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ommel.cuba\Desktop\FORMULARIO 9\2018\ABRIL\"/>
    </mc:Choice>
  </mc:AlternateContent>
  <bookViews>
    <workbookView xWindow="0" yWindow="0" windowWidth="27870" windowHeight="12720"/>
  </bookViews>
  <sheets>
    <sheet name="FORM. 9" sheetId="3" r:id="rId1"/>
    <sheet name="CONCEPTOS" sheetId="10" state="hidden" r:id="rId2"/>
    <sheet name="bd_lista" sheetId="9" state="hidden" r:id="rId3"/>
    <sheet name="RESUMEN" sheetId="8" state="hidden" r:id="rId4"/>
    <sheet name="CONCEPTOS." sheetId="24" r:id="rId5"/>
    <sheet name="CUT MN" sheetId="25" r:id="rId6"/>
    <sheet name="CUT ME" sheetId="26" r:id="rId7"/>
    <sheet name="TRL MN" sheetId="19" r:id="rId8"/>
    <sheet name="TRL ME" sheetId="20" r:id="rId9"/>
    <sheet name="CDI" sheetId="21" r:id="rId10"/>
    <sheet name="LISTA" sheetId="18" state="hidden" r:id="rId11"/>
  </sheets>
  <externalReferences>
    <externalReference r:id="rId12"/>
  </externalReferences>
  <definedNames>
    <definedName name="_xlnm._FilterDatabase" localSheetId="9" hidden="1">CDI!$A$8:$H$66</definedName>
    <definedName name="_xlnm._FilterDatabase" localSheetId="6" hidden="1">'CUT ME'!$A$8:$Q$166</definedName>
    <definedName name="_xlnm._FilterDatabase" localSheetId="5" hidden="1">'CUT MN'!$A$8:$P$5818</definedName>
    <definedName name="_xlnm._FilterDatabase" localSheetId="10" hidden="1">LISTA!$A$12:$AJ$614</definedName>
    <definedName name="_xlnm._FilterDatabase" localSheetId="3" hidden="1">RESUMEN!$A$10:$AM$616</definedName>
    <definedName name="_xlnm._FilterDatabase" localSheetId="8" hidden="1">'TRL ME'!$A$8:$Q$12</definedName>
    <definedName name="_xlnm._FilterDatabase" localSheetId="7" hidden="1">'TRL MN'!$A$8:$O$97</definedName>
    <definedName name="_Key1" localSheetId="9" hidden="1">#REF!</definedName>
    <definedName name="_Key1" localSheetId="6" hidden="1">#REF!</definedName>
    <definedName name="_Key1" localSheetId="10" hidden="1">#REF!</definedName>
    <definedName name="_Key1" localSheetId="3" hidden="1">#REF!</definedName>
    <definedName name="_Key1" hidden="1">#REF!</definedName>
    <definedName name="_Key2" localSheetId="9" hidden="1">#REF!</definedName>
    <definedName name="_Key2" localSheetId="6" hidden="1">#REF!</definedName>
    <definedName name="_Key2" localSheetId="10" hidden="1">#REF!</definedName>
    <definedName name="_Key2" localSheetId="3" hidden="1">#REF!</definedName>
    <definedName name="_Key2" hidden="1">#REF!</definedName>
    <definedName name="_Order1" hidden="1">255</definedName>
    <definedName name="_Order2" hidden="1">255</definedName>
    <definedName name="_Sort" localSheetId="9" hidden="1">#REF!</definedName>
    <definedName name="_Sort" localSheetId="6" hidden="1">#REF!</definedName>
    <definedName name="_Sort" localSheetId="10" hidden="1">#REF!</definedName>
    <definedName name="_Sort" localSheetId="3" hidden="1">#REF!</definedName>
    <definedName name="_Sort" hidden="1">#REF!</definedName>
    <definedName name="_xlnm.Print_Area" localSheetId="9">CDI!$A$1:$H$70</definedName>
    <definedName name="_xlnm.Print_Area" localSheetId="1">CONCEPTOS!$A$1:$B$46</definedName>
    <definedName name="_xlnm.Print_Area" localSheetId="4">CONCEPTOS.!$A$1:$C$50</definedName>
    <definedName name="_xlnm.Print_Area" localSheetId="6">'CUT ME'!$A$1:$Q$222</definedName>
    <definedName name="_xlnm.Print_Area" localSheetId="5">'CUT MN'!$A$1:$P$5821</definedName>
    <definedName name="_xlnm.Print_Area" localSheetId="0">'FORM. 9'!$A$1:$AF$58</definedName>
    <definedName name="_xlnm.Print_Area" localSheetId="10">LISTA!$A$1:$AJ$617</definedName>
    <definedName name="_xlnm.Print_Area" localSheetId="3">RESUMEN!$A$1:$AM$619</definedName>
    <definedName name="_xlnm.Print_Area" localSheetId="7">'TRL MN'!$A$1:$O$99</definedName>
    <definedName name="MARZO" localSheetId="9" hidden="1">#REF!</definedName>
    <definedName name="MARZO" localSheetId="6" hidden="1">#REF!</definedName>
    <definedName name="MARZO" localSheetId="10" hidden="1">#REF!</definedName>
    <definedName name="MARZO" localSheetId="3" hidden="1">#REF!</definedName>
    <definedName name="MARZO" hidden="1">#REF!</definedName>
    <definedName name="_xlnm.Print_Titles" localSheetId="9">CDI!$1:$8</definedName>
    <definedName name="_xlnm.Print_Titles" localSheetId="6">'CUT ME'!$1:$9</definedName>
    <definedName name="_xlnm.Print_Titles" localSheetId="5">'CUT MN'!$1:$9</definedName>
    <definedName name="_xlnm.Print_Titles" localSheetId="10">LISTA!$1:$12</definedName>
    <definedName name="_xlnm.Print_Titles" localSheetId="3">RESUMEN!$1:$10</definedName>
    <definedName name="_xlnm.Print_Titles" localSheetId="8">'TRL ME'!$1:$7</definedName>
    <definedName name="_xlnm.Print_Titles" localSheetId="7">'TRL MN'!$1:$8</definedName>
  </definedNames>
  <calcPr calcId="152511"/>
</workbook>
</file>

<file path=xl/calcChain.xml><?xml version="1.0" encoding="utf-8"?>
<calcChain xmlns="http://schemas.openxmlformats.org/spreadsheetml/2006/main">
  <c r="G96" i="8" l="1"/>
  <c r="G163" i="8"/>
  <c r="O5820" i="25"/>
  <c r="N5820" i="25"/>
  <c r="P221" i="26" l="1"/>
  <c r="O221" i="26"/>
  <c r="N221" i="26"/>
  <c r="M221" i="26"/>
  <c r="M99" i="19" l="1"/>
  <c r="O73" i="19" l="1"/>
  <c r="O74" i="19"/>
  <c r="O75" i="19"/>
  <c r="O76" i="19"/>
  <c r="O77" i="19"/>
  <c r="O78" i="19"/>
  <c r="O79" i="19"/>
  <c r="O80" i="19"/>
  <c r="O81" i="19"/>
  <c r="O82" i="19"/>
  <c r="O83" i="19"/>
  <c r="O84" i="19"/>
  <c r="O85" i="19"/>
  <c r="O86" i="19"/>
  <c r="O87" i="19"/>
  <c r="O88" i="19"/>
  <c r="O89" i="19"/>
  <c r="O90" i="19"/>
  <c r="O91" i="19"/>
  <c r="O92" i="19"/>
  <c r="O93" i="19"/>
  <c r="O94" i="19"/>
  <c r="O95" i="19"/>
  <c r="O96" i="19"/>
  <c r="O97" i="19"/>
  <c r="N99" i="19"/>
  <c r="H30" i="21" l="1"/>
  <c r="F12" i="3" l="1"/>
  <c r="C21" i="3" l="1"/>
  <c r="F21" i="3"/>
  <c r="C22" i="3"/>
  <c r="F23" i="3"/>
  <c r="C24" i="3"/>
  <c r="F24" i="3"/>
  <c r="C25" i="3"/>
  <c r="F25" i="3"/>
  <c r="C26" i="3"/>
  <c r="F26" i="3"/>
  <c r="C27" i="3"/>
  <c r="C28" i="3"/>
  <c r="F28" i="3"/>
  <c r="C29" i="3"/>
  <c r="F29" i="3"/>
  <c r="C30" i="3"/>
  <c r="F30" i="3"/>
  <c r="C31" i="3"/>
  <c r="F31" i="3"/>
  <c r="C32" i="3"/>
  <c r="F32" i="3"/>
  <c r="C33" i="3"/>
  <c r="F33" i="3"/>
  <c r="F34" i="3"/>
  <c r="C35" i="3"/>
  <c r="C36" i="3"/>
  <c r="C37" i="3"/>
  <c r="F37" i="3"/>
  <c r="C38" i="3"/>
  <c r="C39" i="3"/>
  <c r="AM616" i="8" l="1"/>
  <c r="AM615" i="8"/>
  <c r="AM614" i="8"/>
  <c r="AM613" i="8"/>
  <c r="AM612" i="8"/>
  <c r="AM611" i="8"/>
  <c r="AM610" i="8"/>
  <c r="AM609" i="8"/>
  <c r="AM608" i="8"/>
  <c r="AM607" i="8"/>
  <c r="AM606" i="8"/>
  <c r="AM605" i="8"/>
  <c r="AM604" i="8"/>
  <c r="AM603" i="8"/>
  <c r="AM602" i="8"/>
  <c r="AM601" i="8"/>
  <c r="AM600" i="8"/>
  <c r="AM599" i="8"/>
  <c r="AM598" i="8"/>
  <c r="AM597" i="8"/>
  <c r="AM596" i="8"/>
  <c r="AM595" i="8"/>
  <c r="AM594" i="8"/>
  <c r="AM593" i="8"/>
  <c r="AM592" i="8"/>
  <c r="AM591" i="8"/>
  <c r="AM590" i="8"/>
  <c r="AM589" i="8"/>
  <c r="AM588" i="8"/>
  <c r="AM587" i="8"/>
  <c r="AM586" i="8"/>
  <c r="AM585" i="8"/>
  <c r="AM584" i="8"/>
  <c r="AM583" i="8"/>
  <c r="AM582" i="8"/>
  <c r="AM581" i="8"/>
  <c r="AM580" i="8"/>
  <c r="AM579" i="8"/>
  <c r="AM578" i="8"/>
  <c r="AM577" i="8"/>
  <c r="AM576" i="8"/>
  <c r="AM575" i="8"/>
  <c r="AM574" i="8"/>
  <c r="AM573" i="8"/>
  <c r="AM572" i="8"/>
  <c r="AM571" i="8"/>
  <c r="AM570" i="8"/>
  <c r="AM569" i="8"/>
  <c r="AM568" i="8"/>
  <c r="AM567" i="8"/>
  <c r="AM566" i="8"/>
  <c r="AM565" i="8"/>
  <c r="AM564" i="8"/>
  <c r="AM563" i="8"/>
  <c r="AM562" i="8"/>
  <c r="AM561" i="8"/>
  <c r="AM560" i="8"/>
  <c r="AM559" i="8"/>
  <c r="AM558" i="8"/>
  <c r="AM557" i="8"/>
  <c r="AM556" i="8"/>
  <c r="AM555" i="8"/>
  <c r="AM554" i="8"/>
  <c r="AM553" i="8"/>
  <c r="AM552" i="8"/>
  <c r="AM551" i="8"/>
  <c r="AM550" i="8"/>
  <c r="AM549" i="8"/>
  <c r="AM548" i="8"/>
  <c r="AM547" i="8"/>
  <c r="AM546" i="8"/>
  <c r="AM545" i="8"/>
  <c r="AM544" i="8"/>
  <c r="AM543" i="8"/>
  <c r="AM542" i="8"/>
  <c r="AM541" i="8"/>
  <c r="AM540" i="8"/>
  <c r="AM539" i="8"/>
  <c r="AM538" i="8"/>
  <c r="AM537" i="8"/>
  <c r="AM536" i="8"/>
  <c r="AM535" i="8"/>
  <c r="AM534" i="8"/>
  <c r="AM533" i="8"/>
  <c r="AM532" i="8"/>
  <c r="AM531" i="8"/>
  <c r="AM530" i="8"/>
  <c r="AM529" i="8"/>
  <c r="AM528" i="8"/>
  <c r="AM527" i="8"/>
  <c r="AM526" i="8"/>
  <c r="AM525" i="8"/>
  <c r="AM524" i="8"/>
  <c r="AM523" i="8"/>
  <c r="AM522" i="8"/>
  <c r="AM521" i="8"/>
  <c r="AM520" i="8"/>
  <c r="AM519" i="8"/>
  <c r="AM518" i="8"/>
  <c r="AM517" i="8"/>
  <c r="AM516" i="8"/>
  <c r="AM515" i="8"/>
  <c r="AM514" i="8"/>
  <c r="AM513" i="8"/>
  <c r="AM512" i="8"/>
  <c r="AM511" i="8"/>
  <c r="AM510" i="8"/>
  <c r="AM509" i="8"/>
  <c r="AM508" i="8"/>
  <c r="AM507" i="8"/>
  <c r="AM506" i="8"/>
  <c r="AM505" i="8"/>
  <c r="AM504" i="8"/>
  <c r="AM503" i="8"/>
  <c r="AM502" i="8"/>
  <c r="AM501" i="8"/>
  <c r="AM500" i="8"/>
  <c r="AM499" i="8"/>
  <c r="AM498" i="8"/>
  <c r="AM497" i="8"/>
  <c r="AM496" i="8"/>
  <c r="AM495" i="8"/>
  <c r="AM494" i="8"/>
  <c r="AM493" i="8"/>
  <c r="AM492" i="8"/>
  <c r="AM491" i="8"/>
  <c r="AM490" i="8"/>
  <c r="AM489" i="8"/>
  <c r="AM488" i="8"/>
  <c r="AM487" i="8"/>
  <c r="AM486" i="8"/>
  <c r="AM485" i="8"/>
  <c r="AM484" i="8"/>
  <c r="AM483" i="8"/>
  <c r="AM482" i="8"/>
  <c r="AM481" i="8"/>
  <c r="AM480" i="8"/>
  <c r="AM479" i="8"/>
  <c r="AM478" i="8"/>
  <c r="AM477" i="8"/>
  <c r="AM476" i="8"/>
  <c r="AM475" i="8"/>
  <c r="AM474" i="8"/>
  <c r="AM473" i="8"/>
  <c r="AM472" i="8"/>
  <c r="AM471" i="8"/>
  <c r="AM470" i="8"/>
  <c r="AM469" i="8"/>
  <c r="AM468" i="8"/>
  <c r="AM467" i="8"/>
  <c r="AM466" i="8"/>
  <c r="AM465" i="8"/>
  <c r="AM464" i="8"/>
  <c r="AM463" i="8"/>
  <c r="AM462" i="8"/>
  <c r="AM461" i="8"/>
  <c r="AM460" i="8"/>
  <c r="AM459" i="8"/>
  <c r="AM458" i="8"/>
  <c r="AM457" i="8"/>
  <c r="AM456" i="8"/>
  <c r="AM455" i="8"/>
  <c r="AM454" i="8"/>
  <c r="AM453" i="8"/>
  <c r="AM452" i="8"/>
  <c r="AM451" i="8"/>
  <c r="AM450" i="8"/>
  <c r="AM449" i="8"/>
  <c r="AM448" i="8"/>
  <c r="AM447" i="8"/>
  <c r="AM446" i="8"/>
  <c r="AM445" i="8"/>
  <c r="AM444" i="8"/>
  <c r="AM443" i="8"/>
  <c r="AM442" i="8"/>
  <c r="AM441" i="8"/>
  <c r="AM440" i="8"/>
  <c r="AM439" i="8"/>
  <c r="AM438" i="8"/>
  <c r="AM437" i="8"/>
  <c r="AM436" i="8"/>
  <c r="AM435" i="8"/>
  <c r="AM434" i="8"/>
  <c r="AM433" i="8"/>
  <c r="AM432" i="8"/>
  <c r="AM431" i="8"/>
  <c r="AM430" i="8"/>
  <c r="AM429" i="8"/>
  <c r="AM428" i="8"/>
  <c r="AM427" i="8"/>
  <c r="AM426" i="8"/>
  <c r="AM425" i="8"/>
  <c r="AM424" i="8"/>
  <c r="AM423" i="8"/>
  <c r="AM422" i="8"/>
  <c r="AM421" i="8"/>
  <c r="AM420" i="8"/>
  <c r="AM419" i="8"/>
  <c r="AM418" i="8"/>
  <c r="AM417" i="8"/>
  <c r="AM416" i="8"/>
  <c r="AM415" i="8"/>
  <c r="AM414" i="8"/>
  <c r="AM413" i="8"/>
  <c r="AM412" i="8"/>
  <c r="AM411" i="8"/>
  <c r="AM410" i="8"/>
  <c r="AM409" i="8"/>
  <c r="AM408" i="8"/>
  <c r="AM407" i="8"/>
  <c r="AM406" i="8"/>
  <c r="AM405" i="8"/>
  <c r="AM404" i="8"/>
  <c r="AM403" i="8"/>
  <c r="AM402" i="8"/>
  <c r="AM401" i="8"/>
  <c r="AM400" i="8"/>
  <c r="AM399" i="8"/>
  <c r="AM398" i="8"/>
  <c r="AM397" i="8"/>
  <c r="AM396" i="8"/>
  <c r="AM395" i="8"/>
  <c r="AM394" i="8"/>
  <c r="AM393" i="8"/>
  <c r="AM392" i="8"/>
  <c r="AM391" i="8"/>
  <c r="AM390" i="8"/>
  <c r="AM389" i="8"/>
  <c r="AM388" i="8"/>
  <c r="AM387" i="8"/>
  <c r="AM386" i="8"/>
  <c r="AM385" i="8"/>
  <c r="AM384" i="8"/>
  <c r="AM383" i="8"/>
  <c r="AM382" i="8"/>
  <c r="AM381" i="8"/>
  <c r="AM380" i="8"/>
  <c r="AM379" i="8"/>
  <c r="AM378" i="8"/>
  <c r="AM377" i="8"/>
  <c r="AM376" i="8"/>
  <c r="AM375" i="8"/>
  <c r="AM374" i="8"/>
  <c r="AM373" i="8"/>
  <c r="AM372" i="8"/>
  <c r="AM371" i="8"/>
  <c r="AM370" i="8"/>
  <c r="AM369" i="8"/>
  <c r="AM368" i="8"/>
  <c r="AM367" i="8"/>
  <c r="AM366" i="8"/>
  <c r="AM365" i="8"/>
  <c r="AM364" i="8"/>
  <c r="AM363" i="8"/>
  <c r="AM362" i="8"/>
  <c r="AM361" i="8"/>
  <c r="AM360" i="8"/>
  <c r="AM359" i="8"/>
  <c r="AM358" i="8"/>
  <c r="AM357" i="8"/>
  <c r="AM356" i="8"/>
  <c r="AM355" i="8"/>
  <c r="AM354" i="8"/>
  <c r="AM353" i="8"/>
  <c r="AM352" i="8"/>
  <c r="AM351" i="8"/>
  <c r="AM350" i="8"/>
  <c r="AM349" i="8"/>
  <c r="AM348" i="8"/>
  <c r="AM347" i="8"/>
  <c r="AM346" i="8"/>
  <c r="AM345" i="8"/>
  <c r="AM344" i="8"/>
  <c r="AM343" i="8"/>
  <c r="AM342" i="8"/>
  <c r="AM341" i="8"/>
  <c r="AM340" i="8"/>
  <c r="AM339" i="8"/>
  <c r="AM338" i="8"/>
  <c r="AM337" i="8"/>
  <c r="AM336" i="8"/>
  <c r="AM335" i="8"/>
  <c r="AM334" i="8"/>
  <c r="AM333" i="8"/>
  <c r="AM332" i="8"/>
  <c r="AM331" i="8"/>
  <c r="AM330" i="8"/>
  <c r="AM329" i="8"/>
  <c r="AM328" i="8"/>
  <c r="AM327" i="8"/>
  <c r="AM326" i="8"/>
  <c r="AM325" i="8"/>
  <c r="AM324" i="8"/>
  <c r="AM323" i="8"/>
  <c r="AM322" i="8"/>
  <c r="AM321" i="8"/>
  <c r="AM320" i="8"/>
  <c r="AM319" i="8"/>
  <c r="AM318" i="8"/>
  <c r="AM317" i="8"/>
  <c r="AM316" i="8"/>
  <c r="AM315" i="8"/>
  <c r="AM314" i="8"/>
  <c r="AM313" i="8"/>
  <c r="AM312" i="8"/>
  <c r="AM311" i="8"/>
  <c r="AM310" i="8"/>
  <c r="AM309" i="8"/>
  <c r="AM308" i="8"/>
  <c r="AM307" i="8"/>
  <c r="AM306" i="8"/>
  <c r="AM305" i="8"/>
  <c r="AM304" i="8"/>
  <c r="AM303" i="8"/>
  <c r="AM302" i="8"/>
  <c r="AM301" i="8"/>
  <c r="AM300" i="8"/>
  <c r="AM299" i="8"/>
  <c r="AM298" i="8"/>
  <c r="AM297" i="8"/>
  <c r="AM296" i="8"/>
  <c r="AM295" i="8"/>
  <c r="AM294" i="8"/>
  <c r="AM293" i="8"/>
  <c r="AM292" i="8"/>
  <c r="AM291" i="8"/>
  <c r="AM290" i="8"/>
  <c r="AM289" i="8"/>
  <c r="AM288" i="8"/>
  <c r="AM287" i="8"/>
  <c r="AM286" i="8"/>
  <c r="AM285" i="8"/>
  <c r="AM284" i="8"/>
  <c r="AM283" i="8"/>
  <c r="AM282" i="8"/>
  <c r="AM281" i="8"/>
  <c r="AM280" i="8"/>
  <c r="AM279" i="8"/>
  <c r="AM278" i="8"/>
  <c r="AM277" i="8"/>
  <c r="AM276" i="8"/>
  <c r="AM275" i="8"/>
  <c r="AM274" i="8"/>
  <c r="AM273" i="8"/>
  <c r="AM272" i="8"/>
  <c r="AM271" i="8"/>
  <c r="AM270" i="8"/>
  <c r="AM269" i="8"/>
  <c r="AM268" i="8"/>
  <c r="AM267" i="8"/>
  <c r="AM266" i="8"/>
  <c r="AM265" i="8"/>
  <c r="AM264" i="8"/>
  <c r="AM263" i="8"/>
  <c r="AM262" i="8"/>
  <c r="AM261" i="8"/>
  <c r="AM260" i="8"/>
  <c r="AM259" i="8"/>
  <c r="AM258" i="8"/>
  <c r="AM257" i="8"/>
  <c r="AM256" i="8"/>
  <c r="AM255" i="8"/>
  <c r="AM254" i="8"/>
  <c r="AM253" i="8"/>
  <c r="AM252" i="8"/>
  <c r="AM251" i="8"/>
  <c r="AM250" i="8"/>
  <c r="AM249" i="8"/>
  <c r="AM248" i="8"/>
  <c r="AM247" i="8"/>
  <c r="AM246" i="8"/>
  <c r="AM245" i="8"/>
  <c r="AM244" i="8"/>
  <c r="AM243" i="8"/>
  <c r="AM242" i="8"/>
  <c r="AM241" i="8"/>
  <c r="AM240" i="8"/>
  <c r="AM239" i="8"/>
  <c r="AM238" i="8"/>
  <c r="AM237" i="8"/>
  <c r="AM236" i="8"/>
  <c r="AM235" i="8"/>
  <c r="AM234" i="8"/>
  <c r="AM233" i="8"/>
  <c r="AM232" i="8"/>
  <c r="AM231" i="8"/>
  <c r="AM230" i="8"/>
  <c r="AM229" i="8"/>
  <c r="AM228" i="8"/>
  <c r="AM227" i="8"/>
  <c r="AM226" i="8"/>
  <c r="AM225" i="8"/>
  <c r="AM224" i="8"/>
  <c r="AM223" i="8"/>
  <c r="AM222" i="8"/>
  <c r="AM221" i="8"/>
  <c r="AM220" i="8"/>
  <c r="AM219" i="8"/>
  <c r="AM218" i="8"/>
  <c r="AM217" i="8"/>
  <c r="AM216" i="8"/>
  <c r="AM215" i="8"/>
  <c r="AM214" i="8"/>
  <c r="AM213" i="8"/>
  <c r="AM212" i="8"/>
  <c r="AM211" i="8"/>
  <c r="AM210" i="8"/>
  <c r="AM209" i="8"/>
  <c r="AM208" i="8"/>
  <c r="AM207" i="8"/>
  <c r="AM206" i="8"/>
  <c r="AM205" i="8"/>
  <c r="AM204" i="8"/>
  <c r="AM203" i="8"/>
  <c r="AM202" i="8"/>
  <c r="AM201" i="8"/>
  <c r="AM200" i="8"/>
  <c r="AM199" i="8"/>
  <c r="AM198" i="8"/>
  <c r="AM197" i="8"/>
  <c r="AM196" i="8"/>
  <c r="AM195" i="8"/>
  <c r="AM194" i="8"/>
  <c r="AM193" i="8"/>
  <c r="AM192" i="8"/>
  <c r="AM191" i="8"/>
  <c r="AM190" i="8"/>
  <c r="AM189" i="8"/>
  <c r="AM188" i="8"/>
  <c r="AM187" i="8"/>
  <c r="AM186" i="8"/>
  <c r="AM185" i="8"/>
  <c r="AM184" i="8"/>
  <c r="AM183" i="8"/>
  <c r="AM182" i="8"/>
  <c r="AM181" i="8"/>
  <c r="AM180" i="8"/>
  <c r="AM179" i="8"/>
  <c r="AM178" i="8"/>
  <c r="AM177" i="8"/>
  <c r="AM176" i="8"/>
  <c r="AM175" i="8"/>
  <c r="AM174" i="8"/>
  <c r="AM173" i="8"/>
  <c r="AM172" i="8"/>
  <c r="AM171" i="8"/>
  <c r="AM170" i="8"/>
  <c r="AM169" i="8"/>
  <c r="AM168" i="8"/>
  <c r="AM167" i="8"/>
  <c r="AM166" i="8"/>
  <c r="AM165" i="8"/>
  <c r="AM164" i="8"/>
  <c r="AM163" i="8"/>
  <c r="AM162" i="8"/>
  <c r="AM161" i="8"/>
  <c r="AM160" i="8"/>
  <c r="AM159" i="8"/>
  <c r="AM158" i="8"/>
  <c r="AM157" i="8"/>
  <c r="AM156" i="8"/>
  <c r="AM155" i="8"/>
  <c r="AM154" i="8"/>
  <c r="AM153" i="8"/>
  <c r="AM152" i="8"/>
  <c r="AM151" i="8"/>
  <c r="AM150" i="8"/>
  <c r="AM149" i="8"/>
  <c r="AM148" i="8"/>
  <c r="AM147" i="8"/>
  <c r="AM146" i="8"/>
  <c r="AM145" i="8"/>
  <c r="AM144" i="8"/>
  <c r="AM143" i="8"/>
  <c r="AM142" i="8"/>
  <c r="AM141" i="8"/>
  <c r="AM140" i="8"/>
  <c r="AM139" i="8"/>
  <c r="AM138" i="8"/>
  <c r="AM137" i="8"/>
  <c r="AM136" i="8"/>
  <c r="AM135" i="8"/>
  <c r="AM134" i="8"/>
  <c r="AM133" i="8"/>
  <c r="AM132" i="8"/>
  <c r="AM131" i="8"/>
  <c r="AM130" i="8"/>
  <c r="AM129" i="8"/>
  <c r="AM128" i="8"/>
  <c r="AM127" i="8"/>
  <c r="AM126" i="8"/>
  <c r="AM125" i="8"/>
  <c r="AM124" i="8"/>
  <c r="AM123" i="8"/>
  <c r="AM122" i="8"/>
  <c r="AM121" i="8"/>
  <c r="AM120" i="8"/>
  <c r="AM119" i="8"/>
  <c r="AM118" i="8"/>
  <c r="AM117" i="8"/>
  <c r="AM116" i="8"/>
  <c r="AM115" i="8"/>
  <c r="AM114" i="8"/>
  <c r="AM113" i="8"/>
  <c r="AM112" i="8"/>
  <c r="AM111" i="8"/>
  <c r="AM110" i="8"/>
  <c r="AM109" i="8"/>
  <c r="AM108" i="8"/>
  <c r="AM107" i="8"/>
  <c r="AM106" i="8"/>
  <c r="AM105" i="8"/>
  <c r="AM104" i="8"/>
  <c r="AM103" i="8"/>
  <c r="AM102" i="8"/>
  <c r="AM101" i="8"/>
  <c r="AM100" i="8"/>
  <c r="AM99" i="8"/>
  <c r="AM98" i="8"/>
  <c r="AM97" i="8"/>
  <c r="AM96" i="8"/>
  <c r="AM95" i="8"/>
  <c r="AM94" i="8"/>
  <c r="AM93" i="8"/>
  <c r="AM92" i="8"/>
  <c r="AM91" i="8"/>
  <c r="AM90" i="8"/>
  <c r="AM89" i="8"/>
  <c r="AM88" i="8"/>
  <c r="AM87" i="8"/>
  <c r="AM86" i="8"/>
  <c r="AM85" i="8"/>
  <c r="AM84" i="8"/>
  <c r="AM83" i="8"/>
  <c r="AM82" i="8"/>
  <c r="AM81" i="8"/>
  <c r="AM80" i="8"/>
  <c r="AM79" i="8"/>
  <c r="AM78" i="8"/>
  <c r="AM77" i="8"/>
  <c r="AM76" i="8"/>
  <c r="AM75" i="8"/>
  <c r="AM74" i="8"/>
  <c r="AM73" i="8"/>
  <c r="AM72" i="8"/>
  <c r="AM71" i="8"/>
  <c r="AM70" i="8"/>
  <c r="AM69" i="8"/>
  <c r="AM68" i="8"/>
  <c r="AM67" i="8"/>
  <c r="AM66" i="8"/>
  <c r="AM65" i="8"/>
  <c r="AM64" i="8"/>
  <c r="AM63" i="8"/>
  <c r="AM62" i="8"/>
  <c r="AM61" i="8"/>
  <c r="AM60" i="8"/>
  <c r="AM59" i="8"/>
  <c r="AM58" i="8"/>
  <c r="AM57" i="8"/>
  <c r="AM56" i="8"/>
  <c r="AM55" i="8"/>
  <c r="AM54" i="8"/>
  <c r="AM53" i="8"/>
  <c r="AM52" i="8"/>
  <c r="AM51" i="8"/>
  <c r="AM50" i="8"/>
  <c r="AM49" i="8"/>
  <c r="AM48" i="8"/>
  <c r="AM47" i="8"/>
  <c r="AM46" i="8"/>
  <c r="AM45" i="8"/>
  <c r="AM44" i="8"/>
  <c r="AM43" i="8"/>
  <c r="AM42" i="8"/>
  <c r="AM41" i="8"/>
  <c r="AM40" i="8"/>
  <c r="AM39" i="8"/>
  <c r="AM38" i="8"/>
  <c r="AM37" i="8"/>
  <c r="AM36" i="8"/>
  <c r="AM35" i="8"/>
  <c r="AM34" i="8"/>
  <c r="AM33" i="8"/>
  <c r="AM32" i="8"/>
  <c r="AM31" i="8"/>
  <c r="AM30" i="8"/>
  <c r="AM29" i="8"/>
  <c r="AM28" i="8"/>
  <c r="AM27" i="8"/>
  <c r="AM26" i="8"/>
  <c r="AM25" i="8"/>
  <c r="AM24" i="8"/>
  <c r="AM23" i="8"/>
  <c r="AM22" i="8"/>
  <c r="AM21" i="8"/>
  <c r="AM20" i="8"/>
  <c r="AM19" i="8"/>
  <c r="AM18" i="8"/>
  <c r="AM17" i="8"/>
  <c r="AM16" i="8"/>
  <c r="AM15" i="8"/>
  <c r="AM14" i="8"/>
  <c r="AM13" i="8"/>
  <c r="AM12" i="8"/>
  <c r="AM11" i="8" l="1"/>
  <c r="H66" i="21"/>
  <c r="H65" i="21"/>
  <c r="H64" i="21"/>
  <c r="H63" i="21"/>
  <c r="H62" i="21"/>
  <c r="H61" i="21"/>
  <c r="H60" i="21"/>
  <c r="H59" i="21"/>
  <c r="H58" i="21"/>
  <c r="H57" i="21"/>
  <c r="H56" i="21"/>
  <c r="H55" i="21"/>
  <c r="H54" i="21"/>
  <c r="H53" i="21"/>
  <c r="H52" i="21"/>
  <c r="H51" i="21"/>
  <c r="H50" i="21"/>
  <c r="H49" i="21"/>
  <c r="H48" i="21"/>
  <c r="H47" i="21"/>
  <c r="H46" i="21"/>
  <c r="H45" i="21"/>
  <c r="H44" i="21"/>
  <c r="H43" i="21"/>
  <c r="H42" i="21"/>
  <c r="H41" i="21"/>
  <c r="H40" i="21"/>
  <c r="H39" i="21"/>
  <c r="H38" i="21"/>
  <c r="H37" i="21"/>
  <c r="H36" i="21"/>
  <c r="H35" i="21"/>
  <c r="H34" i="21"/>
  <c r="H33" i="21"/>
  <c r="H32" i="21"/>
  <c r="H31" i="21"/>
  <c r="H29" i="21"/>
  <c r="H28" i="21"/>
  <c r="H27" i="21"/>
  <c r="H26" i="21"/>
  <c r="H25" i="21"/>
  <c r="H24" i="21"/>
  <c r="H23" i="21"/>
  <c r="H22" i="21"/>
  <c r="H21" i="21"/>
  <c r="H20" i="21"/>
  <c r="H19" i="21"/>
  <c r="H18" i="21"/>
  <c r="H17" i="21"/>
  <c r="H16" i="21"/>
  <c r="H15" i="21"/>
  <c r="H14" i="21"/>
  <c r="H13" i="21"/>
  <c r="H12" i="21"/>
  <c r="H11" i="21"/>
  <c r="H10" i="21"/>
  <c r="H9" i="21"/>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O9" i="19"/>
  <c r="O72" i="19"/>
  <c r="O99" i="19" l="1"/>
  <c r="F39" i="3"/>
  <c r="B206" i="9"/>
  <c r="AL618" i="8"/>
  <c r="AK618" i="8"/>
  <c r="AJ618" i="8"/>
  <c r="AI618" i="8"/>
  <c r="AH618" i="8"/>
  <c r="AG618" i="8"/>
  <c r="AF618" i="8"/>
  <c r="AE618" i="8"/>
  <c r="AD618" i="8"/>
  <c r="AC618" i="8"/>
  <c r="AB618" i="8"/>
  <c r="AA618" i="8"/>
  <c r="Z618" i="8"/>
  <c r="Y618" i="8"/>
  <c r="X618" i="8"/>
  <c r="W618" i="8"/>
  <c r="V618" i="8"/>
  <c r="U618" i="8"/>
  <c r="T618" i="8"/>
  <c r="S618" i="8"/>
  <c r="R618" i="8"/>
  <c r="Q618" i="8"/>
  <c r="P618" i="8"/>
  <c r="O618" i="8"/>
  <c r="N618" i="8"/>
  <c r="M618" i="8"/>
  <c r="L618" i="8"/>
  <c r="K618" i="8"/>
  <c r="J618" i="8"/>
  <c r="I618" i="8"/>
  <c r="H618" i="8"/>
  <c r="G618" i="8"/>
  <c r="F618" i="8"/>
  <c r="E618" i="8"/>
  <c r="D618" i="8"/>
  <c r="G68" i="21"/>
  <c r="F68" i="21"/>
  <c r="E68" i="21"/>
  <c r="D68" i="21"/>
  <c r="H68" i="21" l="1"/>
  <c r="N14" i="20" l="1"/>
  <c r="M14" i="20"/>
  <c r="B207" i="9" l="1"/>
  <c r="B205" i="9"/>
  <c r="P14" i="20" l="1"/>
  <c r="O14" i="20"/>
  <c r="A6" i="8" l="1"/>
  <c r="A5" i="8"/>
  <c r="A5" i="21"/>
  <c r="A4" i="21"/>
  <c r="A5" i="20"/>
  <c r="A4" i="20"/>
  <c r="A5" i="19"/>
  <c r="A4" i="19"/>
  <c r="A5" i="26"/>
  <c r="A4" i="26"/>
  <c r="Q14" i="20" l="1"/>
  <c r="B155" i="9"/>
  <c r="B153" i="9"/>
  <c r="B152" i="9"/>
  <c r="B26" i="9"/>
  <c r="A9" i="18" l="1"/>
  <c r="AI616" i="18" l="1"/>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AJ616" i="18" l="1"/>
  <c r="AH1" i="3" l="1"/>
  <c r="B204" i="9"/>
  <c r="B151" i="9"/>
  <c r="AM618" i="8" l="1"/>
  <c r="B609" i="9" l="1"/>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5" i="9"/>
  <c r="B24" i="9"/>
  <c r="B23" i="9"/>
  <c r="B22" i="9"/>
  <c r="B21" i="9"/>
  <c r="B20" i="9"/>
  <c r="B19" i="9"/>
  <c r="B18" i="9"/>
  <c r="B16" i="9"/>
  <c r="B15" i="9"/>
  <c r="B14" i="9"/>
  <c r="B13" i="9"/>
  <c r="B12" i="9"/>
  <c r="B11" i="9"/>
  <c r="B10" i="9"/>
  <c r="B9" i="9"/>
  <c r="B8" i="9"/>
  <c r="B7" i="9"/>
  <c r="B6" i="9"/>
  <c r="B5" i="9"/>
  <c r="B4" i="9"/>
  <c r="B3" i="9"/>
  <c r="B2" i="9"/>
  <c r="B154" i="9" l="1"/>
  <c r="B157" i="9"/>
  <c r="B156" i="9" l="1"/>
</calcChain>
</file>

<file path=xl/comments1.xml><?xml version="1.0" encoding="utf-8"?>
<comments xmlns="http://schemas.openxmlformats.org/spreadsheetml/2006/main">
  <authors>
    <author>Eusebio Wilson Callisaya Fernandez</author>
  </authors>
  <commentList>
    <comment ref="H14" authorId="0" shapeId="0">
      <text>
        <r>
          <rPr>
            <b/>
            <i/>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6.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<sst xmlns="http://schemas.openxmlformats.org/spreadsheetml/2006/main" count="36183" uniqueCount="12256">
  <si>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</si>
  <si>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</si>
  <si>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</si>
  <si>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</si>
  <si>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</si>
  <si>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</si>
  <si>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</si>
  <si>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</si>
  <si>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</si>
  <si>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</si>
  <si>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</si>
  <si>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</si>
  <si>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</si>
  <si>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</si>
  <si>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</si>
  <si>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</si>
  <si>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</si>
  <si>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</si>
  <si>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</si>
  <si>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</si>
  <si>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</si>
  <si>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</si>
  <si>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</si>
  <si>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</si>
  <si>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</si>
  <si>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</si>
  <si>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</si>
  <si>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</si>
  <si>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</si>
  <si>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</si>
  <si>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</si>
  <si>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</si>
  <si>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</si>
  <si>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</si>
  <si>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</si>
  <si>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</si>
  <si>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</si>
  <si>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</si>
  <si>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</si>
  <si>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</si>
  <si>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</si>
  <si>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</si>
  <si>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</si>
  <si>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</si>
  <si>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</si>
  <si>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</si>
  <si>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</si>
  <si>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</si>
  <si>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</si>
  <si>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</si>
  <si>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</si>
  <si>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</si>
  <si>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</si>
  <si>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</si>
  <si>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</si>
  <si>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</si>
  <si>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</si>
  <si>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</si>
  <si>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</si>
  <si>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</si>
  <si>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</si>
  <si>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</si>
  <si>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</si>
  <si>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</si>
  <si>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</si>
  <si>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</si>
  <si>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</si>
  <si>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</si>
  <si>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</si>
  <si>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</si>
  <si>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</si>
  <si>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</si>
  <si>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</si>
  <si>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</si>
  <si>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</si>
  <si>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</si>
  <si>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</si>
  <si>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</si>
  <si>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</si>
  <si>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</si>
  <si>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</si>
  <si>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</si>
  <si>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</si>
  <si>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</si>
  <si>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</si>
  <si>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</si>
  <si>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</si>
  <si>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</si>
  <si>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</si>
  <si>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</si>
  <si>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</si>
  <si>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</si>
  <si>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</si>
  <si>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</si>
  <si>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</si>
  <si>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</si>
  <si>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</si>
  <si>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</si>
  <si>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</si>
  <si>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</si>
  <si>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</si>
  <si>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</si>
  <si>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</si>
  <si>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</si>
  <si>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</si>
  <si>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</si>
  <si>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</si>
  <si>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</si>
  <si>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</si>
  <si>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</si>
  <si>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</si>
  <si>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</si>
  <si>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</si>
  <si>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</si>
  <si>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</si>
  <si>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</si>
  <si>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</si>
  <si>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</si>
  <si>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</si>
  <si>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</si>
  <si>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</si>
  <si>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</si>
  <si>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</si>
  <si>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</si>
  <si>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</si>
  <si>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</si>
  <si>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</si>
  <si>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</si>
  <si>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</si>
  <si>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</si>
  <si>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</si>
  <si>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</si>
  <si>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</si>
  <si>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</si>
  <si>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</si>
  <si>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</si>
  <si>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</si>
  <si>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</si>
  <si>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</si>
  <si>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</si>
  <si>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</si>
  <si>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</si>
  <si>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</si>
  <si>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</si>
  <si>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</si>
  <si>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</si>
  <si>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</si>
  <si>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</si>
  <si>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</si>
  <si>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</si>
  <si>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</si>
  <si>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</si>
  <si>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</si>
  <si>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</si>
  <si>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</si>
  <si>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</si>
  <si>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</si>
  <si>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</si>
  <si>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</si>
  <si>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</si>
  <si>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</si>
  <si>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</si>
  <si>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</si>
  <si>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</si>
  <si>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</si>
  <si>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</si>
  <si>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</si>
  <si>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</si>
  <si>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</si>
  <si>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</si>
  <si>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</si>
  <si>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</si>
  <si>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</si>
  <si>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</si>
  <si>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</si>
  <si>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</si>
  <si>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</si>
  <si>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</si>
  <si>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</si>
  <si>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</si>
  <si>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</si>
  <si>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</si>
  <si>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</si>
  <si>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</si>
  <si>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</si>
  <si>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</si>
  <si>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</si>
  <si>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</si>
  <si>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</si>
  <si>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</si>
  <si>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</si>
  <si>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</si>
  <si>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</si>
  <si>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</si>
  <si>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</si>
  <si>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</si>
  <si>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</si>
  <si>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</si>
  <si>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</si>
  <si>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</si>
  <si>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</si>
  <si>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</si>
  <si>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</si>
  <si>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</si>
  <si>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</si>
  <si>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</si>
  <si>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</si>
  <si>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</si>
  <si>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</si>
  <si>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</si>
  <si>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</si>
  <si>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</si>
  <si>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</si>
  <si>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</si>
  <si>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</si>
  <si>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</si>
  <si>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</si>
  <si>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</si>
  <si>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</si>
  <si>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</si>
  <si>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</si>
  <si>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</si>
  <si>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</si>
  <si>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</si>
  <si>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</si>
  <si>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</si>
  <si>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</si>
  <si>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</si>
  <si>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</si>
  <si>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</si>
  <si>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</si>
  <si>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</si>
  <si>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</si>
  <si>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</si>
  <si>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</si>
  <si>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</si>
  <si>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</si>
  <si>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</si>
  <si>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</si>
  <si>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</si>
  <si>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</si>
  <si>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</si>
  <si>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</si>
  <si>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</si>
  <si>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</si>
  <si>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</si>
  <si>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</si>
  <si>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</si>
  <si>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</si>
  <si>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</si>
  <si>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</si>
  <si>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</si>
  <si>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</si>
  <si>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</si>
  <si>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</si>
  <si>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</si>
  <si>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</si>
  <si>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</si>
  <si>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</si>
  <si>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</si>
  <si>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</si>
  <si>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</si>
  <si>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</si>
  <si>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</si>
  <si>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</si>
  <si>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</si>
  <si>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</si>
  <si>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</si>
  <si>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</si>
  <si>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</si>
  <si>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</si>
  <si>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</si>
  <si>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</si>
  <si>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</si>
  <si>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</si>
  <si>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</si>
  <si>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</si>
  <si>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</si>
  <si>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</si>
  <si>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</si>
  <si>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</si>
  <si>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</si>
  <si>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</si>
  <si>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</si>
  <si>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</si>
  <si>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</si>
  <si>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</si>
  <si>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</si>
  <si>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</si>
  <si>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</si>
  <si>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</si>
  <si>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</si>
  <si>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</si>
  <si>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</si>
  <si>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</si>
  <si>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</si>
  <si>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</si>
  <si>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</si>
  <si>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</si>
  <si>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</si>
  <si>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</si>
  <si>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</si>
  <si>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</si>
  <si>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</si>
  <si>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</si>
  <si>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</si>
  <si>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</si>
  <si>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</si>
  <si>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</si>
  <si>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</si>
  <si>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</si>
  <si>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</si>
  <si>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</si>
  <si>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</si>
  <si>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</si>
  <si>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</si>
  <si>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</si>
  <si>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</si>
  <si>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</si>
  <si>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</si>
  <si>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</si>
  <si>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</si>
  <si>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</si>
  <si>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</si>
  <si>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</si>
  <si>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</si>
  <si>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</si>
  <si>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</si>
  <si>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</si>
  <si>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</si>
  <si>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</si>
  <si>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</si>
  <si>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</si>
  <si>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</si>
  <si>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</si>
  <si>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</si>
  <si>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</si>
  <si>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</si>
  <si>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</si>
  <si>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</si>
  <si>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</si>
  <si>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</si>
  <si>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</si>
  <si>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</si>
  <si>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</si>
  <si>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</si>
  <si>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</si>
  <si>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</si>
  <si>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</si>
  <si>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</si>
  <si>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</si>
  <si>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</si>
  <si>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</si>
  <si>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</si>
  <si>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</si>
  <si>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</si>
  <si>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</si>
  <si>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</si>
  <si>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</si>
  <si>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</si>
  <si>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</si>
  <si>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</si>
  <si>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</si>
  <si>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</si>
  <si>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</si>
  <si>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</si>
  <si>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</si>
  <si>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</si>
  <si>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</si>
  <si>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</si>
  <si>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</si>
  <si>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</si>
  <si>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</si>
  <si>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</si>
  <si>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</si>
  <si>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</si>
  <si>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</si>
  <si>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</si>
  <si>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</si>
  <si>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</si>
  <si>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</si>
  <si>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</si>
  <si>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</si>
  <si>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</si>
  <si>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</si>
  <si>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</si>
  <si>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</si>
  <si>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</si>
  <si>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</si>
  <si>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</si>
  <si>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</si>
  <si>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</si>
  <si>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</si>
  <si>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</si>
  <si>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</si>
  <si>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</si>
  <si>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</si>
  <si>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</si>
  <si>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</si>
  <si>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</si>
  <si>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</si>
  <si>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</si>
  <si>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</si>
  <si>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</si>
  <si>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</si>
  <si>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</si>
  <si>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</si>
  <si>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</si>
  <si>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</si>
  <si>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</si>
  <si>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</si>
  <si>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</si>
  <si>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</si>
  <si>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</si>
  <si>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</si>
  <si>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</si>
  <si>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</si>
  <si>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</si>
  <si>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</si>
  <si>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</si>
  <si>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</si>
  <si>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</si>
  <si>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</si>
  <si>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</si>
  <si>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</si>
  <si>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</si>
  <si>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</si>
  <si>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</si>
  <si>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</si>
  <si>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</si>
  <si>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</si>
  <si>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</si>
  <si>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</si>
  <si>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</si>
  <si>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</si>
  <si>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</si>
  <si>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</si>
  <si>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</si>
  <si>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</si>
  <si>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</si>
  <si>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</si>
  <si>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</si>
  <si>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</si>
  <si>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</si>
  <si>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</si>
  <si>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</si>
  <si>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</si>
  <si>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</si>
  <si>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</si>
  <si>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</si>
  <si>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</si>
  <si>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</si>
  <si>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</si>
  <si>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</si>
  <si>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</si>
  <si>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</si>
  <si>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</si>
  <si>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</si>
  <si>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</si>
  <si>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</si>
  <si>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</si>
  <si>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</si>
  <si>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</si>
  <si>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</si>
  <si>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</si>
  <si>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</si>
  <si>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</si>
  <si>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</si>
  <si>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</si>
  <si>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</si>
  <si>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</si>
  <si>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</si>
  <si>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</si>
  <si>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</si>
  <si>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</si>
  <si>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</si>
  <si>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</si>
  <si>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</si>
  <si>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</si>
  <si>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</si>
  <si>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</si>
  <si>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</si>
  <si>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</si>
  <si>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</si>
  <si>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</si>
  <si>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</si>
  <si>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</si>
  <si>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</si>
  <si>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</si>
  <si>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</si>
  <si>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</si>
  <si>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</si>
  <si>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</si>
  <si>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</si>
  <si>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</si>
  <si>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</si>
  <si>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</si>
  <si>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</si>
  <si>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</si>
  <si>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</si>
  <si>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</si>
  <si>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</si>
  <si>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</si>
  <si>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</si>
  <si>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</si>
  <si>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</si>
  <si>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</si>
  <si>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</si>
  <si>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</si>
  <si>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</si>
  <si>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</si>
  <si>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</si>
  <si>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</si>
  <si>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</si>
  <si>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</si>
  <si>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</si>
  <si>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</si>
  <si>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</si>
  <si>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</si>
  <si>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</si>
  <si>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</si>
  <si>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</si>
  <si>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</si>
  <si>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</si>
  <si>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</si>
  <si>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</si>
  <si>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</si>
  <si>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</si>
  <si>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</si>
  <si>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</si>
  <si>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</si>
  <si>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</si>
  <si>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</si>
  <si>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</si>
  <si>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</si>
  <si>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</si>
  <si>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</si>
  <si>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</si>
  <si>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</si>
  <si>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</si>
  <si>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</si>
  <si>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</si>
  <si>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</si>
  <si>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</si>
  <si>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</si>
  <si>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</si>
  <si>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</si>
  <si>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</si>
  <si>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</si>
  <si>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</si>
  <si>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</si>
  <si>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</si>
  <si>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</si>
  <si>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</si>
  <si>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</si>
  <si>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</si>
  <si>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</si>
  <si>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</si>
  <si>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</si>
  <si>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</si>
  <si>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</si>
  <si>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</si>
  <si>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</si>
  <si>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</si>
  <si>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</si>
  <si>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</si>
  <si>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</si>
  <si>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</si>
  <si>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</si>
  <si>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</si>
  <si>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</si>
  <si>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</si>
  <si>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</si>
  <si>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</si>
  <si>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</si>
  <si>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</si>
  <si>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</si>
  <si>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</si>
  <si>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</si>
  <si>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</si>
  <si>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</si>
  <si>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</si>
  <si>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</si>
  <si>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</si>
  <si>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</si>
  <si>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</si>
  <si>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</si>
  <si>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</si>
  <si>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</si>
  <si>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</si>
  <si>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</si>
  <si>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</si>
  <si>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</si>
  <si>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</si>
  <si>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</si>
  <si>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</si>
  <si>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</si>
  <si>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</si>
  <si>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</si>
  <si>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</si>
  <si>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</si>
  <si>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</si>
  <si>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</si>
  <si>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</si>
  <si>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</si>
  <si>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</si>
  <si>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</si>
  <si>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</si>
  <si>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</si>
  <si>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</si>
  <si>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</si>
  <si>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</si>
  <si>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</si>
  <si>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</si>
  <si>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</si>
  <si>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</si>
  <si>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</si>
  <si>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</si>
  <si>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</si>
  <si>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</si>
  <si>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</si>
  <si>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</si>
  <si>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</si>
  <si>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</si>
  <si>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</si>
  <si>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</si>
  <si>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</si>
  <si>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</si>
  <si>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</si>
  <si>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</si>
  <si>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</si>
  <si>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CDT</t>
  </si>
  <si>
    <t>Nro. 
TRL</t>
  </si>
  <si>
    <t>Nro. 
LIBRETA</t>
  </si>
  <si>
    <t>Sin  nombre</t>
  </si>
  <si>
    <t>NO IDENTIFICADO</t>
  </si>
  <si>
    <t>TOTAL</t>
  </si>
  <si>
    <t>TOTALES</t>
  </si>
  <si>
    <t>DETALLE DE OPERACIONES SIN REGULARIZACIÓN POR ENTIDADES</t>
  </si>
  <si>
    <t>(EXPRESADO EN BOLIVIANOS)</t>
  </si>
  <si>
    <t>CUT Bs</t>
  </si>
  <si>
    <t>CUT $US</t>
  </si>
  <si>
    <t>COD.</t>
  </si>
  <si>
    <t>RESP.</t>
  </si>
  <si>
    <t>TOTAL PENDIENTES</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</si>
  <si>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</si>
  <si>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</si>
  <si>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</si>
  <si>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</si>
  <si>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</si>
  <si>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</si>
  <si>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</si>
  <si>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</si>
  <si>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</si>
  <si>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</si>
  <si>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</si>
  <si>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</si>
  <si>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</si>
  <si>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</si>
  <si>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</si>
  <si>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</si>
  <si>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</si>
  <si>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</si>
  <si>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</si>
  <si>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</si>
  <si>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</si>
  <si>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</si>
  <si>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</si>
  <si>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</si>
  <si>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</si>
  <si>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</si>
  <si>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</si>
  <si>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</si>
  <si>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</si>
  <si>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</si>
  <si>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</si>
  <si>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</si>
  <si>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</si>
  <si>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</si>
  <si>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</si>
  <si>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</si>
  <si>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</si>
  <si>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</si>
  <si>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</si>
  <si>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</si>
  <si>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</si>
  <si>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</si>
  <si>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</si>
  <si>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</si>
  <si>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</si>
  <si>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</si>
  <si>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</si>
  <si>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</si>
  <si>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</si>
  <si>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</si>
  <si>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</si>
  <si>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</si>
  <si>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</si>
  <si>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</si>
  <si>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</si>
  <si>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</si>
  <si>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</si>
  <si>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</si>
  <si>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</si>
  <si>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</si>
  <si>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</si>
  <si>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</si>
  <si>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</si>
  <si>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</si>
  <si>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</si>
  <si>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</si>
  <si>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</si>
  <si>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</si>
  <si>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</si>
  <si>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</si>
  <si>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</si>
  <si>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</si>
  <si>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</si>
  <si>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</si>
  <si>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</si>
  <si>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</si>
  <si>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</si>
  <si>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</si>
  <si>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</si>
  <si>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</si>
  <si>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</si>
  <si>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</si>
  <si>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</si>
  <si>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</si>
  <si>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</si>
  <si>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</si>
  <si>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</si>
  <si>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</si>
  <si>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</si>
  <si>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</si>
  <si>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</si>
  <si>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</si>
  <si>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</si>
  <si>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</si>
  <si>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</si>
  <si>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</si>
  <si>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</si>
  <si>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</si>
  <si>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</si>
  <si>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</si>
  <si>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</si>
  <si>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</si>
  <si>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</si>
  <si>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</si>
  <si>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</si>
  <si>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</si>
  <si>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</si>
  <si>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</si>
  <si>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</si>
  <si>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</si>
  <si>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</si>
  <si>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</si>
  <si>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</si>
  <si>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</si>
  <si>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</si>
  <si>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</si>
  <si>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</si>
  <si>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</si>
  <si>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</si>
  <si>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</si>
  <si>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</si>
  <si>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</si>
  <si>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</si>
  <si>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</si>
  <si>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</si>
  <si>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</si>
  <si>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</si>
  <si>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</si>
  <si>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</si>
  <si>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</si>
  <si>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</si>
  <si>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</si>
  <si>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</si>
  <si>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</si>
  <si>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</si>
  <si>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</si>
  <si>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</si>
  <si>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</si>
  <si>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</si>
  <si>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</si>
  <si>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</si>
  <si>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</si>
  <si>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</si>
  <si>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</si>
  <si>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</si>
  <si>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</si>
  <si>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</si>
  <si>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</si>
  <si>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</si>
  <si>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</si>
  <si>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</si>
  <si>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</si>
  <si>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</si>
  <si>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</si>
  <si>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</si>
  <si>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</si>
  <si>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</si>
  <si>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</si>
  <si>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</si>
  <si>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</si>
  <si>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</si>
  <si>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</si>
  <si>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</si>
  <si>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</si>
  <si>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</si>
  <si>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</si>
  <si>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</si>
  <si>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</si>
  <si>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</si>
  <si>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</si>
  <si>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</si>
  <si>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</si>
  <si>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</si>
  <si>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</si>
  <si>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</si>
  <si>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</si>
  <si>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</si>
  <si>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</si>
  <si>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</si>
  <si>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</si>
  <si>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</si>
  <si>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</si>
  <si>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</si>
  <si>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</si>
  <si>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</si>
  <si>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</si>
  <si>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</si>
  <si>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</si>
  <si>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</si>
  <si>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</si>
  <si>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</si>
  <si>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</si>
  <si>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</si>
  <si>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</si>
  <si>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</si>
  <si>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</si>
  <si>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</si>
  <si>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</si>
  <si>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</si>
  <si>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</si>
  <si>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</si>
  <si>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</si>
  <si>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</si>
  <si>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</si>
  <si>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</si>
  <si>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</si>
  <si>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</si>
  <si>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</si>
  <si>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</si>
  <si>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</si>
  <si>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</si>
  <si>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</si>
  <si>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</si>
  <si>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</si>
  <si>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</si>
  <si>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</si>
  <si>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</si>
  <si>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</si>
  <si>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</si>
  <si>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</si>
  <si>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</si>
  <si>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</si>
  <si>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</si>
  <si>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</si>
  <si>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</si>
  <si>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</si>
  <si>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</si>
  <si>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</si>
  <si>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</si>
  <si>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</si>
  <si>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</si>
  <si>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</si>
  <si>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</si>
  <si>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</si>
  <si>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</si>
  <si>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</si>
  <si>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</si>
  <si>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</si>
  <si>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</si>
  <si>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</si>
  <si>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</si>
  <si>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</si>
  <si>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</si>
  <si>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</si>
  <si>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</si>
  <si>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</si>
  <si>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</si>
  <si>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</si>
  <si>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</si>
  <si>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</si>
  <si>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</si>
  <si>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</si>
  <si>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</si>
  <si>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</si>
  <si>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</si>
  <si>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</si>
  <si>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</si>
  <si>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</si>
  <si>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</si>
  <si>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</si>
  <si>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</si>
  <si>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</si>
  <si>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</si>
  <si>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</si>
  <si>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</si>
  <si>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</si>
  <si>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</si>
  <si>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</si>
  <si>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</si>
  <si>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</si>
  <si>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</si>
  <si>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</si>
  <si>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</si>
  <si>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</si>
  <si>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</si>
  <si>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</si>
  <si>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</si>
  <si>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</si>
  <si>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</si>
  <si>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</si>
  <si>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</si>
  <si>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</si>
  <si>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</si>
  <si>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</si>
  <si>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</si>
  <si>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</si>
  <si>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</si>
  <si>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</si>
  <si>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</si>
  <si>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</si>
  <si>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</si>
  <si>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</si>
  <si>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</si>
  <si>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</si>
  <si>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</si>
  <si>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</si>
  <si>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</si>
  <si>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</si>
  <si>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</si>
  <si>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</si>
  <si>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</si>
  <si>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</si>
  <si>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</si>
  <si>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</si>
  <si>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</si>
  <si>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</si>
  <si>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</si>
  <si>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</si>
  <si>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</si>
  <si>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</si>
  <si>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</si>
  <si>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</si>
  <si>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</si>
  <si>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</si>
  <si>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</si>
  <si>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</si>
  <si>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</si>
  <si>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</si>
  <si>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</si>
  <si>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</si>
  <si>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</si>
  <si>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</si>
  <si>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</si>
  <si>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</si>
  <si>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</si>
  <si>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</si>
  <si>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</si>
  <si>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</si>
  <si>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</si>
  <si>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</si>
  <si>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</si>
  <si>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</si>
  <si>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</si>
  <si>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</si>
  <si>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</si>
  <si>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</si>
  <si>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</si>
  <si>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</si>
  <si>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</si>
  <si>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</si>
  <si>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</si>
  <si>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</si>
  <si>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</si>
  <si>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</si>
  <si>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</si>
  <si>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</si>
  <si>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</si>
  <si>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</si>
  <si>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</si>
  <si>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</si>
  <si>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</si>
  <si>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</si>
  <si>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</si>
  <si>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</si>
  <si>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</si>
  <si>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</si>
  <si>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</si>
  <si>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</si>
  <si>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</si>
  <si>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</si>
  <si>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</si>
  <si>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</si>
  <si>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</si>
  <si>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</si>
  <si>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</si>
  <si>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</si>
  <si>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</si>
  <si>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</si>
  <si>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</si>
  <si>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</si>
  <si>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</si>
  <si>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</si>
  <si>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</si>
  <si>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</si>
  <si>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</si>
  <si>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</si>
  <si>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</si>
  <si>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</si>
  <si>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</si>
  <si>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</si>
  <si>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</si>
  <si>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</si>
  <si>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</si>
  <si>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</si>
  <si>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</si>
  <si>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</si>
  <si>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</si>
  <si>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</si>
  <si>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</si>
  <si>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</si>
  <si>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</si>
  <si>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</si>
  <si>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</si>
  <si>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</si>
  <si>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</si>
  <si>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</si>
  <si>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</si>
  <si>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</si>
  <si>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</si>
  <si>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</si>
  <si>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</si>
  <si>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</si>
  <si>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</si>
  <si>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</si>
  <si>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</si>
  <si>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</si>
  <si>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</si>
  <si>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</si>
  <si>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</si>
  <si>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</si>
  <si>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</si>
  <si>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</si>
  <si>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</si>
  <si>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</si>
  <si>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</si>
  <si>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</si>
  <si>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</si>
  <si>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</si>
  <si>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</si>
  <si>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</si>
  <si>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</si>
  <si>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</si>
  <si>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</si>
  <si>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</si>
  <si>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</si>
  <si>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</si>
  <si>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</si>
  <si>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</si>
  <si>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</si>
  <si>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</si>
  <si>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</si>
  <si>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</si>
  <si>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</si>
  <si>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</si>
  <si>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</si>
  <si>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</si>
  <si>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</si>
  <si>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</si>
  <si>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</si>
  <si>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</si>
  <si>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</si>
  <si>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</si>
  <si>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</si>
  <si>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</si>
  <si>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</si>
  <si>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</si>
  <si>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</si>
  <si>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</si>
  <si>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</si>
  <si>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</si>
  <si>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</si>
  <si>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</si>
  <si>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</si>
  <si>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</si>
  <si>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</si>
  <si>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</si>
  <si>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</si>
  <si>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</si>
  <si>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</si>
  <si>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</si>
  <si>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</si>
  <si>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</si>
  <si>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</si>
  <si>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</si>
  <si>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</si>
  <si>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</si>
  <si>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</si>
  <si>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</si>
  <si>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</si>
  <si>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</si>
  <si>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</si>
  <si>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</si>
  <si>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</si>
  <si>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</si>
  <si>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</si>
  <si>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</si>
  <si>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</si>
  <si>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</si>
  <si>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</si>
  <si>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</si>
  <si>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</si>
  <si>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</si>
  <si>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</si>
  <si>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</si>
  <si>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</si>
  <si>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</si>
  <si>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</si>
  <si>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</si>
  <si>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</si>
  <si>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</si>
  <si>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</si>
  <si>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</si>
  <si>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</si>
  <si>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</si>
  <si>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</si>
  <si>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</si>
  <si>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</si>
  <si>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</si>
  <si>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</si>
  <si>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</si>
  <si>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</si>
  <si>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</si>
  <si>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</si>
  <si>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</si>
  <si>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</si>
  <si>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</si>
  <si>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</si>
  <si>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</si>
  <si>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</si>
  <si>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</si>
  <si>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</si>
  <si>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</si>
  <si>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</si>
  <si>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</si>
  <si>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</si>
  <si>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</si>
  <si>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</si>
  <si>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</si>
  <si>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</si>
  <si>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</si>
  <si>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</si>
  <si>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</si>
  <si>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</si>
  <si>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</si>
  <si>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</si>
  <si>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</si>
  <si>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</si>
  <si>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</si>
  <si>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</si>
  <si>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</si>
  <si>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</si>
  <si>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</si>
  <si>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</si>
  <si>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</si>
  <si>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</si>
  <si>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</si>
  <si>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</si>
  <si>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</si>
  <si>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</si>
  <si>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</si>
  <si>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</si>
  <si>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</si>
  <si>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</si>
  <si>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</si>
  <si>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</si>
  <si>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</si>
  <si>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</si>
  <si>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</si>
  <si>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</si>
  <si>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</si>
  <si>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</si>
  <si>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</si>
  <si>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</si>
  <si>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</si>
  <si>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</si>
  <si>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</si>
  <si>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</si>
  <si>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</si>
  <si>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</si>
  <si>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</si>
  <si>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</si>
  <si>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</si>
  <si>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</si>
  <si>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</si>
  <si>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</si>
  <si>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</si>
  <si>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</si>
  <si>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</si>
  <si>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</si>
  <si>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</si>
  <si>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</si>
  <si>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</si>
  <si>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</si>
  <si>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</si>
  <si>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</si>
  <si>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</si>
  <si>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</si>
  <si>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</si>
  <si>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</si>
  <si>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</si>
  <si>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</si>
  <si>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</si>
  <si>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</si>
  <si>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</si>
  <si>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</si>
  <si>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</si>
  <si>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</si>
  <si>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</si>
  <si>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</si>
  <si>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</si>
  <si>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</si>
  <si>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</si>
  <si>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</si>
  <si>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MZCh</t>
  </si>
  <si>
    <t>Dirección General de Programación y Operaciones del Tesoro</t>
  </si>
  <si>
    <t xml:space="preserve">CÓDIGO ENTIDAD      </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</si>
  <si>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</si>
  <si>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</si>
  <si>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</si>
  <si>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</si>
  <si>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</si>
  <si>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</si>
  <si>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TFD</t>
  </si>
  <si>
    <t>TRL Bs
Crédito</t>
  </si>
  <si>
    <t>TRL Bs
Débito</t>
  </si>
  <si>
    <t>TRL USD
Débito</t>
  </si>
  <si>
    <t>Fondo De Desarrollo Indigena</t>
  </si>
  <si>
    <t>TRL USD
Crédito</t>
  </si>
  <si>
    <t>Lic. Gonzalo Calisaya Gomez</t>
  </si>
  <si>
    <t>Director General de Contabilidad Fiscal
Viceministerio de Presupuesto y Contabilidad Fiscal
Ministerio de Economía y Finanzas Publicas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</si>
  <si>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</si>
  <si>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</si>
  <si>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</si>
  <si>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</si>
  <si>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</si>
  <si>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</si>
  <si>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</si>
  <si>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</si>
  <si>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</si>
  <si>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</si>
  <si>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</si>
  <si>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</si>
  <si>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</si>
  <si>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</si>
  <si>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</si>
  <si>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</si>
  <si>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</si>
  <si>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</si>
  <si>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</si>
  <si>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</si>
  <si>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</si>
  <si>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</si>
  <si>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Transferencias entre Cuentas</t>
  </si>
  <si>
    <t>01</t>
  </si>
  <si>
    <t>02</t>
  </si>
  <si>
    <t>00099021001</t>
  </si>
  <si>
    <t>Conservatorio Plurinacional de Musica</t>
  </si>
  <si>
    <t xml:space="preserve">Servicio Geológico Minero </t>
  </si>
  <si>
    <t>Empresa Estatal "Boliviana de Turismo"</t>
  </si>
  <si>
    <t>Cuenta Contable</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</si>
  <si>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</si>
  <si>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</si>
  <si>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</si>
  <si>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</si>
  <si>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</si>
  <si>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</si>
  <si>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</si>
  <si>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</si>
  <si>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</si>
  <si>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</si>
  <si>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</si>
  <si>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</si>
  <si>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</si>
  <si>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</si>
  <si>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UCCF</t>
  </si>
  <si>
    <t>Area de Conciliaciones</t>
  </si>
  <si>
    <t>RETIRO TOTAL DE RECURSOS CAPTADOS EN LA FECHA</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</si>
  <si>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</si>
  <si>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</si>
  <si>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</si>
  <si>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</si>
  <si>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</si>
  <si>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</si>
  <si>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</si>
  <si>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10</t>
  </si>
  <si>
    <t>00292012001</t>
  </si>
  <si>
    <t>5.9.3</t>
  </si>
  <si>
    <t>5.9.4</t>
  </si>
  <si>
    <t>5.9.7</t>
  </si>
  <si>
    <t>5.9.8</t>
  </si>
  <si>
    <t>NO_CONCILIADO</t>
  </si>
  <si>
    <t>NTE</t>
  </si>
  <si>
    <t>CTV</t>
  </si>
  <si>
    <r>
      <rPr>
        <b/>
        <u/>
        <sz val="10"/>
        <rFont val="Arial"/>
        <family val="2"/>
      </rPr>
      <t>NOTA IMPORTANTE</t>
    </r>
    <r>
      <rPr>
        <sz val="10"/>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</si>
  <si>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Nota de Transferencia Electrónica</t>
  </si>
  <si>
    <t>Ministerio de Hidrocarburos</t>
  </si>
  <si>
    <t xml:space="preserve">Ministerio de Hidrocarburos </t>
  </si>
  <si>
    <t>Ministerio de Energías</t>
  </si>
  <si>
    <t>Agencia Boliviana de Energia Nuclear</t>
  </si>
  <si>
    <t>Ministerio de Justicia y Transparencia Institucional</t>
  </si>
  <si>
    <t>Dir. Estrg. de Reinvindicación Marítima, Silala y Recursos Hídricos Internacionales</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</si>
  <si>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</si>
  <si>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Autoridad De Fiscalización Y Control Del Sistema Nacional De Salud</t>
  </si>
  <si>
    <t xml:space="preserve">Asamblea Legislativa Plurinacional                                     </t>
  </si>
  <si>
    <t>Dirección Estratégica de Reivindicación Marítima, Silala y Recursos Hídricos Internacionales</t>
  </si>
  <si>
    <t>YAP</t>
  </si>
  <si>
    <t>PLS</t>
  </si>
  <si>
    <t>WAM</t>
  </si>
  <si>
    <t>JAD</t>
  </si>
  <si>
    <t>MVP</t>
  </si>
  <si>
    <t>BCC</t>
  </si>
  <si>
    <t>JMT</t>
  </si>
  <si>
    <t>SGP</t>
  </si>
  <si>
    <t>DCS</t>
  </si>
  <si>
    <t>ETC</t>
  </si>
  <si>
    <t>Responsable  del Área de Conciliación y Recolección de Datos
Unidad de Contabilidad y Cuentas Fiscales
Dirección General de Contabilidad Fiscal</t>
  </si>
  <si>
    <t>Lic. Paulina Larico Huanca</t>
  </si>
  <si>
    <t xml:space="preserve">Ministerio De Hidrocarburos </t>
  </si>
  <si>
    <t>Nro. Comp. BCB</t>
  </si>
  <si>
    <t>Tipo de Operación</t>
  </si>
  <si>
    <t>Fecha Extracto</t>
  </si>
  <si>
    <t>Nro. Doc. Extracto</t>
  </si>
  <si>
    <t>Glosa</t>
  </si>
  <si>
    <t>Registro - Ingresos</t>
  </si>
  <si>
    <t>Registro - Gastos</t>
  </si>
  <si>
    <t>Entidad</t>
  </si>
  <si>
    <t>D.A.</t>
  </si>
  <si>
    <t>C-21 CIP</t>
  </si>
  <si>
    <t>C-31 CIP</t>
  </si>
  <si>
    <t>C-31 SIP</t>
  </si>
  <si>
    <t>C-21 SIP</t>
  </si>
  <si>
    <t>Débitos                                   (Bs)</t>
  </si>
  <si>
    <t>Créditos                                 (Bs)</t>
  </si>
  <si>
    <t>Débitos                                   (USD)</t>
  </si>
  <si>
    <t>Créditos                                 (USD)</t>
  </si>
  <si>
    <t>Importe</t>
  </si>
  <si>
    <t>VICEMINISTERIO DE AUTONOMIAS</t>
  </si>
  <si>
    <t>Descripción</t>
  </si>
  <si>
    <t>Total</t>
  </si>
  <si>
    <t>Fecha</t>
  </si>
  <si>
    <t>Estado Actual</t>
  </si>
  <si>
    <t>Créditos                    (USD)</t>
  </si>
  <si>
    <t>Créditos                    (Bs)</t>
  </si>
  <si>
    <t>Débitos                                 (Bs)</t>
  </si>
  <si>
    <t>03</t>
  </si>
  <si>
    <t>N° Libreta</t>
  </si>
  <si>
    <t>IDH</t>
  </si>
  <si>
    <t>'TRANSFERENCIA DE FONDOS||S/G. NOTA CITE: MH/VTCP/DGT/UO/OB NO.1844/2008 DE F.21-10-2008 DEL MIN.DE HACIENDA S/G. DETALLE ADJUNTO. DEBITO DE LA LIBRETA NO.00990201001, REPOSICION UTILES DE ESCRITORIO.</t>
  </si>
  <si>
    <t>00099021001 DEPOSITO DE EFECTIVO, DEPOSITANTE: REMIGIA CHAMBI DE CALLISAYA, CONCEPTO: COBRO INDEBIDO POR NUEVAS NUPCIAS, CUENTA DE DEPOSITO: CUENTA UNICA DEL TESORO</t>
  </si>
  <si>
    <t>00099021001 DEPOSITO DE EFECTIVO, DEPOSITANTE: BRAULIO QUISPE BARRERA, CONCEPTO: DEVOLUCION POR COBRO INDEBIDO, CUENTA DE DEPOSITO: CUENTA UNICA DEL TESORO</t>
  </si>
  <si>
    <t>00099021001 DEPOSITO DE EFECTIVO, DEPOSITANTE: RAIMUNDO ANGEL FERRUFINO EDUARDO, CONCEPTO: DEVOLUCION, CUENTA DE DEPOSITO: CUENTA UNICA DEL TESORO</t>
  </si>
  <si>
    <t>00099021001 DEPOSITO DE EFECTIVO, DEPOSITANTE: VITALIANO MOLINA ERGUETA, CONCEPTO: DEVOLUCION POR COBRO INDEBIDO, CUENTA DE DEPOSITO: CUENTA UNICA DEL TESORO</t>
  </si>
  <si>
    <t>00099021001 DEPOSITO DE EFECTIVO, DEPOSITANTE: FELIPA AYALA DE NINAHUANCA, CONCEPTO: COBRO INDEBIDO, CUENTA DE DEPOSITO: CUENTA UNICA DEL TESORO</t>
  </si>
  <si>
    <t>NUMERO DE LIBRETA CUT: Cuenta Unica del Tesoro OPERACIÓN E18 TRANSFERENCIA DEL SISTEMA FINANCIERO POR CUENTA DE TERCEROS A LA CUT Devolucion pagos en exceso Gobierno Autonomo Departamental de Potosi</t>
  </si>
  <si>
    <t>00099021001 DEPOSITO DE EFECTIVO, DEPOSITANTE: OSCAR NIGOEVIC HEREDIA, CONCEPTO: DEVOLUCION DEMASIA HABERES MAXIMA REMUNERACION SECTOR PUBLICO, CUENTA DE DEPOSITO: CUENTA UNICA DEL TESORO</t>
  </si>
  <si>
    <t>00099021001 DEPOSITO DE EFECTIVO, DEPOSITANTE: LAUREANA QUISPE VDA. DE CANAVIRI, CONCEPTO: COBRO INDEBIDO, CUENTA DE DEPOSITO: CUENTA UNICA DEL TESORO</t>
  </si>
  <si>
    <t>00099021001 DEPOSITO DE EFECTIVO, DEPOSITANTE: EDWIN PEREZ PEREZ, CONCEPTO: DEVOLUCION, CUENTA DE DEPOSITO: CUENTA UNICA DEL TESORO</t>
  </si>
  <si>
    <t>00099021001 DEPOSITO DE EFECTIVO, DEPOSITANTE: IRMA MENESES VDA DE ALDUNATE, CONCEPTO: DEVOLUCION A SENASIR, CUENTA DE DEPOSITO: CUENTA UNICA DEL TESORO</t>
  </si>
  <si>
    <t>00099021001 DEPOSITO DE EFECTIVO, DEPOSITANTE: MARTIN YAHUASI MAMANI, CONCEPTO: ACUERDO PLAN DE PAGO SENASIR, CUENTA DE DEPOSITO: CUENTA UNICA DEL TESORO</t>
  </si>
  <si>
    <t>00099021001 DEPOSITO DE EFECTIVO, DEPOSITANTE: IRENE BALLADARES VELASQUEZ, CONCEPTO: DEVOLUCION AL SENASIR (COACTIVO SOCIAL), CUENTA DE DEPOSITO: CUENTA UNICA DEL TESORO</t>
  </si>
  <si>
    <t>00099021001 DEPOSITO DE EFECTIVO, DEPOSITANTE: CECILIA FLORES DE CEÑI, CONCEPTO: COBRO INDEBIDO DE SENASIR, CUENTA DE DEPOSITO: CUENTA UNICA DEL TESORO</t>
  </si>
  <si>
    <t>00099021001 DEPOSITO DE EFECTIVO, DEPOSITANTE: HUGO PABLO KANTUTA COLQUE, CONCEPTO: DEVOLUCION DE RENTA DE VEJEZ, CUENTA DE DEPOSITO: CUENTA UNICA DEL TESORO</t>
  </si>
  <si>
    <t>00130012002 DEPOSITO DE EFECTIVO, DEPOSITANTE: JUAN GUERREROS ROQUE, CONCEPTO: DEVOLUCION POR GASTOS DE PEAJES, CUENTA DE DEPOSITO: CUENTA UNICA DEL TESORO</t>
  </si>
  <si>
    <t>NUMERO DE LIBRETA CUT: Cuenta Unica del Tesoro OPERACIÓN E18 TRANSFERENCIA DEL SISTEMA FINANCIERO POR CUENTA DE TERCEROS A LA CUT Devolucion de pagos en exceso Gobierno Autonomo Departamental de Potosi</t>
  </si>
  <si>
    <t>00099021001 DEPOSITO DE EFECTIVO, DEPOSITANTE: HEBERT CHOQUE TARQUI, CONCEPTO: DEVOLUCION DEMASIA HABERES MAXIMA REMUNERACION SECTOR PUBLICO, CUENTA DE DEPOSITO: CUENTA UNICA DEL TESORO</t>
  </si>
  <si>
    <t>00099021001 DEPOSITO DE EFECTIVO, DEPOSITANTE: LOLA PORFIRIA RODRIGUEZ, CONCEPTO: DOBLE PERCEPCION, CUENTA DE DEPOSITO: CUENTA UNICA DEL TESORO</t>
  </si>
  <si>
    <t>00099021001 DEPOSITO DE EFECTIVO, DEPOSITANTE: MARTHA LUCIA GUTIERREZ DE MARCA, CONCEPTO: COBRO INDEBIDO POR NUEVAS NUPCIAS, CUENTA DE DEPOSITO: CUENTA UNICA DEL TESORO</t>
  </si>
  <si>
    <t>00099021001 DEPOSITO DE EFECTIVO, DEPOSITANTE: LUCRECIA VELARDE VDA DE FLORES, CONCEPTO: PARA DEPARTAMENTO DE SENASIR, CUENTA DE DEPOSITO: CUENTA UNICA DEL TESORO</t>
  </si>
  <si>
    <t>NUMERO DE LIBRETA CUT: 03420102001 OPERACIÓN E18 TRANSFERENCIA DEL SISTEMA FINANCIERO POR CUENTA DE TERCEROS A LA CUT TRANSFERENCIA DE RECURSOS DEL FIDEICOMISO AEVIVIENDA</t>
  </si>
  <si>
    <t>00099021001 DEPOSITO DE EFECTIVO, DEPOSITANTE: RUPERTO CHURATA MAMANI, CONCEPTO: COBRO INDEBIDO CON INCUMPLIMIENTO DE CONVENIO, CUENTA DE DEPOSITO: CUENTA UNICA DEL TESORO</t>
  </si>
  <si>
    <t>COBRO COSTOS DE PAPELERIA SEGUN TRANSFERENCIA DEL EXTERIOR POR ORDEN DE LIMA GAS S.A. LIB. 00513062001 YPFB-OPERACIONES PLANTA DE SEPARACION DE LIQUIDOS RIO GRANDE</t>
  </si>
  <si>
    <t>COBRO COSTOS DE PAPELERIA SEGUN TRANSFERENCIA DEL EXTERIOR POR ORDEN DE LLAMA GAS S.A. LIB. 00513062001 YPFB-OPERACIONES PLANTA DE SEPARACION DE LIQUIDOS RIO GRANDE</t>
  </si>
  <si>
    <t>TRANSFERENCIA AUTOMATICA SEGUN INSTRUCCION DEL MINISTERIO DE ECONOMIA Y FINANZAS PUBLICAS LIBRETA 00099018040 RECON-TERCER CONTRATO DE DESENDEUDAMIENTO Y DESARROLLO</t>
  </si>
  <si>
    <t>CONTABILIZACION ORDENES DE TRANSFERENCIA GRACOS</t>
  </si>
  <si>
    <t>00292012001 DEPOSITO DE EFECTIVO, DEPOSITANTE: NESTOR PAZ VILLAMOR, CONCEPTO: CONVENIO ENTRE VIAS BOLIVIA Y FEDERACION 1RO DE MAYO, CUENTA DE DEPOSITO: CUENTA UNICA DEL TESORO</t>
  </si>
  <si>
    <t>QUE AFECTAN A LA CUENTA ÚNICA DEL TESORO EN DÓLARES (CUT) No. 5970034001</t>
  </si>
  <si>
    <t>Ajuste Manual</t>
  </si>
  <si>
    <t>DETALLE DE OPERACIONES SIN REGULARIZACIÓN POR TRANSFERENCIAS ENTRE LIBRETAS (TRL)</t>
  </si>
  <si>
    <t>00099021001 DEPOSITO DE EFECTIVO, DEPOSITANTE: LOURDES M. CARRASCO MEJIA, CONCEPTO: DEVOLUCION, CUENTA DE DEPOSITO: CUENTA UNICA DEL TESORO</t>
  </si>
  <si>
    <t>00099021001 DEPOSITO DE EFECTIVO, DEPOSITANTE: GERMAN MENA SANTANDER, CONCEPTO: DEVOLUCION DEMASIA HABERES MAXIMA REMUNERACION SECTOR PUBLICO, CUENTA DE DEPOSITO: CUENTA UNICA DEL TESORO</t>
  </si>
  <si>
    <t>00099021001 DEPOSITO DE EFECTIVO, DEPOSITANTE: AMELIA APAZA DE APAZA, CONCEPTO: DEVOLUCION POR CONCEPTO SENASIR, CUENTA DE DEPOSITO: CUENTA UNICA DEL TESORO</t>
  </si>
  <si>
    <t>RCC</t>
  </si>
  <si>
    <t>MZC</t>
  </si>
  <si>
    <t>Ministerio De Justicia Y Transparencia Institucional</t>
  </si>
  <si>
    <t>Viceministerio De Autonomías</t>
  </si>
  <si>
    <t>Ministerio De Hidrocarburos</t>
  </si>
  <si>
    <t>Ministerio De Energias</t>
  </si>
  <si>
    <t>Dirección Estratégica De Reivindicación Marítima, Silala Y Recursos Hídricos Internacionales</t>
  </si>
  <si>
    <t>Empresa Pública "Editorial del Estado Plurinacional de Bolivia"</t>
  </si>
  <si>
    <t>00099021001 DEPOSITO DE EFECTIVO, DEPOSITANTE: GUIDO CRESPO V., CONCEPTO: DEVOLUCION PRA, CUENTA DE DEPOSITO: CUENTA UNICA DEL TESORO</t>
  </si>
  <si>
    <t>00099021001 DEPOSITO DE EFECTIVO, DEPOSITANTE: GERONIMO MAYTA ROMERO, CONCEPTO: CONVENIO DE PAGO POR COBRO INDEBIDO N° 029-17, CUENTA DE DEPOSITO: CUENTA UNICA DEL TESORO</t>
  </si>
  <si>
    <t>00099021001 DEPOSITO DE EFECTIVO, DEPOSITANTE: INSTITUTO DEL SEGURO AGRARIO, CONCEPTO: REVERSION, CUENTA DE DEPOSITO: CUENTA UNICA DEL TESORO</t>
  </si>
  <si>
    <t>00099021001 DEPOSITO DE EFECTIVO, DEPOSITANTE: JULIAN CESAR ROMERO CONDE, CONCEPTO: DEVOLUCION DE SALDO DE CAJA CHICA NO EJECUTADO, CUENTA DE DEPOSITO: CUENTA UNICA DEL TESORO</t>
  </si>
  <si>
    <t>00099021001 DEPOSITO DE EFECTIVO, DEPOSITANTE: JAVIER PERCY BRAVO ARROYO, CONCEPTO: DOBLE PERCEPCION, CUENTA DE DEPOSITO: CUENTA UNICA DEL TESORO</t>
  </si>
  <si>
    <t>00099021001 DEPOSITO DE EFECTIVO, DEPOSITANTE: EVER MUÑOZ-INSA, CONCEPTO: REVERSION, CUENTA DE DEPOSITO: CUENTA UNICA DEL TESORO</t>
  </si>
  <si>
    <t>00593019201 DEPOSITO DE EFECTIVO, DEPOSITANTE: EMPRESA ESTATAL YACANA, CONCEPTO: REVERSION DE FONDOS ASIGNADOS PARA COMPRA DE FIBRA, CUENTA DE DEPOSITO: CUENTA UNICA DEL TESORO</t>
  </si>
  <si>
    <t>COBRO COSTOS DE PAPELERIA SEGUN TRANSFERENCIA DEL EXTERIOR POR ORDEN DE BG BOLIVIA CORPORATION LIB. 00513012003 LBP-YPFB (2011349681373)</t>
  </si>
  <si>
    <t>(Unidad De Liquidación Fondo Des. Pueblos Indígenas, Originarios Y Com.Campesinas)</t>
  </si>
  <si>
    <t>G06322670002</t>
  </si>
  <si>
    <t>G06322690002</t>
  </si>
  <si>
    <t>S09100650002</t>
  </si>
  <si>
    <t>J03343690001</t>
  </si>
  <si>
    <t>S09101010003</t>
  </si>
  <si>
    <t>S09100740001</t>
  </si>
  <si>
    <t>S09100840001</t>
  </si>
  <si>
    <t>S09101010001</t>
  </si>
  <si>
    <t>S09100430001</t>
  </si>
  <si>
    <t>Q09263530002</t>
  </si>
  <si>
    <t>S09101560002</t>
  </si>
  <si>
    <t>S09101570002</t>
  </si>
  <si>
    <t>S09101580002</t>
  </si>
  <si>
    <t>S09101640002</t>
  </si>
  <si>
    <t>S09101340001</t>
  </si>
  <si>
    <t>S09101340003</t>
  </si>
  <si>
    <t>S09101360001</t>
  </si>
  <si>
    <t>G06334140003</t>
  </si>
  <si>
    <t>S09102270002</t>
  </si>
  <si>
    <t>S09102290002</t>
  </si>
  <si>
    <t>G06341290001</t>
  </si>
  <si>
    <t>G06341310001</t>
  </si>
  <si>
    <t>G06343540001</t>
  </si>
  <si>
    <t>G06343540003</t>
  </si>
  <si>
    <t>S09102180001</t>
  </si>
  <si>
    <t>S09102180003</t>
  </si>
  <si>
    <t>S09102320001</t>
  </si>
  <si>
    <t>G06348960002</t>
  </si>
  <si>
    <t>J03343850002</t>
  </si>
  <si>
    <t>J03343860002</t>
  </si>
  <si>
    <t>Q09274430002</t>
  </si>
  <si>
    <t>S09102700001</t>
  </si>
  <si>
    <t>S09102600001</t>
  </si>
  <si>
    <t>S09102620001</t>
  </si>
  <si>
    <t>S09102620003</t>
  </si>
  <si>
    <t>Q09281100002</t>
  </si>
  <si>
    <t>Q09281110002</t>
  </si>
  <si>
    <t>S09103430002</t>
  </si>
  <si>
    <t>S09103450002</t>
  </si>
  <si>
    <t>S09103470002</t>
  </si>
  <si>
    <t>S09103500002</t>
  </si>
  <si>
    <t>G06358680003</t>
  </si>
  <si>
    <t>G06358690003</t>
  </si>
  <si>
    <t>G06367860001</t>
  </si>
  <si>
    <t>S09103250001</t>
  </si>
  <si>
    <t>S09103250003</t>
  </si>
  <si>
    <t>G06378440002</t>
  </si>
  <si>
    <t>Q09285600002</t>
  </si>
  <si>
    <t>S09105430002</t>
  </si>
  <si>
    <t>G06377570001</t>
  </si>
  <si>
    <t>S09105440001</t>
  </si>
  <si>
    <t>S09105440003</t>
  </si>
  <si>
    <t>G06385130002</t>
  </si>
  <si>
    <t>I00738090002</t>
  </si>
  <si>
    <t>Q09290820002</t>
  </si>
  <si>
    <t>S09107520002</t>
  </si>
  <si>
    <t>S09107280001</t>
  </si>
  <si>
    <t>S09107350001</t>
  </si>
  <si>
    <t>S09107350003</t>
  </si>
  <si>
    <t>S09107910001</t>
  </si>
  <si>
    <t>G06393060002</t>
  </si>
  <si>
    <t>G06393300002</t>
  </si>
  <si>
    <t>G06393340002</t>
  </si>
  <si>
    <t>Q09294400002</t>
  </si>
  <si>
    <t>Q09294410002</t>
  </si>
  <si>
    <t>S09108560001</t>
  </si>
  <si>
    <t>S09108670001</t>
  </si>
  <si>
    <t>S09108670003</t>
  </si>
  <si>
    <t>G06409740002</t>
  </si>
  <si>
    <t>J03345820002</t>
  </si>
  <si>
    <t>Q09298490002</t>
  </si>
  <si>
    <t>Q09298520002</t>
  </si>
  <si>
    <t>Q09299620002</t>
  </si>
  <si>
    <t>G06408280004</t>
  </si>
  <si>
    <t>G06408290004</t>
  </si>
  <si>
    <t>G06408300004</t>
  </si>
  <si>
    <t>S09109200001</t>
  </si>
  <si>
    <t>S09109360001</t>
  </si>
  <si>
    <t>S09109370001</t>
  </si>
  <si>
    <t>S09109380001</t>
  </si>
  <si>
    <t>S09109380003</t>
  </si>
  <si>
    <t>S09109400001</t>
  </si>
  <si>
    <t>S09111120001</t>
  </si>
  <si>
    <t>S09110490001</t>
  </si>
  <si>
    <t>S09110490003</t>
  </si>
  <si>
    <t>G06430800002</t>
  </si>
  <si>
    <t>G06430820002</t>
  </si>
  <si>
    <t>G06430890002</t>
  </si>
  <si>
    <t>Q09310890002</t>
  </si>
  <si>
    <t>G06423330003</t>
  </si>
  <si>
    <t>G06423410003</t>
  </si>
  <si>
    <t>G06423420003</t>
  </si>
  <si>
    <t>G06425580003</t>
  </si>
  <si>
    <t>G06425590003</t>
  </si>
  <si>
    <t>G06433750003</t>
  </si>
  <si>
    <t>G06433760003</t>
  </si>
  <si>
    <t>G06433770003</t>
  </si>
  <si>
    <t>G06433780003</t>
  </si>
  <si>
    <t>G06433800003</t>
  </si>
  <si>
    <t>S09111540001</t>
  </si>
  <si>
    <t>S09111540003</t>
  </si>
  <si>
    <t>G06443450002</t>
  </si>
  <si>
    <t>Q09312750002</t>
  </si>
  <si>
    <t>S09112960002</t>
  </si>
  <si>
    <t>G06444780001</t>
  </si>
  <si>
    <t>S09112320001</t>
  </si>
  <si>
    <t>S09112320003</t>
  </si>
  <si>
    <t>S09112530001</t>
  </si>
  <si>
    <t>G06449690002</t>
  </si>
  <si>
    <t>G06450860002</t>
  </si>
  <si>
    <t>G06456050002</t>
  </si>
  <si>
    <t>Q09319740002</t>
  </si>
  <si>
    <t>S09113080002</t>
  </si>
  <si>
    <t>S09113150001</t>
  </si>
  <si>
    <t>S09113200001</t>
  </si>
  <si>
    <t>S09113280001</t>
  </si>
  <si>
    <t>S09113280003</t>
  </si>
  <si>
    <t>S09113340001</t>
  </si>
  <si>
    <t>G06456130004</t>
  </si>
  <si>
    <t>G06456130005</t>
  </si>
  <si>
    <t>S09114350002</t>
  </si>
  <si>
    <t>S09114050003</t>
  </si>
  <si>
    <t>S09114090001</t>
  </si>
  <si>
    <t>S09114050001</t>
  </si>
  <si>
    <t>S09114870002</t>
  </si>
  <si>
    <t>S09115230002</t>
  </si>
  <si>
    <t>S09115240002</t>
  </si>
  <si>
    <t>J03348400001</t>
  </si>
  <si>
    <t>J03348410001</t>
  </si>
  <si>
    <t>J03348420001</t>
  </si>
  <si>
    <t>J03348430001</t>
  </si>
  <si>
    <t>J03348440001</t>
  </si>
  <si>
    <t>J03348450001</t>
  </si>
  <si>
    <t>J03348460001</t>
  </si>
  <si>
    <t>J03348470001</t>
  </si>
  <si>
    <t>J03348480001</t>
  </si>
  <si>
    <t>J03348490001</t>
  </si>
  <si>
    <t>J03348500001</t>
  </si>
  <si>
    <t>J03348510001</t>
  </si>
  <si>
    <t>S09115040001</t>
  </si>
  <si>
    <t>S09115060001</t>
  </si>
  <si>
    <t>S09115090001</t>
  </si>
  <si>
    <t>S09115090003</t>
  </si>
  <si>
    <t>S09115410001</t>
  </si>
  <si>
    <t>S09115460001</t>
  </si>
  <si>
    <t>G06472880003</t>
  </si>
  <si>
    <t>G06472900003</t>
  </si>
  <si>
    <t>G06477230004</t>
  </si>
  <si>
    <t>G06477240007</t>
  </si>
  <si>
    <t>G06477330003</t>
  </si>
  <si>
    <t>G06479100001</t>
  </si>
  <si>
    <t>G06479110003</t>
  </si>
  <si>
    <t>J03348250001</t>
  </si>
  <si>
    <t>J03348260001</t>
  </si>
  <si>
    <t>J03348270001</t>
  </si>
  <si>
    <t>J03348280001</t>
  </si>
  <si>
    <t>J03348290001</t>
  </si>
  <si>
    <t>J03348300001</t>
  </si>
  <si>
    <t>J03348310001</t>
  </si>
  <si>
    <t>J03348320001</t>
  </si>
  <si>
    <t>J03348330001</t>
  </si>
  <si>
    <t>J03348340001</t>
  </si>
  <si>
    <t>J03348350001</t>
  </si>
  <si>
    <t>J03348360001</t>
  </si>
  <si>
    <t>J03348370001</t>
  </si>
  <si>
    <t>J03348380001</t>
  </si>
  <si>
    <t>J03348390001</t>
  </si>
  <si>
    <t>Q09340030002</t>
  </si>
  <si>
    <t>S09116320002</t>
  </si>
  <si>
    <t>S09116900002</t>
  </si>
  <si>
    <t>S09116920002</t>
  </si>
  <si>
    <t>S09116280003</t>
  </si>
  <si>
    <t>J03348730001</t>
  </si>
  <si>
    <t>J03348740001</t>
  </si>
  <si>
    <t>J03348750001</t>
  </si>
  <si>
    <t>J03348760001</t>
  </si>
  <si>
    <t>J03348770001</t>
  </si>
  <si>
    <t>J03348780001</t>
  </si>
  <si>
    <t>J03348790001</t>
  </si>
  <si>
    <t>J03348800001</t>
  </si>
  <si>
    <t>J03348810001</t>
  </si>
  <si>
    <t>J03348820001</t>
  </si>
  <si>
    <t>J03348830001</t>
  </si>
  <si>
    <t>J03348840001</t>
  </si>
  <si>
    <t>J03348850001</t>
  </si>
  <si>
    <t>J03348860001</t>
  </si>
  <si>
    <t>J03348870001</t>
  </si>
  <si>
    <t>J03348880001</t>
  </si>
  <si>
    <t>J03348890001</t>
  </si>
  <si>
    <t>J03348900001</t>
  </si>
  <si>
    <t>J03348910001</t>
  </si>
  <si>
    <t>J03348920001</t>
  </si>
  <si>
    <t>J03348930001</t>
  </si>
  <si>
    <t>J03348940001</t>
  </si>
  <si>
    <t>J03348950001</t>
  </si>
  <si>
    <t>J03348960001</t>
  </si>
  <si>
    <t>J03348970001</t>
  </si>
  <si>
    <t>J03348980001</t>
  </si>
  <si>
    <t>J03349680002</t>
  </si>
  <si>
    <t>J03349690002</t>
  </si>
  <si>
    <t>J03349710002</t>
  </si>
  <si>
    <t>J03349730002</t>
  </si>
  <si>
    <t>Q09345150002</t>
  </si>
  <si>
    <t>Q09345160002</t>
  </si>
  <si>
    <t>J03351210001</t>
  </si>
  <si>
    <t>J03351220001</t>
  </si>
  <si>
    <t>J03351230001</t>
  </si>
  <si>
    <t>J03351240001</t>
  </si>
  <si>
    <t>J03351250001</t>
  </si>
  <si>
    <t>J03351260001</t>
  </si>
  <si>
    <t>J03351270001</t>
  </si>
  <si>
    <t>J03351280001</t>
  </si>
  <si>
    <t>J03351290001</t>
  </si>
  <si>
    <t>J03351300001</t>
  </si>
  <si>
    <t>J03351310001</t>
  </si>
  <si>
    <t>J03351320001</t>
  </si>
  <si>
    <t>J03350570001</t>
  </si>
  <si>
    <t>J03350580001</t>
  </si>
  <si>
    <t>J03350590001</t>
  </si>
  <si>
    <t>J03350600001</t>
  </si>
  <si>
    <t>J03350610001</t>
  </si>
  <si>
    <t>J03350620001</t>
  </si>
  <si>
    <t>J03350630001</t>
  </si>
  <si>
    <t>J03350640001</t>
  </si>
  <si>
    <t>J03350650001</t>
  </si>
  <si>
    <t>J03350660001</t>
  </si>
  <si>
    <t>J03350670001</t>
  </si>
  <si>
    <t>J03350680001</t>
  </si>
  <si>
    <t>J03350690001</t>
  </si>
  <si>
    <t>J03350700001</t>
  </si>
  <si>
    <t>J03350710001</t>
  </si>
  <si>
    <t>J03350720001</t>
  </si>
  <si>
    <t>J03350730001</t>
  </si>
  <si>
    <t>J03350740001</t>
  </si>
  <si>
    <t>J03350980001</t>
  </si>
  <si>
    <t>J03350990001</t>
  </si>
  <si>
    <t>J03351000001</t>
  </si>
  <si>
    <t>J03351010001</t>
  </si>
  <si>
    <t>J03351020001</t>
  </si>
  <si>
    <t>J03351030001</t>
  </si>
  <si>
    <t>J03351040001</t>
  </si>
  <si>
    <t>J03351050001</t>
  </si>
  <si>
    <t>J03351060001</t>
  </si>
  <si>
    <t>J03351070001</t>
  </si>
  <si>
    <t>J03351080001</t>
  </si>
  <si>
    <t>J03351090001</t>
  </si>
  <si>
    <t>J03351100001</t>
  </si>
  <si>
    <t>J03351110001</t>
  </si>
  <si>
    <t>J03351120001</t>
  </si>
  <si>
    <t>J03351130001</t>
  </si>
  <si>
    <t>J03351140001</t>
  </si>
  <si>
    <t>J03351150001</t>
  </si>
  <si>
    <t>J03351160001</t>
  </si>
  <si>
    <t>J03351170001</t>
  </si>
  <si>
    <t>J03351180001</t>
  </si>
  <si>
    <t>J03351190001</t>
  </si>
  <si>
    <t>J03351200001</t>
  </si>
  <si>
    <t>J03349910001</t>
  </si>
  <si>
    <t>J03349930001</t>
  </si>
  <si>
    <t>J03349940001</t>
  </si>
  <si>
    <t>J03349950001</t>
  </si>
  <si>
    <t>J03349960001</t>
  </si>
  <si>
    <t>J03350080001</t>
  </si>
  <si>
    <t>J03350090001</t>
  </si>
  <si>
    <t>J03350100001</t>
  </si>
  <si>
    <t>J03350110001</t>
  </si>
  <si>
    <t>J03350120001</t>
  </si>
  <si>
    <t>J03350130001</t>
  </si>
  <si>
    <t>J03350140001</t>
  </si>
  <si>
    <t>J03350150001</t>
  </si>
  <si>
    <t>J03350160001</t>
  </si>
  <si>
    <t>J03350170001</t>
  </si>
  <si>
    <t>J03350180001</t>
  </si>
  <si>
    <t>J03350190001</t>
  </si>
  <si>
    <t>J03350200001</t>
  </si>
  <si>
    <t>J03350210001</t>
  </si>
  <si>
    <t>J03350220001</t>
  </si>
  <si>
    <t>J03350230001</t>
  </si>
  <si>
    <t>J03350240001</t>
  </si>
  <si>
    <t>J03350250001</t>
  </si>
  <si>
    <t>J03350260001</t>
  </si>
  <si>
    <t>J03350270001</t>
  </si>
  <si>
    <t>J03350280001</t>
  </si>
  <si>
    <t>J03350290001</t>
  </si>
  <si>
    <t>J03350300001</t>
  </si>
  <si>
    <t>J03350310001</t>
  </si>
  <si>
    <t>J03350320001</t>
  </si>
  <si>
    <t>J03350330001</t>
  </si>
  <si>
    <t>J03350340001</t>
  </si>
  <si>
    <t>J03350350001</t>
  </si>
  <si>
    <t>J03350360001</t>
  </si>
  <si>
    <t>J03350370001</t>
  </si>
  <si>
    <t>J03350380001</t>
  </si>
  <si>
    <t>J03350390001</t>
  </si>
  <si>
    <t>J03350400001</t>
  </si>
  <si>
    <t>J03350410001</t>
  </si>
  <si>
    <t>J03350420001</t>
  </si>
  <si>
    <t>J03350430001</t>
  </si>
  <si>
    <t>J03350440001</t>
  </si>
  <si>
    <t>J03350450001</t>
  </si>
  <si>
    <t>J03350460001</t>
  </si>
  <si>
    <t>J03350470001</t>
  </si>
  <si>
    <t>J03350480001</t>
  </si>
  <si>
    <t>J03350490001</t>
  </si>
  <si>
    <t>J03350500001</t>
  </si>
  <si>
    <t>J03350510001</t>
  </si>
  <si>
    <t>J03350520001</t>
  </si>
  <si>
    <t>J03350530001</t>
  </si>
  <si>
    <t>J03350540001</t>
  </si>
  <si>
    <t>J03350550001</t>
  </si>
  <si>
    <t>J03350560001</t>
  </si>
  <si>
    <t>G06497460004</t>
  </si>
  <si>
    <t>G06500540007</t>
  </si>
  <si>
    <t>J03349270001</t>
  </si>
  <si>
    <t>J03349280001</t>
  </si>
  <si>
    <t>J03349290001</t>
  </si>
  <si>
    <t>J03349300001</t>
  </si>
  <si>
    <t>J03349310001</t>
  </si>
  <si>
    <t>J03349320001</t>
  </si>
  <si>
    <t>J03349330001</t>
  </si>
  <si>
    <t>J03349340001</t>
  </si>
  <si>
    <t>J03349350001</t>
  </si>
  <si>
    <t>J03349360001</t>
  </si>
  <si>
    <t>J03349370001</t>
  </si>
  <si>
    <t>J03349380001</t>
  </si>
  <si>
    <t>J03349390001</t>
  </si>
  <si>
    <t>J03349400001</t>
  </si>
  <si>
    <t>J03349410001</t>
  </si>
  <si>
    <t>J03349420001</t>
  </si>
  <si>
    <t>J03349430001</t>
  </si>
  <si>
    <t>J03349440001</t>
  </si>
  <si>
    <t>J03349450001</t>
  </si>
  <si>
    <t>J03349460001</t>
  </si>
  <si>
    <t>J03349470001</t>
  </si>
  <si>
    <t>J03349480001</t>
  </si>
  <si>
    <t>J03349490001</t>
  </si>
  <si>
    <t>J03349500001</t>
  </si>
  <si>
    <t>J03349510001</t>
  </si>
  <si>
    <t>J03349520001</t>
  </si>
  <si>
    <t>J03349530001</t>
  </si>
  <si>
    <t>J03349540001</t>
  </si>
  <si>
    <t>J03349550001</t>
  </si>
  <si>
    <t>J03349560001</t>
  </si>
  <si>
    <t>J03349570001</t>
  </si>
  <si>
    <t>J03349580001</t>
  </si>
  <si>
    <t>J03349590001</t>
  </si>
  <si>
    <t>J03349600001</t>
  </si>
  <si>
    <t>J03349610001</t>
  </si>
  <si>
    <t>J03349620001</t>
  </si>
  <si>
    <t>J03349630001</t>
  </si>
  <si>
    <t>J03349640001</t>
  </si>
  <si>
    <t>J03349650001</t>
  </si>
  <si>
    <t>J03349660001</t>
  </si>
  <si>
    <t>J03349670001</t>
  </si>
  <si>
    <t>J03349760001</t>
  </si>
  <si>
    <t>J03349790001</t>
  </si>
  <si>
    <t>J03349820001</t>
  </si>
  <si>
    <t>J03349850001</t>
  </si>
  <si>
    <t>J03349870001</t>
  </si>
  <si>
    <t>J03349900001</t>
  </si>
  <si>
    <t>J03352560002</t>
  </si>
  <si>
    <t>S09120210002</t>
  </si>
  <si>
    <t>J03352680001</t>
  </si>
  <si>
    <t>J03352690001</t>
  </si>
  <si>
    <t>J03352700001</t>
  </si>
  <si>
    <t>J03352710001</t>
  </si>
  <si>
    <t>J03352720001</t>
  </si>
  <si>
    <t>J03352730001</t>
  </si>
  <si>
    <t>J03352740001</t>
  </si>
  <si>
    <t>J03352750001</t>
  </si>
  <si>
    <t>J03352760001</t>
  </si>
  <si>
    <t>J03352770001</t>
  </si>
  <si>
    <t>J03352780001</t>
  </si>
  <si>
    <t>J03352790001</t>
  </si>
  <si>
    <t>J03352800001</t>
  </si>
  <si>
    <t>J03352810001</t>
  </si>
  <si>
    <t>J03352820001</t>
  </si>
  <si>
    <t>J03352830001</t>
  </si>
  <si>
    <t>J03352840001</t>
  </si>
  <si>
    <t>J03352850001</t>
  </si>
  <si>
    <t>J03352860001</t>
  </si>
  <si>
    <t>J03352870001</t>
  </si>
  <si>
    <t>J03352880001</t>
  </si>
  <si>
    <t>J03352890001</t>
  </si>
  <si>
    <t>J03352900001</t>
  </si>
  <si>
    <t>J03352910001</t>
  </si>
  <si>
    <t>J03352920001</t>
  </si>
  <si>
    <t>J03352930001</t>
  </si>
  <si>
    <t>J03352940001</t>
  </si>
  <si>
    <t>J03352950001</t>
  </si>
  <si>
    <t>J03352960001</t>
  </si>
  <si>
    <t>J03352970001</t>
  </si>
  <si>
    <t>J03352980001</t>
  </si>
  <si>
    <t>S09119810001</t>
  </si>
  <si>
    <t>J03351940001</t>
  </si>
  <si>
    <t>J03351950001</t>
  </si>
  <si>
    <t>J03351960001</t>
  </si>
  <si>
    <t>J03351970001</t>
  </si>
  <si>
    <t>J03351980001</t>
  </si>
  <si>
    <t>J03351990001</t>
  </si>
  <si>
    <t>J03352000001</t>
  </si>
  <si>
    <t>J03352010001</t>
  </si>
  <si>
    <t>J03352020001</t>
  </si>
  <si>
    <t>J03352030001</t>
  </si>
  <si>
    <t>J03352040001</t>
  </si>
  <si>
    <t>J03352050001</t>
  </si>
  <si>
    <t>J03352060001</t>
  </si>
  <si>
    <t>J03352070001</t>
  </si>
  <si>
    <t>J03352080001</t>
  </si>
  <si>
    <t>J03352090001</t>
  </si>
  <si>
    <t>J03352100001</t>
  </si>
  <si>
    <t>J03352110001</t>
  </si>
  <si>
    <t>J03352120001</t>
  </si>
  <si>
    <t>J03352130001</t>
  </si>
  <si>
    <t>J03352140001</t>
  </si>
  <si>
    <t>J03352150001</t>
  </si>
  <si>
    <t>J03352160001</t>
  </si>
  <si>
    <t>J03352170001</t>
  </si>
  <si>
    <t>J03352210001</t>
  </si>
  <si>
    <t>J03352220001</t>
  </si>
  <si>
    <t>J03352230001</t>
  </si>
  <si>
    <t>J03352240001</t>
  </si>
  <si>
    <t>J03352250001</t>
  </si>
  <si>
    <t>G06508090003</t>
  </si>
  <si>
    <t>J03351350001</t>
  </si>
  <si>
    <t>J03351360001</t>
  </si>
  <si>
    <t>J03351370001</t>
  </si>
  <si>
    <t>J03351380001</t>
  </si>
  <si>
    <t>J03351390001</t>
  </si>
  <si>
    <t>J03351400001</t>
  </si>
  <si>
    <t>J03351410001</t>
  </si>
  <si>
    <t>J03351420001</t>
  </si>
  <si>
    <t>J03351430001</t>
  </si>
  <si>
    <t>J03351440001</t>
  </si>
  <si>
    <t>J03351450001</t>
  </si>
  <si>
    <t>J03351460001</t>
  </si>
  <si>
    <t>J03351470001</t>
  </si>
  <si>
    <t>J03351480001</t>
  </si>
  <si>
    <t>J03351490001</t>
  </si>
  <si>
    <t>J03351500001</t>
  </si>
  <si>
    <t>J03351510001</t>
  </si>
  <si>
    <t>J03351520001</t>
  </si>
  <si>
    <t>J03351530001</t>
  </si>
  <si>
    <t>J03351540001</t>
  </si>
  <si>
    <t>J03351550001</t>
  </si>
  <si>
    <t>J03351560001</t>
  </si>
  <si>
    <t>J03351570001</t>
  </si>
  <si>
    <t>J03351580001</t>
  </si>
  <si>
    <t>J03351590001</t>
  </si>
  <si>
    <t>J03351600001</t>
  </si>
  <si>
    <t>J03351610001</t>
  </si>
  <si>
    <t>J03351620001</t>
  </si>
  <si>
    <t>J03351630001</t>
  </si>
  <si>
    <t>J03351640001</t>
  </si>
  <si>
    <t>J03351650001</t>
  </si>
  <si>
    <t>J03351660001</t>
  </si>
  <si>
    <t>J03351670001</t>
  </si>
  <si>
    <t>J03351680001</t>
  </si>
  <si>
    <t>J03351690001</t>
  </si>
  <si>
    <t>J03351700001</t>
  </si>
  <si>
    <t>J03351710001</t>
  </si>
  <si>
    <t>J03351720001</t>
  </si>
  <si>
    <t>J03351730001</t>
  </si>
  <si>
    <t>J03351740001</t>
  </si>
  <si>
    <t>J03351750001</t>
  </si>
  <si>
    <t>J03351760001</t>
  </si>
  <si>
    <t>J03351770001</t>
  </si>
  <si>
    <t>J03351780001</t>
  </si>
  <si>
    <t>J03351790001</t>
  </si>
  <si>
    <t>J03351800001</t>
  </si>
  <si>
    <t>J03351810001</t>
  </si>
  <si>
    <t>J03351820001</t>
  </si>
  <si>
    <t>J03351830001</t>
  </si>
  <si>
    <t>J03351840001</t>
  </si>
  <si>
    <t>J03351850001</t>
  </si>
  <si>
    <t>J03351860001</t>
  </si>
  <si>
    <t>J03351870001</t>
  </si>
  <si>
    <t>J03351880001</t>
  </si>
  <si>
    <t>J03351890001</t>
  </si>
  <si>
    <t>J03351900001</t>
  </si>
  <si>
    <t>J03351910001</t>
  </si>
  <si>
    <t>J03351920001</t>
  </si>
  <si>
    <t>J03351930001</t>
  </si>
  <si>
    <t>Q09355350002</t>
  </si>
  <si>
    <t>Q09355880002</t>
  </si>
  <si>
    <t>Q09356330002</t>
  </si>
  <si>
    <t>S09122120002</t>
  </si>
  <si>
    <t>T03787570001</t>
  </si>
  <si>
    <t>T03787590001</t>
  </si>
  <si>
    <t>T03787610001</t>
  </si>
  <si>
    <t>T03787630001</t>
  </si>
  <si>
    <t>T03787650001</t>
  </si>
  <si>
    <t>T03787670001</t>
  </si>
  <si>
    <t>T03787690001</t>
  </si>
  <si>
    <t>T03787710001</t>
  </si>
  <si>
    <t>T03787730001</t>
  </si>
  <si>
    <t>T03787750001</t>
  </si>
  <si>
    <t>T03787770001</t>
  </si>
  <si>
    <t>T03787790001</t>
  </si>
  <si>
    <t>T03787810001</t>
  </si>
  <si>
    <t>T03787830001</t>
  </si>
  <si>
    <t>T03787850001</t>
  </si>
  <si>
    <t>T03787870001</t>
  </si>
  <si>
    <t>T03787890001</t>
  </si>
  <si>
    <t>T03787910001</t>
  </si>
  <si>
    <t>T03787930001</t>
  </si>
  <si>
    <t>T03787950001</t>
  </si>
  <si>
    <t>T03787970001</t>
  </si>
  <si>
    <t>T03787990001</t>
  </si>
  <si>
    <t>T03788010001</t>
  </si>
  <si>
    <t>T03788030001</t>
  </si>
  <si>
    <t>T03788050001</t>
  </si>
  <si>
    <t>T03788070001</t>
  </si>
  <si>
    <t>T03788090001</t>
  </si>
  <si>
    <t>T03788110001</t>
  </si>
  <si>
    <t>T03788130001</t>
  </si>
  <si>
    <t>T03788150001</t>
  </si>
  <si>
    <t>T03788170001</t>
  </si>
  <si>
    <t>T03788190001</t>
  </si>
  <si>
    <t>T03788210001</t>
  </si>
  <si>
    <t>T03786290001</t>
  </si>
  <si>
    <t>T03786310001</t>
  </si>
  <si>
    <t>T03786330001</t>
  </si>
  <si>
    <t>T03786350001</t>
  </si>
  <si>
    <t>T03786370001</t>
  </si>
  <si>
    <t>T03786390001</t>
  </si>
  <si>
    <t>T03786410001</t>
  </si>
  <si>
    <t>T03786430001</t>
  </si>
  <si>
    <t>T03786450001</t>
  </si>
  <si>
    <t>T03786470001</t>
  </si>
  <si>
    <t>T03786490001</t>
  </si>
  <si>
    <t>T03786510001</t>
  </si>
  <si>
    <t>T03786530001</t>
  </si>
  <si>
    <t>T03786550001</t>
  </si>
  <si>
    <t>T03786570001</t>
  </si>
  <si>
    <t>T03786590001</t>
  </si>
  <si>
    <t>T03786610001</t>
  </si>
  <si>
    <t>T03786630001</t>
  </si>
  <si>
    <t>T03786650001</t>
  </si>
  <si>
    <t>T03786670001</t>
  </si>
  <si>
    <t>T03786690001</t>
  </si>
  <si>
    <t>T03786710001</t>
  </si>
  <si>
    <t>T03786730001</t>
  </si>
  <si>
    <t>T03786750001</t>
  </si>
  <si>
    <t>T03786770001</t>
  </si>
  <si>
    <t>T03786790001</t>
  </si>
  <si>
    <t>T03786810001</t>
  </si>
  <si>
    <t>T03786830001</t>
  </si>
  <si>
    <t>T03786850001</t>
  </si>
  <si>
    <t>T03786870001</t>
  </si>
  <si>
    <t>T03786890001</t>
  </si>
  <si>
    <t>T03786910001</t>
  </si>
  <si>
    <t>T03786930001</t>
  </si>
  <si>
    <t>T03786950001</t>
  </si>
  <si>
    <t>T03786970001</t>
  </si>
  <si>
    <t>T03786990001</t>
  </si>
  <si>
    <t>T03787010001</t>
  </si>
  <si>
    <t>T03787030001</t>
  </si>
  <si>
    <t>T03787050001</t>
  </si>
  <si>
    <t>T03787070001</t>
  </si>
  <si>
    <t>T03787090001</t>
  </si>
  <si>
    <t>T03787110001</t>
  </si>
  <si>
    <t>T03787130001</t>
  </si>
  <si>
    <t>T03787150001</t>
  </si>
  <si>
    <t>T03787170001</t>
  </si>
  <si>
    <t>T03787190001</t>
  </si>
  <si>
    <t>T03787210001</t>
  </si>
  <si>
    <t>T03787230001</t>
  </si>
  <si>
    <t>T03787250001</t>
  </si>
  <si>
    <t>T03787270001</t>
  </si>
  <si>
    <t>T03787290001</t>
  </si>
  <si>
    <t>T03787310001</t>
  </si>
  <si>
    <t>T03787330001</t>
  </si>
  <si>
    <t>T03787350001</t>
  </si>
  <si>
    <t>T03787370001</t>
  </si>
  <si>
    <t>T03787390001</t>
  </si>
  <si>
    <t>T03787410001</t>
  </si>
  <si>
    <t>T03787430001</t>
  </si>
  <si>
    <t>T03787450001</t>
  </si>
  <si>
    <t>T03787470001</t>
  </si>
  <si>
    <t>T03787490001</t>
  </si>
  <si>
    <t>T03787510001</t>
  </si>
  <si>
    <t>T03787530001</t>
  </si>
  <si>
    <t>T03787550001</t>
  </si>
  <si>
    <t>G06517830003</t>
  </si>
  <si>
    <t>J03353280001</t>
  </si>
  <si>
    <t>J03353310001</t>
  </si>
  <si>
    <t>J03353360001</t>
  </si>
  <si>
    <t>S09122290004</t>
  </si>
  <si>
    <t>T03786130001</t>
  </si>
  <si>
    <t>T03786150001</t>
  </si>
  <si>
    <t>T03786170001</t>
  </si>
  <si>
    <t>T03786190001</t>
  </si>
  <si>
    <t>T03786210001</t>
  </si>
  <si>
    <t>T03786230001</t>
  </si>
  <si>
    <t>T03786250001</t>
  </si>
  <si>
    <t>T03786270001</t>
  </si>
  <si>
    <t>J03354590002</t>
  </si>
  <si>
    <t>J03354600002</t>
  </si>
  <si>
    <t>J03354610002</t>
  </si>
  <si>
    <t>J03354620002</t>
  </si>
  <si>
    <t>J03354630002</t>
  </si>
  <si>
    <t>J03354640002</t>
  </si>
  <si>
    <t>J03355070002</t>
  </si>
  <si>
    <t>Q09361370002</t>
  </si>
  <si>
    <t>G06537350004</t>
  </si>
  <si>
    <t>S09122830001</t>
  </si>
  <si>
    <t>G06545860002</t>
  </si>
  <si>
    <t>G06545880002</t>
  </si>
  <si>
    <t>G06545900002</t>
  </si>
  <si>
    <t>G06545920002</t>
  </si>
  <si>
    <t>G06545940002</t>
  </si>
  <si>
    <t>G06546010002</t>
  </si>
  <si>
    <t>G06546030002</t>
  </si>
  <si>
    <t>G06546050002</t>
  </si>
  <si>
    <t>G06546070002</t>
  </si>
  <si>
    <t>G06546090002</t>
  </si>
  <si>
    <t>G06546110002</t>
  </si>
  <si>
    <t>G06548330002</t>
  </si>
  <si>
    <t>G06550210002</t>
  </si>
  <si>
    <t>G06550230002</t>
  </si>
  <si>
    <t>G06550250002</t>
  </si>
  <si>
    <t>G06550560002</t>
  </si>
  <si>
    <t>G06550610002</t>
  </si>
  <si>
    <t>G06550630002</t>
  </si>
  <si>
    <t>J03355880002</t>
  </si>
  <si>
    <t>J03355900002</t>
  </si>
  <si>
    <t>J03355910002</t>
  </si>
  <si>
    <t>Q09365890002</t>
  </si>
  <si>
    <t>S09124190003</t>
  </si>
  <si>
    <t>S09124500002</t>
  </si>
  <si>
    <t>S09124480001</t>
  </si>
  <si>
    <t>S09125320001</t>
  </si>
  <si>
    <t>S09126290001</t>
  </si>
  <si>
    <t>B15837480002</t>
  </si>
  <si>
    <t>B15838280002</t>
  </si>
  <si>
    <t>B15838330002</t>
  </si>
  <si>
    <t>B15838380002</t>
  </si>
  <si>
    <t>B15838630002</t>
  </si>
  <si>
    <t>B15839020002</t>
  </si>
  <si>
    <t>O15837560002</t>
  </si>
  <si>
    <t>O15837710002</t>
  </si>
  <si>
    <t>O15837810002</t>
  </si>
  <si>
    <t>O15837840002</t>
  </si>
  <si>
    <t>O15838050002</t>
  </si>
  <si>
    <t>O15838300002</t>
  </si>
  <si>
    <t>O15838510002</t>
  </si>
  <si>
    <t>O15838540002</t>
  </si>
  <si>
    <t>O15838970002</t>
  </si>
  <si>
    <t>O15839380002</t>
  </si>
  <si>
    <t>O15839470002</t>
  </si>
  <si>
    <t>O15839530002</t>
  </si>
  <si>
    <t>O15839550002</t>
  </si>
  <si>
    <t>O15839570002</t>
  </si>
  <si>
    <t>O15839640002</t>
  </si>
  <si>
    <t>O15839910002</t>
  </si>
  <si>
    <t>O15839920002</t>
  </si>
  <si>
    <t>O15839940002</t>
  </si>
  <si>
    <t>O15840130002</t>
  </si>
  <si>
    <t>O15840150002</t>
  </si>
  <si>
    <t>O15840450002</t>
  </si>
  <si>
    <t>O15840660002</t>
  </si>
  <si>
    <t>O15841090002</t>
  </si>
  <si>
    <t>B15842200002</t>
  </si>
  <si>
    <t>B15842500002</t>
  </si>
  <si>
    <t>B15842510002</t>
  </si>
  <si>
    <t>B15842780002</t>
  </si>
  <si>
    <t>B15842890002</t>
  </si>
  <si>
    <t>B15842920002</t>
  </si>
  <si>
    <t>B15843360002</t>
  </si>
  <si>
    <t>B15843420002</t>
  </si>
  <si>
    <t>B15843470002</t>
  </si>
  <si>
    <t>B15843490002</t>
  </si>
  <si>
    <t>B15843530002</t>
  </si>
  <si>
    <t>O15842100002</t>
  </si>
  <si>
    <t>O15842110002</t>
  </si>
  <si>
    <t>O15842120002</t>
  </si>
  <si>
    <t>O15842290002</t>
  </si>
  <si>
    <t>O15842300002</t>
  </si>
  <si>
    <t>O15842310002</t>
  </si>
  <si>
    <t>O15843230002</t>
  </si>
  <si>
    <t>O15843430002</t>
  </si>
  <si>
    <t>O15843990002</t>
  </si>
  <si>
    <t>O15844020002</t>
  </si>
  <si>
    <t>O15844040002</t>
  </si>
  <si>
    <t>O15844080002</t>
  </si>
  <si>
    <t>O15844220002</t>
  </si>
  <si>
    <t>O15844240002</t>
  </si>
  <si>
    <t>O15844250002</t>
  </si>
  <si>
    <t>O15844430002</t>
  </si>
  <si>
    <t>O15844680002</t>
  </si>
  <si>
    <t>O15844760002</t>
  </si>
  <si>
    <t>O15844780002</t>
  </si>
  <si>
    <t>O15844790002</t>
  </si>
  <si>
    <t>O15844810002</t>
  </si>
  <si>
    <t>B15847750002</t>
  </si>
  <si>
    <t>B15847760002</t>
  </si>
  <si>
    <t>B15847790002</t>
  </si>
  <si>
    <t>B15847800002</t>
  </si>
  <si>
    <t>B15848040002</t>
  </si>
  <si>
    <t>B15848070002</t>
  </si>
  <si>
    <t>B15848090002</t>
  </si>
  <si>
    <t>B15848100002</t>
  </si>
  <si>
    <t>B15848130002</t>
  </si>
  <si>
    <t>B15848150002</t>
  </si>
  <si>
    <t>B15848190002</t>
  </si>
  <si>
    <t>B15848200002</t>
  </si>
  <si>
    <t>B15848220002</t>
  </si>
  <si>
    <t>O15846810002</t>
  </si>
  <si>
    <t>O15847160002</t>
  </si>
  <si>
    <t>O15847170002</t>
  </si>
  <si>
    <t>O15847180002</t>
  </si>
  <si>
    <t>O15847200002</t>
  </si>
  <si>
    <t>O15847220002</t>
  </si>
  <si>
    <t>O15847400002</t>
  </si>
  <si>
    <t>O15847600002</t>
  </si>
  <si>
    <t>O15847610002</t>
  </si>
  <si>
    <t>O15847670002</t>
  </si>
  <si>
    <t>O15847680002</t>
  </si>
  <si>
    <t>O15847690002</t>
  </si>
  <si>
    <t>O15847710002</t>
  </si>
  <si>
    <t>O15847870002</t>
  </si>
  <si>
    <t>O15848180002</t>
  </si>
  <si>
    <t>O15848210002</t>
  </si>
  <si>
    <t>O15848280002</t>
  </si>
  <si>
    <t>O15848310002</t>
  </si>
  <si>
    <t>O15848320002</t>
  </si>
  <si>
    <t>O15848600002</t>
  </si>
  <si>
    <t>O15848730002</t>
  </si>
  <si>
    <t>O15848790002</t>
  </si>
  <si>
    <t>O15848800002</t>
  </si>
  <si>
    <t>O15848830002</t>
  </si>
  <si>
    <t>O15848860002</t>
  </si>
  <si>
    <t>O15848880002</t>
  </si>
  <si>
    <t>O15849020002</t>
  </si>
  <si>
    <t>O15849040002</t>
  </si>
  <si>
    <t>O15849670002</t>
  </si>
  <si>
    <t>B15851720002</t>
  </si>
  <si>
    <t>B15851730002</t>
  </si>
  <si>
    <t>B15851760002</t>
  </si>
  <si>
    <t>B15851790002</t>
  </si>
  <si>
    <t>B15851810002</t>
  </si>
  <si>
    <t>B15851930002</t>
  </si>
  <si>
    <t>B15851940002</t>
  </si>
  <si>
    <t>B15852020002</t>
  </si>
  <si>
    <t>B15852040002</t>
  </si>
  <si>
    <t>B15852060002</t>
  </si>
  <si>
    <t>B15852070002</t>
  </si>
  <si>
    <t>B15852090002</t>
  </si>
  <si>
    <t>B15852110002</t>
  </si>
  <si>
    <t>B15852120002</t>
  </si>
  <si>
    <t>B15852140002</t>
  </si>
  <si>
    <t>B15852160002</t>
  </si>
  <si>
    <t>B15852180002</t>
  </si>
  <si>
    <t>B15852190002</t>
  </si>
  <si>
    <t>B15853080002</t>
  </si>
  <si>
    <t>O15850960002</t>
  </si>
  <si>
    <t>O15851020002</t>
  </si>
  <si>
    <t>O15851100002</t>
  </si>
  <si>
    <t>O15851410002</t>
  </si>
  <si>
    <t>O15851480002</t>
  </si>
  <si>
    <t>O15851570002</t>
  </si>
  <si>
    <t>O15851580002</t>
  </si>
  <si>
    <t>O15851610002</t>
  </si>
  <si>
    <t>O15851650002</t>
  </si>
  <si>
    <t>O15851680002</t>
  </si>
  <si>
    <t>O15852390002</t>
  </si>
  <si>
    <t>O15852460002</t>
  </si>
  <si>
    <t>O15852490002</t>
  </si>
  <si>
    <t>O15852550002</t>
  </si>
  <si>
    <t>O15852880002</t>
  </si>
  <si>
    <t>O15852890002</t>
  </si>
  <si>
    <t>O15852980002</t>
  </si>
  <si>
    <t>O15853000002</t>
  </si>
  <si>
    <t>O15853040002</t>
  </si>
  <si>
    <t>O15853050002</t>
  </si>
  <si>
    <t>O15853060002</t>
  </si>
  <si>
    <t>O15853760002</t>
  </si>
  <si>
    <t>O15853840002</t>
  </si>
  <si>
    <t>O15853860002</t>
  </si>
  <si>
    <t>O15853920002</t>
  </si>
  <si>
    <t>O15854070002</t>
  </si>
  <si>
    <t>O15854280002</t>
  </si>
  <si>
    <t>O15854400002</t>
  </si>
  <si>
    <t>O15854450002</t>
  </si>
  <si>
    <t>O15854470002</t>
  </si>
  <si>
    <t>O15854820002</t>
  </si>
  <si>
    <t>O15854830002</t>
  </si>
  <si>
    <t>B15856880002</t>
  </si>
  <si>
    <t>B15857880002</t>
  </si>
  <si>
    <t>B15857920002</t>
  </si>
  <si>
    <t>O15856600002</t>
  </si>
  <si>
    <t>O15856610002</t>
  </si>
  <si>
    <t>O15856620002</t>
  </si>
  <si>
    <t>O15856720002</t>
  </si>
  <si>
    <t>O15856890002</t>
  </si>
  <si>
    <t>O15856900002</t>
  </si>
  <si>
    <t>O15856920002</t>
  </si>
  <si>
    <t>O15856960002</t>
  </si>
  <si>
    <t>O15857000002</t>
  </si>
  <si>
    <t>O15857010002</t>
  </si>
  <si>
    <t>O15857020002</t>
  </si>
  <si>
    <t>O15857100002</t>
  </si>
  <si>
    <t>O15857170002</t>
  </si>
  <si>
    <t>O15857250002</t>
  </si>
  <si>
    <t>O15857350002</t>
  </si>
  <si>
    <t>O15857390002</t>
  </si>
  <si>
    <t>O15857400002</t>
  </si>
  <si>
    <t>O15857420002</t>
  </si>
  <si>
    <t>O15857430002</t>
  </si>
  <si>
    <t>O15857460002</t>
  </si>
  <si>
    <t>O15857500002</t>
  </si>
  <si>
    <t>O15857520002</t>
  </si>
  <si>
    <t>O15857550002</t>
  </si>
  <si>
    <t>O15857570002</t>
  </si>
  <si>
    <t>O15857690002</t>
  </si>
  <si>
    <t>O15857800002</t>
  </si>
  <si>
    <t>O15857830002</t>
  </si>
  <si>
    <t>O15857990002</t>
  </si>
  <si>
    <t>O15858150002</t>
  </si>
  <si>
    <t>O15858190002</t>
  </si>
  <si>
    <t>O15858410002</t>
  </si>
  <si>
    <t>O15858440002</t>
  </si>
  <si>
    <t>O15858690002</t>
  </si>
  <si>
    <t>O15858700002</t>
  </si>
  <si>
    <t>O15858970002</t>
  </si>
  <si>
    <t>O15858990002</t>
  </si>
  <si>
    <t>O15859090002</t>
  </si>
  <si>
    <t>O15859110002</t>
  </si>
  <si>
    <t>O15859120002</t>
  </si>
  <si>
    <t>O15859150002</t>
  </si>
  <si>
    <t>O15859170002</t>
  </si>
  <si>
    <t>O15859440002</t>
  </si>
  <si>
    <t>O15859450002</t>
  </si>
  <si>
    <t>O15859460002</t>
  </si>
  <si>
    <t>O15859480002</t>
  </si>
  <si>
    <t>O15859540002</t>
  </si>
  <si>
    <t>O15859640002</t>
  </si>
  <si>
    <t>O15859900002</t>
  </si>
  <si>
    <t>B15861610002</t>
  </si>
  <si>
    <t>B15861660002</t>
  </si>
  <si>
    <t>B15861740002</t>
  </si>
  <si>
    <t>B15861790002</t>
  </si>
  <si>
    <t>B15862160002</t>
  </si>
  <si>
    <t>B15862240002</t>
  </si>
  <si>
    <t>O15861120002</t>
  </si>
  <si>
    <t>O15861150002</t>
  </si>
  <si>
    <t>O15861270002</t>
  </si>
  <si>
    <t>O15861540002</t>
  </si>
  <si>
    <t>O15861800002</t>
  </si>
  <si>
    <t>O15861810002</t>
  </si>
  <si>
    <t>O15861870002</t>
  </si>
  <si>
    <t>O15862180002</t>
  </si>
  <si>
    <t>O15862190002</t>
  </si>
  <si>
    <t>O15862220002</t>
  </si>
  <si>
    <t>O15862230002</t>
  </si>
  <si>
    <t>O15862260002</t>
  </si>
  <si>
    <t>O15862440002</t>
  </si>
  <si>
    <t>O15862590002</t>
  </si>
  <si>
    <t>O15862800002</t>
  </si>
  <si>
    <t>O15862860002</t>
  </si>
  <si>
    <t>O15863330002</t>
  </si>
  <si>
    <t>O15863450002</t>
  </si>
  <si>
    <t>O15863460002</t>
  </si>
  <si>
    <t>O15863500002</t>
  </si>
  <si>
    <t>O15863510002</t>
  </si>
  <si>
    <t>O15863520002</t>
  </si>
  <si>
    <t>O15863530002</t>
  </si>
  <si>
    <t>O15863830002</t>
  </si>
  <si>
    <t>O15863930002</t>
  </si>
  <si>
    <t>O15864110002</t>
  </si>
  <si>
    <t>O15864160002</t>
  </si>
  <si>
    <t>B15865860002</t>
  </si>
  <si>
    <t>B15865870002</t>
  </si>
  <si>
    <t>B15865920002</t>
  </si>
  <si>
    <t>B15866250002</t>
  </si>
  <si>
    <t>B15866300002</t>
  </si>
  <si>
    <t>B15866670002</t>
  </si>
  <si>
    <t>B15866820002</t>
  </si>
  <si>
    <t>B15866830002</t>
  </si>
  <si>
    <t>B15866980002</t>
  </si>
  <si>
    <t>B15867030002</t>
  </si>
  <si>
    <t>O15865780002</t>
  </si>
  <si>
    <t>O15865790002</t>
  </si>
  <si>
    <t>O15866010002</t>
  </si>
  <si>
    <t>O15866120002</t>
  </si>
  <si>
    <t>O15866150002</t>
  </si>
  <si>
    <t>O15866640002</t>
  </si>
  <si>
    <t>O15866740002</t>
  </si>
  <si>
    <t>O15866860002</t>
  </si>
  <si>
    <t>O15866870002</t>
  </si>
  <si>
    <t>O15867000002</t>
  </si>
  <si>
    <t>O15867060002</t>
  </si>
  <si>
    <t>O15867200002</t>
  </si>
  <si>
    <t>O15867500002</t>
  </si>
  <si>
    <t>O15867510002</t>
  </si>
  <si>
    <t>O15867520002</t>
  </si>
  <si>
    <t>O15867680002</t>
  </si>
  <si>
    <t>O15867720002</t>
  </si>
  <si>
    <t>O15867740002</t>
  </si>
  <si>
    <t>O15867800002</t>
  </si>
  <si>
    <t>O15867880002</t>
  </si>
  <si>
    <t>O15867930002</t>
  </si>
  <si>
    <t>O15867970002</t>
  </si>
  <si>
    <t>O15868300002</t>
  </si>
  <si>
    <t>O15868310002</t>
  </si>
  <si>
    <t>B15870350002</t>
  </si>
  <si>
    <t>B15870390002</t>
  </si>
  <si>
    <t>B15870420002</t>
  </si>
  <si>
    <t>B15870710002</t>
  </si>
  <si>
    <t>O15870290002</t>
  </si>
  <si>
    <t>O15870580002</t>
  </si>
  <si>
    <t>O15870620002</t>
  </si>
  <si>
    <t>O15870650002</t>
  </si>
  <si>
    <t>O15870660002</t>
  </si>
  <si>
    <t>O15870920002</t>
  </si>
  <si>
    <t>O15871120002</t>
  </si>
  <si>
    <t>O15871210002</t>
  </si>
  <si>
    <t>O15871240002</t>
  </si>
  <si>
    <t>O15871250002</t>
  </si>
  <si>
    <t>O15871430002</t>
  </si>
  <si>
    <t>O15871500002</t>
  </si>
  <si>
    <t>O15871590002</t>
  </si>
  <si>
    <t>O15872130002</t>
  </si>
  <si>
    <t>O15872190002</t>
  </si>
  <si>
    <t>B15874600002</t>
  </si>
  <si>
    <t>B15874610002</t>
  </si>
  <si>
    <t>O15873390002</t>
  </si>
  <si>
    <t>O15873440002</t>
  </si>
  <si>
    <t>O15873450002</t>
  </si>
  <si>
    <t>O15874040002</t>
  </si>
  <si>
    <t>O15874090002</t>
  </si>
  <si>
    <t>O15874230002</t>
  </si>
  <si>
    <t>O15874280002</t>
  </si>
  <si>
    <t>O15874470002</t>
  </si>
  <si>
    <t>O15874480002</t>
  </si>
  <si>
    <t>O15874500002</t>
  </si>
  <si>
    <t>O15874520002</t>
  </si>
  <si>
    <t>O15874560002</t>
  </si>
  <si>
    <t>O15874980002</t>
  </si>
  <si>
    <t>O15875000002</t>
  </si>
  <si>
    <t>O15875020002</t>
  </si>
  <si>
    <t>O15875080002</t>
  </si>
  <si>
    <t>O15875210002</t>
  </si>
  <si>
    <t>O15875260002</t>
  </si>
  <si>
    <t>O15875390002</t>
  </si>
  <si>
    <t>O15875450002</t>
  </si>
  <si>
    <t>O15875510002</t>
  </si>
  <si>
    <t>O15875560002</t>
  </si>
  <si>
    <t>O15875830002</t>
  </si>
  <si>
    <t>O15875970002</t>
  </si>
  <si>
    <t>O15875990002</t>
  </si>
  <si>
    <t>B15877980002</t>
  </si>
  <si>
    <t>B15878060002</t>
  </si>
  <si>
    <t>B15878390002</t>
  </si>
  <si>
    <t>B15878430002</t>
  </si>
  <si>
    <t>O15878610002</t>
  </si>
  <si>
    <t>O15878650002</t>
  </si>
  <si>
    <t>O15878730002</t>
  </si>
  <si>
    <t>O15878780002</t>
  </si>
  <si>
    <t>O15879240002</t>
  </si>
  <si>
    <t>O15879310002</t>
  </si>
  <si>
    <t>O15879580002</t>
  </si>
  <si>
    <t>O15879630002</t>
  </si>
  <si>
    <t>O15879800002</t>
  </si>
  <si>
    <t>O15879980002</t>
  </si>
  <si>
    <t>O15880200002</t>
  </si>
  <si>
    <t>O15880220002</t>
  </si>
  <si>
    <t>O15880250002</t>
  </si>
  <si>
    <t>O15880270002</t>
  </si>
  <si>
    <t>O15880440002</t>
  </si>
  <si>
    <t>B15882490002</t>
  </si>
  <si>
    <t>B15882640002</t>
  </si>
  <si>
    <t>B15882650002</t>
  </si>
  <si>
    <t>B15882690002</t>
  </si>
  <si>
    <t>B15882700002</t>
  </si>
  <si>
    <t>B15882910002</t>
  </si>
  <si>
    <t>B15883230002</t>
  </si>
  <si>
    <t>B15883260002</t>
  </si>
  <si>
    <t>O15882100002</t>
  </si>
  <si>
    <t>O15882130002</t>
  </si>
  <si>
    <t>O15882320002</t>
  </si>
  <si>
    <t>O15882600002</t>
  </si>
  <si>
    <t>O15883310002</t>
  </si>
  <si>
    <t>O15883340002</t>
  </si>
  <si>
    <t>O15883350002</t>
  </si>
  <si>
    <t>O15883630002</t>
  </si>
  <si>
    <t>O15883970002</t>
  </si>
  <si>
    <t>O15884010002</t>
  </si>
  <si>
    <t>O15884100002</t>
  </si>
  <si>
    <t>O15884270002</t>
  </si>
  <si>
    <t>O15884450002</t>
  </si>
  <si>
    <t>O15884470002</t>
  </si>
  <si>
    <t>O15884540002</t>
  </si>
  <si>
    <t>O15884640002</t>
  </si>
  <si>
    <t>O15884700002</t>
  </si>
  <si>
    <t>O15884780002</t>
  </si>
  <si>
    <t>B15886440002</t>
  </si>
  <si>
    <t>B15886450002</t>
  </si>
  <si>
    <t>B15886560002</t>
  </si>
  <si>
    <t>B15886600002</t>
  </si>
  <si>
    <t>B15887570002</t>
  </si>
  <si>
    <t>B15887800002</t>
  </si>
  <si>
    <t>O15886580002</t>
  </si>
  <si>
    <t>O15886590002</t>
  </si>
  <si>
    <t>O15886800002</t>
  </si>
  <si>
    <t>O15887080002</t>
  </si>
  <si>
    <t>O15887190002</t>
  </si>
  <si>
    <t>O15887270002</t>
  </si>
  <si>
    <t>O15887360002</t>
  </si>
  <si>
    <t>O15887530002</t>
  </si>
  <si>
    <t>O15888350002</t>
  </si>
  <si>
    <t>O15888710002</t>
  </si>
  <si>
    <t>O15889040002</t>
  </si>
  <si>
    <t>O15889050002</t>
  </si>
  <si>
    <t>O15889060002</t>
  </si>
  <si>
    <t>O15889070002</t>
  </si>
  <si>
    <t>O15889090002</t>
  </si>
  <si>
    <t>O15889100002</t>
  </si>
  <si>
    <t>O15889120002</t>
  </si>
  <si>
    <t>O15889170002</t>
  </si>
  <si>
    <t>O15889400002</t>
  </si>
  <si>
    <t>B15891440002</t>
  </si>
  <si>
    <t>B15891470002</t>
  </si>
  <si>
    <t>O15890940002</t>
  </si>
  <si>
    <t>O15891040002</t>
  </si>
  <si>
    <t>O15891300002</t>
  </si>
  <si>
    <t>O15891310002</t>
  </si>
  <si>
    <t>O15891480002</t>
  </si>
  <si>
    <t>O15891490002</t>
  </si>
  <si>
    <t>O15891500002</t>
  </si>
  <si>
    <t>O15891660002</t>
  </si>
  <si>
    <t>O15891700002</t>
  </si>
  <si>
    <t>O15891720002</t>
  </si>
  <si>
    <t>O15892270002</t>
  </si>
  <si>
    <t>O15892430002</t>
  </si>
  <si>
    <t>O15893090002</t>
  </si>
  <si>
    <t>O15893130002</t>
  </si>
  <si>
    <t>O15893550002</t>
  </si>
  <si>
    <t>O15893560002</t>
  </si>
  <si>
    <t>O15893580002</t>
  </si>
  <si>
    <t>O15893670002</t>
  </si>
  <si>
    <t>O15893900002</t>
  </si>
  <si>
    <t>B15896410002</t>
  </si>
  <si>
    <t>B15896600002</t>
  </si>
  <si>
    <t>B15896640002</t>
  </si>
  <si>
    <t>B15896660002</t>
  </si>
  <si>
    <t>O15895360002</t>
  </si>
  <si>
    <t>O15895380002</t>
  </si>
  <si>
    <t>O15895390002</t>
  </si>
  <si>
    <t>O15895470002</t>
  </si>
  <si>
    <t>O15895660002</t>
  </si>
  <si>
    <t>O15895780002</t>
  </si>
  <si>
    <t>O15895800002</t>
  </si>
  <si>
    <t>O15895850002</t>
  </si>
  <si>
    <t>O15895940002</t>
  </si>
  <si>
    <t>O15896120002</t>
  </si>
  <si>
    <t>O15896340002</t>
  </si>
  <si>
    <t>O15896370002</t>
  </si>
  <si>
    <t>O15896490002</t>
  </si>
  <si>
    <t>O15896960002</t>
  </si>
  <si>
    <t>O15896980002</t>
  </si>
  <si>
    <t>O15896990002</t>
  </si>
  <si>
    <t>O15897000002</t>
  </si>
  <si>
    <t>O15897010002</t>
  </si>
  <si>
    <t>O15897020002</t>
  </si>
  <si>
    <t>O15897030002</t>
  </si>
  <si>
    <t>O15897040002</t>
  </si>
  <si>
    <t>O15897060002</t>
  </si>
  <si>
    <t>O15897070002</t>
  </si>
  <si>
    <t>O15897100002</t>
  </si>
  <si>
    <t>O15897130002</t>
  </si>
  <si>
    <t>O15897140002</t>
  </si>
  <si>
    <t>O15897170002</t>
  </si>
  <si>
    <t>O15897180002</t>
  </si>
  <si>
    <t>O15897190002</t>
  </si>
  <si>
    <t>O15897200002</t>
  </si>
  <si>
    <t>O15897220002</t>
  </si>
  <si>
    <t>O15897250002</t>
  </si>
  <si>
    <t>O15897270002</t>
  </si>
  <si>
    <t>O15897280002</t>
  </si>
  <si>
    <t>O15897290002</t>
  </si>
  <si>
    <t>O15897300002</t>
  </si>
  <si>
    <t>O15897310002</t>
  </si>
  <si>
    <t>O15897330002</t>
  </si>
  <si>
    <t>O15897340002</t>
  </si>
  <si>
    <t>O15897360002</t>
  </si>
  <si>
    <t>O15897370002</t>
  </si>
  <si>
    <t>O15897400002</t>
  </si>
  <si>
    <t>O15897420002</t>
  </si>
  <si>
    <t>O15897430002</t>
  </si>
  <si>
    <t>O15897440002</t>
  </si>
  <si>
    <t>O15897450002</t>
  </si>
  <si>
    <t>O15897460002</t>
  </si>
  <si>
    <t>O15897470002</t>
  </si>
  <si>
    <t>O15897480002</t>
  </si>
  <si>
    <t>O15897490002</t>
  </si>
  <si>
    <t>O15897500002</t>
  </si>
  <si>
    <t>O15897510002</t>
  </si>
  <si>
    <t>O15897520002</t>
  </si>
  <si>
    <t>O15897540002</t>
  </si>
  <si>
    <t>O15897550002</t>
  </si>
  <si>
    <t>O15897560002</t>
  </si>
  <si>
    <t>O15897570002</t>
  </si>
  <si>
    <t>O15897580002</t>
  </si>
  <si>
    <t>O15897590002</t>
  </si>
  <si>
    <t>O15897600002</t>
  </si>
  <si>
    <t>O15897610002</t>
  </si>
  <si>
    <t>O15897620002</t>
  </si>
  <si>
    <t>O15897630002</t>
  </si>
  <si>
    <t>O15897640002</t>
  </si>
  <si>
    <t>O15897670002</t>
  </si>
  <si>
    <t>O15897680002</t>
  </si>
  <si>
    <t>O15897690002</t>
  </si>
  <si>
    <t>O15897700002</t>
  </si>
  <si>
    <t>O15897710002</t>
  </si>
  <si>
    <t>O15897720002</t>
  </si>
  <si>
    <t>O15897740002</t>
  </si>
  <si>
    <t>O15897750002</t>
  </si>
  <si>
    <t>O15897760002</t>
  </si>
  <si>
    <t>O15898000002</t>
  </si>
  <si>
    <t>O15898310002</t>
  </si>
  <si>
    <t>O15898330002</t>
  </si>
  <si>
    <t>O15898430002</t>
  </si>
  <si>
    <t>O15898550002</t>
  </si>
  <si>
    <t>O15898590002</t>
  </si>
  <si>
    <t>O15898620002</t>
  </si>
  <si>
    <t>O15898650002</t>
  </si>
  <si>
    <t>O15898940002</t>
  </si>
  <si>
    <t>O15899100002</t>
  </si>
  <si>
    <t>B15901120002</t>
  </si>
  <si>
    <t>O15900850002</t>
  </si>
  <si>
    <t>O15900860002</t>
  </si>
  <si>
    <t>O15900870002</t>
  </si>
  <si>
    <t>O15900880002</t>
  </si>
  <si>
    <t>O15900900002</t>
  </si>
  <si>
    <t>O15900930002</t>
  </si>
  <si>
    <t>O15900960002</t>
  </si>
  <si>
    <t>O15901000002</t>
  </si>
  <si>
    <t>O15901010002</t>
  </si>
  <si>
    <t>O15901020002</t>
  </si>
  <si>
    <t>O15901040002</t>
  </si>
  <si>
    <t>O15901180002</t>
  </si>
  <si>
    <t>O15901190002</t>
  </si>
  <si>
    <t>O15901280002</t>
  </si>
  <si>
    <t>O15901310002</t>
  </si>
  <si>
    <t>O15901650002</t>
  </si>
  <si>
    <t>O15901710002</t>
  </si>
  <si>
    <t>O15901730002</t>
  </si>
  <si>
    <t>O15902340002</t>
  </si>
  <si>
    <t>O15902410002</t>
  </si>
  <si>
    <t>O15902510002</t>
  </si>
  <si>
    <t>O15902530002</t>
  </si>
  <si>
    <t>O15902540002</t>
  </si>
  <si>
    <t>O15902550002</t>
  </si>
  <si>
    <t>O15902750002</t>
  </si>
  <si>
    <t>O15902800002</t>
  </si>
  <si>
    <t>O15902880002</t>
  </si>
  <si>
    <t>O15902890002</t>
  </si>
  <si>
    <t>O15902980002</t>
  </si>
  <si>
    <t>O15903010002</t>
  </si>
  <si>
    <t>O15903040002</t>
  </si>
  <si>
    <t>O15903080002</t>
  </si>
  <si>
    <t>O15903210002</t>
  </si>
  <si>
    <t>O15903220002</t>
  </si>
  <si>
    <t>O15903440002</t>
  </si>
  <si>
    <t>O15903650002</t>
  </si>
  <si>
    <t>B15905320002</t>
  </si>
  <si>
    <t>O15904980002</t>
  </si>
  <si>
    <t>O15905000002</t>
  </si>
  <si>
    <t>O15905210002</t>
  </si>
  <si>
    <t>O15905350002</t>
  </si>
  <si>
    <t>O15905550002</t>
  </si>
  <si>
    <t>O15905840002</t>
  </si>
  <si>
    <t>O15906500002</t>
  </si>
  <si>
    <t>O15906780002</t>
  </si>
  <si>
    <t>O15906870002</t>
  </si>
  <si>
    <t>O15906890002</t>
  </si>
  <si>
    <t>B15909600002</t>
  </si>
  <si>
    <t>O15908690002</t>
  </si>
  <si>
    <t>O15909590002</t>
  </si>
  <si>
    <t>O15909830002</t>
  </si>
  <si>
    <t>O15910820002</t>
  </si>
  <si>
    <t>O15911360002</t>
  </si>
  <si>
    <t>B15912870002</t>
  </si>
  <si>
    <t>B15912890002</t>
  </si>
  <si>
    <t>B15913060002</t>
  </si>
  <si>
    <t>B15913090002</t>
  </si>
  <si>
    <t>B15913130002</t>
  </si>
  <si>
    <t>B15913640002</t>
  </si>
  <si>
    <t>B15914170002</t>
  </si>
  <si>
    <t>B15914260002</t>
  </si>
  <si>
    <t>O15912920002</t>
  </si>
  <si>
    <t>O15912930002</t>
  </si>
  <si>
    <t>O15912940002</t>
  </si>
  <si>
    <t>O15912950002</t>
  </si>
  <si>
    <t>O15912990002</t>
  </si>
  <si>
    <t>O15913000002</t>
  </si>
  <si>
    <t>O15913280002</t>
  </si>
  <si>
    <t>O15913440002</t>
  </si>
  <si>
    <t>O15913760002</t>
  </si>
  <si>
    <t>O15914650002</t>
  </si>
  <si>
    <t>O15914670002</t>
  </si>
  <si>
    <t>O15914740002</t>
  </si>
  <si>
    <t>O15914820002</t>
  </si>
  <si>
    <t>O15914830002</t>
  </si>
  <si>
    <t>O15915010002</t>
  </si>
  <si>
    <t>O15915100002</t>
  </si>
  <si>
    <t>O15915270002</t>
  </si>
  <si>
    <t>O15915300002</t>
  </si>
  <si>
    <t>O15915800002</t>
  </si>
  <si>
    <t>O15915880002</t>
  </si>
  <si>
    <t>O15915900002</t>
  </si>
  <si>
    <t>O15916400002</t>
  </si>
  <si>
    <t>O15916470002</t>
  </si>
  <si>
    <t>O15916560002</t>
  </si>
  <si>
    <t>O15916790002</t>
  </si>
  <si>
    <t>B15919020002</t>
  </si>
  <si>
    <t>B15919030002</t>
  </si>
  <si>
    <t>O15918430002</t>
  </si>
  <si>
    <t>O15918460002</t>
  </si>
  <si>
    <t>O15918790002</t>
  </si>
  <si>
    <t>O15919150002</t>
  </si>
  <si>
    <t>O15919210002</t>
  </si>
  <si>
    <t>O15919260002</t>
  </si>
  <si>
    <t>O15920060002</t>
  </si>
  <si>
    <t>O15920130002</t>
  </si>
  <si>
    <t>O15920140002</t>
  </si>
  <si>
    <t>O15920160002</t>
  </si>
  <si>
    <t>O15920170002</t>
  </si>
  <si>
    <t>O15920190002</t>
  </si>
  <si>
    <t>O15920220002</t>
  </si>
  <si>
    <t>O15920780002</t>
  </si>
  <si>
    <t>O15921120002</t>
  </si>
  <si>
    <t>O15921140002</t>
  </si>
  <si>
    <t>O15921150002</t>
  </si>
  <si>
    <t>O15921500002</t>
  </si>
  <si>
    <t>O15921570002</t>
  </si>
  <si>
    <t>O15922380002</t>
  </si>
  <si>
    <t>B15924540002</t>
  </si>
  <si>
    <t>B15924590002</t>
  </si>
  <si>
    <t>B15924610002</t>
  </si>
  <si>
    <t>B15924630002</t>
  </si>
  <si>
    <t>B15924720002</t>
  </si>
  <si>
    <t>B15924730002</t>
  </si>
  <si>
    <t>B15924740002</t>
  </si>
  <si>
    <t>B15924750002</t>
  </si>
  <si>
    <t>O15923790002</t>
  </si>
  <si>
    <t>O15923800002</t>
  </si>
  <si>
    <t>O15924300002</t>
  </si>
  <si>
    <t>O15924310002</t>
  </si>
  <si>
    <t>O15924330002</t>
  </si>
  <si>
    <t>O15924340002</t>
  </si>
  <si>
    <t>O15924400002</t>
  </si>
  <si>
    <t>O15924440002</t>
  </si>
  <si>
    <t>O15924470002</t>
  </si>
  <si>
    <t>O15924480002</t>
  </si>
  <si>
    <t>O15924510002</t>
  </si>
  <si>
    <t>O15924660002</t>
  </si>
  <si>
    <t>O15924670002</t>
  </si>
  <si>
    <t>O15924880002</t>
  </si>
  <si>
    <t>O15925380002</t>
  </si>
  <si>
    <t>O15925710002</t>
  </si>
  <si>
    <t>O15925760002</t>
  </si>
  <si>
    <t>O15925810002</t>
  </si>
  <si>
    <t>O15925840002</t>
  </si>
  <si>
    <t>O15925870002</t>
  </si>
  <si>
    <t>O15926010002</t>
  </si>
  <si>
    <t>O15926150002</t>
  </si>
  <si>
    <t>O15926310002</t>
  </si>
  <si>
    <t>O15926320002</t>
  </si>
  <si>
    <t>O15926380002</t>
  </si>
  <si>
    <t>O15926420002</t>
  </si>
  <si>
    <t>O15926430002</t>
  </si>
  <si>
    <t>O15926450002</t>
  </si>
  <si>
    <t>O15926490002</t>
  </si>
  <si>
    <t>O15926500002</t>
  </si>
  <si>
    <t>O15926510002</t>
  </si>
  <si>
    <t>O15926870002</t>
  </si>
  <si>
    <t>O15926940002</t>
  </si>
  <si>
    <t>O15926950002</t>
  </si>
  <si>
    <t>O15927000002</t>
  </si>
  <si>
    <t>O15928470002</t>
  </si>
  <si>
    <t>O15928530002</t>
  </si>
  <si>
    <t>O15928550002</t>
  </si>
  <si>
    <t>B15929920002</t>
  </si>
  <si>
    <t>B15930070002</t>
  </si>
  <si>
    <t>B15930360002</t>
  </si>
  <si>
    <t>B15930380002</t>
  </si>
  <si>
    <t>B15930390002</t>
  </si>
  <si>
    <t>B15930770002</t>
  </si>
  <si>
    <t>B15930780002</t>
  </si>
  <si>
    <t>B15931140002</t>
  </si>
  <si>
    <t>B15931260002</t>
  </si>
  <si>
    <t>B15931310002</t>
  </si>
  <si>
    <t>B15931510002</t>
  </si>
  <si>
    <t>B15931580002</t>
  </si>
  <si>
    <t>O15929800002</t>
  </si>
  <si>
    <t>O15929910002</t>
  </si>
  <si>
    <t>O15930570002</t>
  </si>
  <si>
    <t>O15930590002</t>
  </si>
  <si>
    <t>O15930800002</t>
  </si>
  <si>
    <t>O15930860002</t>
  </si>
  <si>
    <t>O15930890002</t>
  </si>
  <si>
    <t>O15930900002</t>
  </si>
  <si>
    <t>O15930980002</t>
  </si>
  <si>
    <t>O15930990002</t>
  </si>
  <si>
    <t>O15931060002</t>
  </si>
  <si>
    <t>O15931130002</t>
  </si>
  <si>
    <t>O15933140002</t>
  </si>
  <si>
    <t>O15934080002</t>
  </si>
  <si>
    <t>Autoridad de Fiscalización y Control del Sistema Nacional de Salud</t>
  </si>
  <si>
    <t>TRANSFERENCIA DEL EXTERIOR SEGUN SWIFT 00049-00045 DE FECHA 02/01/2018 ORDENANTE: CONSULADO GENERAL DE BOLIVIA EN BUENOS AIRES-AR. LIB. 00340012005 SEGIP - RECAUDACION EXTERIOR - CEDULAS DE IDENTIDAD</t>
  </si>
  <si>
    <t>TRANSFERENCIA DEL EXTERIOR SEGUN SWIFT 00050-00046 DE FECHA 02/01/2018 ORDENANTE: CONSULADO GENERAL DE BOLIVIA-BUENOS AIRES-AR. LIB. 00340012005 SEGIP - RECAUDACION EXTERIOR - CEDULAS DE IDENTIDAD</t>
  </si>
  <si>
    <t>||TRANSFERENCIA DE FONDOS S/G. FORMULARIO, CITE' BUN013/18 DE LA FECHA (HRE-TSO-19). APORTES LOCALES DEL G.A.D. DE CHUQUISACA. PROY.CONST. DOBLE VIA SUCRE-YAMPARAEZ. A SOLICITUD DE LA ADMINISTRADORA BOLIVIANA DE CARRETERAS; LIBRETA 00291024201; BUN.</t>
  </si>
  <si>
    <t>De: 00041031107 Transferencia que efectuamos a requerimiento del Instituto Boliviano de Metrologia dependiente del Ministerio de Desarrollo Productivo y Economia Plural, segun nota CITE: IBMETRO-DAF-CE-1505/2017 y en virtud a la nota interna CITE: MEFP/VPCF/DGCF/UCCF No.1324/2017 de la Direccion Gen</t>
  </si>
  <si>
    <t>'TRANSFERENCIA DE FONDOS||S/G. CITE: MEFP/VTCP/DGCP/UODP-001/2018 DE LA FECHA, DEL MIN.DE ECONOMIA Y FINANZAS PUBLICAS.(HRE-TSO-4), PAGO BTS EXTRABURSATIL - VENCIMIENTO 3 DE ENERO DE 2018 D.S. N° 121 DE 11 DE ENERO DE 2012. DEBITO DE LA LIBRETA N° 00099021001, REPOSICION UTILES DE ESCRITORIO.</t>
  </si>
  <si>
    <t>COBRO DE||COSTO UTILES DE ESCRITORIO POR LA ELABORACION DEL COMPROBANTE CONTABLE NRO. 0910043 DE LA FECHA DE LA LIBRETA N° 00099021001 TGN RECURSOS ORDINARIOS MONEDA NACIONAL COSTO UTILES DE ESCRITORIO</t>
  </si>
  <si>
    <t>'COBRO DE UTILES DE ESCRITORIO POR´||EMISION COMP.CONTABLE BS50.- Y REEMB.GSTS.COMUNICACION BS220.-RETIRO CARTA DE CREDITO STANDBY REF.:460011605518 (BCB:SB-R-2017-24) A/F ENVIBOL,EN COMPL.A COMP.910073 ADJ.DE LA FECHA. LIB.00132019202 SEDEM-PLANTA ENVASES DE VIDRIO CHUQUISACA-MUNICIPIO ZUDAÑEZ</t>
  </si>
  <si>
    <t>'TRANSFERENCIA DE FONDOS||S/G. CITE: MEFP/VTCP/DGCP/UODP-001/2018 DE LA FECHA, DEL MIN.DE ECONOMIA Y FINANZAS PUBLICAS.(HRE-TSO-4), PAGO BTS EXTRABURSATIL - VENCIMIENTO 3 DE ENERO DE 2018 D.S. N° 121 DE 11 DE ENERO DE 2012. DEBITO DE LA LIBRETA N° 00099021001 TGN-RECURSOS ORDINARIOS MN.</t>
  </si>
  <si>
    <t>||TRANSFERENCIA DE FONDOS SG. NOTA DEL MEFP CITE: MEFP/VTCP/DGCP/UODP-002/2018 RECIBIDA EN LA FECHA (TRAM-TSO-3) REF: PAGO VENCIMIENTO CLAVE DE PIZARRA TGNU1C07 UFV 3.000.000,00 AL T/C POR UFV 2,23726 DE LA LIBRETA N° 00099021001 TGN RECURSOS ORDINARIOS MONEDA NACIONAL</t>
  </si>
  <si>
    <t>||TRANSFERENCIA DE FONDOS S/G. FORMUALARIO, CITE' BUN019/18 DE LA FECHA (HRE-TSO-30). PARA LA EJECUCIÓN DEL PROYECTO "MANEJO INTEGRAL DE LOS RR.NN. CUENCA RIO LAUCA". A SOLICITUD DEL G.A.D. ORURO; LIBRETA 00990201001 TGN - RECURSOS ORDINARIOS; BUN.</t>
  </si>
  <si>
    <t>||TRANSFERENCIA DE FONDOS S/G. FORMUALARIO, CITE' BUN018/18 DE LA FECHA (HRE-TSO-31). PARA LA EJECUCIÓN DEL PROYECTO "MANEJO INTEGRAL RR.NN. CUENCA PROV.SUR CARANGAS". A SOLICITUD DEL G.A.D. ORURO; LIBRETA 00990201001 TGN-RECURSOS ORDINARIOS; BUN.</t>
  </si>
  <si>
    <t>||TRANSFERENCIA DE FONDOS S/G. FORMULARIO, CITE' BUN017/18 DE LA FECHA (HRE-TSO-32). PARA LA EJECUCIÓN DEL PROYECTO "MANEJO INTEGRAL DE LA CUENCA ANDAMARCA-ABAROA". A SOLICITUD DEL G.A.D. ORURO; LIBRETA 00990201001 TGN-RECURSOS ORDINARIOS; BUN.</t>
  </si>
  <si>
    <t>||TRANSFERENCIA DE FONDOS S/G. FORMULARIO CITE: BUN020/18 DE LA FECHA.(HRE-TSO-35), DEVOLUCION RECURSOS OTORGADOS A TRAVES DEL PROGRAMA BOLIVIA CAMBIA NO EJECUTADOS AL CIERRE DE LA GESTION/2017. A SOLICITUD GOB.AUT.MCPAL.TRIGAL, LIBRETA N° 00099024113 BOLIVIA CAMBIA; BUN.</t>
  </si>
  <si>
    <t>COBRO COSTOS DE PAPELERIA POR REGULARIZACION DE TRANSFERENCIA DEL EXTERIOR POR ORDEN DE PETROLEOS PARAGUAYOS (PETROPAR) LIB. 00513062001 YPFB-OPERACIONES PLANTA DE SEPARACION DE LIQUIDOS RIO GRANDE</t>
  </si>
  <si>
    <t>'TRANSFERENCIA DE FONDOS||S/G. CITE: MEFP/VTCP/DGCP/UODP-003/2018 DE F.02-01-2018, DEL MIN.DE ECONOMIA Y FINANZAS PUBLICAS.(HRE-TSO-24), PAGO BTS EXTRABURSATIL - VENCIMIENTO 4 DE ENERO DE 2018 D.S. N° 121 DE 11 DE ENERO DE 2012. DEBITO DE LA LIBRETA N° 00099021001 TGN-RECURSOS ORDINARIOS MN.</t>
  </si>
  <si>
    <t>'TRANSFERENCIA DE FONDOS||S/G. CITE: MEFP/VTCP/DGCP/UODP-003/2018 DE F.02-01-2018, DEL MIN.DE ECONOMIA Y FINANZAS PUBLICAS.(HRE-TSO-24), PAGO BTS EXTRABURSATIL - VENCIMIENTO 4 DE ENERO DE 2018 D.S. N° 121 DE 11 DE ENERO DE 2012. DEBITO DE LA LIBRETA N° 00099021001, REPOSICION UTILES DE ESCRITORIO.</t>
  </si>
  <si>
    <t>||COBRO COMISION AMPLIACION DE VALIDEZ CARTA DE CREDITO 0,15% S/USD 284.335,40 POR 40 DIAS, REEMB. GTOS DE COMUNICACION BS220.- Y EMISION DE CBTE.CTBLE. BS50.- SEGUN NOTA ADJUNTA REF.: CARTA DE CREDITO I-2017-036 CGO. LIB. 00132069201 SEDEM - PROMIEL FINPRO - CHUQUISACA REF.: COM. AMPL. DE VALIDEZ LC I-2017-036</t>
  </si>
  <si>
    <t>PAGO A CAF PRÉSTAMO CFA007894 VCTO. 03-01-2018 SEGÚN NOTA MEFP/VTCP/DGCP/UODP-009/2018 DE FECHA 02/01/2018 POR CUENTA DE TGN , NTI. 010211 VALOR 03-01-2018 CAPITAL USD 641.703,15 INTERESES USD 209.122,38 CTA. 3987 CUENTA UNICA DEL TESORO-3987 LIBRETA 00099021001 REF.: COMISIONES BANCARIAS</t>
  </si>
  <si>
    <t>||TRANSFERENCIA DE FONDOS S/G. FORMULARIO, CITE' BUN022/18 DE LA FECHA (HRE-TSO-43). RECURSOS NO EJECUTADOS DEL PROYECTO CONSTRUCCION UNIDAD EDUCATIVA LA PALIZADA-COMARAPA. A SOLICITUD DEL G.A.M. COMARAPA; LIBRETA 00099024113 BOLIVIA CAMBIA; BUN.</t>
  </si>
  <si>
    <t>||2° DESEMBOLSO CREDITO EXT. AL MEFP CONST. DEL SIST.DE TRANSPORTE FERREO EN EL TRAMO MONTERO BULO BULO SG. CITE. MEFP VTCP DGCP UEPS-35/2018 RECIB. EN LA F. (TRAM TGL-164) REF: RD.N°026/14 Y CONT.SANO N°147/14,ADENDA N°036/16 E IF. BCB GOM Y GAL N°1 Y 3 DE F. 4-01-18 ABONO EN LA LIB. N° 00990201001 TGN- RECURSOS ORDINARIOS</t>
  </si>
  <si>
    <t>COBRO COSTOS DE PAPELERIA POR REGULARIZACION DE TRANSFERENCIA DEL EXTERIOR POR ORDEN DE SOCIETE MAGHREB MANAGEMENT INTERNAT LIB. 00513012003 LBP-YPFB (2011349681373)</t>
  </si>
  <si>
    <t>PAGO PRÉSTAMO VAR.ACRE.BILAT. VARIOS CLUB DE PARIS VCTO. 04-01-2018 SEGÚN NOTA MEFP/VTCP/DGCP/UODP-009/2018 DE FECHA 02/01/2018 POR CUENTA DE TGN, NTI. 010307 VALOR 04-01-2018 CAPITAL UFV 38.437.649,49 INTERESES UFV 4.173.643,37 CTA. 5970 CUENTA UNICA DEL TESORO DOLARES AMERICANOS LIBRETA 00099021001</t>
  </si>
  <si>
    <t>PAGO PRÉSTAMO VAR.ACRE.BILAT. VARIOS CLUB DE PARIS VCTO. 04-01-2018 SEGÚN NOTA MEFP/VTCP/DGCP/UODP-009/2018 DE FECHA 02/01/2018 POR CUENTA DE TGN, NTI. 010307 VALOR 04-01-2018 CAPITAL UFV 38.437.649,49 INTERESES UFV 4.173.643,37 CTA. 3987 CUENTA UNICA DEL TESORO-3987 LIBRETA 00099021001 REF.: COMISIONES BANCARIAS</t>
  </si>
  <si>
    <t>'TRANSFERENCIA DE FONDOS||S/G. CITE: MEFP/VTCP/DGCP/UODP-012/2018 DE LA FECHA, DEL MIN.DE ECONOMIA Y FINANZAS PUBLICAS.(HRE-TSO-40), PAGO BTS EXTRABURSATIL - VENCIMIENTO 5 DE ENERO DE 2018 D.S. N° 1121 DE 11 DE ENERO DE 2012. DEBITO DE LA LIBRETA N° 00099021001 TGN-RECURSOS ORDINARIOS MN.</t>
  </si>
  <si>
    <t>'TRANSFERENCIA DE FONDOS||S/G. CITE: MEFP/VTCP/DGCP/UODP-012/2018 DE LA FECHA, DEL MIN.DE ECONOMIA Y FINANZAS PUBLICAS.(HRE-TSO-40), PAGO BTS EXTRABURSATIL - VENCIMIENTO 5 DE ENERO DE 2018 D.S. N° 1121 DE 11 DE ENERO DE 2012. DEBITO DE LA LIBRETA N° 00099021001, REPOSICION UTILES DE ESCRITORIO.</t>
  </si>
  <si>
    <t>COBRO DE||UTILES DE ESCRITORIO POR ELABORACION DE LA OPERACIÓN CONTABLE N°910229 DE LA FECHA DE LA LIB. N° 00990201001 TGN- RECURSOS ORDINARIOS, COSTO UTILES DE ESCRITORIO</t>
  </si>
  <si>
    <t>TRANSFERENCIA DEL EXTERIOR SEGUN SWIFT 00168 DE FECHA 05/01/2018 ORDENANTE: CONSULADO DE BOLIVIA EN CALAMA-CL LIB. 00340012005 SEGIP - RECAUDACION EXTERIOR - CEDULAS DE IDENTIDAD</t>
  </si>
  <si>
    <t>A:00099021001 El concepto de la mencionada operacion corresponde a la transferencia de capital por el mes de Diciembre/2017, de Cooperativa Sudamerica al TGN.</t>
  </si>
  <si>
    <t>A:00099021001 El concepto de la mencionada operacion corresponde a la transferencia de capital por el mes de Diciembre de 2017 de Coop. El Buen Samaritano del Fideicomiso Programa de Reconversion Productiva y Comercial TGN 9.</t>
  </si>
  <si>
    <t>NUMERO DE LIBRETA CUT: Cuenta Unica del Tesoro OPERACIÓN E18 TRANSFERENCIA DEL SISTEMA FINANCIERO POR CUENTA DE TERCEROS A LA CUT Devolucion al TGN pago de FC</t>
  </si>
  <si>
    <t>||COBRO DE COMISIONES AL TGN,POR ADMINISTRACIÓN DE VALORES PUBLICOS C EN MN, POR EL MES DE DICIEMBRE DE 2017, SEGÚN CARTA MEFP/VTCP/DGCP/UODP-023/2018 LIBRETA N0.00099021001, DE FECHA 05/01/2018 DEL MINISTERIO DE ECONOMIA Y FINANZAS PUBLICAS LIBRETA N0.00099021001</t>
  </si>
  <si>
    <t>||TRANSFERENCIA DE FONDOS DE LA CUT. LIBRETA 00099031003 POR PAGO VENCIMIENTOS DE LA FECHA DE VALORES "C" SEGUN NOTA MEFP/VTCP/DGCP/UODP-021/2018 DE F.05/01/2018 DEL MIN. ECON. Y FIN. PUB. CUT. LIBRETA 00099031003</t>
  </si>
  <si>
    <t>'TRANSFERENCIA DE FONDOS||S/G. CITE: MEFP/VTCP/DGCP/UODP-022/2018 DE LA FECHA, DEL MIN.DE ECONOMIA Y FINANZAS PUBLICAS.(HRE-TSO-53), PAGO BTS EXTRABURSATIL - VENCIMIENTO 6,7 Y 8 DE ENERO DE 2018 D.S. N° 1121 DE 11 DE ENERO DE 2012. DEBITO DE LA LIBRETA N° 00099021001 TGN-RECURSOS ORDINARIOS MN.</t>
  </si>
  <si>
    <t>'TRANSFERENCIA DE FONDOS||S/G. CITE: MEFP/VTCP/DGCP/UODP-022/2018 DE LA FECHA, DEL MIN.DE ECONOMIA Y FINANZAS PUBLICAS.(HRE-TSO-53), PAGO BTS EXTRABURSATIL - VENCIMIENTO 6,7 Y 8 DE ENERO DE 2018 D.S. N° 1121 DE 11 DE ENERO DE 2012. DEBITO DE LA LIBRETA N° 00099021001, REPOSICION UTILES DE ESCRITORIO.</t>
  </si>
  <si>
    <t>NUMERO DE LIBRETA CUT: 00234014202 OPERACIÓN E18 TRANSFERENCIA DEL SISTEMA FINANCIERO POR CUENTA DE TERCEROS A LA CUT A SOLICITUD DEL MEFP SEGUN NOTA CITE MEFP VTCP DGPOT UAIS CPI NO 0118001 BUN 18</t>
  </si>
  <si>
    <t>NUMERO DE LIBRETA CUT: 0099021001 OPERACIÓN E18 TRANSFERENCIA DEL SISTEMA FINANCIERO POR CUENTA DE TERCEROS A LA CUT A SOLICITUD DEL MEFP SEGUN NOTA CITE MEFP VTCP DGPOT UAIS CPI NO 0118002 BUN 18</t>
  </si>
  <si>
    <t>||TRANSFERENCIA A LA CUENTA UNICA DEL TESORO IMPORTE RETENIDO A WALTER ABRAHAM PEREZ ALANDIA POR REMUNERACIÓN MÁXIMA CORRESPONDIENTE AL MES DE DICIEMBRE/2017- LIBRETA N° 00990201001, SEGÚN DOCUMENTOS ADJUNTOS Y "ROC" N° 05/2018 DEL DCR. TRANS.POR REMUNERACIÓN MAXIMA WALTER ABRAHAM PEREZ ALANDIA - DICIEMBRE/2017 LIBRETA N° 00990201001</t>
  </si>
  <si>
    <t>||TRANSFERENCIA DE FONDOS S/G. FORMULARIO,CITE' BUN028/18 DE LA FECHA (HRE-TSO-75). DEVOLUCIÓN DE RECURSOS OTORGADOS A TRAVÉS DEL PROGRAMA BOLIVIA CAMBIA NO EJECUTADOS AL CIERRE DE LA GESTIÓN 2017, DEL PROYECTO FINANCIADO POR LA UPRE. A SOLICITUD DEL G.A.M. DE ARAMPAMPA; LIBRETA 00099024113 "BOLIVIA CAMBIA"; BUN.</t>
  </si>
  <si>
    <t>||TRANSFERENCIA DE FONDOS S/G. FORMULARIO, CITE' BUN/029/18 DE LA FECHA (HRE-TSO-74). DEVOLUCION DE RECURSOS NO EJECUTADOS PROYECTO: CONST. ESTADIO DEPARTAMENTAL DEL MUNICIPIO DE COBIJA. A SOLICITUD DEL G.A.D. DE PANDO; LIBRETA 00099024113 BOLIVIA CAMBIA; BUN.</t>
  </si>
  <si>
    <t>||TRANSFERENCIA DE FONDOS S/G. FORMULARIO, CITE' BUN030/18 DE LA FECHA (HRE-TSO-73). DEVOLUCIÓN DE RECURSOS OTORGADOS AL MUNICIPIO DE BAURES, PARA LA EJECUCIÓN DE 3 PROYECTOS A TRAVÉS DEL PROGRAMA BOLIVIA CAMBIA NO EJECUTADOS AL CIERRE DE LA GESTION 2017. A SOLICITUD DEL G.A.M. DE BAURES; LIBRETA 0009924113 BOLIVIA CAMBIA; BUN.</t>
  </si>
  <si>
    <t>PAGO A CAF PRÉSTAMO CFA008606 VCTO. 08-ene-2018 POR CUENTA DE TGN , NTI. 010212 VALOR 08-ene-2018 INTERESES USD 413.810,16 COMISIONES USD 78.923,07 CTA. 3987 CUENTA UNICA DEL TESORO-3987 LIB. 00099021001 REF.: COMISIONES BANCARIAS</t>
  </si>
  <si>
    <t>PAGO A CAF PRÉSTAMO CFA008604 VCTO. 08-ene-2018 POR CUENTA DE TGN , NTI. 010232 VALOR 08-ene-2018 INTERESES USD 955.376,70 COMISIONES USD 139.552,79 CTA. 3987 CUENTA UNICA DEL TESORO-3987 LIB. 00099021001 REF.: COMISIONES BANCARIAS</t>
  </si>
  <si>
    <t>COBRO COSTOS DE PAPELERIA SEGUN TRANSFERENCIA DEL EXTERIOR POR ORDEN DE YPF EXPLORACION Y PRODUCCION DE HIDROCARBUROS DE BOLIVIA S.A. LIB. 00513012003 LBP-YPFB (2011349681373)</t>
  </si>
  <si>
    <t>'TRANSFERENCIA DE FONDOS||S/G. CITE: MEFP/VTCP/DGCP/UODP-034/2018 DE LA FECHA, DEL MIN.DE ECONOMIA Y FINANZAS PUBLICAS.(HRE-TSO-72), PAGO BTS EXTRABURSATIL - VENCIMIENTO 9 DE ENERO DE 2018 D.S. N° 1121 DE 11 DE ENERO DE 2012. DEBITO DE LA LIBRETA N° 00099021001 TGN-RECURSOS ORDINARIOS MN.</t>
  </si>
  <si>
    <t>'TRANSFERENCIA DE FONDOS||S/G. CITE: MEFP/VTCP/DGCP/UODP-034/2018 DE LA FECHA, DEL MIN.DE ECONOMIA Y FINANZAS PUBLICAS.(HRE-TSO-72), PAGO BTS EXTRABURSATIL - VENCIMIENTO 9 DE ENERO DE 2018 D.S. N° 1121 DE 11 DE ENERO DE 2012. DEBITO DE LA LIBRETA N° 00099021001, REPOSICION UTILES DE ESCRITORIO.</t>
  </si>
  <si>
    <t>REGULARIZACION DE TRANSFERENCIA DEL EXTERIOR SEGUN SWIFT NO.00207 DE FECHA 09/01/2018 ORDENANTE: CONSULADO GERAL DA BOLIVIA-SAO PAULO BRASIL LIB. 00340012005 SEGIP - RECAUDACION EXTERIOR - CEDULAS DE IDENTIDAD</t>
  </si>
  <si>
    <t>NÚMERO DE LIBRETA CUT: 99031009.00 OPERACIÓN T01 TRANSFERENCIA DE FONDOS A LA CUT - TESORO DIRECTO DE BANCO UNION S.A. A CUENTA UNICA DEL TESORO CON NUMERO DE SOLICITUD = 2431807 Y NUMERO CORRELATIVO = 91320009012018702 TRANSFERENCIA POR OPERACIONES DE VENTA BONOS BTX</t>
  </si>
  <si>
    <t>||TRANSFERENCIA DE FONDOS S/G. FORMULARIO, CITE' BUN032/18 DE LA FECHA (HRE-TSO-188). DEVOLUCIÓN DE RECURSOS NO EJECUTADOS DEL PROYECTO CONSTRUCCIÓN CENTRO DE SALUD CON INTERNACION JAHUACAYA FINANCIADOS POR LA UPRE. A SOLICITUD DEL G.A.M. TINGUIPAYA; LIBRETA 00099024113 BOLIVIA CAMBIA; BUN.</t>
  </si>
  <si>
    <t>COBRO COSTOS DE PAPELERIA SEGUN TRANSFERENCIA DEL EXTERIOR POR ORDEN DE SOCIETE MAGHREB MANAGEMENT INTERNAT LIB. 00513012003 LBP-YPFB (2011349681373)</t>
  </si>
  <si>
    <t>'TRANSFERENCIA DE FONDOS||S/G. CITE: MEFP/VTCP/DGCP/UODP-036/2018 DE LA FECHA, DEL MIN.DE ECONOMIA Y FINANZAS PUBLICAS.(HRE-TSO-186), PAGO BTS EXTRABURSATIL - VENCIMIENTO 10 DE ENERO DE 2018 D.S. N° 1121 DE 11 DE ENERO DE 2012. DEBITO DE LA LIBRETA N° 00099021001 TGN-RECURSOS ORDINARIOS MN.</t>
  </si>
  <si>
    <t>'TRANSFERENCIA DE FONDOS||S/G. CITE: MEFP/VTCP/DGCP/UODP-036/2018 DE LA FECHA, DEL MIN.DE ECONOMIA Y FINANZAS PUBLICAS.(HRE-TSO-186), PAGO BTS EXTRABURSATIL - VENCIMIENTO 10 DE ENERO DE 2018 D.S. N° 1121 DE 11 DE ENERO DE 2012. DEBITO DE LA LIBRETA N° 00099021001, REPOSICION UTILES DE ESCRITORIO.</t>
  </si>
  <si>
    <t>TRANSFERENCIA DEL EXTERIOR SEGUN SWIFT 00314 DE FECHA 10/01/2018 ORDENANTE: CONSULADO GENERAL DE BOLIVIA EN HOUSTON-EE.UU. LIB. 00099021001 TGN-RECURSOS ORDINARIOS (3987)</t>
  </si>
  <si>
    <t>NUMERO DE LIBRETA CUT: 00099021001 OPERACIÓN E18 TRANSFERENCIA DEL SISTEMA FINANCIERO POR CUENTA DE TERCEROS A LA CUT CANCELACION DE LA CUOTA 55 POR REEMBOLSO DE AMORTIZACION A CAPITAL Y COSTO DE CAPITAL POR LOS RECURSOS EFECTIVAMENTE RECIBIDOS POR PARTE DE LA EMPRESA METALURGICA VINTO BENEFICIAR</t>
  </si>
  <si>
    <t>||TRANSFERENCIA DE FONDOS S/G. FORMULARIO, CITE' BUN035/17 DE LA FECHA (HRE-TSO-343). EN CUMPLIMIENTO AL CONVENIO INTERINSTITUCIONAL ENTRE G.A.M. VACAS Y UPRE. A SOLICITUD DEL G.A.M. DE VACAS; LIBRETA 00099024113 "BOLIVIA CAMBIA"; BUN.</t>
  </si>
  <si>
    <t>||COBRO DE COMISIONES BANCARIAS POR TRANSF. FDOS. POR ALIVIO OTORGADO POR LA REPUBLICA DE FRANCIA A BOLIVIA DE ACUERDO AL CONTRATO DE DESENDEUDAMIENTO Y DESARROLLO (3C2D) DEL 23/12/2014, REF: DEVOLUCIÓN DE PAGO EFECTUADO A NATIXIS POR DEUDA EXTERNA PTMO. 651-OB1 LIB. N°00099021001 RECURSOS ORDINARIOS -3987, REF.: COMISIONES BANCARIAS</t>
  </si>
  <si>
    <t>'TRANSFERENCIA DE FONDOS||S/G. CITE: MEFP/VTCP/DGCP/UODP-039/2018 DE LA FECHA, DEL MIN.DE ECONOMIA Y FINANZAS PUBLICAS.(HRE-TSO-338), PAGO BTS EXTRABURSATIL - VENCIMIENTO 11 DE ENERO DE 2018 D.S. N° 1121 DE 11 DE ENERO DE 2012. DEBITO DE LA LIBRETA N° 00099021001 TGN-RECURSOS ORDINARIOS MN.</t>
  </si>
  <si>
    <t>'TRANSFERENCIA DE FONDOS||S/G. CITE: MEFP/VTCP/DGCP/UODP-039/2018 DE LA FECHA, DEL MIN.DE ECONOMIA Y FINANZAS PUBLICAS.(HRE-TSO-338), PAGO BTS EXTRABURSATIL - VENCIMIENTO 11 DE ENERO DE 2018 D.S. N° 1121 DE 11 DE ENERO DE 2012. DEBITO DE LA LIBRETA N° 00099021001, REPOSICION UTILES DE ESCRITORIO.</t>
  </si>
  <si>
    <t>||REGISTRO COBRO COMISION AMPLIACION DE VALIDEZ 0,015% POR 20 DIAS S/USD 5.304.505.- REEMB. GTOS DE COMUNICACION BS220.- Y EMISIION DE CBTE. CTBLE. BS50.- SEGUN NOTA ADJUNTA REF.: I-2016-012 LIB. N°00513072001 YPFB- OPERACIONES GNRGD REF.: AMP. LC I-2016-012</t>
  </si>
  <si>
    <t>TRANSFERENCIA DEL EXTERIOR SEGUN SWIFT NO.380 DE FECHA 11/01/2018 ORDENANTE: CONSULADO DE BOLIVIA EN MADRID LIB. 00340012005 SEGIP - RECAUDACION EXTERIOR - CEDULAS DE IDENTIDAD</t>
  </si>
  <si>
    <t>REGULARIZACION DE TRANSFERENCIA DEL EXTERIOR SEGUN SWIFT 00269 DE FECHA 11/01/2018 ORDENANTE: CONSULADO DE BOLIVIA EN MURCIA REF.: DEVOLUCION DE SALDOS NO EJECUTADOS PROGRAMA DE DOCUMENTACION/2017 LIB. 00099021001 TGN-RECURSOS ORDINARIOS (3987)</t>
  </si>
  <si>
    <t>REGULARIZACION DE TRANSFERENCIA DEL EXTERIOR SEGUN CONSULADO GENL DE BOLIVIA EN HOUSTON REF:DEV.SALDOS NO EJECUTADOS GASTOS DE FUNCIONAMIENTO GESTION 2017 DE FECHA 11/01/2018 ORDENANTE: LIB. 00099021001 TGN-RECURSOS ORDINARIOS (3987)</t>
  </si>
  <si>
    <t>NUMERO DE LIBRETA CUT: 00099021001 OPERACIÓN E18 TRANSFERENCIA DEL SISTEMA FINANCIERO POR CUENTA DE TERCEROS A LA CUT A SOLICITUD DEL MEFP SEGUN NOTA CITE MEFP VTCP DGPOT UAIS CPI NO 0118004 BUN 18</t>
  </si>
  <si>
    <t>NUMERO DE LIBRETA CUT: 00099021001 OPERACIÓN E18 TRANSFERENCIA DEL SISTEMA FINANCIERO POR CUENTA DE TERCEROS A LA CUT A SOLICITUD DEL MEFP SEGUN NOTA CITE MEFP VTCP DGPOT UAIS CPI NO 0118003 BUN 18</t>
  </si>
  <si>
    <t>'COBRO POR´||COM. TRANSFERENCIA DE FODOS AL EXT. 0,10% S/USD 87.995,40 REEMB. GTOS DE COMUNICACION BS220.- Y EMISION DE CBTE. CTBEL BS50.- EN COMPLEMENTO A CBTE. ADJUNTO DE LA FECHA. CGO. LIB. 00132069201SEDEM - PROOMIEL FINPRO CHUQUISACA REF.: CGOD. POR PAGO LC I-2017-036</t>
  </si>
  <si>
    <t>'TRANSFERENCIA DE FONDOS||S/G. CITE: MEFP/VTCP/DGCP/UODP-047/2018 DE LA FECHA, DEL MIN.DE ECONOMIA Y FINANZAS PUBLICAS.(HRE-TSO-373), PAGO BTS EXTRABURSATIL - VENCIMIENTO 12 DE ENERO DE 2018 D.S. N° 1121 DE 11 DE ENERO DE 2012. DEBITO DE LA LIBRETA N° 00099021001 TGN-RECURSOS ORDINARIOS MN.</t>
  </si>
  <si>
    <t>'TRANSFERENCIA DE FONDOS||S/G. CITE: MEFP/VTCP/DGCP/UODP-047/2018 DE LA FECHA, DEL MIN.DE ECONOMIA Y FINANZAS PUBLICAS.(HRE-TSO-373), PAGO BTS EXTRABURSATIL - VENCIMIENTO 12 DE ENERO DE 2018 D.S. N° 1121 DE 11 DE ENERO DE 2012. DEBITO DE LA LIBRETA N° 00099021001, REPOSICION UTILES DE ESCRITORIO.</t>
  </si>
  <si>
    <t>TRANSFERENCIA DEL EXTERIOR SEGUN SWIFT 00600 DE FECHA 12/01/2018 ORDENANTE: CONSULADO DEL ESTADO PLURINACIIONAL DE BOLIVIA EN ILO-PERU REF.: DEV. SALDOS GASTOS PROGRAMA DE DOCUMENTACION LIB. 00099021001 TGN-RECURSOS ORDINARIOS (3987)</t>
  </si>
  <si>
    <t>A:00099021001 A requerimiento de la Unidad de Administracion e Informacion Salarial (UAIS), con notas internas CITE: MEFP/VTCP/DGPOT/UAIS/Noc. 110 y 122/2018, en la cual solicita la reversion definitiva de las boletas consignadas en los Comprobantes de Pago Nos. 71577 y 71583.con H.R. 6-34865-R/132-</t>
  </si>
  <si>
    <t>NUMERO DE LIBRETA CUT: 00099021001 OPERACIÓN E18 TRANSFERENCIA DEL SISTEMA FINANCIERO POR CUENTA DE TERCEROS A LA CUT TRANSFERENCIA EFECTUADA POR PAGO INDEBIDO RP PERIODO DIC.2017SG LIBRETA N.00099021001</t>
  </si>
  <si>
    <t>NUMERO DE LIBRETA CUT: 00099021001 OPERACIÓN E18 TRANSFERENCIA DEL SISTEMA FINANCIERO POR CUENTA DE TERCEROS A LA CUT TRANSFERENCIA EFECTUADA POR PAGO DE ADELANTO P.R.A. RP PERIODO DIC 2017 SG LIB.00099021001</t>
  </si>
  <si>
    <t>NUMERO DE LIBRETA CUT: 00099021001 OPERACIÓN E18 TRANSFERENCIA DEL SISTEMA FINANCIERO POR CUENTA DE TERCEROS A LA CUT A SOLICITUD DEL MEFP SEGUN NOTA CITE MEFP VTCP DGPOT UAIS CPI NO 0118005 BUN 18</t>
  </si>
  <si>
    <t>VENTA DE DIVISAS CON TRANSFERENCIA DE FONDOS A SOLICITUD DE MINISTERIO DE LA PRESIDENCIA SEGUN SOLICITUD 4166 REF: DIVISAS USD 78,487.51 PAGO A AIRBUS HELICOPTERS CONO SUR S.A COMPRA DE REPUESTOS PARA AERONAVES FAB 003 Y FAB 007 SOLICITADOS GESTION 2016, BANCO BBVA URUGUAY S.A CUENTA 999011879. LIB. 00099021001 TGN-RECURSOS ORDINARIOS (3987)</t>
  </si>
  <si>
    <t>VENTA DE DIVISAS CON TRANSFERENCIA DE FONDOS A SOLICITUD DE MINISTERIO DE LA PRESIDENCIA SEGUN SOLICITUD 4167 REF: DIVISAS USD 41,838.00 PAGO A AND S INTERNATIONAL SUPPLY INC. POR COMPRA DE LLANTAS Y REPUESTOS PARA AERONAVES FAB 047 Y FAB 048, SEGUN INVOICE 1021, WELLS FARGO BANK CUENTA 200000278097 LIB. 00099021001 TGN-RECURSOS ORDINARIOS (3987)</t>
  </si>
  <si>
    <t>VENTA DE DIVISAS CON TRANSFERENCIA DE FONDOS A SOLICITUD DE MINISTERIO DE LA PRESIDENCIA SEGUN SOLICITUD 4168 REF: DIVISAS USD 56,875.45 PAGO A DASSAULT FALCON JET CORP. POR COMPRA DE LLANTAS, REPUESTOS Y COSTOS DE ENVIO PARA AERONAVE FAB 001, SEGUN INVOICE 529008, 529006, BANK OF AMERICA CUENTA 381 LIB. 00099021001 TGN-RECURSOS ORDINARIOS (3987)</t>
  </si>
  <si>
    <t>||REGISTRO COBRO COMISION AVISO CARTA DE CREDITO STANDBY BS220.-Y EMISION COMP.CONTABLE BS50.-REF.:LGBM201820001247 (BCB:SB-R-2018-02) A/F ENVIBOL,EN COMPL.A COMP.910919 ADJ.DE LA FECHA. LIB.00132019202 SEDEM-PLANTA ENV.DE VIDRIO CHUQ.-MUN.ZUDAÑEZ REF.:COMIS.AVISO SBLC LGBM201820001247</t>
  </si>
  <si>
    <t>||TRANSFERENCIA DE FONDOS SEGÚN CITE: MEFP/VTCP/DGCP/UODP-056/2017 DEL MEFP RECIBIDA EN LA FECHA REF: PAGO VENCIMIENTOS CLAVE PIZARRA TGNU1G03 (TRAM-TSO-391) EQUIVALENTE A UFV 52.500.000,00 T/C. UFV 2,23886 DE LA LIBRETA N° 00099021001TGN RECURSOS ORDINARIOS - MONEDA NACIONAL</t>
  </si>
  <si>
    <t>COBRO DE||ÚTILES DE ESCRITORIO POR LA ELABORACIÓN DEL COMPROBANTE CONTABLE N° 0910936 DE LA FECHA DE LA LIBRETA N° 00099021001 TGN - RECURSOS ORDINARIOS - MONEDA NACIONAL, COSTO ÚTILES DE ESCRITORIO</t>
  </si>
  <si>
    <t>'TRANSFERENCIA DE FONDOS||S/G. CITE: MEFP/VTCP/DGCP/UODP-055/2018 DE LA FECHA, DEL MIN.DE ECONOMIA Y FINANZAS PUBLICAS.(HRE-TSO-392), PAGO BTS EXTRABURSATIL - VENCIMIENTO 13,14 Y 15 DE ENERO DE 2018 D.S. N° 1121 DE 11 DE ENERO DE 2012. DEBITO DE LA LIBRETA N° 00099021001 TGN-RECURSOS ORDINARIOS MN.</t>
  </si>
  <si>
    <t>'TRANSFERENCIA DE FONDOS||S/G. CITE: MEFP/VTCP/DGCP/UODP-055/2018 DE LA FECHA, DEL MIN.DE ECONOMIA Y FINANZAS PUBLICAS.(HRE-TSO-392), PAGO BTS EXTRABURSATIL - VENCIMIENTO 13,14 Y 15 DE ENERO DE 2018 D.S. N° 1121 DE 11 DE ENERO DE 2012. DEBITO DE LA LIBRETA N° 00099021001, REPOSICION UTILES DE ESCRITORIO.</t>
  </si>
  <si>
    <t>||TRANSFERENCIA DE FONDOS DE LA CUT, POR PAGO DE VENCIMIENTOS VALORES "C" SEGUN NOTA MEFP/VTCP/DGCP/UODP-054/2018 DE FECHA 12/01/2018 DEL MINISTERIO DE ECONOMIA Y FINANZAS PUBLICAS LIBRETA 00099031003 TGN-TITULOS VALOR DEL TESORO -M/N. LIBRETA 00099031003 TGN-TITULOS VALOR DEL TESORO -M/N.</t>
  </si>
  <si>
    <t>'COBRO DE'||UTILES DE ESCRITORIO POR EL COMPROBANTE CONTABLE NRO. 0911111 DE TRANSFERENCIA DE FONDOS DEL EXTERIOR A LA CUENTA DE SENATEX DE LA FECHA. EN ATENCIÓN NOTA, CITE' SENATEX/DGE/CAR/0306/2017 DE F. 21/07/2017. DEBITO DE LA LIBRETA 00378012002 SENATEX ADMINISTRACION CENTRAL, REPOSICION UTILES DE ESCRITORIO.</t>
  </si>
  <si>
    <t>'TRANSFERENCIA DE FONDOS||S/G. CITE: MEFP/VTCP/DGCP/UODP-058/2018 DE LA FECHA, DEL MIN.DE ECONOMIA Y FINANZAS PUBLICAS.(HRE-TSO-403), PAGO BTS EXTRABURSATIL - VENCIMIENTO 16 DE ENERO DE 2018 D.S. N° 1121 DE 11 DE ENERO DE 2012. DEBITO DE LA LIBRETA N° 00099021001 TGN-RECURSOS ORDINARIOS MN.</t>
  </si>
  <si>
    <t>'TRANSFERENCIA DE FONDOS||S/G. CITE: MEFP/VTCP/DGCP/UODP-058/2018 DE LA FECHA, DEL MIN.DE ECONOMIA Y FINANZAS PUBLICAS.(HRE-TSO-403), PAGO BTS EXTRABURSATIL - VENCIMIENTO 16 DE ENERO DE 2018 D.S. N° 1121 DE 11 DE ENERO DE 2012. DEBITO DE LA LIBRETA N° 00099021001, REPOSICION UTILES DE ESCRITORIO.</t>
  </si>
  <si>
    <t>REGULARIZACION DE TRANSFERENCIA DEL EXTERIOR SEGUN SWIFT 00599 DE FECHA 16/01/2018 ORDENANTE: CONSULADO GENERAL DEL ESTADO PLURINACIONAL DE BOLIVIA EN ILO-PERU LIB. 00099021001 TGN-RECURSOS ORDINARIOS (3987)</t>
  </si>
  <si>
    <t>REGULARIZACION DE TRANSFERENCIA DEL EXTERIOR SEGUN SWIFT 00598 DE FECHA 16/01/2018 ORDENANTE: CONSULADO DEL ESTADO PLURINACIONAL DE BOLIVIA EN ILO-PERU LIB. 00099021001 TGN-RECURSOS ORDINARIOS (3987)</t>
  </si>
  <si>
    <t>TRANSFERENCIA DEL EXTERIOR SEGUN 00645-00655 DE FECHA 16/01/2018 ORDENANTE: CONSULADO GENERAL DE BOLIVIA BUENOS AIRES REF.: SERVICIOS DEL GOBIERNO LIB. 00340012005 SEGIP - RECAUDACION EXTERIOR - CEDULAS DE IDENTIDAD</t>
  </si>
  <si>
    <t>NUMERO DE LIBRETA CUT: Cuenta Unica del Tesoro OPERACIÓN E18 TRANSFERENCIA DEL SISTEMA FINANCIERO POR CUENTA DE TERCEROS A LA CUT Pago correspondiente a diciembre 2017</t>
  </si>
  <si>
    <t>PAGO A OPEP PRÉSTAMO 1653-P VCTO. 15-ene-2018 POR CUENTA DE TGN , NTI. 010281 VALOR 16-ene-2018 INTERESES USD 158.437,35 CTA. 3987 CUENTA UNICA DEL TESORO-3987 LIB. 00099021001 REF.: COMISIONES BANCARIAS</t>
  </si>
  <si>
    <t>PAGO A BID PRÉSTAMO 3536/BL-BO VCTO. 15-ene-2018 POR CUENTA DE TGN , NTI. 010300 VALOR 16-ene-2018 INTERESES USD 43.057,90 COMISIONES USD 115.653,04 CTA. 3987 CUENTA UNICA DEL TESORO-3987 LIB. 00099021001 REF.: COMISIONES BANCARIAS</t>
  </si>
  <si>
    <t>PAGO A BID PRÉSTAMO 3536/BL-BO VCTO. 15-ene-2018 POR CUENTA DE TGN , NTI. 010301 VALOR 16-ene-2018 INTERESES USD 1.170,77 CTA. 3987 CUENTA UNICA DEL TESORO-3987 LIB. 00099021001 REF.: COMISIONES BANCARIAS</t>
  </si>
  <si>
    <t>PAGO A BID PRÉSTAMO 3797/BL-BO VCTO. 15-ene-2018 POR CUENTA DE TGN , NTI. 010252 VALOR 16-ene-2018 INTERESES USD 3.076,56 COMISIONES USD 52.901,43 CTA. 3987 CUENTA UNICA DEL TESORO-3987 LIB. 00099021001 REF.: COMISIONES BANCARIAS</t>
  </si>
  <si>
    <t>PAGO A BID PRÉSTAMO 3797/BL-BO VCTO. 15-ene-2018 POR CUENTA DE TGN , NTI. 010249 VALOR 16-ene-2018 INTERESES USD 58,25 CTA. 3987 CUENTA UNICA DEL TESORO-3987 LIB. 00099021001 REF.: COMISIONES BANCARIAS</t>
  </si>
  <si>
    <t>COBRO COSTOS DE PAPELERIA SEGUN TRANSFERENCIA DEL EXTERIOR POR ORDEN DE PETROLEOS PARAGUAYOS (PETROPAR) LIB. 00513062001 YPFB-OPERACIONES PLANTA DE SEPARACION DE LIQUIDOS RIO GRANDE</t>
  </si>
  <si>
    <t>PAGO A IDA PRÉSTAMO 5004-BO VCTO. 15-ene-2018 POR CUENTA DE TGN , NTI. 010225 VALOR 16-ene-2018 CAPITAL USD 582.837,75 INTERESES USD 354.992,98 CTA. 3987 CUENTA UNICA DEL TESORO-3987 LIB. 00099021001 REF.: COMISIONES BANCARIAS</t>
  </si>
  <si>
    <t>PAGO A IDA PRÉSTAMO 5592-BO VCTO. 15-ene-2018 POR CUENTA DE TGN , NTI. 010244 VALOR 16-ene-2018 INTERESES USD 944.594,09 CTA. 3987 CUENTA UNICA DEL TESORO-3987 LIB. 00099021001 REF.: COMISIONES BANCARIAS</t>
  </si>
  <si>
    <t>PAGO A IDA PRÉSTAMO 5591-BO VCTO. 15-ene-2018 POR CUENTA DE TGN , NTI. 010243 VALOR 16-ene-2018 INTERESES USD 59.169,72 CTA. 3987 CUENTA UNICA DEL TESORO-3987 LIB. 00099021001 REF.: COMISIONES BANCARIAS</t>
  </si>
  <si>
    <t>PAGO A IDA PRÉSTAMO 5712-BO VCTO. 15-ene-2018 POR CUENTA DE TGN , NTI. 010245 VALOR 16-ene-2018 INTERESES USD 28.468,24 CTA. 3987 CUENTA UNICA DEL TESORO-3987 LIB. 00099021001 REF.: COMISIONES BANCARIAS</t>
  </si>
  <si>
    <t>PAGO A BIRF PRÉSTAMO 8552-BO VCTO. 15-ene-2018 POR CUENTA DE TGN , NTI. 010257 VALOR 16-ene-2018 INTERESES USD 6.382,60 COMISIONES USD 208.619,62 CTA. 3987 CUENTA UNICA DEL TESORO-3987 LIB. 00099021001 REF.: COMISIONES BANCARIAS</t>
  </si>
  <si>
    <t>'TRANSFERENCIA DE FONDOS||S/G. CITE: MEFP/VTCP/DGCP/UODP-067/2018 DE LA FECHA, DEL MIN.DE ECONOMIA Y FINANZAS PUBLICAS.(HRE-TSO-420), PAGO BTS EXTRABURSATIL - VENCIMIENTO 17 DE ENERO DE 2018 D.S. N° 1121 DE 11 DE ENERO DE 2012. DEBITO DE LA LIBRETA N° 00099021001 TGN-RECURSOS ORDINARIOS MN.</t>
  </si>
  <si>
    <t>'TRANSFERENCIA DE FONDOS||S/G. CITE: MEFP/VTCP/DGCP/UODP-067/2018 DE LA FECHA, DEL MIN.DE ECONOMIA Y FINANZAS PUBLICAS.(HRE-TSO-420), PAGO BTS EXTRABURSATIL - VENCIMIENTO 17 DE ENERO DE 2018 D.S. N° 1121 DE 11 DE ENERO DE 2012. DEBITO DE LA LIBRETA N° 00099021001, REPOSICION UTILES DE ESCRITORIO.</t>
  </si>
  <si>
    <t>REGULARIZACION DE TRANSFERENCIA DEL EXTERIOR SEGUN SWIFT 00699 DE FECHA 17/01/2018 ORDENANTE: CONSULADO DEL ESTADO PLURINACIONAL DE BOLIVIA CORDOBA ARGENTINA LIB. 00099021001 TGN-RECURSOS ORDINARIOS (3987)</t>
  </si>
  <si>
    <t>NUMERO DE LIBRETA CUT: 00291012006 OPERACIÓN E18 TRANSFERENCIA DEL SISTEMA FINANCIERO POR CUENTA DE TERCEROS A LA CUT A SOLICITUD DE YPFB TRANSIERRA S.A.</t>
  </si>
  <si>
    <t>||TRANSFERENCIA DE FONDOS SG NOTA DEL MMAYA CITE: 014 RECIBIDA EN LA FECHA (TRAM-TSO-441) REF:TRANSFERENCIA FONDOS DESTINADOS A LAS ACTIVIDADES PROGRAMADAS EN EL POA EN EL MARCO DEL PROYECTO CONTROL DE SUSTANCIAS AGOTADORAS CAPA DE OZONO. UT./ESC. CANCELADOS EN EFECTIVO ABONO EN LA LIB. N° 00086018047 MMAYA BS PNUMA CONTROL DE SUSTANCIAS AGOTADORAS CAPA DE OZONO</t>
  </si>
  <si>
    <t>'TRANSFERENCIA DE FONDOS||S/G. CITE: MEFP/VTCP/DGCP/UODP-083/2018 DE LA FECHA, DEL MIN.DE ECONOMIA Y FINANZAS PUBLICAS.(HRE-TSO-431), PAGO BTS EXTRABURSATIL - VENCIMIENTO 18 DE ENERO DE 2018 D.S. N° 1121 DE 11 DE ENERO DE 2012. DEBITO DE LA LIBRETA N° 00099021001 TGN-RECURSOS ORDINARIOS MN.</t>
  </si>
  <si>
    <t>'TRANSFERENCIA DE FONDOS||S/G. CITE: MEFP/VTCP/DGCP/UODP-083/2018 DE LA FECHA, DEL MIN.DE ECONOMIA Y FINANZAS PUBLICAS.(HRE-TSO-431), PAGO BTS EXTRABURSATIL - VENCIMIENTO 18 DE ENERO DE 2018 D.S. N° 1121 DE 11 DE ENERO DE 2012. DEBITO DE LA LIBRETA N° 00099021001, REPOSICION UTILES DE ESCRITORIO.</t>
  </si>
  <si>
    <t>||COMISION TRANSFERENCIA FDOS.AL EXTERIOR 0,10% S/USD1.406.976.-,REEMB.GSTS.COMUNICACION BS220.-Y EMISION COMP.CONTABLE BS50.-REF.:PAGO 2 LC I-2017-042 MIN.DESARROLLO RURAL Y TIERRAS A/F INDUSTRIAS JOHN DEERE S.A. DE C.V.,EN COMPL.A COMP.911252 ADJ.DE LA FECHA. LIB.00099021001 TGN RECURSOS ORDINARIOS REF.:COMISIONES PAGO 2 LC I-2017-042</t>
  </si>
  <si>
    <t>TRANSFERENCIA DEL EXTERIOR SEGUN SWIFT 00806-00818 DE FECHA 18/01/2018 ORDENANTE: EMBAJADA DE BOLIVIA BOGOTA COLOMBIA REF.: DEVOLUCION DE SALDOS NO EJECUTADOS GESTION 2017 PROGRAMA DE DOCUMENTACION LIB. 00099021001 TGN-RECURSOS ORDINARIOS (3987)</t>
  </si>
  <si>
    <t>TRANSFERENCIA DEL EXTERIOR SEGUN SWIFT 00807-00819 DE FECHA 18/01/2018 ORDENANTE: EMBAJADA DE BOLIVIA BOGOTA COLOMBIA REF.: DEVOLUCION DE SALDOS NO EJECUTADOS GESTION 2017 LIB. 00099021001 TGN-RECURSOS ORDINARIOS (3987)</t>
  </si>
  <si>
    <t>TRANSFERENCIA DEL EXTERIOR SEGUN SWIFT NO.869 DE FECHA 18/01/2018 ORDENANTE: CONSULADO GENERAL DE BOLIVIA EN WASHINGTON REF.: RECAUDACIONES EXTERIOR CEDULAS DE IDENTIDAD DIC/2017 LIB. 00340012005 SEGIP - RECAUDACION EXTERIOR - CEDULAS DE IDENTIDAD</t>
  </si>
  <si>
    <t>NUMERO DE LIBRETA CUT: Cuenta Unica del Tesoro OPERACIÓN E18 TRANSFERENCIA DEL SISTEMA FINANCIERO POR CUENTA DE TERCEROS A LA CUT Devolucion de pagos CC no cobrados por afiliados Civiles y Militares correspondiente al periodo de Septiembre 2017</t>
  </si>
  <si>
    <t>||REGULARIZACIÓN DE NUESTRA OPERACIÓN NRO. 0911297 DE F. 17/01/2018 EN ATENCIÓN A CORREO ELECTRÓNICO DEL INSTITUTO BOLIVIANO DE METROLOGIA-IBMETRO. (SECTOR PÚBLICO). P/CTA. INSTITUTO NACIONAL DE CALIDAD; LIBRETA 00041031107 MPM IBMETRO.</t>
  </si>
  <si>
    <t>||TRANSFERENCIA DE FONDOS SEGUN NOTA DEL MINISTERIO DE ECONOMIA Y FINANZAS PUBLICAS, CITE: MEFP VTCP DGCP UODP-085/18, RECIBIDA EN LA FECHA REF: PAGO VENCIMIENTO CLAVE PIZARRA TGNU1G04 (TRAM-TSO-445) EQUIV. A UFV. 2.500.000,00 T/C UFV. 2,23982 DE LA LIBRETA 00099021001 TGN RECURSOS ORDINARIOS MONEDA NACIONAL</t>
  </si>
  <si>
    <t>COBRO DE||UTILES DE ESCRITORIO POR ELABORACION DE LA OPERACION CONTABLE N°911315 DE LA FECHA DE LA LIBRETA 00099021001 TGN RECURSOS ORDINARIOS MONEDA NACIONAL, COSTO UTILES DE ESCRITORIO</t>
  </si>
  <si>
    <t>'TRANSFERENCIA DE FONDOS||S/G. CITE: MEFP/VTCP/DGCP/UODP-087/2018 DE LA FECHA, DEL MIN.DE ECONOMIA Y FINANZAS PUBLICAS.(HRE-TSO-446), PAGO BTS EXTRABURSATIL - VENCIMIENTO 19 DE ENERO DE 2018 D.S. N° 1121 DE 11 DE ENERO DE 2012. DEBITO DE LA LIBRETA N° 00099021001 TGN-RECURSOS ORDINARIOS MN.</t>
  </si>
  <si>
    <t>'TRANSFERENCIA DE FONDOS||S/G. CITE: MEFP/VTCP/DGCP/UODP-087/2018 DE LA FECHA, DEL MIN.DE ECONOMIA Y FINANZAS PUBLICAS.(HRE-TSO-446), PAGO BTS EXTRABURSATIL - VENCIMIENTO 19 DE ENERO DE 2018 D.S. N° 1121 DE 11 DE ENERO DE 2012. DEBITO DE LA LIBRETA N° 00099021001, REPOSICION UTILES DE ESCRITORIO.</t>
  </si>
  <si>
    <t>||COM. TRANSF. DE FDOS. AL EXT. 0,10% S/USD 5.304.505.- REEMB. GTOS DE COMUNICACION BS220.- Y EMISION DE CBTE. CTBLE. BS50.- REF.: PAGO N°2 LC I-2016-012 P/C YPFB A/F MAGHREB MANAGEMENT INTERNATIONAL EN COMPLEMENTO A CBTE. ADJ. DE LA FECHA LIB. 00513072001 YPFB- OPERACIONES GNRGD REF.: COMISIONES DE PAGO 2 LC I-2016-012</t>
  </si>
  <si>
    <t>VENTA DE DIVISAS CON TRANSFERENCIA DE FONDOS A SOLICITUD DE MINISTERIO DE SALUD SEGUN SOLICITUD 4175 REF: PAGO A CSMC SA NRO. CTA. 0300000004292620 BANCO FINANCIERO INTERNACIONAL S.A, DIRECCION 5TA. AVENIDA 9009 ESQUINA. 92 MIRAMAR PLAYA, CODIGO SWIFT: BFICCUHH PAGO EN EUROS SEGUN ACUERDO INSTITUCI LIB. 00046024204 MS - 5% ENTES GESTORES PROGRAMAS PREVENC. Y PROYECTOS NALES. POR DIFERENCIAL CAMBIARIO</t>
  </si>
  <si>
    <t>VENTA DE DIVISAS CON TRANSFERENCIA DE FONDOS A SOLICITUD DE MINISTERIO DE SALUD SEGUN SOLICITUD 4175 REF: PAGO A CSMC SA NRO. CTA. 0300000004292620 BANCO FINANCIERO INTERNACIONAL S.A, DIRECCION 5TA. AVENIDA 9009 ESQUINA. 92 MIRAMAR PLAYA, CODIGO SWIFT: BFICCUHH PAGO EN EUROS SEGUN ACUERDO INSTITUCI LIB. 00046024204 MS - 5% ENTES GESTORES PROGRAMAS PREVENC. Y PROYECTOS NALES.</t>
  </si>
  <si>
    <t>||TRANSFERENCIA DE FONDOS S/G. FORMULARIO, CITE' BUN051/18 DE LA FECHA (HRE-TSO-466). DEVOLUCIÓN DE RECURSOS OTORGADOS A TRAVES DEL PROGRAMA BOLIVIA CAMBIA, NO EJECUTADOS AL CIERRE DE LA GESTION 2017. A SOLICITUD DEL G.A.M. DE CKOCHAS; LIBRETA 00099024113 BOLIVIA CAMBIA; BUN.</t>
  </si>
  <si>
    <t>'TRANSFERENCIA DE FONDOS||S/G. CITE: MEFP/VTCP/DGCP/UODP-098/2018 DE LA FECHA, DEL MIN.DE ECONOMIA Y FINANZAS PUBLICAS.(HRE-TSO-455), PAGO BTS EXTRABURSATIL - VENCIMIENTO 20, 21, 22 Y 23 DE ENERO DE 2018 D.S. N° 1121 DE 11 DE ENERO DE 2012. DEBITO DE LA LIBRETA N° 00099021001, REPOSICION UTILES DE ESCRITORIO.</t>
  </si>
  <si>
    <t>||TRANSFERENCIA DE FONDOS EN MN DE LA CUT (3987) A LA CUENTA OPERACIONES A APROPIAR TGN-SOMA(6007)SEGUN CARTA DEL MINISTERIO DE ECONOMIA Y FINANZAS PUBLICAS MEFP/VTCP/DGCP/UODP-097/2018 DE FECHA 19/01/2018 LIBRETA N° 00099031003 LIBRETA N° 00099031003 TGN TITULOS VALOR DEL TESORO-MONEDA NACIONAL</t>
  </si>
  <si>
    <t>COBRO COSTOS DE PAPELERIA SEGUN TRANSFERENCIA DEL EXTERIOR POR ORDEN DE ENERGIA ARGENTINA SA LIB. 00513012007 YPFB - RECURSOS NACIONALIZACIÓN</t>
  </si>
  <si>
    <t>'TRANSFERENCIA DE FONDOS||S/G. CITE: MEFP/VTCP/DGCP/UODP-098/2018 DE LA FECHA, DEL MIN.DE ECONOMIA Y FINANZAS PUBLICAS.(HRE-TSO-455), PAGO BTS EXTRABURSATIL - VENCIMIENTO 20, 21, 22 Y 23 DE ENERO DE 2018 D.S. N° 1121 DE 11 DE ENERO DE 2012. DEBITO DE LA LIBRETA N° 00099021001 TGN-RECURSOS ORDINARIOS MN.</t>
  </si>
  <si>
    <t>||RET.CMPTE.O-1577298 DE 19/12/17 P/DEVOLUCION DE GARANTIA POR USO DE AUDITORIO BCB. AL ORGANO ELECTORAL PLURINACIONAL S/G. CTTO.SANO-DLABS 425/2017, CITE: TSE-UPRI-PRES-N°004/2018 Y BCB-GADM-SSG-DMMI-INF-2018-44 DE LA SGR-DMMI. TRANSFERENCIA A LA LIBRETA 00099021001 TGN-RECURSOS ORDINARIOS</t>
  </si>
  <si>
    <t>||TRANSFERENCIA DE FONDOS S/G. FORMULARIO, CITE' BUN/CF031/18 DE LA FECHA (HRE-TSO-476). DEVOLUCION DE RECURSOS OTORGADOS A TRAVES DEL PROGRAMA "BOLIVIA CAMBIA" NO EJECUTADOS AL CIERRE DE LA GESTION FISCAL 2017. A SOLICITUD DEL G.A.M. DE GUANAY; LIBRETA 00099024113 BOLIVIA CAMBIA; BUN.</t>
  </si>
  <si>
    <t>||TRANSFERENCIA DE FONDOS S/G. FORMULARIO, CITE' BUN/CF032/18 DE LA FECHA (HRE-TSO-477). DEVOLUCION DE RECURSOS NO EJECUTADOS DE PROYECTOS EN CONVENIO CON LA UPRE AL CIERRE DE LA GESTION 2017. A SOLICITUD DEL G.A.M. DE CARANAVI; LIBRETA 00990204115 BOLIVIA CAMBIA; BUN.</t>
  </si>
  <si>
    <t>De: 00099021001 Transferencia de recursos al GAM Quiabaya para el pago del Bono de Discapacidad, en el marco de la Ley N977 de fecha 26 de septiembre de 2017, DS N3437 de 20 de diciembre de 2017 y Resolucion Ministerial N010 de fecha 10 de enero de 2018, primer desembolso.</t>
  </si>
  <si>
    <t>De: 00099021001 Transferencia de recursos al GAM Tipuani para el pago del Bono de Discapacidad, en el marco de la Ley N977 de fecha 26 de septiembre de 2017, DS N3437 de 20 de diciembre de 2017 y Resolucion Ministerial N010 de fecha 10 de enero de 2018.</t>
  </si>
  <si>
    <t>De: 00099021001 Transferencia de recursos al GAM Tacacoma para el pago del Bono de Discapacidad, en el marco de la Ley N977 de fecha 26 de septiembre de 2017, DS N3437 de 20 de diciembre de 2017 y Resolucion Ministerial N010 de fecha 10 de enero de 2018.</t>
  </si>
  <si>
    <t>De: 00099021001 Transferencia de recursos al GAM Guanay para el pago del Bono de Discapacidad, en el marco de la Ley N977 de fecha 26 de septiembre de 2017, DS N3437 de 20 de diciembre de 2017 y Resolucion Ministerial N010 de fecha 10 de enero de 2018, primer desembolso.</t>
  </si>
  <si>
    <t>De: 00099021001 Transferencia de recursos al GAM Sorata para el pago del Bono de Discapacidad, en el marco de la Ley N977 de fecha 26 de septiembre de 2017, DS N3437 de 20 de diciembre de 2017 y Resolucion Ministerial N010 de fecha 10 de enero de 2018.</t>
  </si>
  <si>
    <t>De: 00099021001 Transferencia de recursos al GAM Ancoraimes para el pago del Bono de Discapacidad, en el marco de la Ley N977 de fecha 26 de septiembre de 2017, DS N3437 de 20 de diciembre de 2017 y Resolucion Ministerial N010 de fecha 10 de enero de 2018.</t>
  </si>
  <si>
    <t>De: 00099021001 Transferencia de recursos al GAM Achacachi para el pago del Bono de Discapacidad, en el marco de la Ley N977 de fecha 26 de septiembre de 2017, DS N3437 de 20 de diciembre de 2017 y Resolucion Ministerial N010 de fecha 10 de enero de 2018, primer desembolso.</t>
  </si>
  <si>
    <t>De: 00099021001 Transferencia de recursos al GAM Villa Libertad Licoma para el pago del Bono de Discapacidad, en el marco de la Ley N977 de fecha 26 de septiembre de 2017, DS N3437 de 20 de diciembre de 2017 y Resolucion Ministerial N010 de fecha 10 de enero de 2018.</t>
  </si>
  <si>
    <t>De: 00099021001 Transferencia de recursos al GAM Ichoca para el pago del Bono de Discapacidad, en el marco de la Ley N977 de fecha 26 de septiembre de 2017, DS N3437 de 20 de diciembre de 2017 y Resolucion Ministerial N010 de fecha 10 de enero de 2018.</t>
  </si>
  <si>
    <t>De: 00099021001 Transferencia de recursos al GAM Colquiri para el pago del Bono de Discapacidad, en el marco de la Ley N977 de fecha 26 de septiembre de 2017, DS N3437 de 20 de diciembre de 2017 y Resolucion Ministerial N010 de fecha 10 de enero de 2018.</t>
  </si>
  <si>
    <t>De: 00099021001 Transferencia de recursos al GAM Cajuata para el pago del Bono de Discapacidad, en el marco de la Ley N977 de fecha 26 de septiembre de 2017, DS N3437 de 20 de diciembre de 2017 y Resolucion Ministerial N010 de fecha 10 de enero de 2018.</t>
  </si>
  <si>
    <t>De: 00099021001 Transferencia de recursos al GAM Quime para el pago del Bono de Discapacidad, en el marco de la Ley N977 de fecha 26 de septiembre de 2017, DS N3437 de 20 de diciembre de 2017 y Resolucion Ministerial N010 de fecha 10 de enero de 2018.</t>
  </si>
  <si>
    <t>||TRANSFERENCIA DE FONDOS SEGUN NOTA DEL MINISTERIO DE ECONOMIA Y FINANZAS PUBLICAS, CITE: MEFP VTCP DGCP UODP-103/18, RECIBIDA EN LA FECHA REF: PAGO VENCIMIENTO CLAVE PIZARRA TGNU1G05 (TRAM-TSO-472) EQUIV. A UFV. 2.500.000,00 T/C UFV. 2,24062 DE LA LIBRETA 00099021001 TGN RECURSOS ORDINARIOS MONEDA NACIONAL</t>
  </si>
  <si>
    <t>COBRO DE||UTILES DE ESCRITORIO POR ELABORACION DE LA OPERACION CONTABLE N°911504 DE LA FECHA DE LA LIBRETA 00099021001 TGN RECURSOS ORDINARIOS MONEDA NACIONAL, COSTO UTILES DE ESCRITORIO</t>
  </si>
  <si>
    <t>'TRANSFERENCIA DE FONDOS||S/G. CITE: MEFP/VTCP/DGCP/UODP-104/2018 DE LA FECHA, DEL MIN.DE ECONOMIA Y FINANZAS PUBLICAS.(HRE-TSO-473),PAGO BTS EXTRABURSATIL - VENCIMIENTO 24 DE ENERO DE 2018 D.S. N° 1121 DE 11 DE ENERO DE 2012. DEBITO DE LA LIBRETA N° 00099021001 TGN-RECURSOS ORDINARIOS MN.</t>
  </si>
  <si>
    <t>'TRANSFERENCIA DE FONDOS||S/G. CITE: MEFP/VTCP/DGCP/UODP-104/2018 DE LA FECHA, DEL MIN.DE ECONOMIA Y FINANZAS PUBLICAS.(HRE-TSO-473),PAGO BTS EXTRABURSATIL - VENCIMIENTO 24 DE ENERO DE 2018 D.S. N° 1121 DE 11 DE ENERO DE 2012. DEBITO DE LA LIBRETA N° 00099021001, REPOSICION UTILES DE ESCRITORIO.</t>
  </si>
  <si>
    <t>||COMISION TRANSFERENCIA FDOS.AL EXTERIOR 0,10% S/USD217.000.-,REEMB.GSTS.COMUNICACION BS220.-Y EMISION COMP.CONTABLE BS50.-REF.:PAGO 1 LC I-2017-035 P/C ENVIBOL A/F JINGMEN HONGTU SPECIAL AIRCRAFT MANUFACTURING CO.LTD.,EN COMPL.A COMP.911540,18/01/18. LIB.00132079201 SEDEM-PLANTA ENVASES DE VIDRIO CH.MUN.ZUDAÑEZ REF.:COMISIONES PAGO 1 LC I-2017-035</t>
  </si>
  <si>
    <t>||REGISTRO COBRO COMISION TRANSFERENCIA PAGO AL EXT. 0,10% S/USD 383.286.- REEMB. GTOS DE COMUNICACION BS220.- Y EMISION DE CBTE. CTBLE. BS50.- EN COMPLEMENTO A CBTE. ADJUNTO DE LA FECHA CGO. LIB. 00132079201 SEDEM - PLANTA ENV VIDRIO CH- MUNICIPIO ZUDAÑEZ REF.: COM PAGO LC I-2017-049</t>
  </si>
  <si>
    <t>PAGO A EXIMBANK CHINA POPUL PRÉSTAMO PBC 2016 (22) 410 VCTO. 21-ene-2018 POR CUENTA DE TGN , NTI. 010298 VALOR 23-ene-2018 COMISIONES USD 459.968,06 CTA. 3987 CUENTA UNICA DEL TESORO-3987 LIB. 00099021001 REF.: COMISIONES BANCARIAS</t>
  </si>
  <si>
    <t>PAGO A EXIMBANK CHINA POPUL PRÉSTAMO PBC 2016 (38) 426 VCTO. 21-ene-2018 POR CUENTA DE TGN , NTI. 010439 VALOR 23-ene-2018 INTERESES USD 150.920,57 COMISIONES USD 900.492,70 CTA. 3987 CUENTA UNICA DEL TESORO-3987 LIB. 00099021001 REF.: COMISIONES BANCARIAS</t>
  </si>
  <si>
    <t>VENTA DE DIVISAS CON TRANSFERENCIA DE FONDOS A SOLICITUD DE SERVICIO DESARROLLO EMPRESAS PUBLICAS PRODUCTIVAS SEGUN SOLICITUD 4213 REF: TRANSFERENCIA DE FONDOS AL EXTERIOR A LA EMPRESA EIRICH INDUSTRIAL LTDA. POR EL SERVICIO LOGISTICO DE ENTREGAS PARCIALES DE EQUIPOS CASA DE MEZCLA CONTRATO DE ADHES LIB. 00132079201 SEDEM-PLANTA ENVASES DE VIDRIO CHUQUISACA - MUNICIPIO ZUDAÑEZ</t>
  </si>
  <si>
    <t>VENTA DE DIVISAS CON TRANSFERENCIA DE FONDOS A SOLICITUD DE MINISTERIO DE GOBIERNO SEGUN SOLICITUD 4211 REF: HABERES DE AGREGADOS POLICIALES EN EL EXTERIOR CORRESPONDIENTE AL MES DE DICIEMBRE 2017 (CUENTAS EXTRANJERAS) LIB. 00099021001 TGN-RECURSOS ORDINARIOS (3987)</t>
  </si>
  <si>
    <t>TRANSFERENCIA DE FONDOS AL EXTERIOR A SOLICITUD DE YACIMIENTOS PETROLIFEROS FISCALES BOLIVIANOS SEGUN SOLICITUD YPFB-0002-2018 REF: PAGO AMPLIACION BOLETA GARANTIA FIEL CUMPL CONTRATO PETROPAR LIB. 00513012003 LBP-YPFB (2011349681373)</t>
  </si>
  <si>
    <t>COBRO COSTOS DE PAPELERIA SEGUN TRANSFERENCIA DEL EXTERIOR POR ORDEN DE MINISTERIO DE RELACIONES EXTERIORES DE DINAMARCA REF.: DESEMBOLSO I 2018 INIAF LIB. 00222012001 INIAF- A NIVEL NACIONAL</t>
  </si>
  <si>
    <t>PAGO A AFD PRÉSTAMO CBO-1009-01-J VCTO. 21-ene-2018 SEGÚN NOTA MEFP/VTCP/DGCP/UODP-102/2018 DE FECHA 19/01/2018 POR CUENTA DE TGN , NTI. 010318 VALOR 23-ene-2018 COMISIONES EUR 168.666,67 CTA. 3987 CUENTA UNICA DEL TESORO-3987 LIBRETA 00099021001 REF.: COMISIONES BANCARIAS</t>
  </si>
  <si>
    <t>De: 00099021001 Transferencia de recursos al GAM Santiago de Callapa para el pago del Bono de Discapacidad, en el marco de la Ley N977 de fecha 26 de septiembre de 2017, DS N3437 de 20 de diciembre de 2017 y Resolucion Ministerial N010 de fecha 10 de enero de 2018.</t>
  </si>
  <si>
    <t>De: 00099021001 Transferencia de recursos al GAM Nazacara de Pacajes para el pago del Bono de Discapacidad, en el marco de la Ley N977 de fecha 26 de septiembre de 2017, DS N3437 de 20 de diciembre de 2017 y Resolucion Ministerial N010 de fecha 10 de enero de 2018.</t>
  </si>
  <si>
    <t>De: 00099021001 Transferencia de recursos al GAM Waldo Ballivian para el pago del Bono de Discapacidad, en el marco de la Ley N977 de fecha 26 de septiembre de 2017, DS N3437 de 20 de diciembre de 2017 y Resolucion Ministerial N010 de fecha 10 de enero de 2018.</t>
  </si>
  <si>
    <t>De: 00099021001 Transferencia de recursos al GAM Charana para el pago del Bono de Discapacidad, en el marco de la Ley N977 de fecha 26 de septiembre de 2017, DS N3437 de 20 de diciembre de 2017 y Resolucion Ministerial N010 de fecha 10 de enero de 2018.</t>
  </si>
  <si>
    <t>De: 00099021001 Transferencia de recursos al GAM Comanche para el pago del Bono de Discapacidad, en el marco de la Ley N977 de fecha 26 de septiembre de 2017, DS N3437 de 20 de diciembre de 2017 y Resolucion Ministerial N010 de fecha 10 de enero de 2018, primer desembolso.</t>
  </si>
  <si>
    <t>De: 00099021001 Transferencia de recursos al GAM Calacoto para el pago del Bono de Discapacidad, en el marco de la Ley N977 de fecha 26 de septiembre de 2017, DS N3437 de 20 de diciembre de 2017 y Resolucion Ministerial N010 de fecha 10 de enero de 2018.</t>
  </si>
  <si>
    <t>De: 00099021001 Transferencia de recursos al GAM Caquiaviri para el pago del Bono de Discapacidad, en el marco de la Ley N977 de fecha 26 de septiembre de 2017, DS N3437 de 20 de diciembre de 2017 y Resolucion Ministerial N010 de fecha 10 de enero de 2018.</t>
  </si>
  <si>
    <t>De: 00099021001 Transferencia de recursos al GAM Corocoro para el pago del Bono de Discapacidad, en el marco de la Ley N977 de fecha 26 de septiembre de 2017, DS N3437 de 20 de diciembre de 2017 y Resolucion Ministerial N010 de fecha 10 de enero de 2018, primer desembolso.</t>
  </si>
  <si>
    <t>De: 00099021001 Transferencia de recursos al GAM Aucapata para el pago del Bono de Discapacidad, en el marco de la Ley N977 de fecha 26 de septiembre de 2017, DS N3437 de 20 de diciembre de 2017 y Resolucion Ministerial N010 de fecha 10 de enero de 2018.</t>
  </si>
  <si>
    <t>De: 00099021001 Transferencia de recursos al GAM Ayata para el pago del Bono de Discapacidad, en el marco de la Ley N977 de fecha 26 de septiembre de 2017, DS N3437 de 20 de diciembre de 2017 y Resolucion Ministerial N010 de fecha 10 de enero de 2018.</t>
  </si>
  <si>
    <t>De: 00099021001 Transferencia de recursos al GAM Chuma para el pago del Bono de Discapacidad, en el marco de la Ley N977 de fecha 26 de septiembre de 2017, DS N3437 de 20 de diciembre de 2017 y Resolucion Ministerial N010 de fecha 10 de enero de 2018, primer desembolso.</t>
  </si>
  <si>
    <t>De: 00099021001 Transferencia de recursos al GAM Tito Yupanqui para el pago del Bono de Discapacidad, en el marco de la Ley N977 de fecha 26 de septiembre de 2017, DS N3437 de 20 de diciembre de 2017 y Resolucion Ministerial N010 de fecha 10 de enero de 2018.</t>
  </si>
  <si>
    <t>De: 00099021001 Transferencia de recursos al GAM San Pedro de Tiquina para el pago del Bono de Discapacidad, en el marco de la Ley N977 de fecha 26 de septiembre de 2017, DS N3437 de 20 de diciembre de 2017 y Resolucion Ministerial N010 de fecha 10 de enero de 2018.</t>
  </si>
  <si>
    <t>De: 00099021001 Transferencia de recursos al GAM Copacabana para el pago del Bono de Discapacidad, en el marco de la Ley N977 de fecha 26 de septiembre de 2017, DS N3437 de 20 de diciembre de 2017 y Resolucion Ministerial N010 de fecha 10 de enero de 2018.</t>
  </si>
  <si>
    <t>De: 00099021001 Transferencia de recursos al GAM Combaya para el pago del Bono de Discapacidad, en el marco de la Ley N977 de fecha 26 de septiembre de 2017, DS N3437 de 20 de diciembre de 2017 y Resolucion Ministerial N010 de fecha 10 de enero de 2018, primer desembolso.</t>
  </si>
  <si>
    <t>NÚMERO DE LIBRETA CUT: 99031009.00 OPERACIÓN T01 TRANSFERENCIA DE FONDOS A LA CUT - TESORO DIRECTO DE BANCO UNION S.A. A CUENTA UNICA DEL TESORO CON NUMERO DE SOLICITUD = 2468596 Y NUMERO CORRELATIVO = 91320024012018314 TRANSFERENCIA POR OPERACIONES DE VENTA BONOS BTX</t>
  </si>
  <si>
    <t>||TRANSFERENCIA DE FONDOS S/G. FORMULARIO, CITE' BUN/CF035/18 DE LA FECHA (HRE-TSO-483). DEVOLUCION DE FONDOS POR RECURSOS NO EJECUTADOS CORRESPONDIENTE AL PROYECTO "CONST. CANCHA DE FUTBOL CON CESPED SINTETICO ARAPTA". A SOLICITUD DEL G.A.M. DE CORIPATA; LIBRETA 00099024113; BUN.</t>
  </si>
  <si>
    <t>||TRANSFERENCIA DE FONDOS S/G. FORMULARIO, CITE' BUN057/18 DE LA FECHA (HRE-TSO-487). DEVOLUCIÓN DE RECURSOS OTORGADOS A TRAVES DEL PROGRAMA BOLIVIA CAMBIA NO EJECUTADOS AL CIERRE DE GESTION 2017. A SOLICITUD DEL G.A.M. DE ATOCHA; LIBRETA 00099024113 BOLIVIA CAMBIA; BUN.</t>
  </si>
  <si>
    <t>||TRANSFERENCIA DE FONDOS S/G. FORMULARIO, CITE' BUN056/17 DE LA FECHA (HRE-TSO-488). RECURSOS NO EJECUTADOS EMERGENTES DEL PROGRAMA BOLIVIA CAMBIA. A SOLICITUD DEL G.A.M. DE POCONA; LIBRETA 00099024113 BOLIVIA CAMBIA; BUN.</t>
  </si>
  <si>
    <t>'TRANSFERENCIA DE FONDOS||S/G. CITE: MEFP/VTCP/DGCP/UF-63/2018 DE LA FECHA, DEL MIN.DE ECONOMIA Y FINANZAS PUBLICAS.(HRE-TSO-481), RECURSOS FIDEICOMISO INCENTIVOS A LAS EXPORTACIONES-CCF. DEBITO DE LA LIBRETA N° 00099021001, REPOSICION UTILES DE ESCRITORIO.</t>
  </si>
  <si>
    <t>De: 00099021001 Transferencia de recursos al GAM Villa Vaca Guzman para el pago del Bono de Discapacidad, en el marco de la Ley N977 de fecha 26 de septiembre de 2017, DS N3437 de 20 de diciembre de 2017 y Resolucion Ministerial N010 de fecha 10 de enero de 2018, primer desembolso.</t>
  </si>
  <si>
    <t>De: 00099021001 Transferencia de recursos al GAM Las Carreras para el pago del Bono de Discapacidad, en el marco de la Ley N977 de fecha 26 de septiembre de 2017, DS N3437 de 20 de diciembre de 2017 y Resolucion Ministerial N010 de fecha 10 de enero de 2018, primer desembolso.</t>
  </si>
  <si>
    <t>De: 00099021001 Transferencia de recursos al GAM Culpina para el pago del Bono de Discapacidad, en el marco de la Ley N977 de fecha 26 de septiembre de 2017, DS N3437 de 20 de diciembre de 2017 y Resolucion Ministerial N010 de fecha 10 de enero de 2018, primer desembolso.</t>
  </si>
  <si>
    <t>De: 00099021001 Transferencia de recursos al GAM Camataqui para el pago del Bono de Discapacidad, en el marco de la Ley N977 de fecha 26 de septiembre de 2017, DS N3437 de 20 de diciembre de 2017 y Resolucion Ministerial N010 de fecha 10 de enero de 2018, primer desembolso.</t>
  </si>
  <si>
    <t>De: 00099021001 Transferencia de recursos al GAM Villa Serrano para el pago del Bono de Discapacidad, en el marco de la Ley N977 de fecha 26 de septiembre de 2017, DS N3437 de 20 de diciembre de 2017 y Resolucion Ministerial N010 de fecha 10 de enero de 2018, primer desembolso.</t>
  </si>
  <si>
    <t>De: 00099021001 Transferencia de recursos al GAM Incahuasi para el pago del Bono de Discapacidad, en el marco de la Ley N977 de fecha 26 de septiembre de 2017, DS N3437 de 20 de diciembre de 2017 y Resolucion Ministerial N010 de fecha 10 de enero de 2018, primer desembolso.</t>
  </si>
  <si>
    <t>De: 00099021001 Transferencia de recursos al GAM San Lucas para el pago del Bono de Discapacidad, en el marco de la Ley N977 de fecha 26 de septiembre de 2017, DS N3437 de 20 de diciembre de 2017 y Resolucion Ministerial N010 de fecha 10 de enero de 2018, primer desembolso.</t>
  </si>
  <si>
    <t>De: 00099021001 Transferencia de recursos al GAM Camargo para el pago del Bono de Discapacidad, en el marco de la Ley N977 de fecha 26 de septiembre de 2017, DS N3437 de 20 de diciembre de 2017 y Resolucion Ministerial N010 de fecha 10 de enero de 2018, primer desembolso.</t>
  </si>
  <si>
    <t>De: 00099021001 Transferencia de recursos al GAM Yamparaez para el pago del Bono de Discapacidad, en el marco de la Ley N977 de fecha 26 de septiembre de 2017, DS N3437 de 20 de diciembre de 2017 y Resolucion Ministerial N010 de fecha 10 de enero de 2018, primer desembolso.</t>
  </si>
  <si>
    <t>De: 00099021001 Transferencia de recursos al GAM Tarabuco para el pago del Bono de Discapacidad, en el marco de la Ley N977 de fecha 26 de septiembre de 2017, DS N3437 de 20 de diciembre de 2017 y Resolucion Ministerial N010 de fecha 10 de enero de 2018, primer desembolso.</t>
  </si>
  <si>
    <t>De: 00099021001 Transferencia de recursos al GAM San Pablo de Huacareta para el pago del Bono de Discapacidad, en el marco de la Ley N977 de fecha 26 de septiembre de 2017, DS N3437 de 20 de diciembre de 2017 y Resolucion Ministerial N010 de fecha 10 de enero de 2018, primer desembolso.</t>
  </si>
  <si>
    <t>De: 00099021001 Transferencia de recursos al GAM Monteagudo para el pago del Bono de Discapacidad, en el marco de la Ley N977 de fecha 26 de septiembre de 2017, DS N3437 de 20 de diciembre de 2017 y Resolucion Ministerial N010 de fecha 10 de enero de 2018, primer desembolso.</t>
  </si>
  <si>
    <t>De: 00099021001 Transferencia de recursos al GAM El Villar para el pago del Bono de Discapacidad, en el marco de la Ley N977 de fecha 26 de septiembre de 2017, DS N3437 de 20 de diciembre de 2017 y Resolucion Ministerial N010 de fecha 10 de enero de 2018, primer desembolso.</t>
  </si>
  <si>
    <t>De: 00099021001 Transferencia de recursos al GAM Villa Alcala para el pago del Bono de Discapacidad, en el marco de la Ley N977 de fecha 26 de septiembre de 2017, DS N3437 de 20 de diciembre de 2017 y Resolucion Ministerial N010 de fecha 10 de enero de 2018, primer desembolso.</t>
  </si>
  <si>
    <t>De: 00099021001 Transferencia de recursos al GAM Sopachuy para el pago del Bono de Discapacidad, en el marco de la Ley N977 de fecha 26 de septiembre de 2017, DS N3437 de 20 de diciembre de 2017 y Resolucion Ministerial N010 de fecha 10 de enero de 2018, primer desembolso.</t>
  </si>
  <si>
    <t>De: 00099021001 Transferencia de recursos al GAM Tomina para el pago del Bono de Discapacidad, en el marco de la Ley N977 de fecha 26 de septiembre de 2017, DS N3437 de 20 de diciembre de 2017 y Resolucion Ministerial N010 de fecha 10 de enero de 2018, primer desembolso.</t>
  </si>
  <si>
    <t>De: 00099021001 Transferencia de recursos al GAM Icla para el pago del Bono de Discapacidad, en el marco de la Ley N977 de fecha 26 de septiembre de 2017, DS N3437 de 20 de diciembre de 2017 y Resolucion Ministerial N010 de fecha 10 de enero de 2018, primer desembolso.</t>
  </si>
  <si>
    <t>De: 00099021001 Transferencia de recursos al GAM Villa Mojocoya para el pago del Bono de Discapacidad, en el marco de la Ley N977 de fecha 26 de septiembre de 2017, DS N3437 de 20 de diciembre de 2017 y Resolucion Ministerial N010 de fecha 10 de enero de 2018, primer desembolso.</t>
  </si>
  <si>
    <t>De: 00099021001 Transferencia de recursos al GAM Presto para el pago del Bono de Discapacidad, en el marco de la Ley N977 de fecha 26 de septiembre de 2017, DS N3437 de 20 de diciembre de 2017 y Resolucion Ministerial N010 de fecha 10 de enero de 2018, primer desembolso.</t>
  </si>
  <si>
    <t>De: 00099021001 Transferencia de recursos al GAM Villa Zudanez para el pago del Bono de Discapacidad, en el marco de la Ley N977 de fecha 26 de septiembre de 2017, DS N3437 de 20 de diciembre de 2017 y Resolucion Ministerial N010 de fecha 10 de enero de 2018, primer desembolso.</t>
  </si>
  <si>
    <t>De: 00099021001 Transferencia de recursos al GAM Tarvita para el pago del Bono de Discapacidad, en el marco de la Ley N977 de fecha 26 de septiembre de 2017, DS N3437 de 20 de diciembre de 2017 y Resolucion Ministerial N010 de fecha 10 de enero de 2018, primer desembolso.</t>
  </si>
  <si>
    <t>De: 00099021001 Transferencia de recursos al GAM Villa Azurduy para el pago del Bono de Discapacidad, en el marco de la Ley N977 de fecha 26 de septiembre de 2017, DS N3437 de 20 de diciembre de 2017 y Resolucion Ministerial N010 de fecha 10 de enero de 2018, primer desembolso.</t>
  </si>
  <si>
    <t>De: 00099021001 Transferencia de recursos al GAM Poroma para el pago del Bono de Discapacidad, en el marco de la Ley N977 de fecha 26 de septiembre de 2017, DS N3437 de 20 de diciembre de 2017 y Resolucion Ministerial N010 de fecha 10 de enero de 2018, primer desembolso.</t>
  </si>
  <si>
    <t>De: 00099021001 Transferencia de recursos al GAM Yotala para el pago del Bono de Discapacidad, en el marco de la Ley N977 de fecha 26 de septiembre de 2017, DS N3437 de 20 de diciembre de 2017 y Resolucion Ministerial N010 de fecha 10 de enero de 2018, primer desembolso.</t>
  </si>
  <si>
    <t>De: 00099021001 Transferencia de recursos al GAM Sucre para el pago del Bono de Discapacidad, en el marco de la Ley N977 de fecha 26 de septiembre de 2017, DS N3437 de 20 de diciembre de 2017 y Resolucion Ministerial N010 de fecha 10 de enero de 2018, primer desembolso.</t>
  </si>
  <si>
    <t>De: 00099021001 Transferencia de recursos al GAM Padilla para el pago del Bono de Discapacidad, en el marco de la Ley N977 de fecha 26 de septiembre de 2017, DS N3437 de 20 de diciembre de 2017 y Resolucion Ministerial N010 de fecha 10 de enero de 2018, primer desembolso.</t>
  </si>
  <si>
    <t>A:00099021001 A requerimiento de la Unidad de Administracion e Informacion Salarial (UAIS), con nota interna CITE: MEFP/VTCP/DGPOT/UAIS/Nos. 294 y 295/2018, en la cual solicita la reversion definitiva de las boletas de pago solicitados por el SENASIR, consignadas en los Comprobantes de Pago Nos. 715</t>
  </si>
  <si>
    <t>A:00099021001 A requerimiento de la Unidad de Administracion e Informacion Salarial (UAIS), con nota interna CITE: MEFP/VTCP/DGPOT/UAIS/N 103/2018, en la cual solicita la reversion definitiva de las boletas de pago solicitados por el SENASIR, consignadas en el Comprobante de Pago N 71576.H.R. 6-3779</t>
  </si>
  <si>
    <t>A:00099021001 A requerimiento de la Unidad de Administracion e Informacion Salarial (UAIS), con nota interna CITE: MEFP/VTCP/DGPOT/UAIS/N 155/2018, en la cual solicita la reversion definitiva de las boletas de ATT., consignadas en el Comprobante de Pago N 18727. H.R. 6-38799-R/230-R</t>
  </si>
  <si>
    <t>A:00099021001 A requerimiento de la Unidad de Administracion e Informacion Salarial (UAIS), con nota interna CITE: MEFP/VTCP/DGPOT/UAIS/N 155/2018, en la cual solicita la reversion definitiva de las boletas de Ministerio de Educacion, consignadas en el Comprobante de Pago N 18727. H.R. 6-38799-R/230</t>
  </si>
  <si>
    <t>NUMERO DE LIBRETA CUT: 00081011101 OPERACIÓN E18 TRANSFERENCIA DEL SISTEMA FINANCIERO POR CUENTA DE TERCEROS A LA CUT A SOLICITUD DEL MEFP SEGUN NOTA CITE MEFP VTCP DGPOT UAIS CPI NO 0118007 BUN 17</t>
  </si>
  <si>
    <t>NUMERO DE LIBRETA CUT: 00212014306 OPERACIÓN E18 TRANSFERENCIA DEL SISTEMA FINANCIERO POR CUENTA DE TERCEROS A LA CUT A SOLICITUD DEL MEFP SEGUN NOTA CITE MEFP VTCP DGPOT UAIS CPI NO 0118006 BUN 17</t>
  </si>
  <si>
    <t>De: 00099021001 Transferencia de recursos al GAM Tinguipaya para el pago del Bono de Discapacidad, en el marco de la Ley N977 de fecha 26 de septiembre de 2017, DS N3437 de 20 de diciembre de 2017 y Resolucion Ministerial N010 de fecha 10 de enero de 2018.</t>
  </si>
  <si>
    <t>De: 00099021001 Transferencia de recursos al GAM Potosi para el pago del Bono de Discapacidad, en el marco de la Ley N977 de fecha 26 de septiembre de 2017, DS N3437 de 20 de diciembre de 2017 y Resolucion Ministerial N010 de fecha 10 de enero de 2018, primer desembolso.</t>
  </si>
  <si>
    <t>De: 00099021001 Transferencia de recursos al GAM Soracachi para el pago del Bono de Discapacidad, en el marco de la Ley N977 de fecha 26 de septiembre de 2017, DS N3437 de 20 de diciembre de 2017 y Resolucion Ministerial N010 de fecha 10 de enero de 2018.</t>
  </si>
  <si>
    <t>De: 00099021001 Transferencia de recursos al GAM Huayllamarca (Santiago de Huayllamarca) para el pago del Bono de Discapacidad, en el marco de la Ley N977 de fecha 26 de septiembre de 2017, DS N3437 de 20 de diciembre de 2017 y Resolucion Ministerial N010 de fecha 10 de enero de 2018.</t>
  </si>
  <si>
    <t>De: 00099021001 Transferencia de recursos al GAM Chipaya para el pago del Bono de Discapacidad, en el marco de la Ley N977 de fecha 26 de septiembre de 2017, DS N3437 de 20 de diciembre de 2017 y Resolucion Ministerial N010 de fecha 10 de enero de 2018.</t>
  </si>
  <si>
    <t>De: 00099021001 Transferencia de recursos al GAM Coipasa para el pago del Bono de Discapacidad, en el marco de la Ley N977 de fecha 26 de septiembre de 2017, DS N3437 de 20 de diciembre de 2017 y Resolucion Ministerial N010 de fecha 10 de enero de 2018.</t>
  </si>
  <si>
    <t>De: 00099021001 Transferencia de recursos al GAM Sabaya para el pago del Bono de Discapacidad, en el marco de la Ley N977 de fecha 26 de septiembre de 2017, DS N3437 de 20 de diciembre de 2017 y Resolucion Ministerial N010 de fecha 10 de enero de 2018.</t>
  </si>
  <si>
    <t>De: 00099021001 Transferencia de recursos al GAM La Rivera para el pago del Bono de Discapacidad, en el marco de la Ley N977 de fecha 26 de septiembre de 2017, DS N3437 de 20 de diciembre de 2017 y Resolucion Ministerial N010 de fecha 10 de enero de 2018.</t>
  </si>
  <si>
    <t>De: 00099021001 Transferencia de recursos al GAM Pampa Aullagas para el pago del Bono de Discapacidad, en el marco de la Ley N977 de fecha 26 de septiembre de 2017, DS N3437 de 20 de diciembre de 2017 y Resolucion Ministerial N010 de fecha 10 de enero de 2018.</t>
  </si>
  <si>
    <t>De: 00099021001 Transferencia de recursos al GAM Coroico para el pago del Bono de Discapacidad, en el marco de la Ley N977 de fecha 26 de septiembre de 2017, DS N3437 de 20 de diciembre de 2017 y Resolucion Ministerial N010 de fecha 10 de enero de 2018.</t>
  </si>
  <si>
    <t>De: 00099021001 Transferencia de recursos al GAM Puerto Perez para el pago del Bono de Discapacidad, en el marco de la Ley N 977 de fecha 26 de septiembre de 2017, DS N3437 de 20 de diciembre de 2017 y Resolucion Ministerial N010 de fecha 10 de enero de 2018.</t>
  </si>
  <si>
    <t>De: 00099021001 Transferencia de recursos al GAM Puerto Acosta para el pago del Bono de Discapacidad, en el marco de la Ley N 977 de fecha 26 de septiembre de 2017, DS N3437 de 20 de diciembre de 2017 y Resolucion Ministerial N 010 de fecha 10 de enero de 2018.</t>
  </si>
  <si>
    <t>De: 00099021001 Transferencia de recursos al GAM Pocona para el pago del Bono de Discapacidad, en el marco de la Ley N977 de fecha 26 de septiembre de 2017, DS N3437 de 20 de diciembre de 2017 y Resolucion Ministerial N010 de fecha 10 de enero de 2018.</t>
  </si>
  <si>
    <t>De: 00099021001 Transferencia de recursos al GAM Pojo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</si>
  <si>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 primer desembolso.</t>
  </si>
  <si>
    <t>De: 00099021001 Transferencia de recursos al GAM Tapacari para el pago del Bono de Discapacidad, en el marco de la Ley N977 de fecha 26 de septiembre de 2017, DS N3437 de 20 de diciembre de 2017 y Resolucion Ministerial N010 de fecha 10 de enero de 2018.</t>
  </si>
  <si>
    <t>De: 00099021001 Transferencia de recursos al GAM Sicaya para el pago del Bono de Discapacidad, en el marco de la Ley N977 de fecha 26 de septiembre de 2017, DS N3437 de 20 de diciembre de 2017 y Resolucion Ministerial N010 de fecha 10 de enero de 2018.</t>
  </si>
  <si>
    <t>De: 00099021001 Transferencia de recursos al GAM Santivanez para el pago del Bono de Discapacidad, en el marco de la Ley N977 de fecha 26 de septiembre de 2017, DS N3437 de 20 de diciembre de 2017 y Resolucion Ministerial N010 de fecha 10 de enero de 2018.</t>
  </si>
  <si>
    <t>De: 00099021001 Transferencia de recursos al GAM Capinota para el pago del Bono de Discapacidad, en el marco de la Ley N977 de fecha 26 de septiembre de 2017, DS N3437 de 20 de diciembre de 2017 y Resolucion Ministerial N010 de fecha 10 de enero de 2018.</t>
  </si>
  <si>
    <t>De: 00099021001 Transferencia de recursos al GAM Tolata para el pago del Bono de Discapacidad, en el marco de la Ley N977 de fecha 26 de septiembre de 2017, DS N3437 de 20 de diciembre de 2017 y Resolucion Ministerial N010 de fecha 10 de enero de 2018.</t>
  </si>
  <si>
    <t>De: 00099021001 Transferencia de recursos al GAM Toco para el pago del Bono de Discapacidad, en el marco de la Ley N977 de fecha 26 de septiembre de 2017, DS N3437 de 20 de diciembre de 2017 y Resolucion Ministerial N010 de fecha 10 de enero de 2018.</t>
  </si>
  <si>
    <t>De: 00099021001 Transferencia de recursos al GAM Cliza para el pago del Bono de Discapacidad, en el marco de la Ley N977 de fecha 26 de septiembre de 2017, DS N3437 de 20 de diciembre de 2017 y Resolucion Ministerial N010 de fecha 10 de enero de 2018, primer desembolso.</t>
  </si>
  <si>
    <t>De: 00099021001 Transferencia de recursos al GAM Sacabamba para el pago del Bono de Discapacidad, en el marco de la Ley N977 de fecha 26 de septiembre de 2017, DS N3437 de 20 de diciembre de 2017 y Resolucion Ministerial N010 de fecha 10 de enero de 2018, primer desembolso.</t>
  </si>
  <si>
    <t>De: 00099021001 Transferencia de recursos al GAM Arbieto para el pago del Bono de Discapacidad, en el marco de la Ley N977 de fecha 26 de septiembre de 2017, DS N3437 de 20 de diciembre de 2017 y Resolucion Ministerial N010 de fecha 10 de enero de 2018.</t>
  </si>
  <si>
    <t>De: 00099021001 Transferencia de recursos al GAM Anzaldo para el pago del Bono de Discapacidad, en el marco de la Ley N977 de fecha 26 de septiembre de 2017, DS N3437 de 20 de diciembre de 2017 y Resolucion Ministerial N010 de fecha 10 de enero de 2018</t>
  </si>
  <si>
    <t>De: 00099021001 Transferencia de recursos al GAM Tarata para el pago del Bono de Discapacidad, en el marco de la Ley N977 de fecha 26 de septiembre de 2017, DS N3437 de 20 de diciembre de 2017 y Resolucion Ministerial N010 de fecha 10 de enero de 2018, primer desembolso.</t>
  </si>
  <si>
    <t>De: 00099021001 Transferencia de recursos al GAM Villa Gualberto Villarroel para el pago del Bono de Discapacidad, en el marco de la Ley N977 de fecha 26 de septiembre de 2017, DS N3437 de 20 de diciembre de 2017 y Resolucion Ministerial N010 de fecha 10 de enero de 2018.</t>
  </si>
  <si>
    <t>De: 00099021001 Transferencia de recursos al GAM Tacachi para el pago del Bono de Discapacidad, en el marco de la Ley N977 de fecha 26 de septiembre de 2017, DS N3437 de 20 de diciembre de 2017 y Resolucion Ministerial N010 de fecha 10 de enero de 2018.</t>
  </si>
  <si>
    <t>De: 00099021001 Transferencia de recursos al GAM San Bemito para el pago del Bono de Discapacidad, en el marco de la Ley N977 de fecha 26 de septiembre de 2017, DS N3437 de 20 de diciembre de 2017 y Resolucion Ministerial N010 de fecha 10 de enero de 2018, primer desembolso.</t>
  </si>
  <si>
    <t>De: 00099021001 Transferencia de recursos al GAM Villa Rivero para el pago del Bono de Discapacidad, en el marco de la Ley N977 de fecha 26 de septiembre de 2017, DS N3437 de 20 de diciembre de 2017 y Resolucion Ministerial N010 de fecha 10 de enero de 2018.</t>
  </si>
  <si>
    <t>De: 00099021001 Transferencia de recursos al GAM San Antonio de Esmoruco para el pago del Bono de Discapacidad, en el marco de la Ley N977 de fecha 26 de septiembre de 2017, DS N3437 de 20 de diciembre de 2017 y Resolucion Ministerial N010 de fecha 10 de enero de 2018.</t>
  </si>
  <si>
    <t>De: 00099021001 Transferencia de recursos al GAM Mojinete para el pago del Bono de Discapacidad, en el marco de la Ley N977 de fecha 26 de septiembre de 2017, DS N3437 de 20 de diciembre de 2017 y Resolucion Ministerial N010 de fecha 10 de enero de 2018.</t>
  </si>
  <si>
    <t>De: 00099021001 Transferencia de recursos al GAM San Pablo de Lipez para el pago del Bono de Discapacidad, en el marco de la Ley N977 de fecha 26 de septiembre de 2017, DS N3437 de 20 de diciembre de 2017 y Resolucion Ministerial N010 de fecha 10 de enero de 2018.</t>
  </si>
  <si>
    <t>De: 00099021001 Transferencia de recursos al GAM San Pedro de Quemes para el pago del Bono de Discapacidad, en el marco de la Ley N977 de fecha 26 de septiembre de 2017, DS N3437 de 20 de diciembre de 2017 y Resolucion Ministerial N010 de fecha 10 de enero de 2018.</t>
  </si>
  <si>
    <t>De: 00099021001 Transferencia de recursos al GAM ColchaK (Villa Martin) para el pago del Bono de Discapacidad, en el marco de la Ley N977 de fecha 26 de septiembre de 2017, DS N3437 de 20 de diciembre de 2017 y Resolucion Ministerial N010 de fecha 10 de enero de 2018.</t>
  </si>
  <si>
    <t>De: 00099021001 Transferencia de recursos al GAM Atocha para el pago del Bono de Discapacidad, en el marco de la Ley N977 de fecha 26 de septiembre de 2017, DS N3437 de 20 de diciembre de 2017 y Resolucion Ministerial N010 de fecha 10 de enero de 2018, primer desembolso.</t>
  </si>
  <si>
    <t>De: 00099021001 Transferencia de recursos al GAM Tupiza para el pago del Bono de Discapacidad, en el marco de la Ley N977 de fecha 26 de septiembre de 2017, DS N3437 de 20 de diciembre de 2017 y Resolucion Ministerial N010 de fecha 10 de enero de 2018, primer desembolso.</t>
  </si>
  <si>
    <t>De: 00099021001 Transferencia de recursos al GAM Vitichi para el pago del Bono de Discapacidad, en el marco de la Ley N977 de fecha 26 de septiembre de 2017, DS N3437 de 20 de diciembre de 2017 y Resolucion Ministerial N010 de fecha 10 de enero de 2018, primer desembolso.</t>
  </si>
  <si>
    <t>De: 00099021001 Transferencia de recursos al GAM Cotagaita para el pago del Bono de Discapacidad, en el marco de la Ley N977 de fecha 26 de septiembre de 2017, DS N3437 de 20 de diciembre de 2017 y Resolucion Ministerial N010 de fecha 10 de enero de 2018, primer desembolso.</t>
  </si>
  <si>
    <t>De: 00099021001 Transferencia de recursos al GAM Toro Toro para el pago del Bono de Discapacidad, en el marco de la Ley N977 de fecha 26 de septiembre de 2017, DS N3437 de 20 de diciembre de 2017 y Resolucion Ministerial N010 de fecha 10 de enero de 2018.</t>
  </si>
  <si>
    <t>De: 00099021001 Transferencia de recursos al GAM San Pedro de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</si>
  <si>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Ocuri para el pago del Bono de Discapacidad, en el marco de la Ley N977 de fecha 26 de septiembre de 2017, DS N3437 de 20 de diciembre de 2017 y Resolucion Ministerial N010 de fecha 10 de enero de 2018.</t>
  </si>
  <si>
    <t>De: 00099021001 Transferencia de recursos al GAM Pocoata para el pago del Bono de Discapacidad, en el marco de la Ley N977 de fecha 26 de septiembre de 2017, DS N3437 de 20 de diciembre de 2017 y Resolucion Ministerial N010 de fecha 10 de enero de 2018.</t>
  </si>
  <si>
    <t>De: 00099021001 Transferencia de recursos al GAM Ravelo para el pago del Bono de Discapacidad, en el marco de la Ley N977 de fecha 26 de septiembre de 2017, DS N3437 de 20 de diciembre de 2017 y Resolucion Ministerial N010 de fecha 10 de enero de 2018.</t>
  </si>
  <si>
    <t>De: 00099021001 Transferencia de recursos al GAM Colquechaca para el pago del Bono de Discapacidad, en el marco de la Ley N977 de fecha 26 de septiembre de 2017, DS N3437 de 20 de diciembre de 2017 y Resolucion Ministerial N010 de fecha 10 de enero de 2018.</t>
  </si>
  <si>
    <t>De: 00099021001 Transferencia de recursos al GAM Tacobamba para el pago del Bono de Discapacidad, en el marco de la Ley N977 de fecha 26 de septiembre de 2017, DS N3437 de 20 de diciembre de 2017 y Resolucion Ministerial N010 de fecha 10 de enero de 2018.</t>
  </si>
  <si>
    <t>De: 00099021001 Transferencia de recursos al GAM Chaqui para el pago del Bono de Discapacidad, en el marco de la Ley N977 de fecha 26 de septiembre de 2017, DS N3437 de 20 de diciembre de 2017 y Resolucion Ministerial N010 de fecha 10 de enero de 2018.</t>
  </si>
  <si>
    <t>De: 00099021001 Transferencia de recursos al GAM Betanzos para el pago del Bono de Discapacidad, en el marco de la Ley N977 de fecha 26 de septiembre de 2017, DS N3437 de 20 de diciembre de 2017 y Resolucion Ministerial N010 de fecha 10 de enero de 2018, primer desembolso.</t>
  </si>
  <si>
    <t>De: 00099021001 Transferencia de recursos al GAM Llallagua para el pago del Bono de Discapacidad, en el marco de la Ley N977 de fecha 26 de septiembre de 2017, DS N3437 de 20 de diciembre de 2017 y Resolucion Ministerial N010 de fecha 10 de enero de 2018, primer desembolso.</t>
  </si>
  <si>
    <t>Transferencia de recursos al GAM Chayanta para el pago del Bono de Discapacidad, en el marco de la Ley N977 de fecha 26 de septiembre de 2017, DS N3437 de 20 de diciembre de 2017 y Resolucion Ministerial N010 de fecha 10 de enero de 2018.</t>
  </si>
  <si>
    <t>De: 00099021001 Transferencia de recursos al GAM Uncia para el pago del Bono de Discapacidad, en el marco de la Ley N977 de fecha 26 de septiembre de 2017, DS N3437 de 20 de diciembre de 2017 y Resolucion Ministerial N010 de fecha 10 de enero de 2018, primer desembolso.</t>
  </si>
  <si>
    <t>De: 00099021001 Transferencia de recursos al GAM Urmiri para el pago del Bono de Discapacidad, en el marco de la Ley N977 de fecha 26 de septiembre de 2017, DS N3437 de 20 de diciembre de 2017 y Resolucion Ministerial N010 de fecha 10 de enero de 2018, primer desembolso.</t>
  </si>
  <si>
    <t>De: 00099021001 Transferencia de recursos al GAM Yocalla para el pago del Bono de Discapacidad, en el marco de la Ley N977 de fecha 26 de septiembre de 2017, DS N3437 de 20 de diciembre de 2017 y Resolucion Ministerial N010 de fecha 10 de enero de 2018.</t>
  </si>
  <si>
    <t>De: 00099021001 Transferencia de recursos al GAM Vila Vila para el pago del Bono de Discapacidad, en el marco de la Ley N977 de fecha 26 de septiembre de 2017, DS N3437 de 20 de diciembre de 2017 y Resolucion Ministerial N010 de fecha 10 de enero de 2018.</t>
  </si>
  <si>
    <t>De: 00099021001 Transferencia de recursos al GAM Mizque para el pago del Bono de Discapacidad, en el marco de la Ley N977 de fecha 26 de septiembre de 2017, DS N3437 de 20 de diciembre de 2017 y Resolucion Ministerial N010 de fecha 10 de enero de 2018.</t>
  </si>
  <si>
    <t>De: 00099021001 Transferencia de recursos al GAM Tiraque para el pago del Bono de Discapacidad, en el marco de la Ley N977 de fecha 26 de septiembre de 2017, DS N3437 de 20 de diciembre de 2017 y Resolucion Ministerial N010 de fecha 10 de enero de 2018, primer desembolso.</t>
  </si>
  <si>
    <t>De: 00099021001 Transferencia de recursos al GAM Bolivar para el pago del Bono de Discapacidad, en el marco de la Ley N977 de fecha 26 de septiembre de 2017, DS N3437 de 20 de diciembre de 2017 y Resolucion Ministerial N010 de fecha 10 de enero de 2018.</t>
  </si>
  <si>
    <t>De: 00099021001 Transferencia de recursos al GAM Tacopaya para el pago del Bono de Discapacidad, en el marco de la Ley N977 de fecha 26 de septiembre de 2017, DS N3437 de 20 de diciembre de 2017 y Resolucion Ministerial N010 de fecha 10 de enero de 2018.</t>
  </si>
  <si>
    <t>De: 00099021001 Transferencia de recursos al GAM Trigal para el pago del Bono de Discapacidad, en el marco de la Ley N977 de fecha 26 de septiembre de 2017, DS N3437 de 20 de diciembre de 2017 y Resolucion Ministerial N010 de fecha 10 de enero de 2018, primer desembolso.</t>
  </si>
  <si>
    <t>De: 00099021001 Transferencia de recursos al GAM Vallegrande para el pago del Bono de Discapacidad, en el marco de la Ley N977 de fecha 26 de septiembre de 2017, DS N3437 de 20 de diciembre de 2017 y Resolucion Ministerial N010 de fecha 10 de enero de 2018, primer desembolso.</t>
  </si>
  <si>
    <t>De: 00099021001 Transferencia de recursos al GAM Boyuibe para el pago del Bono de Discapacidad, en el marco de la Ley N977 de fecha 26 de septiembre de 2017, DS N3437 de 20 de diciembre de 2017 y Resolucion Ministerial N010 de fecha 10 de enero de 2018.</t>
  </si>
  <si>
    <t>De: 00099021001 Transferencia de recursos al GAM Camiri para el pago del Bono de Discapacidad, en el marco de la Ley N977 de fecha 26 de septiembre de 2017, DS N3437 de 20 de diciembre de 2017 y Resolucion Ministerial N010 de fecha 10 de enero de 2018, primer desembolso.</t>
  </si>
  <si>
    <t>De: 00099021001 Transferencia de recursos al GAM Gutierrez para el pago del Bono de Discapacidad, en el marco de la Ley N977 de fecha 26 de septiembre de 2017, DS N3437 de 20 de diciembre de 2017 y Resolucion Ministerial N010 de fecha 10 de enero de 2018.</t>
  </si>
  <si>
    <t>De: 00099021001 Transferencia de recursos al GAM Cuevo para el pago del Bono de Discapacidad, en el marco de la Ley N977 de fecha 26 de septiembre de 2017, DS N3437 de 20 de diciembre de 2017 y Resolucion Ministerial N010 de fecha 10 de enero de 2018.</t>
  </si>
  <si>
    <t>De: 00099021001 Transferencia de recursos al GAM Cabezas para el pago del Bono de Discapacidad, en el marco de la Ley N977 de fecha 26 de septiembre de 2017, DS N3437 de 20 de diciembre de 2017 y Resolucion Ministerial N010 de fecha 10 de enero de 2018, primer desembolso.</t>
  </si>
  <si>
    <t>De: 00099021001 Transferencia de recursos al GAM Lagunillas para el pago del Bono de Discapacidad, en el marco de la Ley N977 de fecha 26 de septiembre de 2017, DS N3437 de 20 de diciembre de 2017 y Resolucion Ministerial N010 de fecha 10 de enero de 2018.</t>
  </si>
  <si>
    <t>De: 00099021001 Transferencia de recursos al GAM Santa Rosa del Sara para el pago del Bono de Discapacidad, en el marco de la Ley N977 de fecha 26 de septiembre de 2017, DS N3437 de 20 de diciembre de 2017 y Resolucion Ministerial N010 de fecha 10 de enero de 2018.</t>
  </si>
  <si>
    <t>De: 00099021001 Transferencia de recursos al GAM Portachuelo para el pago del Bono de Discapacidad, en el marco de la Ley N977 de fecha 26 de septiembre de 2017, DS N3437 de 20 de diciembre de 2017 y Resolucion Ministerial N010 de fecha 10 de enero de 2018.</t>
  </si>
  <si>
    <t>De: 00099021001 Transferencia de recursos al GAM Robore para el pago del Bono de Discapacidad, en el marco de la Ley N977 de fecha 26 de septiembre de 2017, DS N3437 de 20 de diciembre de 2017 y Resolucion Ministerial N010 de fecha 10 de enero de 2018, primer desembolso.</t>
  </si>
  <si>
    <t>De: 00099021001 Transferencia de recursos al GAM Pailon para el pago del Bono de Discapacidad, en el marco de la Ley N977 de fecha 26 de septiembre de 2017, DS N3437 de 20 de diciembre de 2017 y Resolucion Ministerial N010 de fecha 10 de enero de 2018.</t>
  </si>
  <si>
    <t>De: 00099021001 Transferencia de recursos al GAM San Jose para el pago del Bono de Discapacidad, en el marco de la Ley N977 de fecha 26 de septiembre de 2017, DS N3437 de 20 de diciembre de 2017 y Resolucion Ministerial N010 de fecha 10 de enero de 2018.</t>
  </si>
  <si>
    <t>De: 00099021001 Transferencia de recursos al GAM San Carlos para el pago del Bono de Discapacidad, en el marco de la Ley N977 de fecha 26 de septiembre de 2017, DS N3437 de 20 de diciembre de 2017 y Resolucion Ministerial N010 de fecha 10 de enero de 2018, primer desembolso.</t>
  </si>
  <si>
    <t>De: 00099021001 Transferencia de recursos al GAM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</si>
  <si>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San Rafael para el pago del Bono de Discapacidad, en el marco de la Ley N977 de fecha 26 de septiembre de 2017, DS N3437 de 20 de diciembre de 2017 y Resolucion Ministerial N010 de fecha 10 de enero de 2018.</t>
  </si>
  <si>
    <t>De: 00099021001 Transferencia de recursos al GAM San Miguel para el pago del Bono de Discapacidad, en el marco de la Ley N977 de fecha 26 de septiembre de 2017, DS N3437 de 20 de diciembre de 2017 y Resolucion Ministerial N010 de fecha 10 de enero de 2018</t>
  </si>
  <si>
    <t>De: 00099021001 Transferencia de recursos al GAM San Ignacio para el pago del Bono de Discapacidad, en el marco de la Ley N977 de fecha 26 de septiembre de 2017, DS N3437 de 20 de diciembre de 2017 y Resolucion Ministerial N010 de fecha 10 de enero de 2018, primer desembolso.</t>
  </si>
  <si>
    <t>De: 00099021001 Transferencia de recursos al GAM Warnes para el pago del Bono de Discapacidad, en el marco de la Ley N977 de fecha 26 de septiembre de 2017, DS N3437 de 20 de diciembre de 2017 y Resolucion Ministerial N010 de fecha 10 de enero de 2018, primer desembolso.</t>
  </si>
  <si>
    <t>De: 00099021001 Transferencia de recursos al GAM El Torno para el pago del Bono de Discapacidad, en el marco de la Ley N977 de fecha 26 de septiembre de 2017, DS N3437 de 20 de diciembre de 2017 y Resolucion Ministerial N010 de fecha 10 de enero de 2018, primer desembolso.</t>
  </si>
  <si>
    <t>De: 00099021001 Transferencia de recursos al GAM La Guardia para el pago del Bono de Discapacidad, en el marco de la Ley N977 de fecha 26 de septiembre de 2017, DS N3437 de 20 de diciembre de 2017 y Resolucion Ministerial N010 de fecha 10 de enero de 2018, primer desembolso.</t>
  </si>
  <si>
    <t>De: 00099021001 Transferencia de recursos al GAM Porongo (Ayacucho) para el pago del Bono de Discapacidad, en el marco de la Ley N977 de fecha 26 de septiembre de 2017, DS N3437 de 20 de diciembre de 2017 y Resolucion Ministerial N010 de fecha 10 de enero de 2018</t>
  </si>
  <si>
    <t>De: 00099021001 Transferencia de recursos al GAM Papel Pampa para el pago del Bono de Discapacidad, en el marco de la Ley N977 de fecha 26 de septiembre de 2017, DS N3437 de 20 de diciembre de 2017 y Resolucion Ministerial N010 de fecha 10 de enero de 2018.</t>
  </si>
  <si>
    <t>De: 00099021001 Transferencia de recursos al GAM San Pedro de Curahuara para el pago del Bono de Discapacidad, en el marco de la Ley N977 de fecha 26 de septiembre de 2017, DS N3437 de 20 de diciembre de 2017 y Resolucion Ministerial N010 de fecha 10 de enero de 2018.</t>
  </si>
  <si>
    <t>De: 00099021001 Transferencia de recursos al GAM Curva para el pago del Bono de Discapacidad, en el marco de la Ley N977 de fecha 26 de septiembre de 2017, DS N3437 de 20 de diciembre de 2017 y Resolucion Ministerial N010 de fecha 10 de enero de 2018.</t>
  </si>
  <si>
    <t>De: 00099021001 Transferencia de recursos al GAM General Juan Jose Perez (Charazani) para el pago del Bono de Discapacidad, en el marco de la Ley N977 de fecha 26 de septiembre de 2017, DS N3437 de 20 de diciembre de 2017 y Resolucion Ministerial N010 de fecha 10 de enero de 2018.</t>
  </si>
  <si>
    <t>De: 00099021001 Transferencia de recursos al GAM San Buenaventura para el pago del Bono de Discapacidad, en el marco de la Ley N977 de fecha 26 de septiembre de 2017, DS N3437 de 20 de diciembre de 2017 y Resolucion Ministerial N010 de fecha 10 de enero de 2018, primer desembolso.</t>
  </si>
  <si>
    <t>De: 00099021001 Transferencia de recursos al GAM Ixiamas para el pago del Bono de Discapacidad, en el marco de la Ley N977 de fecha 26 de septiembre de 2017, DS N3437 de 20 de diciembre de 2017 y Resolucion Ministerial N010 de fecha 10 de enero de 2018, primer desembolso.</t>
  </si>
  <si>
    <t>De: 00099021001 Transferencia de recursos al GAM Coripata para el pago del Bono de Discapacidad, en el marco de la Ley N977 de fecha 26 de septiembre de 2017, DS N3437 de 20 de diciembre de 2017 y Resolucion Ministerial N010 de fecha 10 de enero de 2018.</t>
  </si>
  <si>
    <t>De: 00099021001 Transferencia de recursos al GAM Laja para el pago del Bono de Discapacidad, en el marco de la Ley N977 de fecha 26 de septiembre de 2017, DS N3437 de 20 de diciembre de 2017 y Resolucion Ministerial N010 de fecha 10 de enero de 2018, primer desembolso.</t>
  </si>
  <si>
    <t>De: 00099021001 Transferencia de recursos al GAM Pucarani para el pago del Bono de Discapacidad, en el marco de la Ley N977 de fecha 26 de septiembre de 2017, DS N3437 de 20 de diciembre de 2017 y Resolucion Ministerial N010 de fecha 10 de enero de 2018, primer desembolso.</t>
  </si>
  <si>
    <t>De: 00099021001 Transferencia de recursos al GAM La Asunta para el pago del Bono de Discapacidad, en el marco de la Ley N977 de fecha 26 de septiembre de 2017, DS N3437 de 20 de diciembre de 2017 y Resolucion Ministerial N010 de fecha 10 de enero de 2018.</t>
  </si>
  <si>
    <t>De: 00099021001 Transferencia de recursos al GAM Palos Blancos para el pago del Bono de Discapacidad, en el marco de la Ley N977 de fecha 26 de septiembre de 2017, DS N3437 de 20 de diciembre de 2017 y Resolucion Ministerial N010 de fecha 10 de enero de 2018, primer desembolso.</t>
  </si>
  <si>
    <t>De: 00099021001 Transferencia de recursos al GAM Yanacachi para el pago del Bono de Discapacidad, en el marco de la Ley N977 de fecha 26 de septiembre de 2017, DS N3437 de 20 de diciembre de 2017 y Resolucion Ministerial N010 de fecha 10 de enero de 2018.</t>
  </si>
  <si>
    <t>De: 00099021001 Transferencia de recursos al GAM Irupana (Villa de Lanza) para el pago del Bono de Discapacidad, en el marco de la Ley N977 de fecha 26 de septiembre de 2017, DS N3437 de 20 de diciembre de 2017 y Resolucion Ministerial N010 de fecha 10 de enero de 2018, primer desembolso.</t>
  </si>
  <si>
    <t>De: 00099021001 Transferencia de recursos al GAM Chulumani ( Villa de la Libertad) para el pago del Bono de Discapacidad, en el marco de la Ley N977 de fecha 26 de septiembre de 2017, DS N3437 de 20 de diciembre de 2017 y Resolucion Ministerial N010 de fecha 10 de enero de 2018, primer desembolso.</t>
  </si>
  <si>
    <t>De: 00099021001 Transferencia de recursos al GAM Cairoma para el pago del Bono de Discapacidad, en el marco de la Ley N977 de fecha 26 de septiembre de 2017, DS N3437 de 20 de diciembre de 2017 y Resolucion Ministerial N010 de fecha 10 de enero de 2018.</t>
  </si>
  <si>
    <t>De: 00099021001 Transferencia de recursos al GAM Malla para el pago del Bono de Discapacidad, en el marco de la Ley N977 de fecha 26 de septiembre de 2017, DS N3437 de 20 de diciembre de 2017 y Resolucion Ministerial N010 de fecha 10 de enero de 2018.</t>
  </si>
  <si>
    <t>De: 00099021001 Transferencia de recursos al GAM Yaco para el pago del Bono de Discapacidad, en el marco de la Ley N 977 de fecha 26 de septiembre de 2017, DS N3437 de 20 de diciembre de 2017 y Resolucion Ministerial N 010 de fecha 10 de enero de 2018.</t>
  </si>
  <si>
    <t>De: 00099021001 Transferencia de recursos al GAM Sapahaqui para el pago del Bono de Discapacidad, en el marco de la Ley N977 de fecha 26 de septiembre de 2017, DS N3437 de 20 de diciembre de 2017 y Resolucion Ministerial N010 de fecha 10 de enero de 2018.</t>
  </si>
  <si>
    <t>De: 00099021001 Transferencia de recursos al GAM Luribay para el pago del Bono de Discapacidad, en el marco de la Ley N 977 de fecha 26 de septiembre de 2017, DS N3437 de 20 de diciembre de 2017 y Resolucion Ministerial N010 de fecha 10 de enero de 2018.</t>
  </si>
  <si>
    <t>De: 00099021001 Transferencia de recursos al GAM Pelechuco para el pago del Bono de Discapacidad, en el marco de la Ley N 977 de fecha 26 de septiembre de 2017, DS N3437 de 20 de diciembre de 2017 y Resolucion Ministerial N010 de fecha 10 de enero de 2018.</t>
  </si>
  <si>
    <t>De: 00099021001 Transferencia de recursos al GAM Apolo para el pago del Bono de Discapacidad, en el marco de la Ley N977 de fecha 26 de septiembre de 2017, DS N3437 de 20 de diciembre de 2017 y Resolucion Ministerial N010 de fecha 10 de enero de 2018.</t>
  </si>
  <si>
    <t>De: 00099021001 Transferencia de recursos al GAM Carabuco para el pago del Bono de Discapacidad, en el marco de la Ley N977 de fecha 26 de septiembre de 2017, DS N3437 de 20 de diciembre de 2017 y Resolucion Ministerial N010 de fecha 10 de enero de 2018.</t>
  </si>
  <si>
    <t>De: 00099021001 Transferencia de recursos al GAM Arque para el pago del Bono de Discapacidad, en el marco de la Ley N977 de fecha 26 de septiembre de 2017, DS N3437 de 20 de diciembre de 2017 y Resolucion Ministerial N010 de fecha 10 de enero de 2018.</t>
  </si>
  <si>
    <t>De: 00099021001 Transferencia de recursos al GAM Vacas para el pago del Bono de Discapacidad, en el marco de la Ley N977 de fecha 26 de septiembre de 2017, DS N3437 de 20 de diciembre de 2017 y Resolucion Ministerial N010 de fecha 10 de enero de 2018.</t>
  </si>
  <si>
    <t>De: 00099021001 Transferencia de recursos al GAM Arani para el pago del Bono de Discapacidad, en el marco de la Ley N977 de fecha 26 de septiembre de 2017, DS N3437 de 20 de diciembre de 2017 y Resolucion Ministerial N010 de fecha 10 de enero de 2018.</t>
  </si>
  <si>
    <t>De: 00099021001 Transferencia de recursos al GAM Puerto Villarroel para el pago del Bono de Discapacidad, en el marco de la Ley N977 de fecha 26 de septiembre de 2017, DS N3437 de 20 de diciembre de 2017 y Resolucion Ministerial N010 de fecha 10 de enero de 2018, primer desembolso.</t>
  </si>
  <si>
    <t>De: 00099021001 Transferencia de recursos al GAM Chimore para el pago del Bono de Discapacidad, en el marco de la Ley N977 de fecha 26 de septiembre de 2017, DS N3437 de 20 de diciembre de 2017 y Resolucion Ministerial N010 de fecha 10 de enero de 2018.</t>
  </si>
  <si>
    <t>VENTA DE DIVISAS CON TRANSFERENCIA DE FONDOS A SOLICITUD DE MINISTERIO DE LA PRESIDENCIA SEGUN SOLICITUD 4225 REF: DIVISAS USD 96225.49 PAGO A AIRBUS HELICOPTERS CONO SUR S.A POR COMPRA REPUESTOS PARA AERONAVES FAB 004, FAB 754, FAB 755, SEGUN FACTURAS 237, 267, 313, 538, BANCO BBVA URUGUAY S.A CUEN LIB. 00099021001 TGN-RECURSOS ORDINARIOS (3987)</t>
  </si>
  <si>
    <t>VENTA DE DIVISAS CON TRANSFERENCIA DE FONDOS A SOLICITUD DE MINISTERIO DE GOBIERNO SEGUN SOLICITUD 4222 REF: HABERES DE AGREGADOS POLICIALES EN EL EXTERIOR CORRESPONDIENTE AL MES DE NOVIEMBRE 2017 (CUENTAS EXTRANJERAS) LIB. 00099021001 TGN-RECURSOS ORDINARIOS (3987)</t>
  </si>
  <si>
    <t>De: 00099021001 Transferencia de recursos al GAM La Paz para el pago del Bono de Discapacidad, en el marco de la Ley N977 de fecha 26 de septiembre de 2017, DS N3437 de 20 de diciembre de 2017 y Resolucion Ministerial N010 de fecha 10 de enero de 2018, primer desembolso.</t>
  </si>
  <si>
    <t>De: 00099021001 Transferencia de recursos al GAM Collana para el pago del Bono de Discapacidad, en el marco de la Ley N977 de fecha 26 de septiembre de 2017, DS N3437 de 20 de diciembre de 2017 y Resolucion Ministerial N010 de fecha 10 de enero de 2018.</t>
  </si>
  <si>
    <t>De: 00099021001 Transferencia de recursos al GAM Colquencha para el pago del Bono de Discapacidad, en el marco de la Ley N977 de fecha 26 de septiembre de 2017, DS N3437 de 20 de diciembre de 2017 y Resolucion Ministerial N010 de fecha 10 de enero de 2018.</t>
  </si>
  <si>
    <t>De: 00099021001 Transferencia de recursos al GAM Patacamaya para el pago del Bono de Discapacidad, en el marco de la Ley N977 de fecha 26 de septiembre de 2017, DS N3437 de 20 de diciembre de 2017 y Resolucion Ministerial N010 de fecha 10 de enero de 2018.</t>
  </si>
  <si>
    <t>De: 00099021001 Transferencia de recursos al GAM Calamarca para el pago del Bono de Discapacidad, en el marco de la Ley N977 de fecha 26 de septiembre de 2017, DS N3437 de 20 de diciembre de 2017 y Resolucion Ministerial N010 de fecha 10 de enero de 2018, primer desembolso.</t>
  </si>
  <si>
    <t>De: 00099021001 Transferencia de recursos al GAM Ayo Ayo para el pago del Bono de Discapacidad, en el marco de la Ley N977 de fecha 26 de septiembre de 2017, DS N3437 de 20 de diciembre de 2017 y Resolucion Ministerial N010 de fecha 10 de enero de 2018.</t>
  </si>
  <si>
    <t>De: 00099021001 Transferencia de recursos al GAM Umala para el pago del Bono de Discapacidad, en el marco de la Ley N977 de fecha 26 de septiembre de 2017, DS N3437 de 20 de diciembre de 2017 y Resolucion Ministerial N010 de fecha 10 de enero de 2018.</t>
  </si>
  <si>
    <t>De: 00099021001 Transferencia de recursos al GAM Sica Sica para el pago del Bono de Discapacidad, en el marco de la Ley N977 de fecha 26 de septiembre de 2017, DS N3437 de 20 de diciembre de 2017 y Resolucion Ministerial N010 de fecha 10 de enero de 2018.</t>
  </si>
  <si>
    <t>De: 00099021001 Transferencia de recursos al GAM Caranavi para el pago del Bono de Discapacidad, en el marco de la Ley N977 de fecha 26 de septiembre de 2017, DS N3437 de 20 de diciembre de 2017 y Resolucion Ministerial N010 de fecha 10 de enero de 2018, primer desembolso.</t>
  </si>
  <si>
    <t>De: 00099021001 Transferencia de recursos al GAM Desaguadero para el pago del Bono de Discapacidad, en el marco de la Ley N977 de fecha 26 de septiembre de 2017, DS N3437 de 20 de diciembre de 2017 y Resolucion Ministerial N010 de fecha 10 de enero de 2018.</t>
  </si>
  <si>
    <t>De: 00099021001 Transferencia de recursos al GAM Tiahuanacu para el pago del Bono de Discapacidad, en el marco de la Ley N977 de fecha 26 de septiembre de 2017, DS N3437 de 20 de diciembre de 2017 y Resolucion Ministerial N010 de fecha 10 de enero de 2018.</t>
  </si>
  <si>
    <t>De: 00099021001 Transferencia de recursos al GAM Guaqui para el pago del Bono de Discapacidad, en el marco de la Ley N977 de fecha 26 de septiembre de 2017, DS N3437 de 20 de diciembre de 2017 y Resolucion Ministerial N010 de fecha 10 de enero de 2018, primer desembolso.</t>
  </si>
  <si>
    <t>De: 00099021001 Transferencia de recursos al GAM Viacha para el pago del Bono de Discapacidad, en el marco de la Ley N977 de fecha 26 de septiembre de 2017, DS N3437 de 20 de diciembre de 2017 y Resolucion Ministerial N010 de fecha 10 de enero de 2018, primer desembolso.</t>
  </si>
  <si>
    <t>De: 00099021001 Transferencia de recursos al GAM Inquisivi para el pago del Bono de Discapacidad, en el marco de la Ley N977 de fecha 26 de septiembre de 2017, DS N3437 de 20 de diciembre de 2017 y Resolucion Ministerial N010 de fecha 10 de enero de 2018, primer desembolso.</t>
  </si>
  <si>
    <t>De: 00099021001 Transferencia de recursos al GAM Achocalla para el pago del Bono de Discapacidad, en el marco de la Ley N977 de fecha 26 de septiembre de 2017, DS N3437 de 20 de diciembre de 2017 y Resolucion Ministerial N010 de fecha 10 de enero de 2018.</t>
  </si>
  <si>
    <t>De: 00099021001 Transferencia de recursos al GAM Mecapaca para el pago del Bono de Discapacidad, en el marco de la Ley N977 de fecha 26 de septiembre de 2017, DS N3437 de 20 de diciembre de 2017 y Resolucion Ministerial N010 de fecha 10 de enero de 2018.</t>
  </si>
  <si>
    <t>De: 00099021001 Transferencia de recursos al GAM Palca para el pago del Bono de Discapacidad, en el marco de la Ley N977 de fecha 26 de septiembre de 2017, DS N3437 de 20 de diciembre de 2017 y Resolucion Ministerial N010 de fecha 10 de enero de 2018.</t>
  </si>
  <si>
    <t>De: 00099021001 Transferencia de recursos al GAM Villa Charcas para el pago del Bono de Discapacidad, en el marco de la Ley N977 de fecha 26 de septiembre de 2017, DS N3437 de 20 de diciembre de 2017 y Resolucion Ministerial N010 de fecha 10 de enero de 2018.</t>
  </si>
  <si>
    <t>De: 00099021001 Transferencia de recursos al GAM Machareti para el pago del Bono de Discapacidad, en el marco de la Ley N977 de fecha 26 de septiembre de 2017, DS N3437 de 20 de diciembre de 2017 y Resolucion Ministerial N010 de fecha 10 de enero de 2018, primer desembolso.</t>
  </si>
  <si>
    <t>De: 00099021001 Transferencia de recursos al GAM Villa de Huacaya para el pago del Bono de Discapacidad, en el marco de la Ley N977 de fecha 26 de septiembre de 2017, DS N3437 de 20 de diciembre de 2017 y Resolucion Ministerial N010 de fecha 10 de enero de 2018, primer desembolso.</t>
  </si>
  <si>
    <t>De: 00099021001 Transferencia de recursos al GAM Salinas de G. Mendoza para el pago del Bono de Discapacidad, en el marco de la Ley N977 de fecha 26 de septiembre de 2017, DS N3437 de 20 de diciembre de 2017 y Resolucion Ministerial N010 de fecha 10 de enero de 2018.</t>
  </si>
  <si>
    <t>De: 00099021001 Transferencia de recursos al GAM Belen de Andamarca para el pago del Bono de Discapacidad, en el marco de la Ley N977 de fecha 26 de septiembre de 2017, DS N3437 de 20 de diciembre de 2017 y Resolucion Ministerial N010 de fecha 10 de enero de 2018.</t>
  </si>
  <si>
    <t>De: 00099021001 Transferencia de recursos al GAM Andamarca (Santiago de Andamarca) para el pago del Bono de Discapacidad, en el marco de la Ley N977 de fecha 26 de septiembre de 2017, DS N3437 de 20 de diciembre de 2017 y Resolucion Ministerial N010 de fecha 10 de enero de 2018.</t>
  </si>
  <si>
    <t>De: 00099021001 Transferencia de recursos al GAM Toledo para el pago del Bono de Discapacidad, en el marco de la Ley N977 de fecha 26 de septiembre de 2017, DS N3437 de 20 de diciembre de 2017 y Resolucion Ministerial N010 de fecha 10 de enero de 2018.</t>
  </si>
  <si>
    <t>De: 00099021001 Transferencia de recursos al GAM Esmeralda para el pago del Bono de Discapacidad, en el marco de la Ley N977 de fecha 26 de septiembre de 2017, DS N3437 de 20 de diciembre de 2017 y Resolucion Ministerial N010 de fecha 10 de enero de 2018.</t>
  </si>
  <si>
    <t>De: 00099021001 Transferencia de recursos al GAM Escara para el pago del Bono de Discapacidad, en el marco de la Ley N977 de fecha 26 de septiembre de 2017, DS N3437 de 20 de diciembre de 2017 y Resolucion Ministerial N010 de fecha 10 de enero de 2018.</t>
  </si>
  <si>
    <t>De: 00099021001 Transferencia de recursos al GAM Huachacalla para el pago del Bono de Discapacidad, en el marco de la Ley N977 de fecha 26 de septiembre de 2017, DS N3437 de 20 de diciembre de 2017 y Resolucion Ministerial N010 de fecha 10 de enero de 2018.</t>
  </si>
  <si>
    <t>De: 00099021001 Transferencia de recursos al GAM Turco para el pago del Bono de Discapacidad, en el marco de la Ley N977 de fecha 26 de septiembre de 2017, DS N3437 de 20 de diciembre de 2017 y Resolucion Ministerial N010 de fecha 10 de enero de 2018.</t>
  </si>
  <si>
    <t>De: 00099021001 Transferencia de recursos al GAM Curahuara de Carangas para el pago del Bono de Discapacidad, en el marco de la Ley N977 de fecha 26 de septiembre de 2017, DS N3437 de 20 de diciembre de 2017 y Resolucion Ministerial N010 de fecha 10 de enero de 2018, primer desembolso.</t>
  </si>
  <si>
    <t>De: 00099021001 Transferencia de recursos al GAM Choquecota para el pago del Bono de Discapacidad, en el marco de la Ley N977 de fecha 26 de septiembre de 2017, DS N3437 de 20 de diciembre de 2017 y Resolucion Ministerial N010 de fecha 10 de enero de 2018.</t>
  </si>
  <si>
    <t>De: 00099021001 Transferencia de recursos al GAM Corque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</si>
  <si>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t>
  </si>
  <si>
    <t>De: 00099021001 Transferencia de recursos al GAM Santiago de Huari para el pago del Bono de Discapacidad, en el marco de la Ley N977 de fecha 26 de septiembre de 2017, DS N3437 de 20 de diciembre de 2017 y Resolucion Ministerial N010 de fecha 10 de enero de 2018.</t>
  </si>
  <si>
    <t>De: 00099021001 Transferencia de recursos al GAM Eucaliptus para el pago del Bono de Discapacidad, en el marco de la Ley N977 de fecha 26 de septiembre de 2017, DS N3437 de 20 de diciembre de 2017 y Resolucion Ministerial N010 de fecha 10 de enero de 2018.</t>
  </si>
  <si>
    <t>De: 00099021001 Transferencia de recursos al GAM Antequera para el pago del Bono de Discapacidad, en el marco de la Ley N977 de fecha 26 de septiembre de 2017, DS N3437 de 20 de diciembre de 2017 y Resolucion Ministerial N010 de fecha 10 de enero de 2018.</t>
  </si>
  <si>
    <t>De: 00099021001 Transferencia de recursos al GAM Pazna para el pago del Bono de Discapacidad, en el marco de la Ley N977 de fecha 26 de septiembre de 2017, DS N3437 de 20 de diciembre de 2017 y Resolucion Ministerial N010 de fecha 10 de enero de 2018.</t>
  </si>
  <si>
    <t>De: 00099021001 Transferencia de recursos al GAM Poopo (Villa Poopo) para el pago del Bono de Discapacidad, en el marco de la Ley N977 de fecha 26 de septiembre de 2017, DS N3437 de 20 de diciembre de 2017 y Resolucion Ministerial N010 de fecha 10 de enero de 2018.</t>
  </si>
  <si>
    <t>De: 00099021001 Transferencia de recursos al GAM Machacamarca para el pago del Bono de Discapacidad, en el marco de la Ley N977 de fecha 26 de septiembre de 2017, DS N3437 de 20 de diciembre de 2017 y Resolucion Ministerial N010 de fecha 10 de enero de 2018, primer desembolso.</t>
  </si>
  <si>
    <t>De: 00099021001 Transferencia de recursos al GAM Huanuni para el pago del Bono de Discapacidad, en el marco de la Ley N977 de fecha 26 de septiembre de 2017, DS N3437 de 20 de diciembre de 2017 y Resolucion Ministerial N010 de fecha 10 de enero de 2018, primer desembolso.</t>
  </si>
  <si>
    <t>De: 00099021001 Transferencia de recursos al GAM Santuario de Quillacas para el pago del Bono de Discapacidad, en el marco de la Ley N977 de fecha 26 de septiembre de 2017, DS N3437 de 20 de diciembre de 2017 y Resolucion Ministerial N010 de fecha 10 de enero de 2018, primer desembolso.</t>
  </si>
  <si>
    <t>De: 00099021001 Transferencia de recursos al GAM Challapata para el pago del Bono de Discapacidad, en el marco de la Ley N977 de fecha 26 de septiembre de 2017, DS N3437 de 20 de diciembre de 2017 y Resolucion Ministerial N010 de fecha 10 de enero de 2018, primer desembolso.</t>
  </si>
  <si>
    <t>De: 00099021001 Transferencia de recursos al GAM El Choro para el pago del Bono de Discapacidad, en el marco de la Ley N977 de fecha 26 de septiembre de 2017, DS N3437 de 20 de diciembre de 2017 y Resolucion Ministerial N010 de fecha 10 de enero de 2018.</t>
  </si>
  <si>
    <t>De: 00099021001 Transferencia de recursos al GAM Caracollo para el pago del Bono de Discapacidad, en el marco de la Ley N977 de fecha 26 de septiembre de 2017, DS N3437 de 20 de diciembre de 2017 y Resolucion Ministerial N010 de fecha 10 de enero de 2018.</t>
  </si>
  <si>
    <t>De: 00099021001 Transferencia de recursos al GAM Oruro para el pago del Bono de Discapacidad, en el marco de la Ley N977 de fecha 26 de septiembre de 2017, DS N3437 de 20 de diciembre de 2017 y Resolucion Ministerial N010 de fecha 10 de enero de 2018, primer desembolso.</t>
  </si>
  <si>
    <t>De: 00099021001 Transferencia de recursos al GAM Shinahota para el pago del Bono de Discapacidad, en el marco de la Ley N977 de fecha 26 de septiembre de 2017, DS N3437 de 20 de diciembre de 2017 y Resolucion Ministerial N010 de fecha 10 de enero de 2018.</t>
  </si>
  <si>
    <t>De: 00099021001 Transferencia de recursos al GAM Entre Rios para el pago del Bono de Discapacidad, en el marco de la Ley N977 de fecha 26 de septiembre de 2017, DS N3437 de 20 de diciembre de 2017 y Resolucion Ministerial N010 de fecha 10 de enero de 2018, primer desembolso.</t>
  </si>
  <si>
    <t>De: 00099021001 Transferencia de recursos al GAM Alalay para el pago del Bono de Discapacidad, en el marco de la Ley N977 de fecha 26 de septiembre de 2017, DS N3437 de 20 de diciembre de 2017 y Resolucion Ministerial N010 de fecha 10 de enero de 2018, primer desembolso.</t>
  </si>
  <si>
    <t>A:00099021001 Transferencia que efectuamos a requerimiento del Viceministerio del Tesoro y Credito Publico segun nota CITE: MEFP/VTCP/DGCP/UF-65/2018, informe Tecnico MEFP/VTCP/DGCP/UF-56/2017 de la Dir. Gral. de Credito Publico, Inf. Legal MEFP/DGAJ/UAJ/No.168/2017 de la Dir. Gral. Asuntos Juridico</t>
  </si>
  <si>
    <t>||TRANSFERENCIA DE FONDOS S/G. FORMULARIO CITE: BUN062/18 DE LA FECHA.(HRE-TSO-509),DEVOLUCION RECURSOS OTORGADOS A TRAVES DEL PROGRAMA BOLIVIA CAMBIA, NO EJECUTADOS AL CIERRE DE LA GESTION/2017. A SOLICITUD GOB.AUT.MCPAL.ORURO, LIBRETA 00990204115 BOLIVIA CAMBIA; BUN.</t>
  </si>
  <si>
    <t>De: 00099021001 Transferencia de recursos al GAM San Javier para el pago del Bono de Discapacidad, en el marco de la Ley N977 de fecha 26 de septiembre de 2017, DS N3437 de 20 de diciembre de 2017 y Resolucion Ministerial N010 de fecha 10 de enero de 2018.</t>
  </si>
  <si>
    <t>De: 00099021001 Transferencia de recursos al GAM Colpa Belgica para el pago del Bono de Discapacidad, en el marco de la Ley N977 de fecha 26 de septiembre de 2017, DS N3437 de 20 de diciembre de 2017 y Resolucion Ministerial N010 de fecha 10 de enero de 2018.</t>
  </si>
  <si>
    <t>De: 00099021001 Transferencia de recursos al GAM Cuatro Canadas para el pago del Bono de Discapacidad, en el marco de la Ley N977 de fecha 26 de septiembre de 2017, DS N3437 de 20 de diciembre de 2017 y Resolucion Ministerial N010 de fecha 10 de enero de 2018.</t>
  </si>
  <si>
    <t>De: 00099021001 Transferencia de recursos al GAM San Pedro para el pago del Bono de Discapacidad, en el marco de la Ley N977 de fecha 26 de septiembre de 2017, DS N3437 de 20 de diciembre de 2017 y Resolucion Ministerial N010 de fecha 10 de enero de 2018.</t>
  </si>
  <si>
    <t>De: 00099021001 Transferencia de recursos al GAM Fernandez Alonso para el pago del Bono de Discapacidad, en el marco de la Ley N977 de fecha 26 de septiembre de 2017, DS N3437 de 20 de diciembre de 2017 y Resolucion Ministerial N010 de fecha 10 de enero de 2018.</t>
  </si>
  <si>
    <t>De: 00099021001 Transferencia de recursos al GAM San Juan para el pago del Bono de Discapacidad, en el marco de la Ley N977 de fecha 26 de septiembre de 2017, DS N3437 de 20 de diciembre de 2017 y Resolucion Ministerial N010 de fecha 10 de enero de 2018.</t>
  </si>
  <si>
    <t>De: 00099021001 Transferencia de recursos al GAM El Carmen Rivero Torrez para el pago del Bono de Discapacidad, en el marco de la Ley N977 de fecha 26 de septiembre de 2017, DS N3437 de 20 de diciembre de 2017 y Resolucion Ministerial N010 de fecha 10 de enero de 2018.</t>
  </si>
  <si>
    <t>De: 00099021001 Transferencia de recursos al GAM San Ramon para el pago del Bono de Discapacidad, en el marco de la Ley N977 de fecha 26 de septiembre de 2017, DS N3437 de 20 de diciembre de 2017 y Resolucion Ministerial N010 de fecha 10 de enero de 2018.</t>
  </si>
  <si>
    <t>De: 00099021001 Transferencia de recursos al GAM San Antonio de Lomerio para el pago del Bono de Discapacidad, en el marco de la Ley N977 de fecha 26 de septiembre de 2017, DS N3437 de 20 de diciembre de 2017 y Resolucion Ministerial N010 de fecha 10 de enero de 2018.</t>
  </si>
  <si>
    <t>De: 00099021001 Transferencia de recursos al GAM Okinawa Uno para el pago del Bono de Discapacidad, en el marco de la Ley N977 de fecha 26 de septiembre de 2017, DS N3437 de 20 de diciembre de 2017 y Resolucion Ministerial N010 de fecha 10 de enero de 2018.</t>
  </si>
  <si>
    <t>De: 00099021001 Transferencia de recursos al GAM El Puente para el pago del Bono de Discapacidad, en el marco de la Ley N977 de fecha 26 de septiembre de 2017, DS N3437 de 20 de diciembre de 2017 y Resolucion Ministerial N010 de fecha 10 de enero de 2018.</t>
  </si>
  <si>
    <t>De: 00099021001 Transferencia de recursos al GAM Urubicha para el pago del Bono de Discapacidad, en el marco de la Ley N977 de fecha 26 de septiembre de 2017, DS N3437 de 20 de diciembre de 2017 y Resolucion Ministerial N010 de fecha 10 de enero de 2018.</t>
  </si>
  <si>
    <t>De: 00099021001 Transferencia de recursos al GAM Ascencion de Guarayos para el pago del Bono de Discapacidad, en el marco de la Ley N977 de fecha 26 de septiembre de 2017, DS N3437 de 20 de diciembre de 2017 y Resolucion Ministerial N010 de fecha 10 de enero de 2018, primer desembolso.</t>
  </si>
  <si>
    <t>De: 00099021001 Transferencia de recursos al GAM Puerto Quijarro para el pago del Bono de Discapacidad, en el marco de la Ley N977 de fecha 26 de septiembre de 2017, DS N3437 de 20 de diciembre de 2017 y Resolucion Ministerial N010 de fecha 10 de enero de 2018.</t>
  </si>
  <si>
    <t>De: 00099021001 Transferencia de recursos al GAM Puerto Suarez para el pago del Bono de Discapacidad, en el marco de la Ley N977 de fecha 26 de septiembre de 2017, DS N3437 de 20 de diciembre de 2017 y Resolucion Ministerial N010 de fecha 10 de enero de 2018, primer desembolso.</t>
  </si>
  <si>
    <t>De: 00099021001 Transferencia de recursos al GAM Saipina para el pago del Bono de Discapacidad, en el marco de la Ley N977 de fecha 26 de septiembre de 2017, DS N3437 de 20 de diciembre de 2017 y Resolucion Ministerial N010 de fecha 10 de enero de 2018.</t>
  </si>
  <si>
    <t>De: 00099021001 Transferencia de recursos al GAM Comarapa para el pago del Bono de Discapacidad, en el marco de la Ley N977 de fecha 26 de septiembre de 2017, DS N3437 de 20 de diciembre de 2017 y Resolucion Ministerial N010 de fecha 10 de enero de 2018.</t>
  </si>
  <si>
    <t>De: 00099021001 Transferencia de recursos al GAM San Matias para el pago del Bono de Discapacidad, en el marco de la Ley N977 de fecha 26 de septiembre de 2017, DS N3437 de 20 de diciembre de 2017 y Resolucion Ministerial N010 de fecha 10 de enero de 2018, primer desembolso.</t>
  </si>
  <si>
    <t>De: 00099021001 Transferencia de recursos al GAM San Julian para el pago del Bono de Discapacidad, en el marco de la Ley N977 de fecha 26 de septiembre de 2017, DS N3437 de 20 de diciembre de 2017 y Resolucion Ministerial N010 de fecha 10 de enero de 2018, primer desembolso.</t>
  </si>
  <si>
    <t>De: 00099021001 Transferencia de recursos al GAM Concepcion para el pago del Bono de Discapacidad, en el marco de la Ley N977 de fecha 26 de septiembre de 2017, DS N3437 de 20 de diciembre de 2017 y Resolucion Ministerial N010 de fecha 10 de enero de 2018, primer desembolso.</t>
  </si>
  <si>
    <t>De: 00099021001 Transferencia de recursos al GAM Mineros para el pago del Bono de Discapacidad, en el marco de la Ley N977 de fecha 26 de septiembre de 2017, DS N3437 de 20 de diciembre de 2017 y Resolucion Ministerial N010 de fecha 10 de enero de 2018, primer desembolso.</t>
  </si>
  <si>
    <t>De: 00099021001 Transferencia de recursos al GAM General Agustin Saavedra para el pago del Bono de Discapacidad, en el marco de la Ley N977 de fecha 26 de septiembre de 2017, DS N3437 de 20 de diciembre de 2017 y Resolucion Ministerial N010 de fecha 10 de enero de 2018, primer desembolso.</t>
  </si>
  <si>
    <t>De: 00099021001 Transferencia de recursos al GAM Montero para el pago del Bono de Discapacidad, en el marco de la Ley N977 de fecha 26 de septiembre de 2017, DS N3437 de 20 de diciembre de 2017 y Resolucion Ministerial N010 de fecha 10 de enero de 2018, primer desembolso.</t>
  </si>
  <si>
    <t>De: 00099021001 Transferencia de recursos al GAM Quirusillas para el pago del Bono de Discapacidad, en el marco de la Ley N977 de fecha 26 de septiembre de 2017, DS N3437 de 20 de diciembre de 2017 y Resolucion Ministerial N010 de fecha 10 de enero de 2018.</t>
  </si>
  <si>
    <t>De: 00099021001 Transferencia de recursos al GAM Mairana para el pago del Bono de Discapacidad, en el marco de la Ley N977 de fecha 26 de septiembre de 2017, DS N3437 de 20 de diciembre de 2017 y Resolucion Ministerial N010 de fecha 10 de enero de 2018, primer desembolso.</t>
  </si>
  <si>
    <t>De: 00099021001 Transferencia de recursos al GAM Pampa Grande para el pago del Bono de Discapacidad, en el marco de la Ley N977 de fecha 26 de septiembre de 2017, DS N3437 de 20 de diciembre de 2017 y Resolucion Ministerial N010 de fecha 10 de enero de 2018.</t>
  </si>
  <si>
    <t>De: 00099021001 Transferencia de recursos al GAM Samaipata para el pago del Bono de Discapacidad, en el marco de la Ley N977 de fecha 26 de septiembre de 2017, DS N3437 de 20 de diciembre de 2017 y Resolucion Ministerial N010 de fecha 10 de enero de 2018, primer desembolso.</t>
  </si>
  <si>
    <t>De: 00099021001 Transferencia de recursos al GAM Pucara para el pago del Bono de Discapacidad, en el marco de la Ley N977 de fecha 26 de septiembre de 2017, DS N3437 de 20 de diciembre de 2017 y Resolucion Ministerial N010 de fecha 10 de enero de 2018, primer desembolso.</t>
  </si>
  <si>
    <t>De: 00099021001 Transferencia de recursos al GAM Postrer Valle para el pago del Bono de Discapacidad, en el marco de la Ley N977 de fecha 26 de septiembre de 2017, DS N3437 de 20 de diciembre de 2017 y Resolucion Ministerial N010 de fecha 10 de enero de 2018, primer desembolso.</t>
  </si>
  <si>
    <t>De: 00099021001 Transferencia de recursos al GAM Moro Moro para el pago del Bono de Discapacidad, en el marco de la Ley N977 de fecha 26 de septiembre de 2017, DS N3437 de 20 de diciembre de 2017 y Resolucion Ministerial N010 de fecha 10 de enero de 2018, primer desembolso.</t>
  </si>
  <si>
    <t>||COBRO DE UTILES DE ESCRITORIO POR REG. DE COMP. S-0910948 DEL 12/01/2018 POR COBRO DE COMISIONES EFECTUADO POR EL BANK OF TOKIO-MITSUBISHI UFJ. LTD. POR DESEMBOSLSO EFECTUAD 12/01/2017 DEL PTMO. BV-P5, SEGUN NOTA MEFP/VTCP/DGCP/UODP-124/2018 DE FECHA 26/01/2018 LIB. N° 00099021001 TGN RECURSOS ORDINARIOS - (3987)</t>
  </si>
  <si>
    <t>De: 00099021001 Transferencia de recursos al GAM El Alto para el pago del Bono de Discapacidad, en el marco de la Ley N977 de fecha 26 de septiembre de 2017, DS N3437 de 20 de diciembre de 2017 y Resolucion Ministerial N010 de fecha 10 de enero de 2018, primer desembolso.</t>
  </si>
  <si>
    <t>De: 00099021001 Transferencia de recursos al GAM Cotoca para el pago del Bono de Discapacidad, en el marco de la Ley N977 de fecha 26 de septiembre de 2017, DS N3437 de 20 de diciembre de 2017 y Resolucion Ministerial N010 de fecha 10 de enero de 2018, primer desembolso.</t>
  </si>
  <si>
    <t>De: 00099021001 Transferencia de recursos al GAM Santa Cruz para el pago del Bono de Discapacidad, en el marco de la Ley N977 de fecha 26 de septiembre de 2017, DS N3437 de 20 de diciembre de 2017 y Resolucion Ministerial N010 de fecha 10 de enero de 2018, primer desembolso.</t>
  </si>
  <si>
    <t>De: 00099021001 Transferencia de recursos al GAM El Puente para el pago del Bono de Discapacidad, en el marco de la Ley N977 de fecha 26 de septiembre de 2017, DS N3437 de 20 de diciembre de 2017 y Resolucion Ministerial N010 de fecha 10 de enero de 2018, primer desembolso.</t>
  </si>
  <si>
    <t>De: 00099021001 Transferencia de recursos al GAM San Lorenzo para el pago del Bono de Discapacidad, en el marco de la Ley N977 de fecha 26 de septiembre de 2017, DS N3437 de 20 de diciembre de 2017 y Resolucion Ministerial N010 de fecha 10 de enero de 2018, primer desembolso.</t>
  </si>
  <si>
    <t>De: 00099021001 Transferencia de recursos al GAM Yunchara para el pago del Bono de Discapacidad, en el marco de la Ley N977 de fecha 26 de septiembre de 2017, DS N3437 de 20 de diciembre de 2017 y Resolucion Ministerial N010 de fecha 10 de enero de 2018, primer desembolso.</t>
  </si>
  <si>
    <t>De: 00099021001 Transferencia de recursos al GAM Uriondo para el pago del Bono de Discapacidad, en el marco de la Ley N977 de fecha 26 de septiembre de 2017, DS N3437 de 20 de diciembre de 2017 y Resolucion Ministerial N010 de fecha 10 de enero de 2018, primer desembolso.</t>
  </si>
  <si>
    <t>De: 00099021001 Transferencia de recursos al GAM Villamontes para el pago del Bono de Discapacidad, en el marco de la Ley N977 de fecha 26 de septiembre de 2017, DS N3437 de 20 de diciembre de 2017 y Resolucion Ministerial N010 de fecha 10 de enero de 2018, primer desembolso.</t>
  </si>
  <si>
    <t>De: 00099021001 Transferencia de recursos al GAM Carapari para el pago del Bono de Discapacidad, en el marco de la Ley N977 de fecha 26 de septiembre de 2017, DS N3437 de 20 de diciembre de 2017 y Resolucion Ministerial N010 de fecha 10 de enero de 2018, primer desembolso.</t>
  </si>
  <si>
    <t>De: 00099021001 Transferencia de recursos al GAM Yacuiba para el pago del Bono de Discapacidad, en el marco de la Ley N977 de fecha 26 de septiembre de 2017, DS N3437 de 20 de diciembre de 2017 y Resolucion Ministerial N010 de fecha 10 de enero de 2018, primer desembolso.</t>
  </si>
  <si>
    <t>De: 00099021001 Transferencia de recursos al GAM Bermejo para el pago del Bono de Discapacidad, en el marco de la Ley N977 de fecha 26 de septiembre de 2017, DS N3437 de 20 de diciembre de 2017 y Resolucion Ministerial N010 de fecha 10 de enero de 2018, primer desembolso.</t>
  </si>
  <si>
    <t>De: 00099021001 Transferencia de recursos al GAM Padcaya para el pago del Bono de Discapacidad, en el marco de la Ley N977 de fecha 26 de septiembre de 2017, DS N3437 de 20 de diciembre de 2017 y Resolucion Ministerial N010 de fecha 10 de enero de 2018, primer desembolso.</t>
  </si>
  <si>
    <t>De: 00099021001 Transferencia de recursos al GAM Tarija para el pago del Bono de Discapacidad, en el marco de la Ley N977 de fecha 26 de septiembre de 2017, DS N3437 de 20 de diciembre de 2017 y Resolucion Ministerial N010 de fecha 10 de enero de 2018, primer desembolso.</t>
  </si>
  <si>
    <t>De: 00099021001 Transferencia de recursos al GAM Chuquihuta para el pago del Bono de Discapacidad, en el marco de la Ley N977 de fecha 26 de septiembre de 2017, DS N3437 de 20 de diciembre de 2017 y Resolucion Ministerial N010 de fecha 10 de enero de 2018.</t>
  </si>
  <si>
    <t>De: 00099021001 Transferencia de recursos al GAM Ckochas para el pago del Bono de Discapacidad, en el marco de la Ley N977 de fecha 26 de septiembre de 2017, DS N3437 de 20 de diciembre de 2017 y Resolucion Ministerial N010 de fecha 10 de enero de 2018.</t>
  </si>
  <si>
    <t>De: 00099021001 Transferencia de recursos al GAM San Agustin para el pago del Bono de Discapacidad, en el marco de la Ley N977 de fecha 26 de septiembre de 2017, DS N3437 de 20 de diciembre de 2017 y Resolucion Ministerial N010 de fecha 10 de enero de 2018, primer desembolso.</t>
  </si>
  <si>
    <t>De: 00099021001 Transferencia de recursos al GAM Villazon para el pago del Bono de Discapacidad, en el marco de la Ley N977 de fecha 26 de septiembre de 2017, DS N3437 de 20 de diciembre de 2017 y Resolucion Ministerial N010 de fecha 10 de enero de 2018, primer desembolso.</t>
  </si>
  <si>
    <t>De: 00099021001 Transferencia de recursos al GAM Tahua para el pago del Bono de Discapacidad, en el marco de la Ley N977 de fecha 26 de septiembre de 2017, DS N3437 de 20 de diciembre de 2017 y Resolucion Ministerial N010 de fecha 10 de enero de 2018.</t>
  </si>
  <si>
    <t>De: 00099021001 Transferencia de recursos al GAM Llica para el pago del Bono de Discapacidad, en el marco de la Ley N977 de fecha 26 de septiembre de 2017, DS N3437 de 20 de diciembre de 2017 y Resolucion Ministerial N010 de fecha 10 de enero de 2018, primer desembolso.</t>
  </si>
  <si>
    <t>De: 00099021001 Transferencia de recursos al GAM Acasio para el pago del Bono de Discapacidad, en el marco de la Ley N977 de fecha 26 de septiembre de 2017, DS N3437 de 20 de diciembre de 2017 y Resolucion Ministerial N010 de fecha 10 de enero de 2018.</t>
  </si>
  <si>
    <t>De: 00099021001 Transferencia de recursos al GAM Arampampa para el pago del Bono de Discapacidad, en el marco de la Ley N977 de fecha 26 de septiembre de 2017, DS N3437 de 20 de diciembre de 2017 y Resolucion Ministerial N010 de fecha 10 de enero de 2018, primer desembolso.</t>
  </si>
  <si>
    <t>De: 00099021001 Transferencia de recursos al GAM Porco para el pago del Bono de Discapacidad, en el marco de la Ley N977 de fecha 26 de septiembre de 2017, DS N3437 de 20 de diciembre de 2017 y Resolucion Ministerial N010 de fecha 10 de enero de 2018.</t>
  </si>
  <si>
    <t>De: 00099021001 Transferencia de recursos al GAM Tomave para el pago del Bono de Discapacidad, en el marco de la Ley N977 de fecha 26 de septiembre de 2017, DS N3437 de 20 de diciembre de 2017 y Resolucion Ministerial N010 de fecha 10 de enero de 2018.</t>
  </si>
  <si>
    <t>De: 00099021001 Transferencia de recursos al GAM Uyuni para el pago del Bono de Discapacidad, en el marco de la Ley N977 de fecha 26 de septiembre de 2017, DS N3437 de 20 de diciembre de 2017 y Resolucion Ministerial N010 de fecha 10 de enero de 2018, primer desembolso.</t>
  </si>
  <si>
    <t>De: 00099021001 Transferencia de recursos al GAM Caiza D para el pago del Bono de Discapacidad, en el marco de la Ley N977 de fecha 26 de septiembre de 2017, DS N3437 de 20 de diciembre de 2017 y Resolucion Ministerial N010 de fecha 10 de enero de 2018, primer desembolso.</t>
  </si>
  <si>
    <t>De: 00099021001 Transferencia de recursos al GAM Puna para el pago del Bono de Discapacidad, en el marco de la Ley N977 de fecha 26 de septiembre de 2017, DS N3437 de 20 de diciembre de 2017 y Resolucion Ministerial N010 de fecha 10 de enero de 2018, primer desembolso.</t>
  </si>
  <si>
    <t>De: 00099021001 Transferencia de recursos al GAM Caripuyo para el pago del Bono de Discapacidad, en el marco de la Ley N977 de fecha 26 de septiembre de 2017, DS N3437 de 20 de diciembre de 2017 y Resolucion Ministerial N010 de fecha 10 de enero de 2018.</t>
  </si>
  <si>
    <t>De: 00099021001 Transferencia de recursos al GAM Sacaca para el pago del Bono de Discapacidad, en el marco de la Ley N977 de fecha 26 de septiembre de 2017, DS N3437 de 20 de diciembre de 2017 y Resolucion Ministerial N010 de fecha 10 de enero de 2018.</t>
  </si>
  <si>
    <t>PROVISION DE FONDOS A SOLICITUD DE YACIMIENTOS PETROLIFEROS FISCALES BOLIVIANOS SEGUN SOLICITUD YPFB-0012-2018 REF: PAGO REGALIAS OCTUBRE 2017 TGN LIB. 00099021001 TGN YPFB PARTICIPACION 6% PRODUCCIÓN BRUTA DE HIDROCARBUROS BOCA DE POZO</t>
  </si>
  <si>
    <t>De: 00099021001 Transferencia de recursos al GAIOC de Charagua Iyambae para el pago del Bono de Discapacidad, en el marco de la Ley N 977 de fecha 26 de septiembre de 2017, DS N3437 de 20 de diciembre de 2017 y Resolucion Ministerial N010 de fecha 10 de enero de 2018.</t>
  </si>
  <si>
    <t>De: 00099021001 Transferencia de recursos al GAM Santos Mercado para el pago del Bono de Discapacidad, en el marco de la Ley N 977 de fecha 26 de septiembre de 2017, DS N3437 de 20 de diciembre de 2017 y Resolucion Ministerial N010 de fecha 10 de enero de 2018.</t>
  </si>
  <si>
    <t>De: 00099021001 Transferencia de recursos al GAM Villa Nueva (Loma Alta) para el pago del Bono de Discapacidad, en el marco de la Ley N977 de fecha 26 de septiembre de 2017, DS N3437 de 20 de diciembre de 2017 y Resolucion Ministerial N010 de fecha 10 de enero de 2018, primer desembolso.</t>
  </si>
  <si>
    <t>De: 00099021001 Transferencia de recursos al GAM Nueva Esperanza para el pago del Bono de Discapacidad, en el marco de la Ley N 977 de fecha 26 de septiembre de 2017, DS N3437 de 20 de diciembre de 2017 y Resolucion Ministerial N010 de fecha 10 de enero de 2018.</t>
  </si>
  <si>
    <t>De: 00099021001 Transferencia de recursos al GAM Santa Rosa del Abuna para el pago del Bono de Discapacidad, en el marco de la Ley N977 de fecha 26 de septiembre de 2017, DS N3437 de 20 de diciembre de 2017 y Resolucion Ministerial N010 de fecha 10 de enero de 2018, primer desembolso.</t>
  </si>
  <si>
    <t>De: 00099021001 Transferencia de recursos al GAM Sena para el pago del Bono de Discapacidad, en el marco de la Ley N 977 de fecha 26 de septiembre de 2017, DS N3437 de 20 de diciembre de 2017 y Resolucion Ministerial N010 de fecha 10 de enero de 2018.</t>
  </si>
  <si>
    <t>De: 00099021001 Transferencia de recursos al GAM San Lorenzo para el pago del Bono de Discapacidad, en el marco de la Ley N 977 de fecha 26 de septiembre de 2017, DS N3437 de 20 de diciembre de 2017 y Resolucion Ministerial N010 de fecha 10 de enero de 2018.</t>
  </si>
  <si>
    <t>De: 00099021001 Transferencia de recursos al GAM Puerto Gonzalo Moreno para el pago del Bono de Discapacidad, en el marco de la Ley N 977 de fecha 26 de septiembre de 2017, DS N3437 de 20 de diciembre de 2017 y Resolucion Ministerial N010 de fecha 10 de enero de 2018.</t>
  </si>
  <si>
    <t>De: 00099021001 Transferencia de recursos al GAM Filadelfia para el pago del Bono de Discapacidad, en el marco de la Ley N 977 de fecha 26 de septiembre de 2017, DS N3437 de 20 de diciembre de 2017 y Resolucion Ministerial N010 de fecha 10 de enero de 2018.</t>
  </si>
  <si>
    <t>De: 00099021001 Transferencia de recursos al GAM Puerto Rico para el pago del Bono de Discapacidad, en el marco de la Ley N 977 de fecha 26 de septiembre de 2017, DS N3437 de 20 de diciembre de 2017 y Resolucion Ministerial N010 de fecha 10 de enero de 2018.</t>
  </si>
  <si>
    <t>De: 00099021001 Transferencia de recursos al GAM Bella flor para el pago del Bono de Discapacidad, en el marco de la Ley N977 de fecha 26 de septiembre de 2017, DS N3437 de 20 de diciembre de 2017 y Resolucion Ministerial N010 de fecha 10 de enero de 2018, primer desembolso.</t>
  </si>
  <si>
    <t>De: 00099021001 Transferencia de recursos al GAM Bolpebra para el pago del Bono de Discapacidad, en el marco de la Ley N977 de fecha 26 de septiembre de 2017, DS N3437 de 20 de diciembre de 2017 y Resolucion Ministerial N010 de fecha 10 de enero de 2018, primer desembolso.</t>
  </si>
  <si>
    <t>De: 00099021001 Transferencia de recursos al GAM Porvenir para el pago del Bono de Discapacidad, en el marco de la Ley N977 de fecha 26 de septiembre de 2017, DS N3437 de 20 de diciembre de 2017 y Resolucion Ministerial N010 de fecha 10 de enero de 2018, primer desembolso.</t>
  </si>
  <si>
    <t>De: 00099021001 Transferencia de recursos al GAM Cobija para el pago del Bono de Discapacidad, en el marco de la Ley N977 de fecha 26 de septiembre de 2017, DS N3437 de 20 de diciembre de 2017 y Resolucion Ministerial N010 de fecha 10 de enero de 2018, primer desembolso.</t>
  </si>
  <si>
    <t>De: 00099021001 Transferencia de recursos al GAM Exaltacion para el pago del Bono de Discapacidad, en el marco de la Ley N 977 de fecha 26 de septiembre de 2017, DS N3437 de 20 de diciembre de 2017 y Resolucion Ministerial N010 de fecha 10 de enero de 2018.</t>
  </si>
  <si>
    <t>De: 00099021001 Transferencia de recursos al GAM Huacaraje para el pago del Bono de Discapacidad, en el marco de la Ley N977 de fecha 26 de septiembre de 2017, DS N3437 de 20 de diciembre de 2017 y Resolucion Ministerial N010 de fecha 10 de enero de 2018, primer desembolso.</t>
  </si>
  <si>
    <t>De: 00099021001 Transferencia de recursos al GAM Baures para el pago del Bono de Discapacidad, en el marco de la Ley N 977 de fecha 26 de septiembre de 2017, DS N3437 de 20 de diciembre de 2017 y Resolucion Ministerial N010 de fecha 10 de enero de 2018</t>
  </si>
  <si>
    <t>De: 00099021001 Transferencia de recursos al GAM Magdalena para el pago del Bono de Discapacidad, en el marco de la Ley N977 de fecha 26 de septiembre de 2017, DS N3437 de 20 de diciembre de 2017 y Resolucion Ministerial N010 de fecha 10 de enero de 2018, primer desembolso.</t>
  </si>
  <si>
    <t>De: 00099021001 Transferencia de recursos al GAM San Ramon para el pago del Bono de Discapacidad, en el marco de la Ley N977 de fecha 26 de septiembre de 2017, DS N3437 de 20 de diciembre de 2017 y Resolucion Ministerial N010 de fecha 10 de enero de 2018, primer desembolso.</t>
  </si>
  <si>
    <t>De: 00099021001 Transferencia de recursos al GAM San Joaquin para el pago del Bono de Discapacidad, en el marco de la Ley N977 de fecha 26 de septiembre de 2017, DS N3437 de 20 de diciembre de 2017 y Resolucion Ministerial N010 de fecha 10 de enero de 2018, primer desembolso.</t>
  </si>
  <si>
    <t>De: 00099021001 Transferencia de recursos al GAM San Andres para el pago del Bono de Discapacidad, en el marco de la Ley N 977 de fecha 26 de septiembre de 2017, DS N3437 de 20 de diciembre de 2017 y Resolucion Ministerial N010 de fecha 10 de enero de 2018.</t>
  </si>
  <si>
    <t>De: 00099021001 Transferencia de recursos al GAM Loreto para el pago del Bono de Discapacidad, en el marco de la Ley N977 de fecha 26 de septiembre de 2017, DS N3437 de 20 de diciembre de 2017 y Resolucion Ministerial N010 de fecha 10 de enero de 2018, primer desembolso.</t>
  </si>
  <si>
    <t>De: 00099021001 Transferencia de recursos al GAM Santa Ana para el pago del Bono de Discapacidad, en el marco de la Ley N977 de fecha 26 de septiembre de 2017, DS N3437 de 20 de diciembre de 2017 y Resolucion Ministerial N010 de fecha 10 de enero de 2018, primer desembolso.</t>
  </si>
  <si>
    <t>De: 00099021001 Transferencia de recursos al GAM Santa Rosa para el pago del Bono de Discapacidad, en el marco de la Ley N977 de fecha 26 de septiembre de 2017, DS N3437 de 20 de diciembre de 2017 y Resolucion Ministerial N010 de fecha 10 de enero de 2018, primer desembolso.</t>
  </si>
  <si>
    <t>De: 00099021001 Transferencia de recursos al GAM San Borja para el pago del Bono de Discapacidad, en el marco de la Ley N977 de fecha 26 de septiembre de 2017, DS N3437 de 20 de diciembre de 2017 y Resolucion Ministerial N010 de fecha 10 de enero de 2018, primer desembolso.</t>
  </si>
  <si>
    <t>De: 00099021001 Transferencia de recursos al GAM Puerto Rurrenabaque para el pago del Bono de Discapacidad, en el marco de la Ley N 977 de fecha 26 de septiembre de 2017, DS N3437 de 20 de diciembre de 2017 y Resolucion Ministerial N010 de fecha 10 de enero de 2018.</t>
  </si>
  <si>
    <t>De: 00099021001 Transferencia de recursos al GAM Reyes para el pago del Bono de Discapacidad, en el marco de la Ley N977 de fecha 26 de septiembre de 2017, DS N3437 de 20 de diciembre de 2017 y Resolucion Ministerial N010 de fecha 10 de enero de 2018, primer desembolso.</t>
  </si>
  <si>
    <t>De: 00099021001 Transferencia de recursos al GAM Puerto Guayaramerin para el pago del Bono de Discapacidad, en el marco de la Ley N977 de fecha 26 de septiembre de 2017, DS N3437 de 20 de diciembre de 2017 y Resolucion Ministerial N010 de fecha 10 de enero de 2018, primer desembolso.</t>
  </si>
  <si>
    <t>De: 00099021001 Transferencia de recursos al GAM Riberalta para el pago del Bono de Discapacidad, en el marco de la Ley N977 de fecha 26 de septiembre de 2017, DS N3437 de 20 de diciembre de 2017 y Resolucion Ministerial N010 de fecha 10 de enero de 2018, primer desembolso.</t>
  </si>
  <si>
    <t>De: 00099021001 Transferencia de recursos al GAM Trinidad para el pago del Bono de Discapacidad, en el marco de la Ley N 977 de fecha 26 de septiembre de 2017, DS N3437 de 20 de diciembre de 2017 y Resolucion Ministerial N010 de fecha 10 de enero de 2018, primer desembolso.</t>
  </si>
  <si>
    <t>De: 00099021001 Transferencia de recursos al GAM Punata para el pago del Bono de Discapacidad, en el marco de la Ley N977 de fecha 26 de septiembre de 2017, DS N3437 de 20 de diciembre de 2017 y Resolucion Ministerial N010 de fecha 10 de enero de 2018, primer desembolso.</t>
  </si>
  <si>
    <t>De: 00099021001 Transferencia de recursos al GAM Villa Tunari para el pago del Bono de Discapacidad, en el marco de la Ley N977 de fecha 26 de septiembre de 2017, DS N3437 de 20 de diciembre de 2017 y Resolucion Ministerial N010 de fecha 10 de enero de 2018, primer desembolso.</t>
  </si>
  <si>
    <t>De: 00099021001 Transferencia de recursos al GAM Colomi para el pago del Bono de Discapacidad, en el marco de la Ley N977 de fecha 26 de septiembre de 2017, DS N3437 de 20 de diciembre de 2017 y Resolucion Ministerial N010 de fecha 10 de enero de 2018.</t>
  </si>
  <si>
    <t>De: 00099021001 Transferencia de recursos al GAM Sacaba para el pago del Bono de Discapacidad, en el marco de la Ley N977 de fecha 26 de septiembre de 2017, DS N3437 de 20 de diciembre de 2017 y Resolucion Ministerial N010 de fecha 10 de enero de 2018, primer desembolso.</t>
  </si>
  <si>
    <t>De: 00099021001 Transferencia de recursos al GAM Morochata para el pago del Bono de Discapacidad, en el marco de la Ley N977 de fecha 26 de septiembre de 2017, DS N3437 de 20 de diciembre de 2017 y Resolucion Ministerial N010 de fecha 10 de enero de 2018.</t>
  </si>
  <si>
    <t>De: 00099021001 Transferencia de recursos al GAM Independencia para el pago del Bono de Discapacidad, en el marco de la Ley N977 de fecha 26 de septiembre de 2017, DS N3437 de 20 de diciembre de 2017 y Resolucion Ministerial N010 de fecha 10 de enero de 2018.</t>
  </si>
  <si>
    <t>De: 00099021001 Transferencia de recursos al GAM Omereque para el pago del Bono de Discapacidad, en el marco de la Ley N977 de fecha 26 de septiembre de 2017, DS N3437 de 20 de diciembre de 2017 y Resolucion Ministerial N010 de fecha 10 de enero de 2018.</t>
  </si>
  <si>
    <t>De: 00099021001 Transferencia de recursos al GAM Pasorapa para el pago del Bono de Discapacidad, en el marco de la Ley N977 de fecha 26 de septiembre de 2017, DS N3437 de 20 de diciembre de 2017 y Resolucion Ministerial N010 de fecha 10 de enero de 2018.</t>
  </si>
  <si>
    <t>De: 00099021001 Transferencia de recursos al GAM Aiquile para el pago del Bono de Discapacidad, en el marco de la Ley N977 de fecha 26 de septiembre de 2017, DS N3437 de 20 de diciembre de 2017 y Resolucion Ministerial N010 de fecha 10 de enero de 2018, primer desembolso.</t>
  </si>
  <si>
    <t>De: 00099021001 Transferencia de recursos al GAM Colcapirhua para el pago del Bono de Discapacidad, en el marco de la Ley N977 de fecha 26 de septiembre de 2017, DS N3437 de 20 de diciembre de 2017 y Resolucion Ministerial N010 de fecha 10 de enero de 2018, primer desembolso.</t>
  </si>
  <si>
    <t>De: 00099021001 Transferencia de recursos al GAM Vinto para el pago del Bono de Discapacidad, en el marco de la Ley N977 de fecha 26 de septiembre de 2017, DS N3437 de 20 de diciembre de 2017 y Resolucion Ministerial N010 de fecha 10 de enero de 2018, primer desembolso.</t>
  </si>
  <si>
    <t>De: 00099021001 Transferencia de recursos al GAM Tiquipaya para el pago del Bono de Discapacidad, en el marco de la Ley N977 de fecha 26 de septiembre de 2017, DS N3437 de 20 de diciembre de 2017 y Resolucion Ministerial N010 de fecha 10 de enero de 2018, primer desembolso.</t>
  </si>
  <si>
    <t>De: 00099021001 Transferencia de recursos al GAM Sipe Sipe para el pago del Bono de Discapacidad, en el marco de la Ley N977 de fecha 26 de septiembre de 2017, DS N3437 de 20 de diciembre de 2017 y Resolucion Ministerial N010 de fecha 10 de enero de 2018, primer desembolso.</t>
  </si>
  <si>
    <t>De: 00099021001 Transferencia de recursos al GAM Quillacollo para el pago del Bono de Discapacidad, en el marco de la Ley N977 de fecha 26 de septiembre de 2017, DS N3437 de 20 de diciembre de 2017 y Resolucion Ministerial N010 de fecha 10 de enero de 2018, primer desembolso.</t>
  </si>
  <si>
    <t>De: 00099021001 Transferencia de recursos al GAM Cochabamba para el pago del Bono de Discapacidad, en el marco de la Ley N977 de fecha 26 de septiembre de 2017, DS N3437 de 20 de diciembre de 2017 y Resolucion Ministerial N010 de fecha 10 de enero de 2018, primer desembolso.</t>
  </si>
  <si>
    <t>De: 00099021001 Transferencia de recursos al GAM Huatajata para el pago del Bono de Discapacidad, en el marco de la Ley N977 de fecha 26 de septiembre de 2017, DS N3437 de 20 de diciembre de 2017 y Resolucion Ministerial N010 de fecha 10 de enero de 2018, primer desembolso.</t>
  </si>
  <si>
    <t>De: 00099021001 Transferencia de recursos al GAM Alto Beni para el pago del Bono de Discapacidad, en el marco de la Ley N977 de fecha 26 de septiembre de 2017, DS N3437 de 20 de diciembre de 2017 y Resolucion Ministerial N010 de fecha 10 de enero de 2018.</t>
  </si>
  <si>
    <t>De: 00099021001 Transferencia de recursos al GAM Humanata para el pago del Bono de Discapacidad, en el marco de la Ley N977 de fecha 26 de septiembre de 2017, DS N3437 de 20 de diciembre de 2017 y Resolucion Ministerial N010 de fecha 10 de enero de 2018.</t>
  </si>
  <si>
    <t>De: 00099021001 Transferencia de recursos al GAM Escoma para el pago del Bono de Discapacidad, en el marco de la Ley N977 de fecha 26 de septiembre de 2017, DS N3437 de 20 de diciembre de 2017 y Resolucion Ministerial N010 de fecha 10 de enero de 2018.</t>
  </si>
  <si>
    <t>De: 00099021001 Transferencia de recursos al GAM Santiago de Huata para el pago del Bono de Discapacidad, en el marco de la Ley N977 de fecha 26 de septiembre de 2017, DS N3437 de 20 de diciembre de 2017 y Resolucion Ministerial N010 de fecha 10 de enero de 2018.</t>
  </si>
  <si>
    <t>De: 00099021001 Transferencia de recursos al GAM Taraco para el pago del Bono de Discapacidad, en el marco de la Ley N977 de fecha 26 de septiembre de 2017, DS N3437 de 20 de diciembre de 2017 y Resolucion Ministerial N010 de fecha 10 de enero de 2018.</t>
  </si>
  <si>
    <t>De: 00099021001 Transferencia de recursos al GAM Jesus de Machaca para el pago del Bono de Discapacidad, en el marco de la Ley N977 de fecha 26 de septiembre de 2017, DS N3437 de 20 de diciembre de 2017 y Resolucion Ministerial N010 de fecha 10 de enero de 2018.</t>
  </si>
  <si>
    <t>De: 00099021001 Transferencia de recursos al GAM San Andres de Machaca para el pago del Bono de Discapacidad, en el marco de la Ley N977 de fecha 26 de septiembre de 2017, DS N3437 de 20 de diciembre de 2017 y Resolucion Ministerial N010 de fecha 10 de enero de 2018.</t>
  </si>
  <si>
    <t>De: 00099021001 Transferencia de recursos al GAM Teoponte para el pago del Bono de Discapacidad, en el marco de la Ley N977 de fecha 26 de septiembre de 2017, DS N3437 de 20 de diciembre de 2017 y Resolucion Ministerial N010 de fecha 10 de enero de 2018.</t>
  </si>
  <si>
    <t>De: 00099021001 Transferencia de recursos al GAM Mapiri para el pago del Bono de Discapacidad, en el marco de la Ley N977 de fecha 26 de septiembre de 2017, DS N3437 de 20 de diciembre de 2017 y Resolucion Ministerial N010 de fecha 10 de enero de 2018.</t>
  </si>
  <si>
    <t>De: 00099021001 Transferencia de recursos al GAM Catacora para el pago del Bono de Discapacidad, en el marco de la Ley N977 de fecha 26 de septiembre de 2017, DS N3437 de 20 de diciembre de 2017 y Resolucion Ministerial N010 de fecha 10 de enero de 2018.</t>
  </si>
  <si>
    <t>De: 00099021001 Transferencia de recursos al GAM Santiago de Machaca para el pago del Bono de Discapacidad, en el marco de la Ley N977 de fecha 26 de septiembre de 2017, DS N3437 de 20 de diciembre de 2017 y Resolucion Ministerial N010 de fecha 10 de enero de 2018, primer desembolso.</t>
  </si>
  <si>
    <t>De: 00099021001 Transferencia de recursos al GAM Chacarilla para el pago del Bono de Discapacidad, en el marco de la Ley N977 de fecha 26 de septiembre de 2017, DS N3437 de 20 de diciembre de 2017 y Resolucion Ministerial N010 de fecha 10 de enero de 2018.</t>
  </si>
  <si>
    <t>NUMERO DE LIBRETA CUT: 00291012009 ABC - OTROS RECURSOS ESPECIFICOS OPERACIÓN E18 TRANSFERENCIA DEL SISTEMA FINANCIERO POR CUENTA DE TERCEROS A LA CUT INSTRUCCION RECIBIDA DE LA ADMINISTRADORA BOLIVIANA DE CARRETERAS SG NOTA ABC GNJ SAJ AAJ 2018 0003 POR EJECUCION DE LA BOLETA DE GARANTIA NRO 35</t>
  </si>
  <si>
    <t>NÚMERO DE LIBRETA CUT: 99031009.00 OPERACIÓN T01 TRANSFERENCIA DE FONDOS A LA CUT - TESORO DIRECTO DE BANCO UNION S.A. A CUENTA UNICA DEL TESORO CON NUMERO DE SOLICITUD = 2481174 Y NUMERO CORRELATIVO = 91320029012018481 TRANSFERENCIA POR OPERACIONES DE VENTA BONOS BTX</t>
  </si>
  <si>
    <t>||TRANSFERENCIA DE FONDOS S/G. FORMULARIO CITE: BUN066/18 DE LA FECHA.(HRE-TSO-517), DEVOLUCION RECURSOS DEL GAM CAIZA D,OTORGADOS A TRAVES DEL PROGRAMA BOLIVIA CAMBIA NO EJECUTADOS AL CIERRE DE LA GESTION/2017 Y PARA SER REPROGRAMADOS EN EL PRESUPUESTO DE LA GESTION/2018. A SOLICITUD GOB.AUT.MCPAL.CAIZA D, LIBRETA N° 00099024113 BOLIVIA CAMBIA; BUN.</t>
  </si>
  <si>
    <t>PAGO A BID PRÉSTAMO 3060/BL-BO VCTO. 28-ene-2018 POR CUENTA DE TGN , NTI. 010302 VALOR 29-ene-2018 INTERESES USD 639.620,25 COMISIONES USD 13.523,70 CTA. 3987 CUENTA UNICA DEL TESORO-3987 LIB. 00099021001 REF.: COMISIONES BANCARIAS</t>
  </si>
  <si>
    <t>De: 00099021001 Transferencia de recursos al GAM Mocomoco para el pago del Bono de Discapacidad, en el marco de la Ley N 977 de fecha 26 de septiembre de 2017, DS N3437 de 20 de diciembre de 2017 y Resolucion Ministerial N010 de fecha 10 de enero de 2018.</t>
  </si>
  <si>
    <t>De: 00099021001 Transferencia de recursos al GAM Batallas para el pago del Bono de Discapacidad, en el marco de la Ley N977 de fecha 26 de septiembre de 2017, DS N3437 de 20 de diciembre de 2017 y Resolucion Ministerial N010 de fecha 10 de enero de 2018.</t>
  </si>
  <si>
    <t>De: 00099021001 Transferencia de recursos al GAM Yapacani para el pago del Bono de Discapacidad, en el marco de la Ley N977 de fecha 26 de septiembre de 2017, DS N3437 de 20 de diciembre de 2017 y Resolucion Ministerial N010 de fecha 10 de enero de 2018, primer desembolso.</t>
  </si>
  <si>
    <t>A:00099021001 DEVOLUCION RETENCION DE DESCUENTOS EFECTUADOS POR RECUPERACION DEL P.R.A. (PAGO DE REPARTO ANTICIPADO, CORRESPONDIENTE AL MES DE DICIEMBRE/2017. S/G. CITE SENASIR UAF-TTES N 0006/2018</t>
  </si>
  <si>
    <t>A:00099021001 DEVOLUCION RETENCION DE DESCUENTOS EFECTUADOS POR COBROS Y PAGOS INDEBIDOS, CORRESPONDIENTE AL MES DE DICIEMBRE/2017. S/G. CITE SENASIR UAF-TTES N 0005/2018</t>
  </si>
  <si>
    <t>A:00099021001 DEVOLUCION RETENCION DE DESCUENTOS EFECTUADOS POR CONVENIOS DE COMPENSACION DE COTIZACIONES CON PREVISION S.A. AFP, CORRESPONDIENTE AL MES DE NOVIEMBRE/2017 Y AGUINALDOS 2012, 2014 AL 2017. S/G. CITE SENASIR UAF-TTES N 0004/2018</t>
  </si>
  <si>
    <t>A:00099021001 DEVOLUCION RETENCION DE DESCUENTOS EFECTUADOS POR CONVENIOS DE COMPENSACION DE COTIZACIONES CON FUTURO DE BOLIVIA AFP S.A., CORRESPONDIENTE AL MES DE NOVIEMBRE/2017 Y AGUINALDOS 2010 AL 2017. S/G. CITE SENASIR UAF-TTES N 0003/2018</t>
  </si>
  <si>
    <t>A:00099021001 DEVOLUCION RETENCION DE DESCUENTOS EFECTUADOS POR CONVENIOS DE COMPENSACION DE COTIZACIONES CON LA VITALICIA SEGUROS Y REASEGUROS DE VIDA S.A., CORRESPONDIENTE AL MES DE NOVIEMBRE/2017 Y AGUINALDO/2017. S/G. CITE SENASIR UAF-TTES N 0002/2018</t>
  </si>
  <si>
    <t>A:00099021001 DEVOLUCION RETENCION DE DESCUENTOS EFECTUADOS POR CONVENIOS DE COMPENSACION DE COTIZACIONES CON SEGUROS PROVIDA S.A., CORRESPONDIENTE AL MES DE NOVIEMBRE/2017 Y AGUINALDO/2017. S/G. CITE SENASIR UAF-TTES N 0001/2018</t>
  </si>
  <si>
    <t>A:00099021001 TRANSFERENCIA DE RECUPERACIONES SEGUN NOTA GEF-LIN-MCM-0051-NOT/18 PARA PAGO DE INTERESES DE ACUERDO A CONTRATO DE FIDEICOMISO ACCESOS SEGUROS VIVIR BIEN CORRESPONDIENTE AL GAD PANDO</t>
  </si>
  <si>
    <t>NUMERO DE LIBRETA CUT: 000990204113 OPERACIÓN E18 TRANSFERENCIA DEL SISTEMA FINANCIERO POR CUENTA DE TERCEROS A LA CUT EJECUCION B.G.0956930101 O/E.C. REEDCO</t>
  </si>
  <si>
    <t>VENTA DE DIVISAS CON TRANSFERENCIA DE FONDOS A SOLICITUD DE MINISTERIO DE GOBIERNO SEGUN SOLICITUD 4221 REF: PAGO DE HABERES DE ADJUNTO A AGREGADO POLICIAL CORRESPONDIENTE AL MES DE NOVIEMBRE 2017 LIB. 00099021001 TGN-RECURSOS ORDINARIOS (3987)</t>
  </si>
  <si>
    <t>||COMISION TRANSF.FDOS.AL EXTERIOR 0,10% S/USD982.429,20.-,REEMB.GSTS.COM.BS220.-Y EMISION COMP.CONTABLE BS50.-REF.:PAGO 2 LC I-2017-043 P/C MIN.DESARROLLO RURAL Y TIERRAS A/F INDUSTRIAS JOHN DEERE S.A. DE C.V.,EN COMPL.A COMP.912282,30/01/18. LIB.00099021001 TGN-RECURSOS ORDINARIOS REF.:COMISIONES PAGO 2 LC I-2017-043</t>
  </si>
  <si>
    <t>TRANSFERENCIA DEL EXTERIOR SEGUN SWIFT 01416 DE FECHA 31/01/2018 ORDENANTE: CONSULADO DE BOLIVIA ARGENTINA REF.: DEVOLUCION DE GASTOS DE FUNCIONAMIENTO Y REMESAS EXTRAORDINARIAS LIB. 00099021001 TGN-RECURSOS ORDINARIOS (3987)</t>
  </si>
  <si>
    <t>TRANSFERENCIA DEL EXTERIOR SEGUN SWIFT 01417 DE FECHA 31/01/2018 ORDENANTE: CONSULADO DE BOLIVIA ARGENTINA REF.:DEVOLUCION DE GASTOS DEL PROGRAMA DE REGULARIZACION LIB. 00099021001 TGN-RECURSOS ORDINARIOS (3987)</t>
  </si>
  <si>
    <t>TRANSFERENCIA DEL EXTERIOR SEGUN SWIFT 01419 DE FECHA 31/01/2018 ORDENANTE: EMBAJADA DE BOLIVIA EN CANADA REF.: DEVOLUCION SALDOS-GASTOS FUNCIONAMIENTO LIB. 00099021001 TGN-RECURSOS ORDINARIOS (3987)</t>
  </si>
  <si>
    <t>TRANSFERENCIA DEL EXTERIOR SEGUN SWIFT 01420 DE FECHA 31/01/2018 ORDENANTE: EMBAJADA DE BOLIVIA EN CANADA REF.: DEVOLUCION DE SALDOS-PROGRAMA DE DOCUMENTACION LIB. 00099021001 TGN-RECURSOS ORDINARIOS (3987)</t>
  </si>
  <si>
    <t>TRANSFERENCIA DEL EXTERIOR SEGUN SWIFT 01421 DE FECHA 31/01/2018 ORDENANTE: CONSULADO DE BOLIVIA EN IQUIQUE REF.: DEVOLUCION DE SALDOS-GESTION 2017 PROGRAMA DE DOCUMENTACION LIB. 00099021001 TGN-RECURSOS ORDINARIOS (3987)</t>
  </si>
  <si>
    <t>REGULARIZACION DE TRANSFERENCIA DEL EXTERIOR SEGUN SWIFT 01376 DE FECHA 31/01/2018 ORDENANTE: CONSULADO DE BOLIVIA EN MADRID, ESPAÑA LIB. 00099021001 TGN-RECURSOS ORDINARIOS (3987)</t>
  </si>
  <si>
    <t>REGULARIZACION DE TRANSFERENCIA DEL EXTERIOR SEGUN SWIFT 01350 DE FECHA 31/01/2018 ORDENANTE: EMBAJADA DE BOLIVIA EN COSTA RICA LIB. 00099021001 TGN-RECURSOS ORDINARIOS (3987)</t>
  </si>
  <si>
    <t>REGULARIZACION DE TRANSFERENCIA DEL EXTERIOR SEGUN SWIFT 01380 DE FECHA 31/01/2018 ORDENANTE: CONSULADO DE BOLIVIA EN PUNO, PERU LIB. 00099021001 TGN-RECURSOS ORDINARIOS (3987)</t>
  </si>
  <si>
    <t>REGULARIZACION DE TRANSFERENCIA DEL EXTERIOR SEGUN SWIFT 01351 DE FECHA 31/01/2018 ORDENANTE: EMBAJADA DE BOLIVIA EN SAN JOSE, COSTA RICA LIB. 00099021001 TGN-RECURSOS ORDINARIOS (3987)</t>
  </si>
  <si>
    <t>REGULARIZACION DE TRANSFERENCIA DEL EXTERIOR SEGUN SWIFT 01379 DE FECHA 31/01/2018 ORDENANTE: CONSULADO DE BOLIVIA EN PUNO, PERU LIB. 00099021001 TGN-RECURSOS ORDINARIOS (3987)</t>
  </si>
  <si>
    <t>TRANSFERENCIA DEL EXTERIOR SEGUN SWIFT 01425 DE FECHA 31/01/2018 ORDENANTE: CONSULADO DE BOLIVIA EN MADRID, ESPAÑA LIB. 00099021001 TGN-RECURSOS ORDINARIOS (3987)</t>
  </si>
  <si>
    <t>TRANSFERENCIA DEL EXTERIOR SEGUN SWIFT 01424 DE FECHA 31/01/2018 ORDENANTE: MISION PERMANENTE DE BOLIVIA, GENEVE LIB. 00099021001 TGN-RECURSOS ORDINARIOS (3987)</t>
  </si>
  <si>
    <t>TRANSFERENCIA DEL EXTERIOR SEGUN SWIFT 01446 DE FECHA 31/01/2018 ORDENANTE: MISSION PERMANENTE DE BOLIVIA EN GENEVE LIB. 00099021001 TGN-RECURSOS ORDINARIOS (3987)</t>
  </si>
  <si>
    <t>TRANSFERENCIA DEL EXTERIOR SEGUN SWIFT 01441 DE FECHA 31/01/2018 ORDENANTE: MISSION OF BOLIVIA TO THE OAS WASHINGTON DC REF.: DEVOLUCION DE DIFERENCIA PLANILLA SALARIOS DICIEMBRE 2017 LIB. 00099021001 TGN-RECURSOS ORDINARIOS (3987)</t>
  </si>
  <si>
    <t>TRANSFERENCIA DEL EXTERIOR SEGUN SWIFT 01440 DE FECHA 31/01/2018 ORDENANTE: MISION PERMANENTE DE BOLIVIA EN LA OEA LIB. 00099021001 TGN-RECURSOS ORDINARIOS (3987)</t>
  </si>
  <si>
    <t>TRANSFERENCIA DEL EXTERIOR SEGUN SWIFT 01481 DE FECHA 31/01/2018 ORDENANTE: CONSULADO GENERAL DE BOLIVIA EN WASHINGTON LIB. 00099021001 TGN-RECURSOS ORDINARIOS (3987)</t>
  </si>
  <si>
    <t>TRANSFERENCIA DEL EXTERIOR SEGUN SWIFT 01480 DE FECHA 31/01/2018 ORDENANTE: CONSULADO GENERAL DE BOLIVIA EN WASHINGTON LIB. 00099021001 TGN-RECURSOS ORDINARIOS (3987)</t>
  </si>
  <si>
    <t>TRANSFERENCIA DEL EXTERIOR SEGUN SWIFT 01479 DE FECHA 31/01/2018 ORDENANTE: CONSULADO GENERAL DE BOLIVIA EN MIAMI REF.: RECURSOS EXTRAORDINARIOS DEVOLUCION SALDOS GASTOS DE FUNCIONAMIENTO Y PROGRAMA DOCUMENTACION GESTION 2017 LIB. 00099021001 TGN-RECURSOS ORDINARIOS (3987)</t>
  </si>
  <si>
    <t>A:00099021001 TRANSFERENCIA DE RECUPERACIONES SEGUN NOTA GEF-LIN-MCM-0051-NOT/18 PARA PAGO DE CAPITAL E INTERESES DE ACUERDO A CONTRATO DE FIDEICOMISO ACCESOS SEGUROS VIVIR BIEN CORRESPONDIENTE AL GAM COBIJA</t>
  </si>
  <si>
    <t>A:00099021001 TRANSFERENCIA DE RECUPERACIONES SEGUN NOTA GEF-LIN-MCM-0051-NOT/18 PARA PAGO DE INTERESES DE ACUERDO A CONTRATO DE FIDEICOMISO ACCESOS SEGUROS VIVIR BIEN CORRESPONDIENTE AL GAD LA PAZ</t>
  </si>
  <si>
    <t>A:00099021001 TRANSFERENCIA DE RECUPERACIONES SEGUN NOTA GEF-LIN-MCM-0051-NOT/18 PARA PAGO DE INTERESES DE ACUERDO A CONTRATO DE FIDEICOMISO ACCESOS SEGUROS VIVIR BIEN CORRESPONDIENTE AL GAM SANTA CRUZ</t>
  </si>
  <si>
    <t>NÚMERO DE LIBRETA CUT: 99031009.00 OPERACIÓN T01 TRANSFERENCIA DE FONDOS A LA CUT - TESORO DIRECTO DE BANCO UNION S.A. A CUENTA UNICA DEL TESORO CON NUMERO DE SOLICITUD = 2489258 Y NUMERO CORRELATIVO = 91320031012018616 TRANSFERENCIA POR OPERACIONES DE VENTA BONO BTX</t>
  </si>
  <si>
    <t>||TRANSF.DE RECURSOS-FUNDACIÓN CULTURAL DEL BCB POR EL 1°TRIMESTRE 2018(GTOS.CORRIENTES BS8,620,614.- E INVERSIÓN BS1,310,843.-)S/G INSTRUCCIÓN EN HRE BCB-HRE-TGL-2018-867,INF.BCB-SPCG-INF-2018-6,NOTA FC-BCB FC.BCB.PDCIA.N°013/2018,LEY 1670-ART.81,R.D.125/17 E INST.COORD.UOC Y TRAN.1/18-GADM TRANSFERENCIA A LA LIBRETA 00293014201 DE LA FUNDACIÓN CULTURAL DEL BANCO CENTRAL DE BOLIVIA</t>
  </si>
  <si>
    <t>||TRANSF.DE FDOS.SG.NOTA DEL MMAYA CITE:030 RECIBIDA EN LA F. (TRAM-TSO-538) REF:TRANSF.DE FDOS.PARA LA FASE DE IMPLEMENTACION, OPERAC.Y MANTEN. PROY. APOYO EN EXPERTICIA, ESTUDIOS Y ASIST.TEC.SECTOR AGUA Y MEDIO AMBIENTE-PAERE. UTIL.ESCRIT.CANCELADOS EN EFECTIVO ABONO EN LA LIB. N° 00086018051 MMAYA-BS FORT INST. APOYO EXPERTICIA ASISTENCIA</t>
  </si>
  <si>
    <t>De: 00099024113 Transferencia en cumplimiento al DS N0913 de 15/06/2011 y el Convenio Intergubernativo de Financiamiento UPRE-CIF-IG 063/2017, suscrito entre la UPRE y el GAM Yunchara, Proyecto Construccion Unidad Educativa 27 de Mayo - Municipio de Yunchara, correspondiente al pago de la planilla N</t>
  </si>
  <si>
    <t>||COMISION TRANSFERENCIA FDOS.AL EXTERIOR 0,10% S/USD13.361,01.-,REEMB.GSTS.COMUNICACION BS220.-Y EMISION COMP.CONTABLE BS50.-REF.:PAGO 4 LC I-2016-043 P/C ENVIBOL A/F BDF INDUSTRIES S.P.A.,EN COMPL.A COMP.912447,31/01/18. LIB.0013219202 SEDEM PLANTA ENVASES DE VIDRIO CH.MUN.ZUDAÑEZ REF.:COMISIONES PAGO 4 LC I-2016-043</t>
  </si>
  <si>
    <t>||REGISTRO COBRO COMISION TRANSFERENCIA AL EXTERIOR 0,10% S/USD 872.910.- REEMBOLSO GASTOS DE COMUNICACION BS220.- EMISION DE CBTE. CONTABLE BS50.- EN COMPLEMENTO A CBTE. ADJUNTO DE LA FECHA CGO. LIB. N°00513072001 YPFB OPERACIONES GNRGD REF.: PAGO CARTA DE CREDITO I-2017-025</t>
  </si>
  <si>
    <t>'COBRO DE'||UTILES DE ESCRITORIO POR EL COMPROBANTE CONTABLE NRO. 0912627 DE LA FECHA SEGÚN NOTA DEL SERVICIO NACIONAL TEXTIL, CITE' SENATEX/DGE/CAR/0306/2017 DE F. 21/07/2017. DEBITO DE LA LIBRETA 00378012002 SENATEX ADMINISTRACION CENTRAL.</t>
  </si>
  <si>
    <t>De: 00099024113 Transferencia en cumplimiento al DS N0913 de 15/06/2011 y el Convenio Intergubernativo de Financiamiento UPRE-CIF-IG 428/2017, suscrito entre la UPRE y el GAM Calacoto, Proyecto Construccion de Tinglado U.E. Wariscata, correspondiente al pago de la planilla N3 de cierre, segun la UPR</t>
  </si>
  <si>
    <t>00099021001 DEP.DE CHEQ.AJENOS,RET.DE CAM.,CONCEPTO: REEMBOLSO POR BAJAS MEDICAS DE INCAPACIDAD TEMPORAL,DEP.: MINISTERIO DE SALUD , PROCEDENCIA: BANCO UNION S.A., CHEQUE: 25403, FECHA DE EMISION:20/12/2017</t>
  </si>
  <si>
    <t>00020011102 DEP.DE CHEQ.AJENOS,RET.DE CAM.,CONCEPTO: PAGO DE HABERES PERSONAL CONSULTOR MES DE DICIEMBRE DGTAM,DEP.: TRANSPORTE AEREO MILITAR , PROCEDENCIA: BANCO UNION S.A., CHEQUE: 18853, FECHA DE EMISION:29/12/2017</t>
  </si>
  <si>
    <t>00020011102 DEP.DE CHEQ.AJENOS,RET.DE CAM.,CONCEPTO: PAGO DE HABERES PERSONAL EVENTUAL MES DE DICIEMBRE / 17 DGTAM,DEP.: TRANSPORTE AEREO MILITAR , PROCEDENCIA: BANCO UNION S.A., CHEQUE: 18852, FECHA DE EMISION:29/12/2017</t>
  </si>
  <si>
    <t>00099021001 DEP.DE CHEQ.AJENOS,RET.DE CAM.,CONCEPTO: GIRO:MELEAN CAMACHO LUIS GONZALO,DEP.: BANCO UNION S.A. , PROCEDENCIA: BANCO UNION S.A., CHEQUE: 152752, FECHA DE EMISION:02/01/2018</t>
  </si>
  <si>
    <t>00099021001 DEP.DE CHEQ.AJENOS,RET.DE CAM.,CONCEPTO: REVERSION SALDOS NO EJECUTADOS FTE 10 GASTOS 2017,DEP.: MINISTERIO DE DEFENSA , PROCEDENCIA: BANCO UNION S.A., CHEQUE: 19319, FECHA DE EMISION:29/12/2017</t>
  </si>
  <si>
    <t>00099021001 DEP.DE CHEQ.AJENOS,RET.DE CAM.,CONCEPTO: PRE. 1440/2017 DEP. DEVOLUCION SALDO DE VIATICOS NO UTILIZADOS S/G HR 16442,DEP.: CAMARA DE DIPUTADOS , PROCEDENCIA: BANCO UNION S.A., CHEQUE: 16413, FECHA DE EMISION:11/12/2017</t>
  </si>
  <si>
    <t>00526012001 DEPOSITO DE EFECTIVO, DEPOSITANTE: DAVID LANZA, CONCEPTO: DEVOLUCION DE VIATICOS, CUENTA DE DEPOSITO: CUENTA UNICA DEL TESORO</t>
  </si>
  <si>
    <t>00099021001 DEPOSITO DE EFECTIVO, DEPOSITANTE: JUAN CARLOS PACHECO ZEBALLOS, CONCEPTO: DEP. DUODECIMAS DE AGUINALDO, CUENTA DE DEPOSITO: CUENTA UNICA DEL TESORO</t>
  </si>
  <si>
    <t>00099021001 DEPOSITO DE EFECTIVO, DEPOSITANTE: YOLANDA LILIANA GONZALES RIOS, CONCEPTO: DEVOLUCION DE HABERES MES OCTUBRE, CUENTA DE DEPOSITO: CUENTA UNICA DEL TESORO</t>
  </si>
  <si>
    <t>00099021001 DEPOSITO DE EFECTIVO, DEPOSITANTE: YOLANDA LILIANA GONZALES RIOS, CONCEPTO: DEVOLUCION DE HABERES MES NOVIEMBRE, CUENTA DE DEPOSITO: CUENTA UNICA DEL TESORO</t>
  </si>
  <si>
    <t>00020031101 DEPOSITO DE EFECTIVO, DEPOSITANTE: DICOSE, CONCEPTO: RETENCION DE SERVICIO DE TE CORRESPONDIENTE AL MES DE NOVIEMBRE, CUENTA DE DEPOSITO: CUENTA UNICA DEL TESORO</t>
  </si>
  <si>
    <t>00020031101 DEPOSITO DE EFECTIVO, DEPOSITANTE: DICOSE, CONCEPTO: RETENCION DE SERCIO DE TE CORRESPONDIENTE AL MES DE DICIEMBRE, CUENTA DE DEPOSITO: CUENTA UNICA DEL TESORO</t>
  </si>
  <si>
    <t>00099021001 DEPOSITO DE EFECTIVO, DEPOSITANTE: FELIX TICONA LOPEZ, CONCEPTO: DEVOLUCION POR DOBLE PERCEPCION DE SALARIO, CUENTA DE DEPOSITO: CUENTA UNICA DEL TESORO</t>
  </si>
  <si>
    <t>00099021001 DEPOSITO DE EFECTIVO, DEPOSITANTE: NANO ALARCON FLORES, CONCEPTO: DEVOLUCION DE COMBUSTIBLE, CUENTA DE DEPOSITO: CUENTA UNICA DEL TESORO</t>
  </si>
  <si>
    <t>00099021001 DEPOSITO DE EFECTIVO, DEPOSITANTE: ARMADA BOLIVIANA, CONCEPTO: REVERSION - VARIOS, CUENTA DE DEPOSITO: CUENTA UNICA DEL TESORO</t>
  </si>
  <si>
    <t>00099021001 DEPOSITO DE EFECTIVO, DEPOSITANTE: JOSE LUIS VALENCIA FUENTES, CONCEPTO: DEVOLUCION DE COMBUSTIBLE, CUENTA DE DEPOSITO: CUENTA UNICA DEL TESORO</t>
  </si>
  <si>
    <t>00086011102 DEPOSITO DE EFECTIVO, DEPOSITANTE: MINISTERIO DE MEDIO AMBIENTE Y AGUA-LUIS LIMACHI T, CONCEPTO: DEVOLUCION DE ANTICIPO, CUENTA DE DEPOSITO: CUENTA UNICA DEL TESORO</t>
  </si>
  <si>
    <t>00099021001 DEPOSITO DE EFECTIVO, DEPOSITANTE: MINISTERIO DE DEPORTES - CRISTHIAN CARDOZO HUANCA, CONCEPTO: SALDO CARRERA 10K PRESIDENTE EVO - PANDO 2017, CUENTA DE DEPOSITO: CUENTA UNICA DEL TESORO</t>
  </si>
  <si>
    <t>00099021001 DEPOSITO DE EFECTIVO, DEPOSITANTE: GREGORIA COLMENA VDA. DE SINKA, CONCEPTO: UNA DUODECIMA DEL AGUINALDO, CUENTA DE DEPOSITO: CUENTA UNICA DEL TESORO</t>
  </si>
  <si>
    <t>00290054101 DEPOSITO DE EFECTIVO, DEPOSITANTE: MURGUIA AMPUERO HELEN MAYRA CI 4886017, CONCEPTO: DEVOLUCION POR NO ASISTIR AL CURSO DE: MOTIVACION LABORAL Y GESTION DE ESTRES LABORAL, CUENTA DE DEPOSITO: CUENTA UNICA DEL TESORO</t>
  </si>
  <si>
    <t>00086011102 DEPOSITO DE EFECTIVO, DEPOSITANTE: NINA SLAVA RODRIGUEZ PALACIOS, CONCEPTO: DEVOLUCION POR CONCEPTO DE FONDOS EN AVANCE, CUENTA DE DEPOSITO: CUENTA UNICA DEL TESORO</t>
  </si>
  <si>
    <t>00099021001 DEPOSITO DE EFECTIVO, DEPOSITANTE: ADOLFO ZARATE CABELLO, CONCEPTO: REVERSION, CUENTA DE DEPOSITO: CUENTA UNICA DEL TESORO</t>
  </si>
  <si>
    <t>00047277002 DEPOSITO DE EFECTIVO, DEPOSITANTE: RONAL ANDRES CARAICA-CAPITAN GRANDE CHARAGUA, CONCEPTO: DEVOLUCION DE SALDO DE PROYECTOS DE SANTA CRUZ, CUENTA DE DEPOSITO: CUENTA UNICA DEL TESORO</t>
  </si>
  <si>
    <t>00290054101 DEPOSITO DE EFECTIVO, DEPOSITANTE: MARIA JUSTINA CONDORI SANGA CI: 3362526, CONCEPTO: DEVOLUCION POR NO ASISTIR AL CURSO DE: MOTIVACION LABORAL Y GESTION DE ESTRES LABORAL, CUENTA DE DEPOSITO: CUENTA UNICA DEL TESORO</t>
  </si>
  <si>
    <t>00660012002 DEPOSITO DE EFECTIVO, DEPOSITANTE: COLQUE CALLE VIRGINIA, CONCEPTO: DEVOLUCION DE CUATRO DIAS DE HABERES, CUENTA DE DEPOSITO: CUENTA UNICA DEL TESORO</t>
  </si>
  <si>
    <t>00099024113 DEP.DE CHEQ.AJENOS,RET.DE CAM.,CONCEPTO: MULTA PROY. CONST. SEDE FEDERACION DE TRABAJADORES DE EDUCACION URBANA PANDO,DEP.: MIN. DE LA PRESIDENCIA - UPRE , PROCEDENCIA: BANCO UNION S.A., CHEQUE: 507, FECHA DE EMISION:25/12/2017</t>
  </si>
  <si>
    <t>00099021001 DEP.DE CHEQ.AJENOS,RET.DE CAM.,CONCEPTO: DEVOLUCION DE SALDO BANCARIO CTA CTE 1-0000002721020,DEP.: MINISTERIO DE LA PRESIDENCIA , PROCEDENCIA: BANCO UNION S.A., CHEQUE: 1353, FECHA DE EMISION:02/01/2018</t>
  </si>
  <si>
    <t>00099021001 DEP.DE CHEQ.AJENOS,RET.DE CAM.,CONCEPTO: DEVOLUCION DE SALDO BANCARIO CTA CTE 1-0000001849302,DEP.: MINISTERIO DE LA PRESIDENCIA , PROCEDENCIA: BANCO UNION S.A., CHEQUE: 1064, FECHA DE EMISION:02/01/2018</t>
  </si>
  <si>
    <t>00076011101 DEP.DE CHEQ.AJENOS,RET.DE CAM.,CONCEPTO: DEPÓSITO RALIZADO POR LUIS CARLO LAZARO POR PERCEPCION INDEBIDA DE HABERES S/INF/AI/CB N°006/2017,DEP.: MIN. MINERIA Y METALURGIA , PROCEDENCIA: BANCO UNION S.A., CHEQUE: 3142, FECHA DE EMISION:29/12/2017</t>
  </si>
  <si>
    <t>00076011101 DEP.DE CHEQ.AJENOS,RET.DE CAM.,CONCEPTO: DEPÓSITO RALIZADO POR LUIS CARLO LAZARO POR PERCEPCION INDEBIDA DE HABERES S/INF/AI/CB N°006/2017,DEP.: MIN. MINERIA Y METALURGIA , PROCEDENCIA: BANCO UNION S.A., CHEQUE: 3141, FECHA DE EMISION:29/12/2017</t>
  </si>
  <si>
    <t>00099021001 DEP.DE CHEQ.AJENOS,RET.DE CAM.,CONCEPTO: DEVOLUCION DE RECURSOS,DEP.: AGENCIA NACIONAL DE HIDROCARBUROS , PROCEDENCIA: BANCO UNION S.A., CHEQUE: 4857, FECHA DE EMISION:29/12/2017</t>
  </si>
  <si>
    <t>00099021001 DEP.DE CHEQ.AJENOS,RET.DE CAM.,CONCEPTO: DEV. POR DIFERENCIA CAMBIO DE RUTA JANETH FELIPEZ RIOS GESTION 2017,DEP.: CAMARA DE SENADORES , PROCEDENCIA: BANCO UNION S.A., CHEQUE: 6788, FECHA DE EMISION:29/12/2017</t>
  </si>
  <si>
    <t>00099024113 DEP.DE CHEQ.AJENOS,RET.DE CAM.,CONCEPTO: DEVOLUCION DE SALDOS PROYECTOS UPRE,DEP.: GOB. AUTONOMO MCPAL. COPACABANA , PROCEDENCIA: BANCO UNION S.A., CHEQUE: 5397, FECHA DE EMISION:29/12/2017</t>
  </si>
  <si>
    <t>00526012001 DEP.DE CHEQ.AJENOS,RET.DE CAM.,CONCEPTO: DEVOLUCION DE PASAJES NO UTILIZADOS DE BOA - 2017,DEP.: BOLIVIA TV , PROCEDENCIA: BANCO UNION S.A., CHEQUE: 16082, FECHA DE EMISION:03/01/2018</t>
  </si>
  <si>
    <t>00526012001 DEP.DE CHEQ.AJENOS,RET.DE CAM.,CONCEPTO: DEP. SALDOS NO UTILIZADOS FONDO OPERATIVO CBBA/17 ING. MAGNE,DEP.: BOLIVIA TV , PROCEDENCIA: BANCO UNION S.A., CHEQUE: 16084, FECHA DE EMISION:03/01/2018</t>
  </si>
  <si>
    <t>00526012001 DEP.DE CHEQ.AJENOS,RET.DE CAM.,CONCEPTO: DEVOLUCION DE SALDOS NO UTILIZADOS FONDO OPERATIVO SCZ-2017,DEP.: BOLIVIA TV , PROCEDENCIA: BANCO UNION S.A., CHEQUE: 16083, FECHA DE EMISION:03/01/2018</t>
  </si>
  <si>
    <t>00099021001 DEPOSITO DE EFECTIVO, DEPOSITANTE: CARLOS QUISPE, CONCEPTO: CONSUMO EXCEDENTE DE LINEA CELULAR DEL MES DE NOVIEMBRE 2017 DEL LIC CARLOS QUISPE LIMA, CUENTA DE DEPOSITO: CUENTA UNICA DEL TESORO</t>
  </si>
  <si>
    <t>00015011108 DEPOSITO DE EFECTIVO, DEPOSITANTE: DRA. BLANCA NIEVE GOMEZ NOGALES, CONCEPTO: DEVOLUCION ASIGNACION DE RECURSOS DDRP-BENI, CUENTA DE DEPOSITO: CUENTA UNICA DEL TESORO</t>
  </si>
  <si>
    <t>00099021001 DEPOSITO DE EFECTIVO, DEPOSITANTE: DAMIANA LAURA ALANOCA, CONCEPTO: SENASIR, CUENTA DE DEPOSITO: CUENTA UNICA DEL TESORO</t>
  </si>
  <si>
    <t>00099021001 DEPOSITO DE EFECTIVO, DEPOSITANTE: NELLY PATRICIA MIRANDA TORREZ, CONCEPTO: REVERSION PASAJES PREVENTIVO 8270/17, CUENTA DE DEPOSITO: CUENTA UNICA DEL TESORO</t>
  </si>
  <si>
    <t>00099021001 DEPOSITO DE EFECTIVO, DEPOSITANTE: MARCELO ANGEL GUTIERREZ PARDO, CONCEPTO: REVERSION PASAJES PREVENTIVO 8273/17, CUENTA DE DEPOSITO: CUENTA UNICA DEL TESORO</t>
  </si>
  <si>
    <t>00099021001 DEPOSITO DE EFECTIVO, DEPOSITANTE: YOLANDA ECHALAR OROZCO, CONCEPTO: REVERSION PASAJES PREVENTIVO 8280/17, CUENTA DE DEPOSITO: CUENTA UNICA DEL TESORO</t>
  </si>
  <si>
    <t>00086038007 DEPOSITO DE EFECTIVO, DEPOSITANTE: SERNAP, CONCEPTO: REVERSION DE PLANILLA DEL MES DE ENERO 2017, CUENTA DE DEPOSITO: CUENTA UNICA DEL TESORO</t>
  </si>
  <si>
    <t>00099021001 DEPOSITO DE EFECTIVO, DEPOSITANTE: DARWIN SANTIAGO PALOMINO LOPEZ, CONCEPTO: DEVOLUCION DE GASTOS OPERATIVOS, CUENTA DE DEPOSITO: CUENTA UNICA DEL TESORO</t>
  </si>
  <si>
    <t>00526012001 DEPOSITO DE EFECTIVO, DEPOSITANTE: BOLIVIA TV RODRIGO GUIBARRA PARRADO, CONCEPTO: DEVOLUCION DE FONDOS EN AVANCE, CUENTA DE DEPOSITO: CUENTA UNICA DEL TESORO</t>
  </si>
  <si>
    <t>00526012001 DEPOSITO DE EFECTIVO, DEPOSITANTE: BOLIVIA TV RODRIGO GUIBARRA PARRADO, CONCEPTO: DEVOLUCION DE VIATICOS, CUENTA DE DEPOSITO: CUENTA UNICA DEL TESORO</t>
  </si>
  <si>
    <t>00099021001 DEPOSITO DE EFECTIVO, DEPOSITANTE: VALERIANO MACIAS QUENTA, CONCEPTO: DEVOLUCION DE RECURSOS PARA COMBUSTIBLE, CUENTA DE DEPOSITO: CUENTA UNICA DEL TESORO</t>
  </si>
  <si>
    <t>00099021001 DEPOSITO DE EFECTIVO, DEPOSITANTE: MARCIA ANGELICA TARIFA BORDA -ATT, CONCEPTO: DEVOLUCION POR DUPLICIDAD DE PAGO DE REFRIGERIO DEL MES DE NOVIEMBRE DE LA GESTION 2017, CUENTA DE DEPOSITO: CUENTA UNICA DEL TESORO</t>
  </si>
  <si>
    <t>00099021001 DEPOSITO DE EFECTIVO, DEPOSITANTE: CRISTHIAN PABLO BUSTILLOS JIMENEZ, CONCEPTO: REVERSION DE PASAJES PREVENTIVO N° 8709, CUENTA DE DEPOSITO: CUENTA UNICA DEL TESORO</t>
  </si>
  <si>
    <t>00099021001 DEPOSITO DE EFECTIVO, DEPOSITANTE: CRISTHIAN PABLO BUSTILLOS JIMENEZ, CONCEPTO: REVERSION DE PASAJES PREVENTIVO N° 8748, CUENTA DE DEPOSITO: CUENTA UNICA DEL TESORO</t>
  </si>
  <si>
    <t>00099021001 DEPOSITO DE EFECTIVO, DEPOSITANTE: JUDITH SORAYA GOMEZ CHOQUE, CONCEPTO: DEVOLUCION PAGO EXAMENES PREOCUPACIONALES (OTROS), CUENTA DE DEPOSITO: CUENTA UNICA DEL TESORO</t>
  </si>
  <si>
    <t>00099021001 DEPOSITO DE EFECTIVO, DEPOSITANTE: BRAULIO NESTOR SARAVIA CHALCO, CONCEPTO: REVERSION DE PASAJES PREV. N° 8721, CUENTA DE DEPOSITO: CUENTA UNICA DEL TESORO</t>
  </si>
  <si>
    <t>00099021001 DEP.DE CHEQ.AJENOS,RET.DE CAM.,CONCEPTO: DEV. DE RECURSOS EN DEMASIA GESTION 2017,DEP.: CAMARA DE SENADORES , PROCEDENCIA: BANCO UNION S.A., CHEQUE: 6789, FECHA DE EMISION:29/12/2017</t>
  </si>
  <si>
    <t>00099021001 DEP.DE CHEQ.AJENOS,RET.DE CAM.,CONCEPTO: DEV. DE RECURSOS EN DEMASIA GESTION 2017,DEP.: CAMARA DE SENADORES , PROCEDENCIA: BANCO UNION S.A., CHEQUE: 6790, FECHA DE EMISION:29/12/2017</t>
  </si>
  <si>
    <t>00099021001 DEP.DE CHEQ.AJENOS,RET.DE CAM.,CONCEPTO: DEV. DE RECURSOS EN DEMASIA GESTION 2017,DEP.: CAMARA DE SENADORES , PROCEDENCIA: BANCO UNION S.A., CHEQUE: 6791, FECHA DE EMISION:29/12/2017</t>
  </si>
  <si>
    <t>00099021001 DEP.DE CHEQ.AJENOS,RET.DE CAM.,CONCEPTO: DEV. DE BOLETO AEREO INTERNACIONAL DE LA AEROLINEA AMERICAN AIRLINES (OSCAR ORTIZ),DEP.: CAMARA DE SENADORES , PROCEDENCIA: BANCO UNION S.A., CHEQUE: 6792, FECHA DE EMISION:29/12/2017</t>
  </si>
  <si>
    <t>00099021001 DEP.DE CHEQ.AJENOS,RET.DE CAM.,CONCEPTO: REVEOLUCION DE CC NO COBRADA SEPTIEMBRE 2017,DEP.: LA VITALICIA SEGUROS Y REASEGUROS DE VIDA S.A. , PROCEDENCIA: BANCO BISA S.A., CHEQUE: 45978, FECHA DE EMISION:04/01/2018</t>
  </si>
  <si>
    <t>00291012001 DEP.DE CHEQ.AJENOS,RET.DE CAM.,CONCEPTO: DEVOLUCION DE SALDO REGIONAL TARIJA,DEP.: ADMINISTRADORA BOLIVIANA DE CARRETERA , PROCEDENCIA: BANCO UNION S.A., CHEQUE: 2113, FECHA DE EMISION:26/12/2017</t>
  </si>
  <si>
    <t>00291012001 DEP.DE CHEQ.AJENOS,RET.DE CAM.,CONCEPTO: DEVOLUCION DE SALDOS REGIONAL TARIJA,DEP.: ADMINISTRADORA BOLIVIANA DE CARRETERAS , PROCEDENCIA: BANCO UNION S.A., CHEQUE: 2118, FECHA DE EMISION:26/12/2017</t>
  </si>
  <si>
    <t>00099021001 DEP.DE CHEQ.AJENOS,RET.DE CAM.,CONCEPTO: DEVOLUCION DE SALDO REGIONAL TARIJA,DEP.: ADMINISTRADORA BOLIVIANA DE CARRETERAS , PROCEDENCIA: BANCO UNION S.A., CHEQUE: 2119, FECHA DE EMISION:26/12/2017</t>
  </si>
  <si>
    <t>00291012001 DEP.DE CHEQ.AJENOS,RET.DE CAM.,CONCEPTO: DEVOLUCION DE SALDOS REGIONAL TARIJA,DEP.: ADMINISTRADORA BOLIVIANA DE CARRETERAS , PROCEDENCIA: BANCO UNION S.A., CHEQUE: 2116, FECHA DE EMISION:26/12/2017</t>
  </si>
  <si>
    <t>00291012001 DEP.DE CHEQ.AJENOS,RET.DE CAM.,CONCEPTO: DEVOLUCION DE SALDOS REGIONAL TARIJA,DEP.: ADMINISTRADORA BOLIVIANA DE CARRETERAS , PROCEDENCIA: BANCO UNION S.A., CHEQUE: 2112, FECHA DE EMISION:26/12/2017</t>
  </si>
  <si>
    <t>00291012001 DEP.DE CHEQ.AJENOS,RET.DE CAM.,CONCEPTO: DEVOLUCION DE SALDO REGIONAL TARIJA,DEP.: ADMINISTRADORA BOLIVIANA DE CARRETERAS , PROCEDENCIA: BANCO UNION S.A., CHEQUE: 2111, FECHA DE EMISION:26/12/2017</t>
  </si>
  <si>
    <t>00291012001 DEP.DE CHEQ.AJENOS,RET.DE CAM.,CONCEPTO: DEVOLUCION DE SALDOS,DEP.: ADMINISTRADORA BOLIVIANA DE CARRETERAS , PROCEDENCIA: BANCO UNION S.A., CHEQUE: 2110, FECHA DE EMISION:26/12/2017</t>
  </si>
  <si>
    <t>00291012001 DEP.DE CHEQ.AJENOS,RET.DE CAM.,CONCEPTO: DEVOLUCION DE SALDO REGIONAL TARIJA,DEP.: ADMINISTRADORA BOLIVIANA DE CARRETERAS , PROCEDENCIA: BANCO UNION S.A., CHEQUE: 2114, FECHA DE EMISION:26/12/2017</t>
  </si>
  <si>
    <t>00099021001 DEPOSITO DE EFECTIVO, DEPOSITANTE: MARIA ROSARIO VICHEVICH ZAMBRANA CI 4800568LP, CONCEPTO: DUODECIMAS DE AGUINALDO, CUENTA DE DEPOSITO: CUENTA UNICA DEL TESORO</t>
  </si>
  <si>
    <t>00099021001 DEPOSITO DE EFECTIVO, DEPOSITANTE: ABRAHAM MIRANDA LAYME-ADM SENASAG LA PAZ, CONCEPTO: DEVOL FONDOS ASIGNADOS PARA REFRIGERIO CORRESP SEPTIEMBRE 2017 DEL EX FUNCIONARIO JOSE LUIS CHOQUE C, CUENTA DE DEPOSITO: CUENTA UNICA DEL TESORO</t>
  </si>
  <si>
    <t>00086031101 DEPOSITO DE EFECTIVO, DEPOSITANTE: NOEL ARISTIDES DURAN LAURA, CONCEPTO: RECONOCIMIENTO DE SERCICIOS POR LA CONSECIONARIA DE ALIMENTOS MES DE NOVIEMBRE, CUENTA DE DEPOSITO: CUENTA UNICA DEL TESORO</t>
  </si>
  <si>
    <t>00099031004 DEPOSITO DE EFECTIVO, DEPOSITANTE: NACIONAL SEGUROS PATRIMONIALES Y FIANZAS S.A., CONCEPTO: PRORROGA NOCRE, CUENTA DE DEPOSITO: CUENTA UNICA DEL TESORO</t>
  </si>
  <si>
    <t>00099021001 DEPOSITO DE EFECTIVO, DEPOSITANTE: HUSCAR MARCELO TORO MALAGA, CONCEPTO: DEP. DE UNA DUODECIMA DE AGUINALDO, CUENTA DE DEPOSITO: CUENTA UNICA DEL TESORO</t>
  </si>
  <si>
    <t>00099021001 DEPOSITO DE EFECTIVO, DEPOSITANTE: MARIA ESTHER VELASQUEZ HINOJOSA, CONCEPTO: DEPÓSITO DE DOS DUODESIMAS DE AGUINALDO, CUENTA DE DEPOSITO: CUENTA UNICA DEL TESORO</t>
  </si>
  <si>
    <t>00099021001 DEPOSITO DE EFECTIVO, DEPOSITANTE: REYNALDO ZACONETA, CONCEPTO: DEVOLUCION DE PASAJE AEREO LPZ-CBB GESTION 2016 N° 930-9179268285, CUENTA DE DEPOSITO: CUENTA UNICA DEL TESORO</t>
  </si>
  <si>
    <t>00099021001 DEPOSITO DE EFECTIVO, DEPOSITANTE: REYNALDO ZACONETA, CONCEPTO: DEVOLUCION DE PASAJE AEREO LPZ-CBB GESTION 2016 N° 930-1727427328, CUENTA DE DEPOSITO: CUENTA UNICA DEL TESORO</t>
  </si>
  <si>
    <t>00099021001 DEPOSITO DE EFECTIVO, DEPOSITANTE: RAMIRO LUIS CALLISAYA CAUNA, CONCEPTO: REVERSION POR PASAJES PREVENTIVO N 8281/17, CUENTA DE DEPOSITO: CUENTA UNICA DEL TESORO</t>
  </si>
  <si>
    <t>00099021001 DEPOSITO DE EFECTIVO, DEPOSITANTE: JUAN CARLOS ORTEGA BAUTISTA, CONCEPTO: REVERSION POR PASAJES PREVENTIVO N 8267/17, CUENTA DE DEPOSITO: CUENTA UNICA DEL TESORO</t>
  </si>
  <si>
    <t>00099021001 DEPOSITO DE EFECTIVO, DEPOSITANTE: MARCO ANTONIO BLANCO SALINAS, CONCEPTO: REVERSION POR PASAJES PREVENTIVO N 8276/17, CUENTA DE DEPOSITO: CUENTA UNICA DEL TESORO</t>
  </si>
  <si>
    <t>00099021001 DEPOSITO DE EFECTIVO, DEPOSITANTE: TERESA WAYRA KOLLE VALENZUELA, CONCEPTO: DEVOLUCION DE SALDO ADICIONAL, CUENTA DE DEPOSITO: CUENTA UNICA DEL TESORO</t>
  </si>
  <si>
    <t>00099021001 DEPOSITO DE EFECTIVO, DEPOSITANTE: GREGORIO YUJRA MAMANI, CONCEPTO: DOBLE PERCEPCION, CUENTA DE DEPOSITO: CUENTA UNICA DEL TESORO</t>
  </si>
  <si>
    <t>00099021001 DEPOSITO DE EFECTIVO, DEPOSITANTE: BERONICA MOSCOSO MARIN, CONCEPTO: EXCEDENTE DE IMPORTE POR CONSUMO DE TELEFONIA FIJA, CUENTA DE DEPOSITO: CUENTA UNICA DEL TESORO</t>
  </si>
  <si>
    <t>00099021001 DEPOSITO DE EFECTIVO, DEPOSITANTE: CARLOS ERIX RUCK ARZABE, CONCEPTO: DEVOLUCION DE VIAITICOS, CUENTA DE DEPOSITO: CUENTA UNICA DEL TESORO</t>
  </si>
  <si>
    <t>00020031101 DEPOSITO DE EFECTIVO, DEPOSITANTE: CARLOS ERIX RUCK ARZABE, CONCEPTO: DEVOLUCION DE VIATICOS, CUENTA DE DEPOSITO: CUENTA UNICA DEL TESORO</t>
  </si>
  <si>
    <t>00030014201 DEPOSITO DE EFECTIVO, DEPOSITANTE: LINE HOUSE SERVICES SRL, CONCEPTO: DEVOLUCION EXCEDENTE PAGO C31-4264, CUENTA DE DEPOSITO: CUENTA UNICA DEL TESORO</t>
  </si>
  <si>
    <t>00099021001 DEPOSITO DE EFECTIVO, DEPOSITANTE: ASFI - GERARDO QUELCA, CONCEPTO: DEVOLUCION FONDOS POR ASIGNACION DE VIATICOS, CUENTA DE DEPOSITO: CUENTA UNICA DEL TESORO</t>
  </si>
  <si>
    <t>00086084202 DEPOSITO DE EFECTIVO, DEPOSITANTE: ALEJANDRO CARTAGENA BELLO, CONCEPTO: DEVOLUCION DE PASAJES Y VIATICOS C-31 (398), CUENTA DE DEPOSITO: CUENTA UNICA DEL TESORO</t>
  </si>
  <si>
    <t>00574012002 DEPOSITO DE EFECTIVO, DEPOSITANTE: WILLIAM WILSON BALDERRAMA ANTEQUERA, CONCEPTO: DEVOLUCION FONDOS EN AVANCE, CUENTA DE DEPOSITO: CUENTA UNICA DEL TESORO</t>
  </si>
  <si>
    <t>00046057007 DEPOSITO DE EFECTIVO, DEPOSITANTE: PABLO CALIZAYA, CONCEPTO: MEJORAMIENTO ACCESO A SERVICIOS, CUENTA DE DEPOSITO: CUENTA UNICA DEL TESORO</t>
  </si>
  <si>
    <t>00016011101 DEPOSITO DE EFECTIVO, DEPOSITANTE: ARIEL JIORGE CONDE FLORES, CONCEPTO: DEVOLUCION DE SALDOS, CUENTA DE DEPOSITO: CUENTA UNICA DEL TESORO</t>
  </si>
  <si>
    <t>00099021001 DEPOSITO DE EFECTIVO, DEPOSITANTE: ALVARO TERRAZAS PELAEZ, CONCEPTO: PAGO POR EXEDENTE POR SERVICIOS DE LLAMADAS A TELEFONIA MOVIL, CUENTA DE DEPOSITO: CUENTA UNICA DEL TESORO</t>
  </si>
  <si>
    <t>00099021001 DEPOSITO DE EFECTIVO, DEPOSITANTE: ALVARO TERRAZAS PELAEZ, CONCEPTO: PAGO POR EXCEDENTE POR SERVICIOS DE LLAMADAS A TELEFONIA MOVIL, CUENTA DE DEPOSITO: CUENTA UNICA DEL TESORO</t>
  </si>
  <si>
    <t>00099021001 DEPOSITO DE EFECTIVO, DEPOSITANTE: LINETH GUZMAN WILDE, CONCEPTO: DEV. DE VIATICOS DIA 21 / 11 / 2017, CUENTA DE DEPOSITO: CUENTA UNICA DEL TESORO</t>
  </si>
  <si>
    <t>00132052001 DEP.DE CHEQ.AJENOS,RET.DE CAM.,CONCEPTO: DEVOLUCION DE SALDOS NO EJECUTADOS,DEP.: SEDEM , PROCEDENCIA: BANCO UNION S.A., CHEQUE: 1957, FECHA DE EMISION:27/12/2017</t>
  </si>
  <si>
    <t>00132052001 DEP.DE CHEQ.AJENOS,RET.DE CAM.,CONCEPTO: DEVOLUCION DE SALDOS NO EJECUTADOS,DEP.: SEDEM , PROCEDENCIA: BANCO UNION S.A., CHEQUE: 1956, FECHA DE EMISION:27/12/2017</t>
  </si>
  <si>
    <t>00132052001 DEP.DE CHEQ.AJENOS,RET.DE CAM.,CONCEPTO: DEVOLUCION DE SALDOS NO EJECUTADOS,DEP.: SEDEM , PROCEDENCIA: BANCO UNION S.A., CHEQUE: 1955, FECHA DE EMISION:27/12/2017</t>
  </si>
  <si>
    <t>00132052001 DEP.DE CHEQ.AJENOS,RET.DE CAM.,CONCEPTO: DEVOLUCION DE SALDOS NO EJECUTADOS,DEP.: SEDEM , PROCEDENCIA: BANCO UNION S.A., CHEQUE: 1954, FECHA DE EMISION:27/12/2017</t>
  </si>
  <si>
    <t>00132052001 DEP.DE CHEQ.AJENOS,RET.DE CAM.,CONCEPTO: DEVOLUCION DE SALDOS NO EJECUTADOS,DEP.: SEDEM , PROCEDENCIA: BANCO UNION S.A., CHEQUE: 1953, FECHA DE EMISION:27/12/2017</t>
  </si>
  <si>
    <t>00015011108 DEP.DE CHEQ.AJENOS,RET.DE CAM.,CONCEPTO: DEVOLUCION DE FONDOS,DEP.: MIN GOBIERNO , PROCEDENCIA: BANCO UNION S.A., CHEQUE: 51004, FECHA DE EMISION:29/12/2017</t>
  </si>
  <si>
    <t>00680012001 DEP.DE CHEQ.AJENOS,RET.DE CAM.,CONCEPTO: PAGO ALQUILER A.T.M. CONTRALORIA ENERO 2018,DEP.: BANCO UNION S.A. , PROCEDENCIA: BANCO UNION S.A., CHEQUE: 151488, FECHA DE EMISION:04/01/2018</t>
  </si>
  <si>
    <t>00086031101 DEP.DE CHEQ.AJENOS,RET.DE CAM.,CONCEPTO: DEP. POR COBRO DE MULTAS,DEP.: SERNAP - MANURIPI , PROCEDENCIA: BANCO UNION S.A., CHEQUE: 1943, FECHA DE EMISION:15/12/2017</t>
  </si>
  <si>
    <t>00086031101 DEP.DE CHEQ.AJENOS,RET.DE CAM.,CONCEPTO: DEP. POR REVERSION DE FONDOS,DEP.: SERNAP - MANURIPI , PROCEDENCIA: BANCO UNION S.A., CHEQUE: 1939, FECHA DE EMISION:15/12/2017</t>
  </si>
  <si>
    <t>00086031101 DEP.DE CHEQ.AJENOS,RET.DE CAM.,CONCEPTO: DEP. POR REVERSION DE FONDOS,DEP.: SERNAP - MANURIPI , PROCEDENCIA: BANCO UNION S.A., CHEQUE: 1940, FECHA DE EMISION:15/12/2017</t>
  </si>
  <si>
    <t>00086031101 DEP.DE CHEQ.AJENOS,RET.DE CAM.,CONCEPTO: DEP. POR REVERSION DE FONDOS,DEP.: SERNAP - MANURIPI , PROCEDENCIA: BANCO UNION S.A., CHEQUE: 1941, FECHA DE EMISION:15/12/2017</t>
  </si>
  <si>
    <t>00086031101 DEP.DE CHEQ.AJENOS,RET.DE CAM.,CONCEPTO: DEP. POR REVERSION DE FONDOS,DEP.: SERNAP - TARIQUIA , PROCEDENCIA: BANCO UNION S.A., CHEQUE: 973, FECHA DE EMISION:23/12/2017</t>
  </si>
  <si>
    <t>00086031101 DEP.DE CHEQ.AJENOS,RET.DE CAM.,CONCEPTO: DEP. POR REVERSION DE FONDOS NO UTILIZADOS,DEP.: SERNAP - TARIQUIA , PROCEDENCIA: BANCO UNION S.A., CHEQUE: 974, FECHA DE EMISION:23/12/2017</t>
  </si>
  <si>
    <t>00086031101 DEP.DE CHEQ.AJENOS,RET.DE CAM.,CONCEPTO: DEP. POR REVERSION DE FONDOS NO UTILIZADOS,DEP.: SERNAP - TARIQUIA , PROCEDENCIA: BANCO UNION S.A., CHEQUE: 975, FECHA DE EMISION:23/12/2017</t>
  </si>
  <si>
    <t>00086031101 DEP.DE CHEQ.AJENOS,RET.DE CAM.,CONCEPTO: DEP. POR REVERSION DE FONDOS,DEP.: SERNAP - TARIQUIA , PROCEDENCIA: BANCO UNION S.A., CHEQUE: 976, FECHA DE EMISION:23/12/2017</t>
  </si>
  <si>
    <t>00086038007 DEP.DE CHEQ.AJENOS,RET.DE CAM.,CONCEPTO: DEP. POR REVERSION DE FONDOS,DEP.: SERNAP - APOLOBAMBA , PROCEDENCIA: BANCO UNION S.A., CHEQUE: 1474, FECHA DE EMISION:13/12/2017</t>
  </si>
  <si>
    <t>00099021001 DEP.DE CHEQ.AJENOS,RET.DE CAM.,CONCEPTO: DEP. POR REVERSION DE FONDOS,DEP.: SERNAP - APOLOBAMBA , PROCEDENCIA: BANCO UNION S.A., CHEQUE: 1497, FECHA DE EMISION:15/12/2017</t>
  </si>
  <si>
    <t>00099021001 DEP.DE CHEQ.AJENOS,RET.DE CAM.,CONCEPTO: DEP. POR REVERSION DE FONDOS,DEP.: SERNAP - COTAPATA , PROCEDENCIA: BANCO UNION S.A., CHEQUE: 999, FECHA DE EMISION:15/12/2017</t>
  </si>
  <si>
    <t>00099024113 DEP.DE CHEQ.AJENOS,RET.DE CAM.,CONCEPTO: DEVOLUCION DE SALDOS PROYECTOS CON UPRE,DEP.: GOBIERNO AUTONOMO MUNICIPAL DE CAIROMA , PROCEDENCIA: BANCO UNION S.A., CHEQUE: 3921, FECHA DE EMISION:28/12/2017</t>
  </si>
  <si>
    <t>00290054101 DEPOSITO DE EFECTIVO, DEPOSITANTE: CRISTIHAN MANUEL CASTRO CANDIA, CONCEPTO: REVERSION AL C-31 290, CUENTA DE DEPOSITO: CUENTA UNICA DEL TESORO</t>
  </si>
  <si>
    <t>00099021001 DEPOSITO DE EFECTIVO, DEPOSITANTE: WILLIAM MACEDA CRUZ, CONCEPTO: DOBLE PERCEPCION, CUENTA DE DEPOSITO: CUENTA UNICA DEL TESORO</t>
  </si>
  <si>
    <t>00099021001 DEPOSITO DE EFECTIVO, DEPOSITANTE: NANCY VDA. DE PINTO, CONCEPTO: DEVOLUCION SEGUN LIBRETA N°00099021001, CUENTA DE DEPOSITO: CUENTA UNICA DEL TESORO</t>
  </si>
  <si>
    <t>00099021001 DEPOSITO DE EFECTIVO, DEPOSITANTE: AIDA M. VDA. DE ROSSO, CONCEPTO: CONVENIO DE PAGO 00916, CUENTA DE DEPOSITO: CUENTA UNICA DEL TESORO</t>
  </si>
  <si>
    <t>00046024204 DEPOSITO DE EFECTIVO, DEPOSITANTE: JHOVANA HUANCA QUISPE - MINISTERIO DE SALUD, CONCEPTO: REVERSION SALDO NO EJECUTADO EN VIATICOS, CUENTA DE DEPOSITO: CUENTA UNICA DEL TESORO</t>
  </si>
  <si>
    <t>00099021001 DEPOSITO DE EFECTIVO, DEPOSITANTE: CAMARA SENADORES -SENADORA MONICA COPA MURGA, CONCEPTO: RESTITUCION CAMARA SENADORES, CUENTA DE DEPOSITO: CUENTA UNICA DEL TESORO</t>
  </si>
  <si>
    <t>00132039201 DEPOSITO DE EFECTIVO, DEPOSITANTE: ECEBOL / SEDEM, CONCEPTO: DEVOLUCION FONDOS EN AVANCE, CUENTA DE DEPOSITO: CUENTA UNICA DEL TESORO</t>
  </si>
  <si>
    <t>00099021001 DEPOSITO DE EFECTIVO, DEPOSITANTE: CAMARA DE DIPUTADOS, CONCEPTO: PREV. 2058/2017 DEVOLUCION DE RECURSOS, CUENTA DE DEPOSITO: CUENTA UNICA DEL TESORO</t>
  </si>
  <si>
    <t>00099021001 DEPOSITO DE EFECTIVO, DEPOSITANTE: SONIA EUGENIA AGUILERA ALCON, CONCEPTO: DOBLE PERCEPCION, CUENTA DE DEPOSITO: CUENTA UNICA DEL TESORO</t>
  </si>
  <si>
    <t>00020031101 DEPOSITO DE EFECTIVO, DEPOSITANTE: ERICK LEOPOLDO PINO AYALA, CONCEPTO: VIATICOS, CUENTA DE DEPOSITO: CUENTA UNICA DEL TESORO</t>
  </si>
  <si>
    <t>00526012001 DEPOSITO DE EFECTIVO, DEPOSITANTE: ANGEL CHUQUIMIA MIRANDA BOLIVIA TV, CONCEPTO: DEVOLUCION DE FONDOS EN AVANCE VIAJE CBBA, CUENTA DE DEPOSITO: CUENTA UNICA DEL TESORO</t>
  </si>
  <si>
    <t>00099021001 DEPOSITO DE EFECTIVO, DEPOSITANTE: EPIFANIA CERRUTO, CONCEPTO: COBRO INDEBIDO POR PAGO DE P.R.A. EN CONFORMIDAD A LO DISPUESTO POR EL D.S. 27066 DE FECHA 06/06/03, CUENTA DE DEPOSITO: CUENTA UNICA DEL TESORO</t>
  </si>
  <si>
    <t>00099021001 DEPOSITO DE EFECTIVO, DEPOSITANTE: RI - 5 CAMPERO, CONCEPTO: POR GASTOS NO EJECUTADOS EN LA COMPRA DE COMBUSTIBLE DICIEMBRE , CUENTA DE DEPOSITO: CUENTA UNICA DEL TESORO</t>
  </si>
  <si>
    <t>00016011101 DEPOSITO DE EFECTIVO, DEPOSITANTE: SUSANA MABEL POSTIGO DE SPADA, CONCEPTO: DEVOLUCION DE VIATICOS, CUENTA DE DEPOSITO: CUENTA UNICA DEL TESORO</t>
  </si>
  <si>
    <t>00015011108 DEPOSITO DE EFECTIVO, DEPOSITANTE: MAGALY ESPINOZA, CONCEPTO: EXCESO FALTANTE AGOSTO 2017, CUENTA DE DEPOSITO: CUENTA UNICA DEL TESORO</t>
  </si>
  <si>
    <t>00099021001 DEPOSITO DE EFECTIVO, DEPOSITANTE: EVE CARMEN MAMANI ROLDAN, CONCEPTO: DESCUENTOS POR DOS DIAS DE HABER, CUENTA DE DEPOSITO: CUENTA UNICA DEL TESORO</t>
  </si>
  <si>
    <t>00099021001 DEPOSITO DE EFECTIVO, DEPOSITANTE: MIN. DE DEPORTES - J. REYNALDO URIONA HIDALGO, CONCEPTO: DEVOLUCION DE SALDOS NO UTILIZADOS EN LA CARRERA PEDESTRE 10K "PRESIDENTE EVO" - TROPICO DE CBBA, CUENTA DE DEPOSITO: CUENTA UNICA DEL TESORO</t>
  </si>
  <si>
    <t>00099021001 DEPOSITO DE EFECTIVO, DEPOSITANTE: JOSEPH ABEL MAYTA COCA, CONCEPTO: DEVOLUCION VIATICOS VIAJE NO RALIZADO TRINIDAD, CUENTA DE DEPOSITO: CUENTA UNICA DEL TESORO</t>
  </si>
  <si>
    <t>00099021001 DEPOSITO DE EFECTIVO, DEPOSITANTE: NUEMY PLATA VDA DE LOPEZ, CONCEPTO: DEVOLUCION DE BENEFICIOS DE VIUDEZ, CUENTA DE DEPOSITO: CUENTA UNICA DEL TESORO</t>
  </si>
  <si>
    <t>00291012008 DEPOSITO DE EFECTIVO, DEPOSITANTE: INPOLA CONSULTORES SRL, CONCEPTO: ANALISIS MUESTRAS LABORATORIO ABC, CUENTA DE DEPOSITO: CUENTA UNICA DEL TESORO</t>
  </si>
  <si>
    <t>00099021001 DEPOSITO DE EFECTIVO, DEPOSITANTE: SR. HUGO ALRAMIRANO IBARRA CI 34568267 SCZ, CONCEPTO: CUMPLIMIENTO DE COMPROMISO DE DEVOLUCION DE DINERO, CUENTA DE DEPOSITO: CUENTA UNICA DEL TESORO</t>
  </si>
  <si>
    <t>00099021001 DEPOSITO DE EFECTIVO, DEPOSITANTE: MELISA VIVIANA BRESS VIRGOS, CONCEPTO: PAGO EXCEDENTES POR SERV.DE LLAMADAS TELEFONO MOVIL(FEB,MARZ,ABRIL,JUNIO,JULIO AGOSTO SEP Y OCT.2017, CUENTA DE DEPOSITO: CUENTA UNICA DEL TESORO</t>
  </si>
  <si>
    <t>00099021001 DEPOSITO DE EFECTIVO, DEPOSITANTE: ROSIO RODRIGUEZ GOITIA, CONCEPTO: PAGO EXCEDENTES SERV.DE LLAMADAS AL TELEFONO MOVIL(ENER,FEBR,MAYO,JUNIO,JULIO,AGOST,SEPT Y OCT.2017, CUENTA DE DEPOSITO: CUENTA UNICA DEL TESORO</t>
  </si>
  <si>
    <t>00099021001 DEPOSITO DE EFECTIVO, DEPOSITANTE: ANDREA FRIAS BENITEZ, CONCEPTO: DEVOLUCION REFRIGERIO, CUENTA DE DEPOSITO: CUENTA UNICA DEL TESORO</t>
  </si>
  <si>
    <t>00046024204 DEPOSITO DE EFECTIVO, DEPOSITANTE: ROLANDO IVAN AYAVIRI CABERO, CONCEPTO: PAGO DE EXCEDENTE POR SERVICIO DE LLAMADAS A TELEFONIA MOVIL, CUENTA DE DEPOSITO: CUENTA UNICA DEL TESORO</t>
  </si>
  <si>
    <t>00099021001 DEP.DE CHEQ.AJENOS,RET.DE CAM.,CONCEPTO: PAGO DEVOLUCION DE BOLETOS,DEP.: VICTORIA TRAVEL , PROCEDENCIA: BANCO MERCANTIL SANTA CRUZ SA., CHEQUE: 2044, FECHA DE EMISION:05/01/2018</t>
  </si>
  <si>
    <t>00099021001 DEP.DE CHEQ.AJENOS,RET.DE CAM.,CONCEPTO: PAGO INCAPACIDAD TEMPORAL DEL PERSONAL SEGIP CORRESPONDIENTE MES OCTUBRE 2017,DEP.: CAJA DE SALUD DE CAMINOS Y RA , PROCEDENCIA: BANCO UNION S.A., CHEQUE: 8584, FECHA DE EMISION:28/12/2017</t>
  </si>
  <si>
    <t>00099021001 DEP.DE CHEQ.AJENOS,RET.DE CAM.,CONCEPTO: PAGO INCAPACIDAD TEMPORAL DEL PERSONAL ABC CORRESPONDIENTE MES NOVIEMBRE 2017,DEP.: CAJA DE SALUD DE CAMINOS Y RA , PROCEDENCIA: BANCO UNION S.A., CHEQUE: 8708, FECHA DE EMISION:27/12/2017</t>
  </si>
  <si>
    <t>00574012002 DEPOSITO DE EFECTIVO, DEPOSITANTE: JUAN CARLOS CHIPANA QUISPE CI:6856085, CONCEPTO: DEVOLUCION DE FONDOS NO UTILIZADOS LACTEOSBOL, CUENTA DE DEPOSITO: CUENTA UNICA DEL TESORO</t>
  </si>
  <si>
    <t>00574012002 DEPOSITO DE EFECTIVO, DEPOSITANTE: BENARDINO CALLE MAMANI, CONCEPTO: DEVOLUCION DE FONDOS EN AVANCE VALLE SACTA LACTEOSBOL, CUENTA DE DEPOSITO: CUENTA UNICA DEL TESORO</t>
  </si>
  <si>
    <t>00099021001 DEPOSITO DE EFECTIVO, DEPOSITANTE: LOURDES ALIAGA ZAPATA, CONCEPTO: DEVOLUCION DE COBRO INDEBIDO, CUENTA DE DEPOSITO: CUENTA UNICA DEL TESORO</t>
  </si>
  <si>
    <t>00015011108 DEPOSITO DE EFECTIVO, DEPOSITANTE: JULIO JHONATHAN COLQUE ALCON, CONCEPTO: EXCESOS, CUENTA DE DEPOSITO: CUENTA UNICA DEL TESORO</t>
  </si>
  <si>
    <t>00015011108 DEPOSITO DE EFECTIVO, DEPOSITANTE: SAMUEL VILLEGAS, CONCEPTO: EXCESOS, CUENTA DE DEPOSITO: CUENTA UNICA DEL TESORO</t>
  </si>
  <si>
    <t>00099021001 DEPOSITO DE EFECTIVO, DEPOSITANTE: MERY MAMANI ARANDA, CONCEPTO: DEVOLUCION POR COBRO DE DOBLE PERCEPCION, CUENTA DE DEPOSITO: CUENTA UNICA DEL TESORO</t>
  </si>
  <si>
    <t>00099021001 DEPOSITO DE EFECTIVO, DEPOSITANTE: LIZETH LIDIA YUJRA GABINCHA, CONCEPTO: DEVOLUCION DE REFRIGERIOS DE 4 DIA POR EL MES DE DICIEMBRE 2017, CUENTA DE DEPOSITO: CUENTA UNICA DEL TESORO</t>
  </si>
  <si>
    <t>00099021001 DEPOSITO DE EFECTIVO, DEPOSITANTE: ALBARO MENDOZA ASQUICHO, CONCEPTO: REVERCION POR CONCEPTO DE ADQUISICION DE TASAS (PEAJES) PREVENTIVO N° 7700, CUENTA DE DEPOSITO: CUENTA UNICA DEL TESORO</t>
  </si>
  <si>
    <t>00016011101 DEPOSITO DE EFECTIVO, DEPOSITANTE: MIN.DE EDUCACION - LOURDES MACHICADO URQUIZO, CONCEPTO: DEVOLUCION DE SALDO PASAJES Y VIATICOS, CUENTA DE DEPOSITO: CUENTA UNICA DEL TESORO</t>
  </si>
  <si>
    <t>00592012001 DEPOSITO DE EFECTIVO, DEPOSITANTE: SARA SUZAN TORREZ CORDOVA, CONCEPTO: SALDO DE FONDOS EN AVANCE CIERRE DE GESTION 2017 AREA RECEPTIVO, CUENTA DE DEPOSITO: CUENTA UNICA DEL TESORO</t>
  </si>
  <si>
    <t>00099021001 DEPOSITO DE EFECTIVO, DEPOSITANTE: RS 1 "TTE. GRAL GERMAN BUSCH", CONCEPTO: DEVOLUCION GASTOS NO EJECUTADOS POR CONCEPTO DE COMBUSTIBLE, CUENTA DE DEPOSITO: CUENTA UNICA DEL TESORO</t>
  </si>
  <si>
    <t>00020011103 DEPOSITO DE EFECTIVO, DEPOSITANTE: EDGAR PEÑA MOJICA, CONCEPTO: RETENCION 13% PARTIDA PRESUPUESTARIA 22210 VIATICOS AL INTERIOR DEL PAIS, CUENTA DE DEPOSITO: CUENTA UNICA DEL TESORO</t>
  </si>
  <si>
    <t>00020011103 DEPOSITO DE EFECTIVO, DEPOSITANTE: MARIO ELGIN MONROY PACHECO, CONCEPTO: RETENCION 13% PARTIDA PRESUPUESTARIA 22210 VIATICOS AL INTERIOR DEL PAIS, CUENTA DE DEPOSITO: CUENTA UNICA DEL TESORO</t>
  </si>
  <si>
    <t>00020011103 DEPOSITO DE EFECTIVO, DEPOSITANTE: MINISTERIO DE DEFENSA, CONCEPTO: REVERSION ESCUDO BOL. EN PELTRE PREVENTIVO N 3028, CUENTA DE DEPOSITO: CUENTA UNICA DEL TESORO</t>
  </si>
  <si>
    <t>00099021001 DEPOSITO DE EFECTIVO, DEPOSITANTE: MINISTERIO DE DEFENSA, CONCEPTO: REVERSION ALIMENTACION N PREVENTIVO 7683, CUENTA DE DEPOSITO: CUENTA UNICA DEL TESORO</t>
  </si>
  <si>
    <t>00099021001 DEPOSITO DE EFECTIVO, DEPOSITANTE: HEINZ FRITZ ABRAHAM GERL MERCADO, CONCEPTO: REVERSION POR PASAJES AL INTERIOR DEL PAIS Y ALIMENTACION, CUENTA DE DEPOSITO: CUENTA UNICA DEL TESORO</t>
  </si>
  <si>
    <t>00099021001 DEPOSITO DE EFECTIVO, DEPOSITANTE: CAMARA DE DIPUTADOS, CONCEPTO: PREV/1821 DEVOLUCION DE RECURSOS NO UTILIZADOS/CON AFECTACION AL 29/12/2017, CUENTA DE DEPOSITO: CUENTA UNICA DEL TESORO</t>
  </si>
  <si>
    <t>00099021001 DEPOSITO DE EFECTIVO, DEPOSITANTE: ERNESTO FLORES, CONCEPTO: DEVOLUCION, CUENTA DE DEPOSITO: CUENTA UNICA DEL TESORO</t>
  </si>
  <si>
    <t>00099021001 DEPOSITO DE EFECTIVO, DEPOSITANTE: MTEPS, CONCEPTO: DEVOLUCION DE SALDO DE APOYO SINDICAL GESTION 2016, CUENTA DE DEPOSITO: CUENTA UNICA DEL TESORO</t>
  </si>
  <si>
    <t>00099021001 DEPOSITO DE EFECTIVO, DEPOSITANTE: ADOLFO CHURA-ASFI, CONCEPTO: DEVOLUCION FONDOS EN AVANCE, CUENTA DE DEPOSITO: CUENTA UNICA DEL TESORO</t>
  </si>
  <si>
    <t>00099021001 DEPOSITO DE EFECTIVO, DEPOSITANTE: FRANZ RENE MONROY BARRON, CONCEPTO: DEVOLUCION POR DOBLE PERCEPCION, CUENTA DE DEPOSITO: CUENTA UNICA DEL TESORO</t>
  </si>
  <si>
    <t>00099021001 DEPOSITO DE EFECTIVO, DEPOSITANTE: M J T I, CONCEPTO: DEVOLUCION DE AGUINALDO 2017 DUODECIMA - MINISTERIO DE JUSTICIA Y TRANSPARENCIA INSTITUCIONAL, CUENTA DE DEPOSITO: CUENTA UNICA DEL TESORO</t>
  </si>
  <si>
    <t>00099021001 DEPOSITO DE EFECTIVO, DEPOSITANTE: OSWALDO DAVID NINA CORRALES, CONCEPTO: DEVOLUCION DE VIATICOS POR VIAJE A LA CIUDAD DE ORURO, CUENTA DE DEPOSITO: CUENTA UNICA DEL TESORO</t>
  </si>
  <si>
    <t>00592012001 DEPOSITO DE EFECTIVO, DEPOSITANTE: VALENTIN TICONA COLQUE-MIN DE DES RURAL Y TIERRAS, CONCEPTO: PAGO BOLETOS 2017, CUENTA DE DEPOSITO: CUENTA UNICA DEL TESORO</t>
  </si>
  <si>
    <t>00099021001 DEPOSITO DE EFECTIVO, DEPOSITANTE: MARIA JESUS HOYOS CASTRO, CONCEPTO: PAGO POR COBRO INDEBIDO POR SEGUNDAS NUPCIAS, CUENTA DE DEPOSITO: CUENTA UNICA DEL TESORO</t>
  </si>
  <si>
    <t>00526012001 DEPOSITO DE EFECTIVO, DEPOSITANTE: RICHARD NINA CALLA - BOLIVIA TV, CONCEPTO: DEVOLUCION DE PASAJES, CUENTA DE DEPOSITO: CUENTA UNICA DEL TESORO</t>
  </si>
  <si>
    <t>00099021001 DEPOSITO DE EFECTIVO, DEPOSITANTE: CARLOS ALBERTO DIAZ AGUILAR, CONCEPTO: DEVOLUCION POR DOBLE PERCEPCION, CUENTA DE DEPOSITO: CUENTA UNICA DEL TESORO</t>
  </si>
  <si>
    <t>00212012001 DEPOSITO DE EFECTIVO, DEPOSITANTE: LIDIA S. CHOQUE ZUÑAGUA, CONCEPTO: DEVOLUCION VIATICOS, CUENTA DE DEPOSITO: CUENTA UNICA DEL TESORO</t>
  </si>
  <si>
    <t>00574012001 DEPOSITO DE EFECTIVO, DEPOSITANTE: LACTEOSBOL - SEDEM, CONCEPTO: DEVOLUCION E PASAJES ASIGNADOS, CUENTA DE DEPOSITO: CUENTA UNICA DEL TESORO</t>
  </si>
  <si>
    <t>00574012001 DEPOSITO DE EFECTIVO, DEPOSITANTE: LACTEOSBOL - SEDEM, CONCEPTO: DEVOLUCION DE PASAJES ASIGNADOS, CUENTA DE DEPOSITO: CUENTA UNICA DEL TESORO</t>
  </si>
  <si>
    <t>00099021001 DEPOSITO DE EFECTIVO, DEPOSITANTE: ANAVELA SUSANA PEÑARANDA GOMEZ, CONCEPTO: DEP. DUODECIMA DE AGUINALDO, CUENTA DE DEPOSITO: CUENTA UNICA DEL TESORO</t>
  </si>
  <si>
    <t>00099021001 DEPOSITO DE EFECTIVO, DEPOSITANTE: REYMI LUIS FERREIRA JUSTINIANO-MIN DE DEFENSA, CONCEPTO: REVERSION PASAJE-PREVENTIVO N° 3436, CUENTA DE DEPOSITO: CUENTA UNICA DEL TESORO</t>
  </si>
  <si>
    <t>00099021001 DEPOSITO DE EFECTIVO, DEPOSITANTE: JOSE LUIS BEGAZO AMPUERO, CONCEPTO: REVERSION PASAJES AL EXTERIOR PREVENTIVO 7537, CUENTA DE DEPOSITO: CUENTA UNICA DEL TESORO</t>
  </si>
  <si>
    <t>00099021001 DEPOSITO DE EFECTIVO, DEPOSITANTE: LUIS FERNANDO DELFIN ARDAYA, CONCEPTO: REVERSION PASAJES AL EXTERIOR PREVENTIVO 7357, CUENTA DE DEPOSITO: CUENTA UNICA DEL TESORO</t>
  </si>
  <si>
    <t>00015011108 DEPOSITO DE EFECTIVO, DEPOSITANTE: CARLOS APARICIO VEDIA, CONCEPTO: EXCESOS, CUENTA DE DEPOSITO: CUENTA UNICA DEL TESORO</t>
  </si>
  <si>
    <t>00015011108 DEPOSITO DE EFECTIVO, DEPOSITANTE: ADRIAN MAGUEÑO, CONCEPTO: EXCESOS, CUENTA DE DEPOSITO: CUENTA UNICA DEL TESORO</t>
  </si>
  <si>
    <t>00099021001 DEPOSITO DE EFECTIVO, DEPOSITANTE: VICTORIA CARMEN RIVAS, CONCEPTO: COBROS INDEBIDOS POR NUEVAS NUPCIAS, CUENTA DE DEPOSITO: CUENTA UNICA DEL TESORO</t>
  </si>
  <si>
    <t>00099021001 DEPOSITO DE EFECTIVO, DEPOSITANTE: SERGIO PAITA SILES, CONCEPTO: DEVOLUCION DE PASAJES, CUENTA DE DEPOSITO: CUENTA UNICA DEL TESORO</t>
  </si>
  <si>
    <t>00526012001 DEPOSITO DE EFECTIVO, DEPOSITANTE: WILFREDO QUISBERT MATTA, CONCEPTO: DEVOLUCION DE PASAJES BOLIVIA TV, CUENTA DE DEPOSITO: CUENTA UNICA DEL TESORO</t>
  </si>
  <si>
    <t>00015011108 DEP.DE CHEQ.AJENOS,RET.DE CAM.,CONCEPTO: DEVOLUCION DE FONDOS,DEP.: MIN. GOBIERNO , PROCEDENCIA: BANCO UNION S.A., CHEQUE: 51007, FECHA DE EMISION:29/12/2017</t>
  </si>
  <si>
    <t>00592012001 DEP.DE CHEQ.AJENOS,RET.DE CAM.,CONCEPTO: TRANSFERENCIA DE RECURSOS DEL 01 AL 28 DE DICIEMBRE,DEP.: IVAN GONZALES RAMIREZ , PROCEDENCIA: BANCO UNION S.A., CHEQUE: 634, FECHA DE EMISION:09/01/2018</t>
  </si>
  <si>
    <t>00086011102 DEP.DE CHEQ.AJENOS,RET.DE CAM.,CONCEPTO: PAGO MULTA POR CONTRAVERSIONES A LEY DE MEDIO AMBIENTE,DEP.: YPFB LOGISTICA S.A. , PROCEDENCIA: BANCO DE CREDITO DE BOLIVIA S.A., CHEQUE: 46269, FECHA DE EMISION:04/01/2018</t>
  </si>
  <si>
    <t>00099021001 DEP.DE CHEQ.AJENOS,RET.DE CAM.,CONCEPTO: REVERSION FRACCION NUAS-3053431 Y 100297641,DEP.: SEGUROS PROVIDA S.A. , PROCEDENCIA: BANCO NACIONAL DE BOLIVIA S.A., CHEQUE: 2312754, FECHA DE EMISION:09/01/2018</t>
  </si>
  <si>
    <t>00086031101 DEP.DE CHEQ.AJENOS,RET.DE CAM.,CONCEPTO: DEP. CORRESPONDIENTE A COBRO DE TURISTAS SISCO-AMBORO,DEP.: SERNAP-AMBORO , PROCEDENCIA: BANCO UNION S.A., CHEQUE: 1053, FECHA DE EMISION:31/12/2017</t>
  </si>
  <si>
    <t>00291012005 DEP.DE CHEQ.AJENOS,RET.DE CAM.,CONCEPTO: PAGO ESPACIO PIBLICITARIO TRAMO AUTOPISTA LA PAZ EL ALTO,DEP.: ENTEL S.A. , PROCEDENCIA: BANCO MERCANTIL SANTA CRUZ SA., CHEQUE: 207673, FECHA DE EMISION:08/01/2018</t>
  </si>
  <si>
    <t>00099021001 DEPOSITO DE EFECTIVO, DEPOSITANTE: MARIA ROXANA URDANIVIA MACHICADO, CONCEPTO: DUODECIMA DE AGUINALDO, CUENTA DE DEPOSITO: CUENTA UNICA DEL TESORO</t>
  </si>
  <si>
    <t>00099021001 DEPOSITO DE EFECTIVO, DEPOSITANTE: MARIA ROXANA URDANIVIA MACHICADO, CONCEPTO: DUODECIMAS DE AGUINALDO, CUENTA DE DEPOSITO: CUENTA UNICA DEL TESORO</t>
  </si>
  <si>
    <t>00099021001 DEPOSITO DE EFECTIVO, DEPOSITANTE: GLADYS JOSEFINA LARICO PAREDES, CONCEPTO: DUODECIMAS DE AGUINALDO, CUENTA DE DEPOSITO: CUENTA UNICA DEL TESORO</t>
  </si>
  <si>
    <t>00099021001 DEPOSITO DE EFECTIVO, DEPOSITANTE: FREDY CALLISAYA HUARAS C.I. 49073670 L.P., CONCEPTO: DEVOLUCION DE VISTICOS HACIA EL INTERIOR DEL PAIZ AL MUNICIPIO DE LA ISLA DEL SOL, CUENTA DE DEPOSITO: CUENTA UNICA DEL TESORO</t>
  </si>
  <si>
    <t>00020011103 DEPOSITO DE EFECTIVO, DEPOSITANTE: ISRAEL GUZMAN JIMENEZ, CONCEPTO: RETENCION 13% PARTIDA PRESUPUESTARIA 22210 VIATICOS, CUENTA DE DEPOSITO: CUENTA UNICA DEL TESORO</t>
  </si>
  <si>
    <t>00020011103 DEPOSITO DE EFECTIVO, DEPOSITANTE: EDGAR PEÑA MOJICA, CONCEPTO: RETENCION 13% PARTIDA PRESUPUESTARIA 22210 VIATICOS, CUENTA DE DEPOSITO: CUENTA UNICA DEL TESORO</t>
  </si>
  <si>
    <t>00020011103 DEPOSITO DE EFECTIVO, DEPOSITANTE: EDGAR PEÑA MOJICA, CONCEPTO: RETENCION PARTIDA PRESUPUESTARIA 22110 PASAJES AL INTERIOR DEL PAIS, CUENTA DE DEPOSITO: CUENTA UNICA DEL TESORO</t>
  </si>
  <si>
    <t>00086031101 DEPOSITO DE EFECTIVO, DEPOSITANTE: SERNAP-NOEL KEMPF, CONCEPTO: DEP. POR REVERSION DE FONDOS, CUENTA DE DEPOSITO: CUENTA UNICA DEL TESORO</t>
  </si>
  <si>
    <t>00086038007 DEPOSITO DE EFECTIVO, DEPOSITANTE: SERNAP-NOEL KEMPF, CONCEPTO: DEP. POR REVERSION DE FONDOS, CUENTA DE DEPOSITO: CUENTA UNICA DEL TESORO</t>
  </si>
  <si>
    <t>00086038007 DEPOSITO DE EFECTIVO, DEPOSITANTE: IDDTIC, CONCEPTO: DEP POR DEVOLUCION DE PAGO EN DEMASIA, CUENTA DE DEPOSITO: CUENTA UNICA DEL TESORO</t>
  </si>
  <si>
    <t>00099021001 DEPOSITO DE EFECTIVO, DEPOSITANTE: NOLBERTA ALBERTO BAUTISTA, CONCEPTO: DEPOSITAR UNA DUODESIMA DE AGUINALDO, CUENTA DE DEPOSITO: CUENTA UNICA DEL TESORO</t>
  </si>
  <si>
    <t>00099021001 DEPOSITO DE EFECTIVO, DEPOSITANTE: CARLA MARIANA CABALLERO-ABEN, CONCEPTO: REVERSION C-31 N° 547, CUENTA DE DEPOSITO: CUENTA UNICA DEL TESORO</t>
  </si>
  <si>
    <t>00290012001 DEPOSITO DE EFECTIVO, DEPOSITANTE: SERVICIO DE IMPUESTOS NACIONALES, CONCEPTO: DEVOLUCION DE VIATICOS, CUENTA DE DEPOSITO: CUENTA UNICA DEL TESORO</t>
  </si>
  <si>
    <t>00099021001 DEPOSITO DE EFECTIVO, DEPOSITANTE: EUFRACIA ALBERTO COLQUE, CONCEPTO: CANCELACION DE DEUDA, CUENTA DE DEPOSITO: CUENTA UNICA DEL TESORO</t>
  </si>
  <si>
    <t>00099021001 DEPOSITO DE EFECTIVO, DEPOSITANTE: ROSARIO POMA, CONCEPTO: DEVOLUCION, CUENTA DE DEPOSITO: CUENTA UNICA DEL TESORO</t>
  </si>
  <si>
    <t>00016011101 DEPOSITO DE EFECTIVO, DEPOSITANTE: ROSARIO POMA, CONCEPTO: DEVOLUCION, CUENTA DE DEPOSITO: CUENTA UNICA DEL TESORO</t>
  </si>
  <si>
    <t>00035031101 DEPOSITO DE EFECTIVO, DEPOSITANTE: LUIS ALBERTO CUELLAR MAMANI, CONCEPTO: DEVOLUCION DE REFRIGERIO, CUENTA DE DEPOSITO: CUENTA UNICA DEL TESORO</t>
  </si>
  <si>
    <t>00035031101 DEPOSITO DE EFECTIVO, DEPOSITANTE: LUIS ALBERTO CUELLAR MAMANI, CONCEPTO: DEVOLUCION E 5 DIAS DE SALARIO, CUENTA DE DEPOSITO: CUENTA UNICA DEL TESORO</t>
  </si>
  <si>
    <t>00099021001 DEPOSITO DE EFECTIVO, DEPOSITANTE: LUIS EDMUNDO ALCOREZA GUARAZ, CONCEPTO: DEVOLUCION DE AGUINALDO DE LA GESTION 2017 A LA UNIVERSIDAD PUBLICA DE EL ALTO, CUENTA DE DEPOSITO: CUENTA UNICA DEL TESORO</t>
  </si>
  <si>
    <t>00035031101 DEPOSITO DE EFECTIVO, DEPOSITANTE: LUIS ALBERTO CUELLAR MAMANI, CONCEPTO: DEVOLUCION DE APORTES PATRONALES, CUENTA DE DEPOSITO: CUENTA UNICA DEL TESORO</t>
  </si>
  <si>
    <t>00099021001 DEPOSITO DE EFECTIVO, DEPOSITANTE: CIRO FELIPE ZABALA CANEDO, CONCEPTO: PAGO EXCEDENTE DE TELEFONIA FIJA, CUENTA DE DEPOSITO: CUENTA UNICA DEL TESORO</t>
  </si>
  <si>
    <t>00099021001 DEPOSITO DE EFECTIVO, DEPOSITANTE: MIRIAM COLQUE CHALLAPA, CONCEPTO: DEP. UNA DUODECIMA DE AGUINALDO, CUENTA DE DEPOSITO: CUENTA UNICA DEL TESORO</t>
  </si>
  <si>
    <t>00592012001 DEPOSITO DE EFECTIVO, DEPOSITANTE: LUCY MONASTERIOS QUISPE, CONCEPTO: NOTA DE DEBITO 163566 GESTION 2017, CUENTA DE DEPOSITO: CUENTA UNICA DEL TESORO</t>
  </si>
  <si>
    <t>00099021001 DEPOSITO DE EFECTIVO, DEPOSITANTE: LUCY MONASTERIOS QUISPE, CONCEPTO: DEVOLUCION POR ASIGNACION DE FONDOS EN AVANCE, CUENTA DE DEPOSITO: CUENTA UNICA DEL TESORO</t>
  </si>
  <si>
    <t>00099021001 DEP.DE CHEQ.AJENOS,RET.DE CAM.,CONCEPTO: DEVOLUCION DE CONSUMO ENERGIA ELECTRICA EMPRESA CONSTRUCTORA SERRANO - COMPONENTE II UNASUR,DEP.: EMPRESA CONSTRUCTORA "SERRANO" , PROCEDENCIA: BANCO UNION S.A., CHEQUE: 1159, FECHA DE EMISION:09/01/2018</t>
  </si>
  <si>
    <t>00010011101 DEP.DE CHEQ.AJENOS,RET.DE CAM.,CONCEPTO: REEMBOLSO DE SUBSIDIO DE INCAPACIDAD TEMPORAL OCTUBRE 2017,DEP.: CAJA BANCARIA ESTATAL DE SALUD , PROCEDENCIA: BANCO UNION S.A., CHEQUE: 25214, FECHA DE EMISION:13/12/2017</t>
  </si>
  <si>
    <t>00010011101 DEP.DE CHEQ.AJENOS,RET.DE CAM.,CONCEPTO: DEP. EN DEMASIA - FONDO ROTATIVO 2017,DEP.: MINISTERIO DE RELACIONES EXTERIORES , PROCEDENCIA: BANCO UNION S.A., CHEQUE: 1160, FECHA DE EMISION:09/01/2018</t>
  </si>
  <si>
    <t>00035031101 DEP.DE CHEQ.AJENOS,RET.DE CAM.,CONCEPTO: ARRIENDO AUDITORIO ILLIMANI AL MINISTERIO DE LA PRESIDENCIA EVENTO PACTO FISCAL,DEP.: MEFP - UCPP , PROCEDENCIA: BANCO UNION S.A., CHEQUE: 1202, FECHA DE EMISION:08/01/2018</t>
  </si>
  <si>
    <t>00035031101 DEP.DE CHEQ.AJENOS,RET.DE CAM.,CONCEPTO: ARRIENDO DE STANDS POR EL BANCO UNION EN LA PAZ EXPONE 2017,DEP.: MEFP - UCPP , PROCEDENCIA: BANCO UNION S.A., CHEQUE: 1201, FECHA DE EMISION:08/01/2018</t>
  </si>
  <si>
    <t>00582012001 DEP.DE CHEQ.AJENOS,RET.DE CAM.,CONCEPTO: DEVOLUCION DE FONDOS S/COMP 5501 JULIO CESAR ARANDO,DEP.: EBA , PROCEDENCIA: BANCO UNION S.A., CHEQUE: 4756, FECHA DE EMISION:28/12/2017</t>
  </si>
  <si>
    <t>00099021001 DEP.DE CHEQ.AJENOS,RET.DE CAM.,CONCEPTO: FRACCION COMPLEMENTARIA MENSUAL,DEP.: FUTURO DE BOLIVIA S.A. AFP , PROCEDENCIA: BANCO DE CREDITO DE BOLIVIA S.A., CHEQUE: 52014, FECHA DE EMISION:10/01/2018</t>
  </si>
  <si>
    <t>00099021001 DEP.DE CHEQ.AJENOS,RET.DE CAM.,CONCEPTO: COMPENSACION MENSUAL COTIZACION,DEP.: FUTURO DE BOLIVIA S.A. AFP , PROCEDENCIA: BANCO DE CREDITO DE BOLIVIA S.A., CHEQUE: 52013, FECHA DE EMISION:10/01/2018</t>
  </si>
  <si>
    <t>00086031101 DEP.DE CHEQ.AJENOS,RET.DE CAM.,CONCEPTO: MMAA SERVICIO NACIONAL DE AREAS PROTEGIDAS (5500-032550) POR CONCEPTO DE MULTA,DEP.: SERNAP - COTAPATA , PROCEDENCIA: BANCO UNION S.A., CHEQUE: 1010, FECHA DE EMISION:09/01/2018</t>
  </si>
  <si>
    <t>00099021001 DEP.DE CHEQ.AJENOS,RET.DE CAM.,CONCEPTO: DEVOLUCION PASAJES AEREOS NO ULITIZADOS BOLTUR DE AMAZONAS GESTION 2016,DEP.: MINISTERIO DE MINERIA Y METALURGIA , PROCEDENCIA: BANCO UNION S.A., CHEQUE: 3143, FECHA DE EMISION:29/12/2017</t>
  </si>
  <si>
    <t>00099021001 DEPOSITO DE EFECTIVO, DEPOSITANTE: PATRICIA CRISTINA JEMIO MALAGA, CONCEPTO: DEP DE DUODECIMAS DE AGUINALDO, CUENTA DE DEPOSITO: CUENTA UNICA DEL TESORO</t>
  </si>
  <si>
    <t>00099021001 DEPOSITO DE EFECTIVO, DEPOSITANTE: ANGEL GUTIERREZ TORREZ, CONCEPTO: DOBLE PERCEPCION, CUENTA DE DEPOSITO: CUENTA UNICA DEL TESORO</t>
  </si>
  <si>
    <t>00099021001 DEPOSITO DE EFECTIVO, DEPOSITANTE: RCM-5 "LANZA", CONCEPTO: DEVOLUCION COMBUSTIBLE CUMBRE HIDROCARBUROS, CUENTA DE DEPOSITO: CUENTA UNICA DEL TESORO</t>
  </si>
  <si>
    <t>00015011108 DEPOSITO DE EFECTIVO, DEPOSITANTE: ROCIO QUIPILDOR RAMIREZ, CONCEPTO: EXCESOS, CUENTA DE DEPOSITO: CUENTA UNICA DEL TESORO</t>
  </si>
  <si>
    <t>00099021001 DEPOSITO DE EFECTIVO, DEPOSITANTE: FERNANDO VALENZUELA BILLEWICZ - CAMARA DE DIP, CONCEPTO: PREV/1439 DEVOLUCION DE RECURSOS NO UTILIZADOS CON AFECTACION AL 29 DE DIC DE 2017, CUENTA DE DEPOSITO: CUENTA UNICA DEL TESORO</t>
  </si>
  <si>
    <t>00099021001 DEPOSITO DE EFECTIVO, DEPOSITANTE: ELIZABETH MARILU ANTONIO DE ARANIBAR, CONCEPTO: DEPOSITÓ UNA DUODECIMA DE AGUINALDO, CUENTA DE DEPOSITO: CUENTA UNICA DEL TESORO</t>
  </si>
  <si>
    <t>00099021001 DEPOSITO DE EFECTIVO, DEPOSITANTE: ROBERTO EDWIN LOZANO CABRERA, CONCEPTO: REVERSION DE PASAJES PREV N° 8613/17 N° DE CARGO DE CUENTA, CUENTA DE DEPOSITO: CUENTA UNICA DEL TESORO</t>
  </si>
  <si>
    <t>00099021001 DEPOSITO DE EFECTIVO, DEPOSITANTE: VANESSA MARIA TORRICOS DIAZ, CONCEPTO: REVERSION REFRIGERIO PREV N° 8495 DE CARGO DE CUENTA, CUENTA DE DEPOSITO: CUENTA UNICA DEL TESORO</t>
  </si>
  <si>
    <t>00099021001 DEPOSITO DE EFECTIVO, DEPOSITANTE: RCM-5 LANZA, CONCEPTO: DEVOLUCION MARISCALERIA, CUENTA DE DEPOSITO: CUENTA UNICA DEL TESORO</t>
  </si>
  <si>
    <t>00099021001 DEPOSITO DE EFECTIVO, DEPOSITANTE: JOSE LUIS ACEVEDO, CONCEPTO: PAGO POR EXCEDENTES SERVICIO DE LLAMADAS AL TELEFONO MOVIL POR LOS MESES SEPTIEMBRE Y OCTUBRE 2017, CUENTA DE DEPOSITO: CUENTA UNICA DEL TESORO</t>
  </si>
  <si>
    <t>00099021001 DEPOSITO DE EFECTIVO, DEPOSITANTE: YERKO CAMACHO GUZMAN, CONCEPTO: DEVOLUCION DE PASAJES, CUENTA DE DEPOSITO: CUENTA UNICA DEL TESORO</t>
  </si>
  <si>
    <t>00099021001 DEPOSITO DE EFECTIVO, DEPOSITANTE: RC-7 "CHICHAS", CONCEPTO: DEVOLUCION POR COMBUSTIBLE, CUENTA DE DEPOSITO: CUENTA UNICA DEL TESORO</t>
  </si>
  <si>
    <t>00099021001 DEPOSITO DE EFECTIVO, DEPOSITANTE: LEOPOLDO CONDORI SURCO, CONCEPTO: DEVOLUCION PASAJES, CUENTA DE DEPOSITO: CUENTA UNICA DEL TESORO</t>
  </si>
  <si>
    <t>00099021001 DEPOSITO DE EFECTIVO, DEPOSITANTE: RENE VILELO MONTALVO, CONCEPTO: DEVOLUCION PASAJES, CUENTA DE DEPOSITO: CUENTA UNICA DEL TESORO</t>
  </si>
  <si>
    <t>00099021001 DEPOSITO DE EFECTIVO, DEPOSITANTE: HUGO DAVID NOGALES QUISPE, CONCEPTO: DEV.DE DEUDA POR DOBLE PERCEPCION DE OCTUBRE A DICIEMBRE MAS DUODECIMAS DE AGUINALDO, CUENTA DE DEPOSITO: CUENTA UNICA DEL TESORO</t>
  </si>
  <si>
    <t>00132052001 DEPOSITO DE EFECTIVO, DEPOSITANTE: EMPRESA ESTRATEGICA DE PROD. DE SEMILLA EEPS, CONCEPTO: DEVOLUCION DE FONDOS EN AVANCE NO EJECUTADOS, CUENTA DE DEPOSITO: CUENTA UNICA DEL TESORO</t>
  </si>
  <si>
    <t>00099021001 DEPOSITO DE EFECTIVO, DEPOSITANTE: HEINZ FRITZ ABRAHAM GERL MERCADO, CONCEPTO: REVERSION POR PASAJES AL INTERIOR DEL PAIS PREV 3756, CUENTA DE DEPOSITO: CUENTA UNICA DEL TESORO</t>
  </si>
  <si>
    <t>00099021001 DEPOSITO DE EFECTIVO, DEPOSITANTE: ESTER TORRICO PEÑA, CONCEPTO: DEVOLUCION DE MEDIO DIA DE VIATICO, CUENTA DE DEPOSITO: CUENTA UNICA DEL TESORO</t>
  </si>
  <si>
    <t>00099021001 DEPOSITO DE EFECTIVO, DEPOSITANTE: MARIA MONICA ENRIQUE DE TORREZ, CONCEPTO: DOBLE PERCEPCION, CUENTA DE DEPOSITO: CUENTA UNICA DEL TESORO</t>
  </si>
  <si>
    <t>00020031101 DEPOSITO DE EFECTIVO, DEPOSITANTE: EJERCITO DE BOLIVIA, CONCEPTO: RETENCION, CUENTA DE DEPOSITO: CUENTA UNICA DEL TESORO</t>
  </si>
  <si>
    <t>00132079201 DEPOSITO DE EFECTIVO, DEPOSITANTE: ENVIBOL, CONCEPTO: DEVOLUCION DE FONDOS, CUENTA DE DEPOSITO: CUENTA UNICA DEL TESORO</t>
  </si>
  <si>
    <t>00591012001 DEPOSITO DE EFECTIVO, DEPOSITANTE: DIMELSA ZACARIAS SANDALIO, CONCEPTO: SERVICIOS BASICOS, CUENTA DE DEPOSITO: CUENTA UNICA DEL TESORO</t>
  </si>
  <si>
    <t>00512012001 DEPOSITO DE EFECTIVO, DEPOSITANTE: JENNY CLAURE - A.A.S.A.N.A., CONCEPTO: DEVOLUCION, CUENTA DE DEPOSITO: CUENTA UNICA DEL TESORO</t>
  </si>
  <si>
    <t>00099021001 DEPOSITO DE EFECTIVO, DEPOSITANTE: MINISTERIO DE GOBIERNO, CONCEPTO: DEP. DE DUODECIMA DE AGUINALDO, CUENTA DE DEPOSITO: CUENTA UNICA DEL TESORO</t>
  </si>
  <si>
    <t>00099021001 DEP.DE CHEQ.AJENOS,RET.DE CAM.,CONCEPTO: DEVOLUCION PAGO EXCESIVO REFRIGERIOS DICIEMBRE 2017 C-31 N° 3563,DEP.: SEGIP OF. NACIONAL , PROCEDENCIA: BANCO UNION S.A., CHEQUE: 11731, FECHA DE EMISION:29/12/2017</t>
  </si>
  <si>
    <t>00099021001 DEP.DE CHEQ.AJENOS,RET.DE CAM.,CONCEPTO: DEVOLUCION PAGO EXCESIVO DE REFRIGERIOS MAYO 2017 C-31 N° 3106 GESTION 2017,DEP.: SEGIP OF. NACIONAL , PROCEDENCIA: BANCO UNION S.A., CHEQUE: 11729, FECHA DE EMISION:29/12/2017</t>
  </si>
  <si>
    <t>00099021001 DEP.DE CHEQ.AJENOS,RET.DE CAM.,CONCEPTO: REPOSICION DE 1 CREDENCIAL EXTRAVIADO C-31 N° 1721 GESTION 2016,DEP.: SEGIP OF. NACIONAL , PROCEDENCIA: BANCO UNION S.A., CHEQUE: 11728, FECHA DE EMISION:29/12/2017</t>
  </si>
  <si>
    <t>00592012001 DEP.DE CHEQ.AJENOS,RET.DE CAM.,CONCEPTO: TRANSFERENCIA DE RECURSOS DE 28 AL 29 DE DICIEMBRE,DEP.: IVAN GONZALES RAMIREZ , PROCEDENCIA: BANCO UNION S.A., CHEQUE: 635, FECHA DE EMISION:10/01/2018</t>
  </si>
  <si>
    <t>00099021001 DEPOSITO DE EFECTIVO, DEPOSITANTE: HILARION COPA CRUZ, CONCEPTO: DEVOLUCION COBRO INDEBIDO, CUENTA DE DEPOSITO: CUENTA UNICA DEL TESORO</t>
  </si>
  <si>
    <t>00099021001 DEPOSITO DE EFECTIVO, DEPOSITANTE: ROSE MARY APAZA SUXO 3412620 LP, CONCEPTO: REVERSION DE BOLETA DE HABER MENSUAL, CUENTA DE DEPOSITO: CUENTA UNICA DEL TESORO</t>
  </si>
  <si>
    <t>00099021001 DEPOSITO DE EFECTIVO, DEPOSITANTE: ROSE MARY APAZA SUXO 3412620LP, CONCEPTO: REVERSION DE BOLETA DE HABER MENSUAL, CUENTA DE DEPOSITO: CUENTA UNICA DEL TESORO</t>
  </si>
  <si>
    <t>00086084202 DEPOSITO DE EFECTIVO, DEPOSITANTE: FREDDY VICTOR ARANO BARRIENTOS, CONCEPTO: DEVOLUCION DE FONDOS EN AVANCE C31-402, CUENTA DE DEPOSITO: CUENTA UNICA DEL TESORO</t>
  </si>
  <si>
    <t>00132022002 DEPOSITO DE EFECTIVO, DEPOSITANTE: PAPELBOL, CONCEPTO: DEVOLUCION DE FONDOS C-31 175, CUENTA DE DEPOSITO: CUENTA UNICA DEL TESORO</t>
  </si>
  <si>
    <t>00020031101 DEPOSITO DE EFECTIVO, DEPOSITANTE: ALVARO ARMANDO ALARCON ANTEZANA, CONCEPTO: REVERSION POR GASTOS NO EJECUTADOS DEL (P.M.S.) MAXAN-FANEXA, CUENTA DE DEPOSITO: CUENTA UNICA DEL TESORO</t>
  </si>
  <si>
    <t>00099021001 DEPOSITO DE EFECTIVO, DEPOSITANTE: MANUEL FERNANDO QUILLE FLORES, CONCEPTO: PAGO DE LA LUZ, CUENTA DE DEPOSITO: CUENTA UNICA DEL TESORO</t>
  </si>
  <si>
    <t>00099021001 DEPOSITO DE EFECTIVO, DEPOSITANTE: ABC - OFICINA CENTRAL, CONCEPTO: DEVOLUCION DE SALDO DE VIATICOS, CUENTA DE DEPOSITO: CUENTA UNICA DEL TESORO</t>
  </si>
  <si>
    <t>00212012001 DEPOSITO DE EFECTIVO, DEPOSITANTE: ERNESTO RUFO MARIÑO BORQUEZ - INRA - DN, CONCEPTO: INRA - DEVOLUCION DE VIATICOS, CUENTA DE DEPOSITO: CUENTA UNICA DEL TESORO</t>
  </si>
  <si>
    <t>00132069203 DEPOSITO DE EFECTIVO, DEPOSITANTE: TEOFILO JAVIER TEJERINA BAUTISTA, CONCEPTO: 13% DE PAGO DE IMPUESTOS DE COMPRA DE COMBUSTIBLE DE LA NO DECLARACION A TIEMPO, CUENTA DE DEPOSITO: CUENTA UNICA DEL TESORO</t>
  </si>
  <si>
    <t>00132052001 DEPOSITO DE EFECTIVO, DEPOSITANTE: FROILAN ADHEMAR RODRIGUEZ CALANI, CONCEPTO: DEVOLUCION DE SALARIO DEL MES DE OCTUBRE, CUENTA DE DEPOSITO: CUENTA UNICA DEL TESORO</t>
  </si>
  <si>
    <t>00099021001 DEPOSITO DE EFECTIVO, DEPOSITANTE: JUAN JOSE IGNACIO FIGUEREDO, CONCEPTO: DEVOLUCION DE RECURSOS - PREVENTIVO 6142 ADQUISICION SOAT - 2018 MINISTERIO DE COMUNICACION, CUENTA DE DEPOSITO: CUENTA UNICA DEL TESORO</t>
  </si>
  <si>
    <t>00099021001 DEPOSITO DE EFECTIVO, DEPOSITANTE: GLADYS DEL CARMEN VARGAS RAMIREZ, CONCEPTO: DEVOLUCION DOBLE PERCEPCION, CUENTA DE DEPOSITO: CUENTA UNICA DEL TESORO</t>
  </si>
  <si>
    <t>00526012001 DEP.DE CHEQ.AJENOS,RET.DE CAM.,CONCEPTO: DEP. PARA REGISTRO DE OTROS INGRESOS FACTURAS EXTRAVIADAS/16 INF. LIC SALMON,DEP.: BOLIVIA TV , PROCEDENCIA: BANCO UNION S.A., CHEQUE: 16088, FECHA DE EMISION:10/01/2018</t>
  </si>
  <si>
    <t>00526012001 DEP.DE CHEQ.AJENOS,RET.DE CAM.,CONCEPTO: DEP. POR DEVOLUCION FAV NO EJECUTADOS 2016-DIC INF. ING. MAGNE,DEP.: BOLIVIA TV , PROCEDENCIA: BANCO UNION S.A., CHEQUE: 16086, FECHA DE EMISION:10/01/2018</t>
  </si>
  <si>
    <t>00099021001 DEPOSITO DE EFECTIVO, DEPOSITANTE: VICTOR ALEX CHURQUI MEAVE, CONCEPTO: DEVOLUCION CREDENCIAL CONSTITUCIONAL - PGE, CUENTA DE DEPOSITO: CUENTA UNICA DEL TESORO</t>
  </si>
  <si>
    <t>00212012001 DEPOSITO DE EFECTIVO, DEPOSITANTE: YOHOMARA RAMIREZ VACARREZA - INRA - DN, CONCEPTO: INRA - DEVOLUCION DE FONDOS EN AVANCE, CUENTA DE DEPOSITO: CUENTA UNICA DEL TESORO</t>
  </si>
  <si>
    <t>00212012001 DEPOSITO DE EFECTIVO, DEPOSITANTE: REYNA MARGOT VILLA ALANOCA, CONCEPTO: INRA- DEVOLUCION DE FONDOS EN AVANCE, CUENTA DE DEPOSITO: CUENTA UNICA DEL TESORO</t>
  </si>
  <si>
    <t>00099021001 DEPOSITO DE EFECTIVO, DEPOSITANTE: UNIDAD DE INVESTIGACIONES FINANCIERAS, CONCEPTO: DEVOLUCION POR EXCEDENTE EN USO DEL SERVICIO DE INTERNET, CUENTA DE DEPOSITO: CUENTA UNICA DEL TESORO</t>
  </si>
  <si>
    <t>00592012001 DEPOSITO DE EFECTIVO, DEPOSITANTE: BOLTUR, CONCEPTO: SALDO EN FONDO DE AVANCE, CUENTA DE DEPOSITO: CUENTA UNICA DEL TESORO</t>
  </si>
  <si>
    <t>00099021001 DEPOSITO DE EFECTIVO, DEPOSITANTE: HERNAN MAMANI LLOJILLA, CONCEPTO: DEVOLUCION DE HABERES OCTUBRE Y NOVIEMBRE 2017, CUENTA DE DEPOSITO: CUENTA UNICA DEL TESORO</t>
  </si>
  <si>
    <t>00132052001 DEPOSITO DE EFECTIVO, DEPOSITANTE: ISRAEL ROJAS Y ROSMERY MAMANI, CONCEPTO: REVERSION PAGO, CUENTA DE DEPOSITO: CUENTA UNICA DEL TESORO</t>
  </si>
  <si>
    <t>00526012001 DEPOSITO DE EFECTIVO, DEPOSITANTE: BOLIVIA TV-RAMIRO COAQUIRA RIVAS, CONCEPTO: DEVOLUCION POR CONCEPTO DE VIATICOS, CUENTA DE DEPOSITO: CUENTA UNICA DEL TESORO</t>
  </si>
  <si>
    <t>00591012001 DEPOSITO DE EFECTIVO, DEPOSITANTE: TELEFERICOS DOPPELMAYR BOLIVIA S.A., CONCEPTO: PAGO POR DAÑOS OCACIONADOS A EPSAS MES DICIEMBRE 2017, CUENTA DE DEPOSITO: CUENTA UNICA DEL TESORO</t>
  </si>
  <si>
    <t>00099021001 DEPOSITO DE EFECTIVO, DEPOSITANTE: MARCO ANTONIO RIVERO PORTUGAL, CONCEPTO: REVERSION PAPEL PREVENTIVO N° 8319, CUENTA DE DEPOSITO: CUENTA UNICA DEL TESORO</t>
  </si>
  <si>
    <t>00526012001 DEPOSITO DE EFECTIVO, DEPOSITANTE: BOLIVIA TV-ALVARO MORALES TRUJILLO, CONCEPTO: DEVOLUCION DE PASAJES, CUENTA DE DEPOSITO: CUENTA UNICA DEL TESORO</t>
  </si>
  <si>
    <t>00099021001 DEPOSITO DE EFECTIVO, DEPOSITANTE: TERESA MORALES OLIVERA, CONCEPTO: PRE. 682/2017 DEVOLUCION DE RECURSOS NO UTILIZADOS AL 29-12-2017, CUENTA DE DEPOSITO: CUENTA UNICA DEL TESORO</t>
  </si>
  <si>
    <t>00099021001 DEPOSITO DE EFECTIVO, DEPOSITANTE: FRANCISCO TICONA VEGAMONTE, CONCEPTO: REVERSION PASAJES, CUENTA DE DEPOSITO: CUENTA UNICA DEL TESORO</t>
  </si>
  <si>
    <t>00099021001 DEPOSITO DE EFECTIVO, DEPOSITANTE: JAVIER RODY ARRATIA CACERES, CONCEPTO: REVERSION POR PASAJES, CUENTA DE DEPOSITO: CUENTA UNICA DEL TESORO</t>
  </si>
  <si>
    <t>00099021001 DEPOSITO DE EFECTIVO, DEPOSITANTE: BRAULIA CONDORI, CONCEPTO: REVERSION C-31 1654, CUENTA DE DEPOSITO: CUENTA UNICA DEL TESORO</t>
  </si>
  <si>
    <t>00099021001 DEPOSITO DE EFECTIVO, DEPOSITANTE: ELIODORO LUNA VILLCA, CONCEPTO: DEPOSITÓ UNA DUODECIMA DE AGUINALDO, CUENTA DE DEPOSITO: CUENTA UNICA DEL TESORO</t>
  </si>
  <si>
    <t>00099021001 DEPOSITO DE EFECTIVO, DEPOSITANTE: MARY FRANCISCA MARCA PACO, CONCEPTO: DEVOLUCION POR DOBLE PERCEPCION, CUENTA DE DEPOSITO: CUENTA UNICA DEL TESORO</t>
  </si>
  <si>
    <t>00574012002 DEPOSITO DE EFECTIVO, DEPOSITANTE: ESTHER LLANQUE, CONCEPTO: DEVOLUCION DE FONDOS EN AVANCE, CUENTA DE DEPOSITO: CUENTA UNICA DEL TESORO</t>
  </si>
  <si>
    <t>00099021001 DEPOSITO DE EFECTIVO, DEPOSITANTE: LILLY GABRIELA MONTAÑO VIAÑA, CONCEPTO: DEVOLUCION DE RECURSOS NO UTILIZADOS, CUENTA DE DEPOSITO: CUENTA UNICA DEL TESORO</t>
  </si>
  <si>
    <t>00099021001 DEPOSITO DE EFECTIVO, DEPOSITANTE: CELSO ANTONIO SERRUDO SALAZAR, CONCEPTO: DEVOLUCION DE PASAJES, CUENTA DE DEPOSITO: CUENTA UNICA DEL TESORO</t>
  </si>
  <si>
    <t>00099021001 DEPOSITO DE EFECTIVO, DEPOSITANTE: MARIO CHOQUE CONDORI, CONCEPTO: DEVOLUCION DE DOBLE PERCEPCION, CUENTA DE DEPOSITO: CUENTA UNICA DEL TESORO</t>
  </si>
  <si>
    <t>00099021001 DEPOSITO DE EFECTIVO, DEPOSITANTE: HILARION PUSARICO QUISPE, CONCEPTO: DOBLE PERCEPCION, CUENTA DE DEPOSITO: CUENTA UNICA DEL TESORO</t>
  </si>
  <si>
    <t>00099021001 DEPOSITO DE EFECTIVO, DEPOSITANTE: PEDRO MONTES GONZALES, CONCEPTO: PAGO POR DEVOLUCION DE EXEDENTES DE TELEFONIAS FIJAS 2158748-2158794 DEL MES DE SEP 2017, CUENTA DE DEPOSITO: CUENTA UNICA DEL TESORO</t>
  </si>
  <si>
    <t>00099021001 DEPOSITO DE EFECTIVO, DEPOSITANTE: WILLIAM MACEDA CRUZ, CONCEPTO: DEVOLUCION SALDO SUELDO NOV/2017, CUENTA DE DEPOSITO: CUENTA UNICA DEL TESORO</t>
  </si>
  <si>
    <t>00099021001 DEPOSITO DE EFECTIVO, DEPOSITANTE: MARIA ROXANA PEREZ HIDALGO, CONCEPTO: DEVOLUCION POR DOBLE PERCEPCION, CUENTA DE DEPOSITO: CUENTA UNICA DEL TESORO</t>
  </si>
  <si>
    <t>00291012009 DEP.DE CHEQ.AJENOS,RET.DE CAM.,CONCEPTO: REVERSION DE SALDO,DEP.: ABC. REGIONAL SANTA CRUZ , PROCEDENCIA: BANCO UNION S.A., CHEQUE: 4554, FECHA DE EMISION:29/12/2017</t>
  </si>
  <si>
    <t>00099021001 DEP.DE CHEQ.AJENOS,RET.DE CAM.,CONCEPTO: PREV 2058-2107-1821/2017 DEP DEVOLUCION DE SALDOS NO UTILIZADOS, VARIOS PREVENTIVOS S/G DETALLE ADJU,DEP.: CAMARA DE DIPUTADOS , PROCEDENCIA: BANCO UNION S.A., CHEQUE: 16467, FECHA DE EMISION:27/12/2017</t>
  </si>
  <si>
    <t>00291012002 DEP.DE CHEQ.AJENOS,RET.DE CAM.,CONCEPTO: PAGO DEUDA GESTIONES ANTERIORES,DEP.: EMPRESA CONSTRUCTORA PAVCO (AGUSTIN CORTÉS , PROCEDENCIA: BANCO UNION S.A., CHEQUE: 12766, FECHA DE EMISION:15/01/2018</t>
  </si>
  <si>
    <t>00572012003 DEP.DE CHEQ.AJENOS,RET.DE CAM.,CONCEPTO: TRASPASO,DEP.: EMAPA , PROCEDENCIA: BANCO UNION S.A., CHEQUE: 21612, FECHA DE EMISION:10/01/2018</t>
  </si>
  <si>
    <t>00099021001 DEPOSITO DE EFECTIVO, DEPOSITANTE: DIGCOIN, CONCEPTO: DEVOLUCION E FONDOS DE AVANCE DE DIGCOIN LA PAZ SR. VICENTE MANCACHI, CUENTA DE DEPOSITO: CUENTA UNICA DEL TESORO</t>
  </si>
  <si>
    <t>00099021001 DEPOSITO DE EFECTIVO, DEPOSITANTE: DIGCOIN, CONCEPTO: DEVOLUCION DE FONDOS EN AVANCE DE DIGCOIN LA PAZ DEL SR. VICENTE MANCACHI, CUENTA DE DEPOSITO: CUENTA UNICA DEL TESORO</t>
  </si>
  <si>
    <t>00099021001 DEPOSITO DE EFECTIVO, DEPOSITANTE: ANTONIO TURPO QUISPE, CONCEPTO: DEP. DOBLE PERSEPCION, CUENTA DE DEPOSITO: CUENTA UNICA DEL TESORO</t>
  </si>
  <si>
    <t>00020031101 DEPOSITO DE EFECTIVO, DEPOSITANTE: RI-27 ANTOFAGASTA, CONCEPTO: DEPOSITÓ POR RETENCION DEL 8% DE GASTOS OPERATIVOS RENTA DIGNIDAD CORRESPONDIENTE AL 3ER DESEMBOL, CUENTA DE DEPOSITO: CUENTA UNICA DEL TESORO</t>
  </si>
  <si>
    <t>00099021001 DEPOSITO DE EFECTIVO, DEPOSITANTE: KARLA LIGIA VIDAURRE DONAIRE, CONCEPTO: POR DEVOLUCION DE UNA DUODECIMA DE AGUINALDO, CUENTA DE DEPOSITO: CUENTA UNICA DEL TESORO</t>
  </si>
  <si>
    <t>00099021001 DEPOSITO DE EFECTIVO, DEPOSITANTE: CAMARA DE SENADORES, CONCEPTO: DE VIATICOS A INTERIOR DEL PAIS, CUENTA DE DEPOSITO: CUENTA UNICA DEL TESORO</t>
  </si>
  <si>
    <t>00099021001 DEPOSITO DE EFECTIVO, DEPOSITANTE: ORLANDO TITO FLORES, CONCEPTO: DEVOLUCION DE VIATICO, CUENTA DE DEPOSITO: CUENTA UNICA DEL TESORO</t>
  </si>
  <si>
    <t>00099021001 DEPOSITO DE EFECTIVO, DEPOSITANTE: JHILDA GABRIELA MURILLO ZARATE, CONCEPTO: DEVOLUCION DE PAGO DE AGUINALDO POR HABER RENUNCIADO EN FECHA 5 DE DICIEMBRE, CUENTA DE DEPOSITO: CUENTA UNICA DEL TESORO</t>
  </si>
  <si>
    <t>00592012001 DEPOSITO DE EFECTIVO, DEPOSITANTE: IVAN GONZALES RAMIREZ, CONCEPTO: DEVOLUCION DE FONDO EN AVANCE, CUENTA DE DEPOSITO: CUENTA UNICA DEL TESORO</t>
  </si>
  <si>
    <t>00020031101 DEPOSITO DE EFECTIVO, DEPOSITANTE: JORGE PASTOR MENDIETA FERRUFINO, CONCEPTO: REVERSION POR CONCEPTO DE PASAJES PERIODO VESTIBULAR, CUENTA DE DEPOSITO: CUENTA UNICA DEL TESORO</t>
  </si>
  <si>
    <t>00020031101 DEPOSITO DE EFECTIVO, DEPOSITANTE: JORGE PASTOR MENDIETA FERRUFINO, CONCEPTO: REVERSION POR CONCEPTO DE VIATICOS PERIODO VESTIBULAR, CUENTA DE DEPOSITO: CUENTA UNICA DEL TESORO</t>
  </si>
  <si>
    <t>00020031101 DEPOSITO DE EFECTIVO, DEPOSITANTE: RENE ROQUE CONDORI, CONCEPTO: REVERSION DE PASAJES, CUENTA DE DEPOSITO: CUENTA UNICA DEL TESORO</t>
  </si>
  <si>
    <t>00099021001 DEPOSITO DE EFECTIVO, DEPOSITANTE: JUAN MAMANI PACO, CONCEPTO: PAGO DE MULTA SIN - EX. DUF., CUENTA DE DEPOSITO: CUENTA UNICA DEL TESORO</t>
  </si>
  <si>
    <t>00099021001 DEP.DE CHEQ.AJENOS,RET.DE CAM.,CONCEPTO: DEVOL DE RECURSOS 2017 PROYECTO INCREMENTO DEL VOLUMEN DE PROD APICOLA ECOLOGICO MUN PALOS BLANCOS,DEP.: GOBIERNO AUTONOMO MCPAL DE PALOS BLANCOS</t>
  </si>
  <si>
    <t>00099021001 DEP.DE CHEQ.AJENOS,RET.DE CAM.,CONCEPTO: RECUPERACION DIAS NO TRABAJADOS AGOSTO 2017, TRIBUNAL SUPREMO, CARLA CORTEZ,DEP.: ORGANO JUDICIAL - DAF NACIONAL , PROCEDENCIA: BANCO UNION S.A., CHEQUE: 2387, FECHA DE EMISION:09/01/2018</t>
  </si>
  <si>
    <t>00253014204 DEP.DE CHEQ.AJENOS,RET.DE CAM.,CONCEPTO: VEZA DORADO RODRIGO EDUARDO,DEP.: BANCO UNION S.A. , PROCEDENCIA: BANCO UNION S.A., CHEQUE: 150708, FECHA DE EMISION:16/01/2018</t>
  </si>
  <si>
    <t>00253014204 DEP.DE CHEQ.AJENOS,RET.DE CAM.,CONCEPTO: VEZA DORADO RODRIGO EDUARDO,DEP.: BANCO UNION S.A. , PROCEDENCIA: BANCO UNION S.A., CHEQUE: 150709, FECHA DE EMISION:16/01/2018</t>
  </si>
  <si>
    <t>00099021001 DEP.DE CHEQ.AJENOS,RET.DE CAM.,CONCEPTO: GABRIEL GOMEZ GUTIERREZ,DEP.: BANCO UNION S.A. , PROCEDENCIA: BANCO UNION S.A., CHEQUE: 150710, FECHA DE EMISION:16/01/2018</t>
  </si>
  <si>
    <t>00099021001 DEP.DE CHEQ.AJENOS,RET.DE CAM.,CONCEPTO: DEV. RET. IMPOSITIVA RC-IVA 13% CORRESP. DICIEMBRE/2017 POR DEV. VIATICOS,DEP.: CAMARA DE SENADORES , PROCEDENCIA: BANCO UNION S.A., CHEQUE: 6797, FECHA DE EMISION:15/01/2018</t>
  </si>
  <si>
    <t>00099021001 DEP.DE CHEQ.AJENOS,RET.DE CAM.,CONCEPTO: DEVOLUCION COTIZACION EXCES,DEP.: FUTURO DE BOLIVIA S.A. AFP , PROCEDENCIA: BANCO DE CREDITO DE BOLIVIA S.A., CHEQUE: 52137, FECHA DE EMISION:16/01/2018</t>
  </si>
  <si>
    <t>00099021001 DEP.DE CHEQ.AJENOS,RET.DE CAM.,CONCEPTO: DEVOLUCION COTIZACION EXCESO,DEP.: FUTURO DE BOLIVIA S.A. AFP , PROCEDENCIA: BANCO DE CREDITO DE BOLIVIA S.A., CHEQUE: 52138, FECHA DE EMISION:16/01/2018</t>
  </si>
  <si>
    <t>00099021001 DEPOSITO DE EFECTIVO, DEPOSITANTE: CELSO ANTERO DELGADO JURADO, CONCEPTO: DEVOLUCION DOBLE PERCEPCION, CUENTA DE DEPOSITO: CUENTA UNICA DEL TESORO</t>
  </si>
  <si>
    <t>00015011108 DEPOSITO DE EFECTIVO, DEPOSITANTE: OSCAR FERNANDO VILLARROEL ARCE, CONCEPTO: CANCELACION POR EXCESO EN CONSUMO DE TELEFONOS CELULARES, CUENTA DE DEPOSITO: CUENTA UNICA DEL TESORO</t>
  </si>
  <si>
    <t>00020031101 DEPOSITO DE EFECTIVO, DEPOSITANTE: EDSSON HERMES ARISPE PEDRAZA, CONCEPTO: DEVOLUCION DE VIATICOS, CUENTA DE DEPOSITO: CUENTA UNICA DEL TESORO</t>
  </si>
  <si>
    <t>00099021001 DEPOSITO DE EFECTIVO, DEPOSITANTE: FREDDY BERSATTI TUDELA, CONCEPTO: GASTOS QUE NO SE ENCUENTRAN DEBIDAMENTE RESPALDADOS, CUENTA DE DEPOSITO: CUENTA UNICA DEL TESORO</t>
  </si>
  <si>
    <t>00099021001 DEPOSITO DE EFECTIVO, DEPOSITANTE: ANAHI VALLEJOS ACOSTA PNP, CONCEPTO: DEVOLUCION DE SALDOS NO EJECUTADOS, CUENTA DE DEPOSITO: CUENTA UNICA DEL TESORO</t>
  </si>
  <si>
    <t>00099021001 DEPOSITO DE EFECTIVO, DEPOSITANTE: GABRIELA MARTINEZ SALINAS PNP, CONCEPTO: DEVOLUCION DE SALDOS NO EJECUTADOS, CUENTA DE DEPOSITO: CUENTA UNICA DEL TESORO</t>
  </si>
  <si>
    <t>00041018003 DEPOSITO DE EFECTIVO, DEPOSITANTE: MDPYEP - ANIBAL ABEL AGUILAR GOMEZ, CONCEPTO: DEVOLUCION DE MULTAS DEL 1ER Y 2DO PRODUCTO CONSULTORIA POR PRODUCTO, CUENTA DE DEPOSITO: CUENTA UNICA DEL TESORO</t>
  </si>
  <si>
    <t>00574012002 DEPOSITO DE EFECTIVO, DEPOSITANTE: LACTEOSBOL-VERONICA PRIMAVERA MAMANI POMA, CONCEPTO: DEVOLUCION DE UN DIA DE VIATICOS, CUENTA DE DEPOSITO: CUENTA UNICA DEL TESORO</t>
  </si>
  <si>
    <t>00099021001 DEPOSITO DE EFECTIVO, DEPOSITANTE: ARMADA BOLIVIANA- LUIS GUSTAVO CLAVIJO GUILLEN, CONCEPTO: DEVOLUCION DE PEAJES, CUENTA DE DEPOSITO: CUENTA UNICA DEL TESORO</t>
  </si>
  <si>
    <t>00099021001 DEPOSITO DE EFECTIVO, DEPOSITANTE: JULIO HUMEREZ HUANCA, CONCEPTO: REVERSION PASAJES PREV. N° 8984/17 N° DE CARGO DE CUENTA, CUENTA DE DEPOSITO: CUENTA UNICA DEL TESORO</t>
  </si>
  <si>
    <t>00099021001 DEPOSITO DE EFECTIVO, DEPOSITANTE: LUCIA ZENOBIA CALLISAYA CANCARI, CONCEPTO: DEVOLUCION DE AGUINALDO, CUENTA DE DEPOSITO: CUENTA UNICA DEL TESORO</t>
  </si>
  <si>
    <t>00099021001 DEPOSITO DE EFECTIVO, DEPOSITANTE: ROGELIO HUANCA BAUTISTA, CONCEPTO: DEVOLUCION DE PASAJES, CUENTA DE DEPOSITO: CUENTA UNICA DEL TESORO</t>
  </si>
  <si>
    <t>00099021001 DEPOSITO DE EFECTIVO, DEPOSITANTE: CARMEN COOPER-BRIGADA PARLAMENTARIA DE ORURO, CONCEPTO: DEV. DE RECURSOS POR MANTENIMIENTO DE CTA FISCAL MESES SEPTIEMBRE Y OCTUBRE 2017, CUENTA DE DEPOSITO: CUENTA UNICA DEL TESORO</t>
  </si>
  <si>
    <t>00099021001 DEPOSITO DE EFECTIVO, DEPOSITANTE: DAMIANA LUCRECIA LAURA ALANOCA, CONCEPTO: DEPÓSITO DE SALDO DUODECIMA DE AGUINALDO, CUENTA DE DEPOSITO: CUENTA UNICA DEL TESORO</t>
  </si>
  <si>
    <t>00099021001 DEPOSITO DE EFECTIVO, DEPOSITANTE: KARIDUEN VILLAFUERTE ALFARO, CONCEPTO: DEVOLUCION DE PASAJE AEREO LA PAZ- SCZ LA PAZ N° 930-5998816909, CUENTA DE DEPOSITO: CUENTA UNICA DEL TESORO</t>
  </si>
  <si>
    <t>00592012001 DEPOSITO DE EFECTIVO, DEPOSITANTE: MARIELA APAZA, CONCEPTO: ND 57888/2015, CUENTA DE DEPOSITO: CUENTA UNICA DEL TESORO</t>
  </si>
  <si>
    <t>00099021001 DEPOSITO DE EFECTIVO, DEPOSITANTE: FABIOLA LUISA QUISPE PARISACA, CONCEPTO: DEP DE UNA DUODECIMA DE AGUINALDO DE TEODORO QUISPE CONDORI, CUENTA DE DEPOSITO: CUENTA UNICA DEL TESORO</t>
  </si>
  <si>
    <t>00099021001 DEP.DE CHEQ.AJENOS,RET.DE CAM.,CONCEPTO: DEVOLUCION POR CONCEPTO DE CAPACITACION PERSONAL MILITAR EJTO. PASAJES Y VIATICOS 2017,DEP.: EJERCITO DE BOLIVIA , PROCEDENCIA: BANCO UNION S.A., CHEQUE: 32386, FECHA DE EMISION:16/01/2018</t>
  </si>
  <si>
    <t>00099021001 DEP.DE CHEQ.AJENOS,RET.DE CAM.,CONCEPTO: DEVOLUCION POR CONCEPTO DE ALIMENTACION Y COMBUSTIBLE PARADA MILITAR ACHACACHI 2017,DEP.: EJERCITO DE BOLIVIA , PROCEDENCIA: BANCO UNION S.A., CHEQUE: 32387, FECHA DE EMISION:16/01/2018</t>
  </si>
  <si>
    <t>00593012001 DEP.DE CHEQ.AJENOS,RET.DE CAM.,CONCEPTO: VENTA DE TOP,DEP.: EMPRESA ESTATAL YACANA , PROCEDENCIA: BANCO UNION S.A., CHEQUE: 208, FECHA DE EMISION:17/01/2018</t>
  </si>
  <si>
    <t>00593012001 DEP.DE CHEQ.AJENOS,RET.DE CAM.,CONCEPTO: VENTA DE TOP,DEP.: EMPRESA ESTATAL YACANA , PROCEDENCIA: BANCO UNION S.A., CHEQUE: 207, FECHA DE EMISION:17/01/2018</t>
  </si>
  <si>
    <t>00099021001 DEP.DE CHEQ.AJENOS,RET.DE CAM.,CONCEPTO: TRIBUNAL CONSTITUCIONAL - DEL. INCAPACIDAD TEMPORAL - SUCRE,DEP.: CAJA PETROLERA DE SALUD SUCRE , PROCEDENCIA: BANCO UNION S.A., CHEQUE: 17858, FECHA DE EMISION:04/01/2018</t>
  </si>
  <si>
    <t>00099024113 DEP.DE CHEQ.AJENOS,RET.DE CAM.,CONCEPTO: DEVOLUCION DE RECURSOS UPRE PROG. BOLIVIA CAMBIA DE PROY. NO EJECUTADO AL CIERRE DE GESTION 2017,DEP.: GOB. AUTONOMO MCPAL DE SAN IGNACIO DE VELASCO</t>
  </si>
  <si>
    <t>00212012001 DEPOSITO DE EFECTIVO, DEPOSITANTE: OLGA LINARES LAURA - INRA - DN, CONCEPTO: DEVOLUCION DE FONDOS EN AVANCE, CUENTA DE DEPOSITO: CUENTA UNICA DEL TESORO</t>
  </si>
  <si>
    <t>00099021001 DEPOSITO DE EFECTIVO, DEPOSITANTE: JUAN JIMENEZ GUTIERREZ, CONCEPTO: DEVOLUCION POR EXTRAVIO DE CREDENCIAL, CUENTA DE DEPOSITO: CUENTA UNICA DEL TESORO</t>
  </si>
  <si>
    <t>00020021102 DEPOSITO DE EFECTIVO, DEPOSITANTE: ALBERTINA JULIA LOPEZ RODRIGUEZ CI 3396533LP, CONCEPTO: DEVOLUCION DE SALDO POR PAGO DE SERVICIOS BASICOS, CUENTA DE DEPOSITO: CUENTA UNICA DEL TESORO</t>
  </si>
  <si>
    <t>00099021001 DEPOSITO DE EFECTIVO, DEPOSITANTE: SERNAP-OTUQUIS, CONCEPTO: DEP POR REVERSION DE FONDOS, CUENTA DE DEPOSITO: CUENTA UNICA DEL TESORO</t>
  </si>
  <si>
    <t>00099021001 DEPOSITO DE EFECTIVO, DEPOSITANTE: ADRIANA DANIELA CUENTAS LLANQUE INSA, CONCEPTO: REVERSION, CUENTA DE DEPOSITO: CUENTA UNICA DEL TESORO</t>
  </si>
  <si>
    <t>00099021001 DEPOSITO DE EFECTIVO, DEPOSITANTE: JOSE M. QUISBERT PAUCARA INSA, CONCEPTO: DEVOLUCION DE PASAJES, CUENTA DE DEPOSITO: CUENTA UNICA DEL TESORO</t>
  </si>
  <si>
    <t>00099021001 DEPOSITO DE EFECTIVO, DEPOSITANTE: AGENCIA NACIONAL DE HIDROCARBUROS, CONCEPTO: DEVOLUCION DE RECURSOS, CUENTA DE DEPOSITO: CUENTA UNICA DEL TESORO</t>
  </si>
  <si>
    <t>00099021001 DEPOSITO DE EFECTIVO, DEPOSITANTE: JEANETTE OLMOS SOTO, CONCEPTO: DEVOLUCION POR DOBLE APORTACION, CUENTA DE DEPOSITO: CUENTA UNICA DEL TESORO</t>
  </si>
  <si>
    <t>00020031101 DEPOSITO DE EFECTIVO, DEPOSITANTE: JESUS ALEJANDRO DELGADILLO CESPEDES, CONCEPTO: DEVOLUCION VIATICOS, CUENTA DE DEPOSITO: CUENTA UNICA DEL TESORO</t>
  </si>
  <si>
    <t>00078014207 DEPOSITO DE EFECTIVO, DEPOSITANTE: MINISTERIO DE HIDROCARBUROS, CONCEPTO: DEVOLUCION SALDOS REFRIGERIO MES NOVIEMBRE 2017, CUENTA DE DEPOSITO: CUENTA UNICA DEL TESORO</t>
  </si>
  <si>
    <t>00099021001 DEPOSITO DE EFECTIVO, DEPOSITANTE: MAX NINA-INSA, CONCEPTO: REVERSION, CUENTA DE DEPOSITO: CUENTA UNICA DEL TESORO</t>
  </si>
  <si>
    <t>00099021001 DEPOSITO DE EFECTIVO, DEPOSITANTE: JHONNY QUINTANILLA-INSA, CONCEPTO: REVERSION, CUENTA DE DEPOSITO: CUENTA UNICA DEL TESORO</t>
  </si>
  <si>
    <t>00099021001 DEPOSITO DE EFECTIVO, DEPOSITANTE: FAUSTO CINCKO-INSA, CONCEPTO: REVERSION, CUENTA DE DEPOSITO: CUENTA UNICA DEL TESORO</t>
  </si>
  <si>
    <t>00099021001 DEPOSITO DE EFECTIVO, DEPOSITANTE: JHONNY CHAMBI-INSA, CONCEPTO: REVERSION, CUENTA DE DEPOSITO: CUENTA UNICA DEL TESORO</t>
  </si>
  <si>
    <t>00099021001 DEPOSITO DE EFECTIVO, DEPOSITANTE: RODOLFO HUARACHI-INSA, CONCEPTO: REVERSION, CUENTA DE DEPOSITO: CUENTA UNICA DEL TESORO</t>
  </si>
  <si>
    <t>00099021001 DEPOSITO DE EFECTIVO, DEPOSITANTE: MARCOS RIOS VACAFLOR, CONCEPTO: PAGO POR EXCEDENTES DE SERVICIOS DE LLAMADAS AL TELEFONO MOVIL, CUENTA DE DEPOSITO: CUENTA UNICA DEL TESORO</t>
  </si>
  <si>
    <t>00099021001 DEPOSITO DE EFECTIVO, DEPOSITANTE: EMPRESA ESTATAL BOLIVIANA DE TURISMO, CONCEPTO: DEVOLUCION POR PAGO EN DEMASIA, CUENTA DE DEPOSITO: CUENTA UNICA DEL TESORO</t>
  </si>
  <si>
    <t>00099021001 DEP.DE CHEQ.AJENOS,RET.DE CAM.,CONCEPTO: SANCHEZ ARIAS MERY,DEP.: BANCO UNION S.A. , PROCEDENCIA: BANCO UNION S.A., CHEQUE: 150713, FECHA DE EMISION:18/01/2018</t>
  </si>
  <si>
    <t>00099021001 DEP.DE CHEQ.AJENOS,RET.DE CAM.,CONCEPTO: VARGAS DORADO ALEX,DEP.: BANCO UNION S.A. , PROCEDENCIA: BANCO UNION S.A., CHEQUE: 150711, FECHA DE EMISION:18/01/2018</t>
  </si>
  <si>
    <t>00099021001 DEPOSITO DE EFECTIVO, DEPOSITANTE: JUAN BUSTOS CELIS, CONCEPTO: REVERSION PASAJES PREV N° 8985/17 N° DE CARGO DE CUENTA 00099021001, CUENTA DE DEPOSITO: CUENTA UNICA DEL TESORO</t>
  </si>
  <si>
    <t>00099021001 DEPOSITO DE EFECTIVO, DEPOSITANTE: REDI MICHAEL JORGE VILLCA, CONCEPTO: DEVOLUCION DE PASAJES AL INTERIOR DEL PAIS, CUENTA DE DEPOSITO: CUENTA UNICA DEL TESORO</t>
  </si>
  <si>
    <t>00592012001 DEPOSITO DE EFECTIVO, DEPOSITANTE: MINISTERIO DE SALUD, CONCEPTO: ND- MINISTERIO DE SALUD - GESTION 2017, CUENTA DE DEPOSITO: CUENTA UNICA DEL TESORO</t>
  </si>
  <si>
    <t>00592012001 DEPOSITO DE EFECTIVO, DEPOSITANTE: MINISTERIO DE TRABAJO, CONCEPTO: ND 160966 - GESTION 2017, CUENTA DE DEPOSITO: CUENTA UNICA DEL TESORO</t>
  </si>
  <si>
    <t>00099021001 DEPOSITO DE EFECTIVO, DEPOSITANTE: FRANC MAYTA NOSA, CONCEPTO: DEVOLUCION DE FONDOS, CUENTA DE DEPOSITO: CUENTA UNICA DEL TESORO</t>
  </si>
  <si>
    <t>00099021001 DEPOSITO DE EFECTIVO, DEPOSITANTE: ROLAND HERLAN LLADO VISCARRA, CONCEPTO: DEVOLUCION DE PASAJES, CUENTA DE DEPOSITO: CUENTA UNICA DEL TESORO</t>
  </si>
  <si>
    <t>00592012001 DEPOSITO DE EFECTIVO, DEPOSITANTE: GLENN TROCHE A., CONCEPTO: FONDOS EN AVANCE SEGUN CITE:JTE-RCME-COUNTER-007-NI/18 BS.- 5000 GESTION 2017, CUENTA DE DEPOSITO: CUENTA UNICA DEL TESORO</t>
  </si>
  <si>
    <t>00099021001 DEPOSITO DE EFECTIVO, DEPOSITANTE: CAMARA DE SENADORES, CONCEPTO: PAGO EXCEDENTE DE TELEFONIA FIJA, CUENTA DE DEPOSITO: CUENTA UNICA DEL TESORO</t>
  </si>
  <si>
    <t>00099021001 DEPOSITO DE EFECTIVO, DEPOSITANTE: HEINZ FRITZ ABRAHAM GERL MERCADO, CONCEPTO: REVERSION POR PASAJES AL INTERIOR DEL PAIS PREV. 3756, CUENTA DE DEPOSITO: CUENTA UNICA DEL TESORO</t>
  </si>
  <si>
    <t>00099021001 DEPOSITO DE EFECTIVO, DEPOSITANTE: FREDDY VARAS SANGUEZA, CONCEPTO: DEVOLUCION DE SUELDO, CUENTA DE DEPOSITO: CUENTA UNICA DEL TESORO</t>
  </si>
  <si>
    <t>00099021001 DEPOSITO DE EFECTIVO, DEPOSITANTE: JOHN ANTONIO PARDO SALAS, CONCEPTO: PAGO EXCEDENTE POR SERVICIO DE LLAMADAS A TELEFONIA MOVIL MES DE DICIEMBRE DE 2017, CUENTA DE DEPOSITO: CUENTA UNICA DEL TESORO</t>
  </si>
  <si>
    <t>00020031101 DEPOSITO DE EFECTIVO, DEPOSITANTE: GERMAN FERNANDEZ RAMIREZ, CONCEPTO: CUMBRE DEL GAS REVERSION DE FONDOS, CUENTA DE DEPOSITO: CUENTA UNICA DEL TESORO</t>
  </si>
  <si>
    <t>00099021001 DEPOSITO DE EFECTIVO, DEPOSITANTE: EDWIN V. VISCARRA ALARCON, CONCEPTO: DEVOLUCION DE SALDOS NO UTILIZADOS, CUENTA DE DEPOSITO: CUENTA UNICA DEL TESORO</t>
  </si>
  <si>
    <t>00292012001 DEPOSITO DE EFECTIVO, DEPOSITANTE: VIAS BOLIVIA, CONCEPTO: DEVOLUCION DE VIATICOS DE LA SRA. VALERIA ERQUICIA, CUENTA DE DEPOSITO: CUENTA UNICA DEL TESORO</t>
  </si>
  <si>
    <t>00010011101 DEPOSITO DE EFECTIVO, DEPOSITANTE: SANTIAGO LOPEZ, CONCEPTO: DEP. PARA LA CARATULA, CUENTA DE DEPOSITO: CUENTA UNICA DEL TESORO</t>
  </si>
  <si>
    <t>00099021001 DEPOSITO DE EFECTIVO, DEPOSITANTE: XIMENA MACHICADO, CONCEPTO: REVERSION RENDICION DE CUENTAS AL PREV. 8836, CUENTA DE DEPOSITO: CUENTA UNICA DEL TESORO</t>
  </si>
  <si>
    <t>00222012001 DEP.DE CHEQ.AJENOS,RET.DE CAM.,CONCEPTO: PAGO INCAPACIDAD TEMPORAL DEL PERSONAL INIAF CORRESPONDIENTE MES DE NOVIEMBRE 2017,DEP.: CAJA DE SALUD DE CAMINOS YRA , PROCEDENCIA: BANCO UNION S.A., CHEQUE: 8785, FECHA DE EMISION:11/01/2018</t>
  </si>
  <si>
    <t>00099021001 DEP.DE CHEQ.AJENOS,RET.DE CAM.,CONCEPTO: H.C. SENADORES-DEVOL INCAPACIDAD TEMP. NOV/2017,DEP.: CAJA PETROLERA DE SALUD , PROCEDENCIA: BANCO UNION S.A., CHEQUE: 12569, FECHA DE EMISION:19/01/2018</t>
  </si>
  <si>
    <t>00099021001 DEP.DE CHEQ.AJENOS,RET.DE CAM.,CONCEPTO: MIN COMUNICACION-DEVOL INCAPACIDAD TEMP.-NOV/2017,DEP.: CAJA PETROLERA DE SALUD , PROCEDENCIA: BANCO UNION S.A., CHEQUE: 12575, FECHA DE EMISION:19/01/2018</t>
  </si>
  <si>
    <t>00099021001 DEP.DE CHEQ.AJENOS,RET.DE CAM.,CONCEPTO: AUT. IMPUG TRIBUTARIA-DEVOL INCAPACIDAD TEMP.-NOV/2017,DEP.: CAJA PETROLERA DE SALUD , PROCEDENCIA: BANCO UNION S.A., CHEQUE: 12579, FECHA DE EMISION:19/01/2018</t>
  </si>
  <si>
    <t>00132039201 DEPOSITO DE EFECTIVO, DEPOSITANTE: JHONNY WALTER WILCARANI LAMAS, CONCEPTO: DEVOLUCION DE FONDOS EN AVANCE, CUENTA DE DEPOSITO: CUENTA UNICA DEL TESORO</t>
  </si>
  <si>
    <t>00099021001 DEPOSITO DE EFECTIVO, DEPOSITANTE: ALAIN ERICK CAMBEROS SALAZAR, CONCEPTO: DEVOLUCION DE PASAJES, CUENTA DE DEPOSITO: CUENTA UNICA DEL TESORO</t>
  </si>
  <si>
    <t>00020031101 DEPOSITO DE EFECTIVO, DEPOSITANTE: EJERCITO DE BOLIVIA, CONCEPTO: RETENSION, CUENTA DE DEPOSITO: CUENTA UNICA DEL TESORO</t>
  </si>
  <si>
    <t>00133012001 DEPOSITO DE EFECTIVO, DEPOSITANTE: LOTERIA NACIONAL DE B Y S, CONCEPTO: C-31 1736 DEVOLUCION VIATICOS VIAJE NO REALIZADO A ORURO DE WILTON CAMPOS, CUENTA DE DEPOSITO: CUENTA UNICA DEL TESORO</t>
  </si>
  <si>
    <t>00020031101 DEPOSITO DE EFECTIVO, DEPOSITANTE: JUAN DE DIOS GONZALES GUTIERREZ CI/4884391LP, CONCEPTO: DEPÓSITO DE DEVOLUCION, CUENTA DE DEPOSITO: CUENTA UNICA DEL TESORO</t>
  </si>
  <si>
    <t>00526012001 DEPOSITO DE EFECTIVO, DEPOSITANTE: BOLIVIA TV MILTON ANTONIO SOSA VIRUEZ, CONCEPTO: DEVOLUCION DE MONTO NO GASTADO, CUENTA DE DEPOSITO: CUENTA UNICA DEL TESORO</t>
  </si>
  <si>
    <t>00099021001 DEPOSITO DE EFECTIVO, DEPOSITANTE: ORLANDO LUIS ALANOCA CONDORI, CONCEPTO: DEPOSITÓ DE DUODECIMAS DE AGUINALDO, CUENTA DE DEPOSITO: CUENTA UNICA DEL TESORO</t>
  </si>
  <si>
    <t>00099021001 DEPOSITO DE EFECTIVO, DEPOSITANTE: JUDITH S. GOMEZ CHOQUE, CONCEPTO: DEVOLUCION SALDO NO EJECUTADO, CUENTA DE DEPOSITO: CUENTA UNICA DEL TESORO</t>
  </si>
  <si>
    <t>00099021001 DEPOSITO DE EFECTIVO, DEPOSITANTE: MARIA ELENA PONCE FUENTES, CONCEPTO: DEVOLUCION DE DOBLE PERCEPCION, CUENTA DE DEPOSITO: CUENTA UNICA DEL TESORO</t>
  </si>
  <si>
    <t>00099024113 DEPOSITO DE EFECTIVO, DEPOSITANTE: GOBIERNO AUTONOMO MUNICIPAL DE SORACACHI, CONCEPTO: SALDOS DE GESTIONES ANTE. PROGRAMA BOLIVIA CAMBIA EVO CUMPLE POR DIFERENCIA DE CENTAVOS, CUENTA DE DEPOSITO: CUENTA UNICA DEL TESORO</t>
  </si>
  <si>
    <t>00099021001 DEPOSITO DE EFECTIVO, DEPOSITANTE: NANCY ELISABETH BLANCO COAQUIRA, CONCEPTO: DEVOLUCION DE VIATICOS, CUENTA DE DEPOSITO: CUENTA UNICA DEL TESORO</t>
  </si>
  <si>
    <t>00099021001 DEPOSITO DE EFECTIVO, DEPOSITANTE: GERMAN MAMANI HUALLPA, CONCEPTO: DEPOSITÓ DE REVERSION, CUENTA DE DEPOSITO: CUENTA UNICA DEL TESORO</t>
  </si>
  <si>
    <t>00020031101 DEPOSITO DE EFECTIVO, DEPOSITANTE: FABIOLA RAMOS PONCE, CONCEPTO: DEVOLUCION DE VIATICO PASAJE, CUENTA DE DEPOSITO: CUENTA UNICA DEL TESORO</t>
  </si>
  <si>
    <t>00020031101 DEPOSITO DE EFECTIVO, DEPOSITANTE: BATALLON DE PRODUCCION DEL EJERCITO, CONCEPTO: REVERSION ADQ. DE SEMILLAS, CUENTA DE DEPOSITO: CUENTA UNICA DEL TESORO</t>
  </si>
  <si>
    <t>00099021001 DEPOSITO DE EFECTIVO, DEPOSITANTE: IGNACIO FLORES CRUZ, CONCEPTO: POR CONCEPTO DE CAMBIO DE BENEFICIO, CUENTA DE DEPOSITO: CUENTA UNICA DEL TESORO</t>
  </si>
  <si>
    <t>00099021001 DEPOSITO DE EFECTIVO, DEPOSITANTE: VLADIMIR LUPA SALAMANCA, CONCEPTO: REVERSION POR PASAJES, CUENTA DE DEPOSITO: CUENTA UNICA DEL TESORO</t>
  </si>
  <si>
    <t>00099021001 DEPOSITO DE EFECTIVO, DEPOSITANTE: MARCO ANTONIO ALVAREZ HERBAS, CONCEPTO: REVERSION POR PASAJES, CUENTA DE DEPOSITO: CUENTA UNICA DEL TESORO</t>
  </si>
  <si>
    <t>00099021001 DEPOSITO DE EFECTIVO, DEPOSITANTE: IVAN BLANCO VARGAS, CONCEPTO: REVERSION POR PASAJES, CUENTA DE DEPOSITO: CUENTA UNICA DEL TESORO</t>
  </si>
  <si>
    <t>00099021001 DEPOSITO DE EFECTIVO, DEPOSITANTE: GEOVANY BALTAZAR MAYGUA CHAVEZ, CONCEPTO: REVERSION POR PASAJES, CUENTA DE DEPOSITO: CUENTA UNICA DEL TESORO</t>
  </si>
  <si>
    <t>00099021001 DEPOSITO DE EFECTIVO, DEPOSITANTE: RICHARD AYALA RIVAMONTAN, CONCEPTO: REVERSION POR PASAJES, CUENTA DE DEPOSITO: CUENTA UNICA DEL TESORO</t>
  </si>
  <si>
    <t>00099021001 DEPOSITO DE EFECTIVO, DEPOSITANTE: JUAN PABLO RICALDE TORREZ, CONCEPTO: REVERSION POR PASAJES, CUENTA DE DEPOSITO: CUENTA UNICA DEL TESORO</t>
  </si>
  <si>
    <t>00099021001 DEPOSITO DE EFECTIVO, DEPOSITANTE: HAROLD JHEISON ARGOTE SOLIZ, CONCEPTO: REVERSION POR PASAJES, CUENTA DE DEPOSITO: CUENTA UNICA DEL TESORO</t>
  </si>
  <si>
    <t>00099021001 DEPOSITO DE EFECTIVO, DEPOSITANTE: FRITZ JUNIORS GIRONDA AQUIZE, CONCEPTO: REVERSION POR PASAJES, CUENTA DE DEPOSITO: CUENTA UNICA DEL TESORO</t>
  </si>
  <si>
    <t>00099021001 DEPOSITO DE EFECTIVO, DEPOSITANTE: WILSON LUPA BERNAL, CONCEPTO: REVERSION POR PASAJES, CUENTA DE DEPOSITO: CUENTA UNICA DEL TESORO</t>
  </si>
  <si>
    <t>00099021001 DEPOSITO DE EFECTIVO, DEPOSITANTE: JIMMY ALDO USMAYO APAZA, CONCEPTO: REVERSION POR PASAJES, CUENTA DE DEPOSITO: CUENTA UNICA DEL TESORO</t>
  </si>
  <si>
    <t>00099021001 DEPOSITO DE EFECTIVO, DEPOSITANTE: ALVARO BARRIENTOS MELGAREJO, CONCEPTO: REVERSION POR PASAJES, CUENTA DE DEPOSITO: CUENTA UNICA DEL TESORO</t>
  </si>
  <si>
    <t>00099021001 DEPOSITO DE EFECTIVO, DEPOSITANTE: FAUD SANTIAGO RAMOS MESA, CONCEPTO: REVERSION POR PASAJES, CUENTA DE DEPOSITO: CUENTA UNICA DEL TESORO</t>
  </si>
  <si>
    <t>00099021001 DEPOSITO DE EFECTIVO, DEPOSITANTE: ELMER CAYLLANTE RODRIGUEZ, CONCEPTO: REVERSION POR PASAJES, CUENTA DE DEPOSITO: CUENTA UNICA DEL TESORO</t>
  </si>
  <si>
    <t>00099021001 DEPOSITO DE EFECTIVO, DEPOSITANTE: JUAN DIEGO BALTAZAR MONTAÑO, CONCEPTO: REVERSION POR PASAJES, CUENTA DE DEPOSITO: CUENTA UNICA DEL TESORO</t>
  </si>
  <si>
    <t>00099021001 DEPOSITO DE EFECTIVO, DEPOSITANTE: JHONNY WILSON JIMENEZ ESPADA, CONCEPTO: REVERSION POR PASAJES, CUENTA DE DEPOSITO: CUENTA UNICA DEL TESORO</t>
  </si>
  <si>
    <t>00099021001 DEPOSITO DE EFECTIVO, DEPOSITANTE: DAVID ANTONIO CRUZ MAMANI, CONCEPTO: REVERSION POR PASAJES, CUENTA DE DEPOSITO: CUENTA UNICA DEL TESORO</t>
  </si>
  <si>
    <t>00099021001 DEPOSITO DE EFECTIVO, DEPOSITANTE: ALEX AYALA PANIAGUA, CONCEPTO: REVERSION POR PASAJES, CUENTA DE DEPOSITO: CUENTA UNICA DEL TESORO</t>
  </si>
  <si>
    <t>00099021001 DEPOSITO DE EFECTIVO, DEPOSITANTE: LEONARDO ANGELO VEGA ESCOBAR, CONCEPTO: REVERSION POR PASAJES, CUENTA DE DEPOSITO: CUENTA UNICA DEL TESORO</t>
  </si>
  <si>
    <t>00099021001 DEPOSITO DE EFECTIVO, DEPOSITANTE: ROLY MAMANI ACHOCALLA, CONCEPTO: REVERSION POR PASAJES, CUENTA DE DEPOSITO: CUENTA UNICA DEL TESORO</t>
  </si>
  <si>
    <t>00099021001 DEPOSITO DE EFECTIVO, DEPOSITANTE: DANNY JAIR COLQUE BALDERAS, CONCEPTO: REVERSION POR PASAJES, CUENTA DE DEPOSITO: CUENTA UNICA DEL TESORO</t>
  </si>
  <si>
    <t>00099021001 DEPOSITO DE EFECTIVO, DEPOSITANTE: CRISTIAN JOZUE QUINTEROS MAMANI, CONCEPTO: REVERSION POR PASAJES, CUENTA DE DEPOSITO: CUENTA UNICA DEL TESORO</t>
  </si>
  <si>
    <t>00099021001 DEPOSITO DE EFECTIVO, DEPOSITANTE: GUERY IPORRE ALVIS, CONCEPTO: REVERSION POR PASAJES, CUENTA DE DEPOSITO: CUENTA UNICA DEL TESORO</t>
  </si>
  <si>
    <t>00099021001 DEPOSITO DE EFECTIVO, DEPOSITANTE: NORAH TEREZA VDA. DE GONZALEZ, CONCEPTO: CONVENIO ENTRE EL SENASIR Y LA SRA. NORAH TEREZA VDA DE GONZALEZ, CUENTA DE DEPOSITO: CUENTA UNICA DEL TESORO</t>
  </si>
  <si>
    <t>00099021001 DEPOSITO DE EFECTIVO, DEPOSITANTE: FERNANDO VIADEZ VILLCA, CONCEPTO: REVERSION POR PASAJES, CUENTA DE DEPOSITO: CUENTA UNICA DEL TESORO</t>
  </si>
  <si>
    <t>00099021001 DEPOSITO DE EFECTIVO, DEPOSITANTE: ALDO OMAR IQUISE ROJAS, CONCEPTO: REVERSION POR PASAJES, CUENTA DE DEPOSITO: CUENTA UNICA DEL TESORO</t>
  </si>
  <si>
    <t>00099021001 DEPOSITO DE EFECTIVO, DEPOSITANTE: RENE PEDRO QUINO MAYTA, CONCEPTO: REVERSION POR PASAJES, CUENTA DE DEPOSITO: CUENTA UNICA DEL TESORO</t>
  </si>
  <si>
    <t>00099021001 DEPOSITO DE EFECTIVO, DEPOSITANTE: OSCAR BLADIMIR LIMACHI HUANCA, CONCEPTO: REVERSION POR PASAJES, CUENTA DE DEPOSITO: CUENTA UNICA DEL TESORO</t>
  </si>
  <si>
    <t>00099021001 DEPOSITO DE EFECTIVO, DEPOSITANTE: ALVARO MAURICIO OJALVO MONTAÑO, CONCEPTO: REVERSION POR PASAJES, CUENTA DE DEPOSITO: CUENTA UNICA DEL TESORO</t>
  </si>
  <si>
    <t>00099021001 DEPOSITO DE EFECTIVO, DEPOSITANTE: VLADIMIR NEIZON ZURITA ARNEZ, CONCEPTO: REVERSION POR PASAJES, CUENTA DE DEPOSITO: CUENTA UNICA DEL TESORO</t>
  </si>
  <si>
    <t>00099021001 DEPOSITO DE EFECTIVO, DEPOSITANTE: JHONNY ALMENDRAS GARCIA, CONCEPTO: REVERSION POR PASAJES, CUENTA DE DEPOSITO: CUENTA UNICA DEL TESORO</t>
  </si>
  <si>
    <t>00099021001 DEPOSITO DE EFECTIVO, DEPOSITANTE: LUIS FERNANDO MAYGUA CHAVEZ, CONCEPTO: REVERSION POR PASAJES, CUENTA DE DEPOSITO: CUENTA UNICA DEL TESORO</t>
  </si>
  <si>
    <t>00099021001 DEPOSITO DE EFECTIVO, DEPOSITANTE: GONZALO ANTONIO BLANCO GUARACHI, CONCEPTO: REVERSION POR PASAJES, CUENTA DE DEPOSITO: CUENTA UNICA DEL TESORO</t>
  </si>
  <si>
    <t>00099021001 DEPOSITO DE EFECTIVO, DEPOSITANTE: MARIO CRISTIAN DEL CARPIO JIMENEZ, CONCEPTO: REVERSION POR PASAJES, CUENTA DE DEPOSITO: CUENTA UNICA DEL TESORO</t>
  </si>
  <si>
    <t>00099021001 DEPOSITO DE EFECTIVO, DEPOSITANTE: LUIS ALBERTO AREBALO GARCIA, CONCEPTO: REVERSION POR PASAJES, CUENTA DE DEPOSITO: CUENTA UNICA DEL TESORO</t>
  </si>
  <si>
    <t>00099021001 DEPOSITO DE EFECTIVO, DEPOSITANTE: FRANZ QUINTEROS MAMANI, CONCEPTO: REVERSION POR PASAJES, CUENTA DE DEPOSITO: CUENTA UNICA DEL TESORO</t>
  </si>
  <si>
    <t>00099021001 DEPOSITO DE EFECTIVO, DEPOSITANTE: JULIO CESAR LAURA MAMANI, CONCEPTO: REVERSION POR PASAJES, CUENTA DE DEPOSITO: CUENTA UNICA DEL TESORO</t>
  </si>
  <si>
    <t>00099021001 DEPOSITO DE EFECTIVO, DEPOSITANTE: EDSON OSCAR SUAREZ AGREDA, CONCEPTO: REVERSION POR PASAJES, CUENTA DE DEPOSITO: CUENTA UNICA DEL TESORO</t>
  </si>
  <si>
    <t>00099021001 DEPOSITO DE EFECTIVO, DEPOSITANTE: EDWIN ROMAN MEJIA CHOQUE, CONCEPTO: REVERSION POR PASAJES, CUENTA DE DEPOSITO: CUENTA UNICA DEL TESORO</t>
  </si>
  <si>
    <t>00099021001 DEPOSITO DE EFECTIVO, DEPOSITANTE: ARIEL CALLE LOPEZ, CONCEPTO: REVERSION POR PASAJES, CUENTA DE DEPOSITO: CUENTA UNICA DEL TESORO</t>
  </si>
  <si>
    <t>00099021001 DEPOSITO DE EFECTIVO, DEPOSITANTE: DIEGO GUSTAVO BARRIENTOS RICO, CONCEPTO: REVERSION POR PASAJES, CUENTA DE DEPOSITO: CUENTA UNICA DEL TESORO</t>
  </si>
  <si>
    <t>00099021001 DEPOSITO DE EFECTIVO, DEPOSITANTE: JOSUE CESPEDES ZURITA, CONCEPTO: REVERSION POR PASAJES, CUENTA DE DEPOSITO: CUENTA UNICA DEL TESORO</t>
  </si>
  <si>
    <t>00099021001 DEPOSITO DE EFECTIVO, DEPOSITANTE: FRANKLIN ALFREDO MANCILLA AGUILAR, CONCEPTO: REVERSION POR PASAJES, CUENTA DE DEPOSITO: CUENTA UNICA DEL TESORO</t>
  </si>
  <si>
    <t>00099021001 DEPOSITO DE EFECTIVO, DEPOSITANTE: ABRAHAM MAMANI MAMANI, CONCEPTO: REVERSION POR PASAJES, CUENTA DE DEPOSITO: CUENTA UNICA DEL TESORO</t>
  </si>
  <si>
    <t>00099021001 DEPOSITO DE EFECTIVO, DEPOSITANTE: ERICK KANTUTA LARUTA, CONCEPTO: REVERSION POR PASAJES, CUENTA DE DEPOSITO: CUENTA UNICA DEL TESORO</t>
  </si>
  <si>
    <t>00099021001 DEPOSITO DE EFECTIVO, DEPOSITANTE: JOSE LUIS RODRIGUEZ TORREZ, CONCEPTO: REVERSION POR PASAJES, CUENTA DE DEPOSITO: CUENTA UNICA DEL TESORO</t>
  </si>
  <si>
    <t>00099021001 DEPOSITO DE EFECTIVO, DEPOSITANTE: FRANCISCO HERRERA ROCHA, CONCEPTO: REVERSION POR PASAJES, CUENTA DE DEPOSITO: CUENTA UNICA DEL TESORO</t>
  </si>
  <si>
    <t>00099021001 DEPOSITO DE EFECTIVO, DEPOSITANTE: MICHAEL SEJAS MEJIA, CONCEPTO: REVERSION POR PASAJES, CUENTA DE DEPOSITO: CUENTA UNICA DEL TESORO</t>
  </si>
  <si>
    <t>00099021001 DEPOSITO DE EFECTIVO, DEPOSITANTE: SERGIO EMANUEL FLORES CORIA, CONCEPTO: REVERSION POR PASAJES, CUENTA DE DEPOSITO: CUENTA UNICA DEL TESORO</t>
  </si>
  <si>
    <t>00099021001 DEPOSITO DE EFECTIVO, DEPOSITANTE: JOSE LUIS JIMENEZ ALVAREZ, CONCEPTO: REVERSION POR PASAJES, CUENTA DE DEPOSITO: CUENTA UNICA DEL TESORO</t>
  </si>
  <si>
    <t>00099021001 DEPOSITO DE EFECTIVO, DEPOSITANTE: RUDDY SANCHEZ HUANCA, CONCEPTO: REVERSION POR PASAJES, CUENTA DE DEPOSITO: CUENTA UNICA DEL TESORO</t>
  </si>
  <si>
    <t>00099021001 DEPOSITO DE EFECTIVO, DEPOSITANTE: JUAN JOSE PATZI AQUINO, CONCEPTO: REVERSION POR PASAJES, CUENTA DE DEPOSITO: CUENTA UNICA DEL TESORO</t>
  </si>
  <si>
    <t>00099021001 DEPOSITO DE EFECTIVO, DEPOSITANTE: KEVIN PABLO GARNICA CRUZ, CONCEPTO: REVERSION POR PASAJES, CUENTA DE DEPOSITO: CUENTA UNICA DEL TESORO</t>
  </si>
  <si>
    <t>00099021001 DEPOSITO DE EFECTIVO, DEPOSITANTE: ALEX COLQUE QUILO, CONCEPTO: REVERSION POR PASAJES, CUENTA DE DEPOSITO: CUENTA UNICA DEL TESORO</t>
  </si>
  <si>
    <t>00099021001 DEPOSITO DE EFECTIVO, DEPOSITANTE: JOSE QUISPE GUTIERREZ, CONCEPTO: REVERSION POR PASAJES, CUENTA DE DEPOSITO: CUENTA UNICA DEL TESORO</t>
  </si>
  <si>
    <t>00099021001 DEPOSITO DE EFECTIVO, DEPOSITANTE: EUSEBIO AGUSTIN FLORES NINA, CONCEPTO: REVERSION POR PASAJES, CUENTA DE DEPOSITO: CUENTA UNICA DEL TESORO</t>
  </si>
  <si>
    <t>00099021001 DEPOSITO DE EFECTIVO, DEPOSITANTE: ABIGAIL DANIELA ZENTENO HUAGAMA, CONCEPTO: REVERSION POR PASAJES, CUENTA DE DEPOSITO: CUENTA UNICA DEL TESORO</t>
  </si>
  <si>
    <t>00099021001 DEPOSITO DE EFECTIVO, DEPOSITANTE: LUIS ENRIQUE OJALVO PIZARRO, CONCEPTO: REVERSION POR PASAJES, CUENTA DE DEPOSITO: CUENTA UNICA DEL TESORO</t>
  </si>
  <si>
    <t>00574012002 DEPOSITO DE EFECTIVO, DEPOSITANTE: DILMA ISNADO CHAVEZ, CONCEPTO: DEVOLUCION DE FONDOS NO UTILIZADOS, CUENTA DE DEPOSITO: CUENTA UNICA DEL TESORO</t>
  </si>
  <si>
    <t>00099021001 DEPOSITO DE EFECTIVO, DEPOSITANTE: SANTOS BALTAZAR DIAS, CONCEPTO: DEVOLUCION DE VIATICOS, CUENTA DE DEPOSITO: CUENTA UNICA DEL TESORO</t>
  </si>
  <si>
    <t>00099021001 DEPOSITO DE EFECTIVO, DEPOSITANTE: JUSTO ERLAND HERRERA TOLA, CONCEPTO: DEVOLUCION DE VIATICOS, CUENTA DE DEPOSITO: CUENTA UNICA DEL TESORO</t>
  </si>
  <si>
    <t>00099021001 DEPOSITO DE EFECTIVO, DEPOSITANTE: LUIS ALBERTO SANCHEZ, CONCEPTO: DEVOLUCION VIATICOS Y GASTOS DE REPRESENTACION DE LUIS ALBERTO SANCHEZ N 955 C-312440 DEL 19-09-17, CUENTA DE DEPOSITO: CUENTA UNICA DEL TESORO</t>
  </si>
  <si>
    <t>00099021001 DEPOSITO DE EFECTIVO, DEPOSITANTE: ALEJANDRO QUIROGA, CONCEPTO: DEVOLUCION DE HABERES MES DICIEMBRE 2017, CUENTA DE DEPOSITO: CUENTA UNICA DEL TESORO</t>
  </si>
  <si>
    <t>00099021001 DEPOSITO DE EFECTIVO, DEPOSITANTE: CAROLYN ORDOÑEZ, CONCEPTO: DEVOLUCION DE HABERES MES DICIEMBRE 2017, CUENTA DE DEPOSITO: CUENTA UNICA DEL TESORO</t>
  </si>
  <si>
    <t>00099021001 DEPOSITO DE EFECTIVO, DEPOSITANTE: LUIS CESPEDES, CONCEPTO: DEVOLUCION DE HABERES MES DICIEMBRE 2017, CUENTA DE DEPOSITO: CUENTA UNICA DEL TESORO</t>
  </si>
  <si>
    <t>00099021001 DEPOSITO DE EFECTIVO, DEPOSITANTE: ANA AGREDA, CONCEPTO: DEVOLUCION DE HABERES MES DICIEMBRE 2017, CUENTA DE DEPOSITO: CUENTA UNICA DEL TESORO</t>
  </si>
  <si>
    <t>00046024204 DEPOSITO DE EFECTIVO, DEPOSITANTE: MINISTERIO DE SALUD-ENRIQUE BORDA TOLAY, CONCEPTO: DEVOLUCION DE FONDOS EN AVANCE, CUENTA DE DEPOSITO: CUENTA UNICA DEL TESORO</t>
  </si>
  <si>
    <t>00099021001 DEPOSITO DE EFECTIVO, DEPOSITANTE: PAMELA MONTOYA, CONCEPTO: REVERSION, CUENTA DE DEPOSITO: CUENTA UNICA DEL TESORO</t>
  </si>
  <si>
    <t>00582012001 DEPOSITO DE EFECTIVO, DEPOSITANTE: FRANKLIN MENDIETA AGUILERA, CONCEPTO: DEVOLUCION DE FONDOS POR PAGO DE REFRIGERIOS DICIEMBRE 2017, CUENTA DE DEPOSITO: CUENTA UNICA DEL TESORO</t>
  </si>
  <si>
    <t>00099021001 DEP.DE CHEQ.AJENOS,RET.DE CAM.,CONCEPTO: MEJIA ARREDONDO SOLEDAD,DEP.: BANCO UNION S.A. , PROCEDENCIA: BANCO UNION S.A., CHEQUE: 150714, FECHA DE EMISION:23/01/2018</t>
  </si>
  <si>
    <t>00099021001 DEPOSITO DE EFECTIVO, DEPOSITANTE: SANTIAGO DELGADILLO VILLALPANDO, CONCEPTO: DEP.POR CONCEPTO DE DEV.DEL PASAJE N°9305998684218 DE TROPICAL TOURS NO UTILIZADO GESTION 2017, CUENTA DE DEPOSITO: CUENTA UNICA DEL TESORO</t>
  </si>
  <si>
    <t>00099021001 DEPOSITO DE EFECTIVO, DEPOSITANTE: SANTIAGO DELGADILLO VILLALPANDO, CONCEPTO: DEP.POR CONCEPTO DE DEV. DE PASAJE N° 4645957659655 DE TROPICAL TOURS NO UTILIZADO GESTION 2017, CUENTA DE DEPOSITO: CUENTA UNICA DEL TESORO</t>
  </si>
  <si>
    <t>00099021001 DEPOSITO DE EFECTIVO, DEPOSITANTE: SANTIAGO DELGADILLO VILLALPANDO, CONCEPTO: DEP.POR CONCEPTO DE DEV. DE PASAJE N° 9305699231246 EMITIDO TROPICAL TOURS NO UTILIZADO GESTION 2017, CUENTA DE DEPOSITO: CUENTA UNICA DEL TESORO</t>
  </si>
  <si>
    <t>00099021001 DEPOSITO DE EFECTIVO, DEPOSITANTE: SANTIAGO DELGADILLO VILLALPANDO, CONCEPTO: DEP.POR CONCEPTO DE DEV. DE PASAJE N° 9305699182557 EMITIDO TROPICAL TOURS NO UTILIZADO GESTION 2017, CUENTA DE DEPOSITO: CUENTA UNICA DEL TESORO</t>
  </si>
  <si>
    <t>00099021001 DEPOSITO DE EFECTIVO, DEPOSITANTE: SANTIAGO DELGADILLO VILLALPANDO, CONCEPTO: DEP.POR CONCEPTO DE DEV. DE PASAJE N°9304978839701 EMITIDO TROPICAL TOURS NO UTILIZADO GESTION 2017, CUENTA DE DEPOSITO: CUENTA UNICA DEL TESORO</t>
  </si>
  <si>
    <t>00099021001 DEPOSITO DE EFECTIVO, DEPOSITANTE: JHON FLAVIO MAMANI LAURA, CONCEPTO: REVERSION SIGMA, CUENTA DE DEPOSITO: CUENTA UNICA DEL TESORO</t>
  </si>
  <si>
    <t>00099021001 DEPOSITO DE EFECTIVO, DEPOSITANTE: RENE ACARAPI GUTIERREZ, CONCEPTO: DEVOLUCION DE VIATICOS, CUENTA DE DEPOSITO: CUENTA UNICA DEL TESORO</t>
  </si>
  <si>
    <t>00099021001 DEPOSITO DE EFECTIVO, DEPOSITANTE: OBSERVATORIO PLURINACIONAL DE LA CALIDAD EDUCATIVA, CONCEPTO: REPOSICION INFORME DE AUDITORIA, CUENTA DE DEPOSITO: CUENTA UNICA DEL TESORO</t>
  </si>
  <si>
    <t>00099021001 DEPOSITO DE EFECTIVO, DEPOSITANTE: JORGE JAVIER LEAÑO OLIVO, CONCEPTO: DEVOLUCION DUODECIMA DE AGUINALDO, CUENTA DE DEPOSITO: CUENTA UNICA DEL TESORO</t>
  </si>
  <si>
    <t>00099021001 DEPOSITO DE EFECTIVO, DEPOSITANTE: HANS WILMER CHOQUE GUTIERREZ, CONCEPTO: MINISTERIO DE CULTURAS Y TURISMO, CUENTA DE DEPOSITO: CUENTA UNICA DEL TESORO</t>
  </si>
  <si>
    <t>00099021001 DEPOSITO DE EFECTIVO, DEPOSITANTE: JORGE FERNANDO BURGOS IPORRE, CONCEPTO: DEVOLUCION COSTO CURSO DE AYMARA, CUENTA DE DEPOSITO: CUENTA UNICA DEL TESORO</t>
  </si>
  <si>
    <t>00099021001 DEPOSITO DE EFECTIVO, DEPOSITANTE: OMAR EMILIO ROCHA OLIVIO, CONCEPTO: DEVOLUCION COSTO CURSO DE AYMARA, CUENTA DE DEPOSITO: CUENTA UNICA DEL TESORO</t>
  </si>
  <si>
    <t>00099021001 DEPOSITO DE EFECTIVO, DEPOSITANTE: SARA LINDA MAMANI VEGA, CONCEPTO: DEP DE DEVOLUCION, CUENTA DE DEPOSITO: CUENTA UNICA DEL TESORO</t>
  </si>
  <si>
    <t>00099021001 DEPOSITO DE EFECTIVO, DEPOSITANTE: ELEUTERIO RENJIFO CONDORI, CONCEPTO: DEPOSITÓ DOBLE PERCEPCION, CUENTA DE DEPOSITO: CUENTA UNICA DEL TESORO</t>
  </si>
  <si>
    <t>00099021001 DEPOSITO DE EFECTIVO, DEPOSITANTE: VICEMIN. DE DEFENSA SOCIAL Y SUST. CONTROLADAS, CONCEPTO: DEP. POR LICENCIA SIN GOCE DE HABERES, CUENTA DE DEPOSITO: CUENTA UNICA DEL TESORO</t>
  </si>
  <si>
    <t>00099021001 DEPOSITO DE EFECTIVO, DEPOSITANTE: SGTO. JORGE A. SANCHEZ CONDORI, CONCEPTO: DEVOLUCION DE PASAJES, CUENTA DE DEPOSITO: CUENTA UNICA DEL TESORO</t>
  </si>
  <si>
    <t>00526012001 DEPOSITO DE EFECTIVO, DEPOSITANTE: JUAN CARLOS MAMANI HUANCA - BOLIVIA TV, CONCEPTO: DEVOLUCION DE VIATICOS Y TRANSPORTE, CUENTA DE DEPOSITO: CUENTA UNICA DEL TESORO</t>
  </si>
  <si>
    <t>00099021001 DEPOSITO DE EFECTIVO, DEPOSITANTE: JUANA JANCO PIZARRO - EJERCITO DE BOLIVIA, CONCEPTO: REVERSION SALDO NO EJECUTADO MALESCALERIA, CUENTA DE DEPOSITO: CUENTA UNICA DEL TESORO</t>
  </si>
  <si>
    <t>00020031101 DEPOSITO DE EFECTIVO, DEPOSITANTE: REYMUNDO PEREZ MEDRANO C.I. 6504664 CBBA, CONCEPTO: DEVOLUCION DE PASAJE, CUENTA DE DEPOSITO: CUENTA UNICA DEL TESORO</t>
  </si>
  <si>
    <t>00099021001 DEPOSITO DE EFECTIVO, DEPOSITANTE: LUIS OROZCO, CONCEPTO: DEVOLUCION SALDO DE MEDIO DIA DE FECHA, CUENTA DE DEPOSITO: CUENTA UNICA DEL TESORO</t>
  </si>
  <si>
    <t>00099021001 DEPOSITO DE EFECTIVO, DEPOSITANTE: GUALBERTO FLORES PEÑA, CONCEPTO: REVERSION DE PASAJES, CUENTA DE DEPOSITO: CUENTA UNICA DEL TESORO</t>
  </si>
  <si>
    <t>00099021001 DEPOSITO DE EFECTIVO, DEPOSITANTE: RAMIRO POLO, CONCEPTO: DEVOLUCION SALDO DE 93° CARRERA INTERNACIONAL DE SAN SILVESTRE, CUENTA DE DEPOSITO: CUENTA UNICA DEL TESORO</t>
  </si>
  <si>
    <t>00099021001 DEPOSITO DE EFECTIVO, DEPOSITANTE: SERGIO DAVID CALZADA CASTELLON, CONCEPTO: REVERSION DE PASAJES, CUENTA DE DEPOSITO: CUENTA UNICA DEL TESORO</t>
  </si>
  <si>
    <t>00099021001 DEPOSITO DE EFECTIVO, DEPOSITANTE: RUBEN VICENTE QUINTEROS, CONCEPTO: DEP. POR CONCEPTO DE DEVOLUCION DE PASAJE N° 9301388973948 TROPICAL TOURS NO UTILIZADO GESTION 2017, CUENTA DE DEPOSITO: CUENTA UNICA DEL TESORO</t>
  </si>
  <si>
    <t>00526012001 DEPOSITO DE EFECTIVO, DEPOSITANTE: MARCO ANTONIO LLANOS CALDERON CI 4746414 LP, CONCEPTO: DEVOLUCION DE VIATICOS, CUENTA DE DEPOSITO: CUENTA UNICA DEL TESORO</t>
  </si>
  <si>
    <t>00526012001 DEPOSITO DE EFECTIVO, DEPOSITANTE: LAURA MERCEDES VALDIVIEZO, CONCEPTO: DEVOLUCION POR COBRO EN DEMASIA DEACUERDO A PAGO MES DE DICIEMBRE, FACTURA 162 CONCEPTO REFRIGERIOS, CUENTA DE DEPOSITO: CUENTA UNICA DEL TESORO</t>
  </si>
  <si>
    <t>00099021001 DEPOSITO DE EFECTIVO, DEPOSITANTE: WINDSOR HERNANI LIMARINO, CONCEPTO: DEP. DE REVERSION DE PASAJES, CUENTA DE DEPOSITO: CUENTA UNICA DEL TESORO</t>
  </si>
  <si>
    <t>00099021001 DEPOSITO DE EFECTIVO, DEPOSITANTE: PAULA ESTEFANE VASQUEZ BAUER, CONCEPTO: REVERSION AL PREVENTIVO N° 842/2016 (DEVOLUCION DE PASAJES), CUENTA DE DEPOSITO: CUENTA UNICA DEL TESORO</t>
  </si>
  <si>
    <t>00099021001 DEPOSITO DE EFECTIVO, DEPOSITANTE: PAULA ESTEFANE VASQUEZ BAUER, CONCEPTO: REVERSION AL PREVENTIVO N° 621/2016 (DEVOLUCION DE PASAJES), CUENTA DE DEPOSITO: CUENTA UNICA DEL TESORO</t>
  </si>
  <si>
    <t>00099021001 DEPOSITO DE EFECTIVO, DEPOSITANTE: PAULA ESTEFANE VASQUEZ BAUER, CONCEPTO: REVERSION AL PREVENTIVO N° 1934/2017, CUENTA DE DEPOSITO: CUENTA UNICA DEL TESORO</t>
  </si>
  <si>
    <t>00099021001 DEPOSITO DE EFECTIVO, DEPOSITANTE: BAUTISTA HUALLPARA BERTHA FELICIDAD, CONCEPTO: DEVOLUCION BONO DE ANTIGUEDAD, CUENTA DE DEPOSITO: CUENTA UNICA DEL TESORO</t>
  </si>
  <si>
    <t>00099021001 DEPOSITO DE EFECTIVO, DEPOSITANTE: U.P.E.A., CONCEPTO: DEVOLUCION DE AGUINALDO, CUENTA DE DEPOSITO: CUENTA UNICA DEL TESORO</t>
  </si>
  <si>
    <t>00099021001 DEPOSITO DE EFECTIVO, DEPOSITANTE: GUSTAVO ALIAGA PALMA, CONCEPTO: DEVOLUCION CURSOS AYMARA, CUENTA DE DEPOSITO: CUENTA UNICA DEL TESORO</t>
  </si>
  <si>
    <t>00592012001 DEPOSITO DE EFECTIVO, DEPOSITANTE: VIVIAN CASTRO ALCAZAR, CONCEPTO: DEVOLUCION BOLTUR, CUENTA DE DEPOSITO: CUENTA UNICA DEL TESORO</t>
  </si>
  <si>
    <t>00099021001 DEP.DE CHEQ.AJENOS,RET.DE CAM.,CONCEPTO: FLORES BAPTISTA EDWIN,DEP.: BANCO UNION S.A. , PROCEDENCIA: BANCO UNION S.A., CHEQUE: 150715, FECHA DE EMISION:24/01/2018</t>
  </si>
  <si>
    <t>00099021001 DEPOSITO DE EFECTIVO, DEPOSITANTE: INSA-ALVARO ELOY CASTRO NUÑEZ, CONCEPTO: DEVOLUCION DE PASAJES, CUENTA DE DEPOSITO: CUENTA UNICA DEL TESORO</t>
  </si>
  <si>
    <t>00099021001 DEPOSITO DE EFECTIVO, DEPOSITANTE: INSTITUTO DEL SEGURO AGRARIO, CONCEPTO: DEVOLUCION DE PASAJES, CUENTA DE DEPOSITO: CUENTA UNICA DEL TESORO</t>
  </si>
  <si>
    <t>00099021001 DEPOSITO DE EFECTIVO, DEPOSITANTE: VICAR MOTOR VILLARES, CONCEPTO: REVERSION AL PREVENTIVO N°2245/2017 POR DEVOLUCION DE PGO DE VICAR MOTOR VILLARES, CUENTA DE DEPOSITO: CUENTA UNICA DEL TESORO</t>
  </si>
  <si>
    <t>00099021001 DEPOSITO DE EFECTIVO, DEPOSITANTE: JUAN EMILIO ORIHUELA TRISTAN, CONCEPTO: DEVOLUCION DE PAGO, CUENTA DE DEPOSITO: CUENTA UNICA DEL TESORO</t>
  </si>
  <si>
    <t>00099021001 DEPOSITO DE EFECTIVO, DEPOSITANTE: CARLOS MARIA VERASTEGUI GONZALES, CONCEPTO: REVERSION OTROS, CUENTA DE DEPOSITO: CUENTA UNICA DEL TESORO</t>
  </si>
  <si>
    <t>00099021001 DEPOSITO DE EFECTIVO, DEPOSITANTE: ALVARO M. ANTONIO CABA OLIVAREZ CI/ 2377522, CONCEPTO: CITE: MEFP/VTCP/DEPOT/UAIS-CPJ/N°030/2016 REGULARIZACION :JULIO -AGOST 2017, CUENTA DE DEPOSITO: CUENTA UNICA DEL TESORO</t>
  </si>
  <si>
    <t>00592012001 DEPOSITO DE EFECTIVO, DEPOSITANTE: FELIX PALENQUE HUAQUIPA, CONCEPTO: BOLTUR BOLETAJE Y VENTA DE PAQUETES TURISTICOS MINISTERIO DE DESARROLLO RURAL Y TIERRAS, CUENTA DE DEPOSITO: CUENTA UNICA DEL TESORO</t>
  </si>
  <si>
    <t>00526012001 DEPOSITO DE EFECTIVO, DEPOSITANTE: BOLIVIA TV - ARNULFO CAYO VEGA, CONCEPTO: DEVOLUCION DE VIATICOS, CUENTA DE DEPOSITO: CUENTA UNICA DEL TESORO</t>
  </si>
  <si>
    <t>00099021001 DEPOSITO DE EFECTIVO, DEPOSITANTE: GASTON RAMIRO PEÑALOZA ESCALERA, CONCEPTO: DEVOLUCION DE VIATICOS DE LA IV CUMBRE FORO PAISES EXPORTADORES DE GAS, CUENTA DE DEPOSITO: CUENTA UNICA DEL TESORO</t>
  </si>
  <si>
    <t>00099021001 DEPOSITO DE EFECTIVO, DEPOSITANTE: LUIS FERNANDO VALVERDE FERRUFINO, CONCEPTO: DEVOLUCION DE VIATICOS DE LA IV CUMBRE FORO PAISES EXPORTADORES DE GAS, CUENTA DE DEPOSITO: CUENTA UNICA DEL TESORO</t>
  </si>
  <si>
    <t>00291012002 DEP.DE CHEQ.AJENOS,RET.DE CAM.,CONCEPTO: PAGO DEUDA GESTIONES ANTERIORES,DEP.: EMPRESA CONSTRUCTORA MARISCAL SUCRE LTDA , PROCEDENCIA: BANCO NACIONAL DE BOLIVIA S.A., CHEQUE: 1024165, FECHA DE EMISION:25/01/2018</t>
  </si>
  <si>
    <t>00099021001 DEPOSITO DE EFECTIVO, DEPOSITANTE: SERGIO SANCHEZ, CONCEPTO: DEVOLUCION POR PAGO EN DEMASIA (DEVENGADO GESTION 2017), CUENTA DE DEPOSITO: CUENTA UNICA DEL TESORO</t>
  </si>
  <si>
    <t>00016011101 DEPOSITO DE EFECTIVO, DEPOSITANTE: MILENA PACHECO PAREDES, CONCEPTO: DEVOLUCION DE PASAJES, CUENTA DE DEPOSITO: CUENTA UNICA DEL TESORO</t>
  </si>
  <si>
    <t>00020051101 DEPOSITO DE EFECTIVO, DEPOSITANTE: ARMADA BOLIVIANA, CONCEPTO: DEVOLUCION DE PEAJE, CUENTA DE DEPOSITO: CUENTA UNICA DEL TESORO</t>
  </si>
  <si>
    <t>00592012001 DEPOSITO DE EFECTIVO, DEPOSITANTE: FREDDY HUGO VACAFLOR SORUCO, CONCEPTO: PAGO NOTAS DE DEBITO GESTION 2017, CUENTA DE DEPOSITO: CUENTA UNICA DEL TESORO</t>
  </si>
  <si>
    <t>00592012001 DEPOSITO DE EFECTIVO, DEPOSITANTE: MARISOL CONDORI GIL, CONCEPTO: ND 2043-UAGS/GESTION 2015, CUENTA DE DEPOSITO: CUENTA UNICA DEL TESORO</t>
  </si>
  <si>
    <t>00099021001 DEP.DE CHEQ.AJENOS,RET.DE CAM.,CONCEPTO: DEV. DE RECURSOS POR USO DEL TELEFONO CORPORATIVO DIC/2017 FELIX LEONARDO GUARACHI,DEP.: CAMARA DE SENADORES , PROCEDENCIA: BANCO UNION S.A., CHEQUE: 6813, FECHA DE EMISION:25/01/2018</t>
  </si>
  <si>
    <t>00099021001 DEP.DE CHEQ.AJENOS,RET.DE CAM.,CONCEPTO: DEV. DE RECURSOS POR EXTRAVIO DE CREDENCIAL 2017 FELIX LEONARDO GUARACHI,DEP.: CAMARA DE SENADORES , PROCEDENCIA: BANCO UNION S.A., CHEQUE: 6814, FECHA DE EMISION:25/01/2018</t>
  </si>
  <si>
    <t>00099021001 DEP.DE CHEQ.AJENOS,RET.DE CAM.,CONCEPTO: DESCUENTO A ESTELA SABIA POR INCUMPLIMIENTO DE USO DE PASAJES EMITIDOS C-31 1755,DEP.: MINISTERIO DE COMUNICACION , PROCEDENCIA: BANCO UNION S.A., CHEQUE: 9386, FECHA DE EMISION:19/01/2018</t>
  </si>
  <si>
    <t>00099021001 DEP.DE CHEQ.AJENOS,RET.DE CAM.,CONCEPTO: DESCUENTO EDUARDO LOHNHOFF BRUNO POR INCUMPLIMIENTO DE USO DE PASAJES EMITIDOS C-31 5498,DEP.: MINISTERIO DE COMUNICACION , PROCEDENCIA: BANCO UNION S.A., CHEQUE: 9385, FECHA DE EMISION:19/01/2018</t>
  </si>
  <si>
    <t>00099021001 DEP.DE CHEQ.AJENOS,RET.DE CAM.,CONCEPTO: DESCUENTO A EDUARDO LOHNHOFF BRUNO POR INCUMPLIMIENTO DE PRESENTACION DE DESCARGO VIATICOS C-31 4701,DEP.: MINISTERIO DE COMUNICACION</t>
  </si>
  <si>
    <t>00099021001 DEP.DE CHEQ.AJENOS,RET.DE CAM.,CONCEPTO: DEVOLUCION POR SUBSIDIO DE INCAPACIDAD TEMPORAL,DEP.: CAJA DE SALUD DE LA BANCA PRIVADA , PROCEDENCIA: BANCO NACIONAL DE BOLIVIA S.A., CHEQUE: 5987367, FECHA DE EMISION:11/01/2018</t>
  </si>
  <si>
    <t>00099021001 DEP.DE CHEQ.AJENOS,RET.DE CAM.,CONCEPTO: H.C. DIPUTADOS - DEVOL. INCAPACIDAD TEMP. - NOV/2017,DEP.: CAJA PETROLERA DE SALUD , PROCEDENCIA: BANCO UNION S.A., CHEQUE: 12594, FECHA DE EMISION:26/01/2018</t>
  </si>
  <si>
    <t>00099021001 DEP.DE CHEQ.AJENOS,RET.DE CAM.,CONCEPTO: FRACCIONAMIENTO DE NOTA DE CREDITO FISCAL N°90515562,DEP.: INSUMOS BOLIVIA , PROCEDENCIA: BANCO UNION S.A., CHEQUE: 568, FECHA DE EMISION:26/01/2018</t>
  </si>
  <si>
    <t>00254014101 DEPOSITO DE EFECTIVO, DEPOSITANTE: FAUSTO CINCKO-INSA, CONCEPTO: REVERSION, CUENTA DE DEPOSITO: CUENTA UNICA DEL TESORO</t>
  </si>
  <si>
    <t>00099021001 DEPOSITO DE EFECTIVO, DEPOSITANTE: GASTON HERRERA-INSA, CONCEPTO: REVERSION, CUENTA DE DEPOSITO: CUENTA UNICA DEL TESORO</t>
  </si>
  <si>
    <t>00099021001 DEPOSITO DE EFECTIVO, DEPOSITANTE: JUAN CARLOS VIDAURRE-INSA, CONCEPTO: REVERSION, CUENTA DE DEPOSITO: CUENTA UNICA DEL TESORO</t>
  </si>
  <si>
    <t>00099021001 DEPOSITO DE EFECTIVO, DEPOSITANTE: NELSON GONZALES, CONCEPTO: REVERSION, CUENTA DE DEPOSITO: CUENTA UNICA DEL TESORO</t>
  </si>
  <si>
    <t>00099021001 DEPOSITO DE EFECTIVO, DEPOSITANTE: ALEX GOMEZ-INSA, CONCEPTO: REVERSION, CUENTA DE DEPOSITO: CUENTA UNICA DEL TESORO</t>
  </si>
  <si>
    <t>00099021001 DEPOSITO DE EFECTIVO, DEPOSITANTE: MIGUEL AMARU CHIQUIPA, CONCEPTO: PAGO POR DOBLE PERCEPCION, CUENTA DE DEPOSITO: CUENTA UNICA DEL TESORO</t>
  </si>
  <si>
    <t>00099021001 DEPOSITO DE EFECTIVO, DEPOSITANTE: ROSE MARY APAZA SUXO CI 3412620 L.P., CONCEPTO: REVERSION DE BOLETA DE PAGO DE REINTEGRO DEL MES DE ABRIL, CUENTA DE DEPOSITO: CUENTA UNICA DEL TESORO</t>
  </si>
  <si>
    <t>00099021001 DEPOSITO DE EFECTIVO, DEPOSITANTE: RI - 3 " GRAL. PEREZ ", CONCEPTO: REVERSION AL PLAN OPERATIVO DPTO.III GASTOS PRO REPARTICION DAKAR 2018, CUENTA DE DEPOSITO: CUENTA UNICA DEL TESORO</t>
  </si>
  <si>
    <t>00099021001 DEPOSITO DE EFECTIVO, DEPOSITANTE: EDWIN BALBOA CHURA, CONCEPTO: DEVOLUCION VACACIONES, CUENTA DE DEPOSITO: CUENTA UNICA DEL TESORO</t>
  </si>
  <si>
    <t>00020031101 DEPOSITO DE EFECTIVO, DEPOSITANTE: BATALLON DE PRODUCCION DEL EJERCITO IV "V EDUARDO", CONCEPTO: REVERSION DE MATERIAL ELECTRICO Y DE CONSTRUCCION, CUENTA DE DEPOSITO: CUENTA UNICA DEL TESORO</t>
  </si>
  <si>
    <t>00291012006 DEPOSITO DE EFECTIVO, DEPOSITANTE: SURTIDOR KAIPI GAS SRL, CONCEPTO: USO DE DERECHO DE VIA, CUENTA DE DEPOSITO: CUENTA UNICA DEL TESORO</t>
  </si>
  <si>
    <t>00099021001 DEPOSITO DE EFECTIVO, DEPOSITANTE: IBEER FLORES MORALES, CONCEPTO: REVERSION POR PASAJES, CUENTA DE DEPOSITO: CUENTA UNICA DEL TESORO</t>
  </si>
  <si>
    <t>00099021001 DEPOSITO DE EFECTIVO, DEPOSITANTE: JUAN CARLOS CORDERO NINA, CONCEPTO: REEMBOLSO FONDOS EN AVANCE, CUENTA DE DEPOSITO: CUENTA UNICA DEL TESORO</t>
  </si>
  <si>
    <t>00290012001 DEPOSITO DE EFECTIVO, DEPOSITANTE: LUIS PINTO SILVA, CONCEPTO: TASA DE AEROPUERTO (SABSA), CUENTA DE DEPOSITO: CUENTA UNICA DEL TESORO</t>
  </si>
  <si>
    <t>00099021001 DEPOSITO DE EFECTIVO, DEPOSITANTE: SANTIAGO GREGORIO ARIAS MAMANI, CONCEPTO: DEP. DOS DUODECIMAS DE AGUINALDO, CUENTA DE DEPOSITO: CUENTA UNICA DEL TESORO</t>
  </si>
  <si>
    <t>00099021001 DEPOSITO DE EFECTIVO, DEPOSITANTE: JUAN PABLO RIVERO CORTES, CONCEPTO: DEVOLUCION DE VIATICOS, CUENTA DE DEPOSITO: CUENTA UNICA DEL TESORO</t>
  </si>
  <si>
    <t>00041021101 DEPOSITO DE EFECTIVO, DEPOSITANTE: CORDERO TANUZ CLAUDIA KAREN, CONCEPTO: DEVOLUCION POR PAGO EN DEMASIA POR SERVICIO DE AGUA POTABLE, CUENTA DE DEPOSITO: CUENTA UNICA DEL TESORO</t>
  </si>
  <si>
    <t>00099021001 DEPOSITO DE EFECTIVO, DEPOSITANTE: FRANKLIN VALDIVIA LEIGUE, CONCEPTO: DEVOLUCION DE PASAJE, CUENTA DE DEPOSITO: CUENTA UNICA DEL TESORO</t>
  </si>
  <si>
    <t>00099021001 DEPOSITO DE EFECTIVO, DEPOSITANTE: CONSTANCIA QUIRUCHI HUARAYO, CONCEPTO: DEVOLUCION PASAJE AEREO NO UTILIZADO-AMASZONAS GESTION 2016, CUENTA DE DEPOSITO: CUENTA UNICA DEL TESORO</t>
  </si>
  <si>
    <t>00030018008 DEPOSITO DE EFECTIVO, DEPOSITANTE: JAVIER SALGUERO ARAMAYO, CONCEPTO: DEVOLUCION POR PASAJES SEGUN C-31 4273, CUENTA DE DEPOSITO: CUENTA UNICA DEL TESORO</t>
  </si>
  <si>
    <t>00099021001 DEPOSITO DE EFECTIVO, DEPOSITANTE: EVANS PINTO - MINISTERIO DE DEPORTES, CONCEPTO: DEV. FONDOS EN AVANCE 3RA VERSION CAMPEONATO DE FUTBOL SUB-18 COPA ESTADO PLURINACIONAL, CUENTA DE DEPOSITO: CUENTA UNICA DEL TESORO</t>
  </si>
  <si>
    <t>00099021001 DEPOSITO DE EFECTIVO, DEPOSITANTE: MARIO DURAN - MINISTERIO DE CULTURAS Y TURISMO, CONCEPTO: DEVOLUCION DE RECURSOS, CUENTA DE DEPOSITO: CUENTA UNICA DEL TESORO</t>
  </si>
  <si>
    <t>00099021001 DEPOSITO DE EFECTIVO, DEPOSITANTE: RUBEN PRADO ARISPE, CONCEPTO: DEVOLUCION DE HABERES DE ACUERDO A INF. N° EX/EP13, CUENTA DE DEPOSITO: CUENTA UNICA DEL TESORO</t>
  </si>
  <si>
    <t>00099021001 DEP.DE CHEQ.AJENOS,RET.DE CAM.,CONCEPTO: QUISPE JAQUI ROMAN,DEP.: BANCO UNION S.A. , PROCEDENCIA: BANCO UNION S.A., CHEQUE: 150720, FECHA DE EMISION:29/01/2018</t>
  </si>
  <si>
    <t>00099021001 DEP.DE CHEQ.AJENOS,RET.DE CAM.,CONCEPTO: CABRAL ALVAREZ ADELITA,DEP.: BANCO UNION S.A. , PROCEDENCIA: BANCO UNION S.A., CHEQUE: 150718, FECHA DE EMISION:29/01/2018</t>
  </si>
  <si>
    <t>00099021001 DEPOSITO DE EFECTIVO, DEPOSITANTE: RENE MIGUEL TORRICO CASTILLO, CONCEPTO: REVERSION AL PREVENTIVO N° 2085/2017 (EXCESO DE CONSUMO DE TELEFONIA MOVIL NOVIEMBRE/2017), CUENTA DE DEPOSITO: CUENTA UNICA DEL TESORO</t>
  </si>
  <si>
    <t>00099021001 DEPOSITO DE EFECTIVO, DEPOSITANTE: PAUL ANTONIO COCA SUAREZ ARANA, CONCEPTO: REVERSION PASAJES PREV. 167/18 N° DE CARGO DE CUENTA, CUENTA DE DEPOSITO: CUENTA UNICA DEL TESORO</t>
  </si>
  <si>
    <t>00099021001 DEPOSITO DE EFECTIVO, DEPOSITANTE: GASPAR AVELINO GUZMAN VARGAS, CONCEPTO: DEP. DOS DUODECIMAS AGUINALDO, CUENTA DE DEPOSITO: CUENTA UNICA DEL TESORO</t>
  </si>
  <si>
    <t>00099021001 DEPOSITO DE EFECTIVO, DEPOSITANTE: JOSE E. SANDOVAL SARAVIA, CONCEPTO: DEVOLUCION DE RECURSOS NO EJECUTADOS, CUENTA DE DEPOSITO: CUENTA UNICA DEL TESORO</t>
  </si>
  <si>
    <t>00099021001 DEPOSITO DE EFECTIVO, DEPOSITANTE: EDUARDO FREDDY ECHEVERRIA VARGAS, CONCEPTO: DEVOLUCION DE SALDOS DE FONDOS EN AVANCE PREV. 964, CUENTA DE DEPOSITO: CUENTA UNICA DEL TESORO</t>
  </si>
  <si>
    <t>00099021001 DEPOSITO DE EFECTIVO, DEPOSITANTE: DAVID JOB ACUÑA RODRIGUEZ, CONCEPTO: REVERSION VIATICOS POR PASAJES, CUENTA DE DEPOSITO: CUENTA UNICA DEL TESORO</t>
  </si>
  <si>
    <t>00099021001 DEPOSITO DE EFECTIVO, DEPOSITANTE: LUIS FERNANDO IBARRA GUZMAN, CONCEPTO: REVERSION VIATICOS POR PASAJES, CUENTA DE DEPOSITO: CUENTA UNICA DEL TESORO</t>
  </si>
  <si>
    <t>00099021001 DEPOSITO DE EFECTIVO, DEPOSITANTE: BORIS DANIEL JIMENEZ PEÑA, CONCEPTO: REVERSION VIATICOS POR PASAJES, CUENTA DE DEPOSITO: CUENTA UNICA DEL TESORO</t>
  </si>
  <si>
    <t>00099021001 DEPOSITO DE EFECTIVO, DEPOSITANTE: EDUARDO FREDDY ECHEVERRIA VARGAS, CONCEPTO: DEVOLUCION DE SALDOS DE FONDOS EN AVANCE PREV. 962, CUENTA DE DEPOSITO: CUENTA UNICA DEL TESORO</t>
  </si>
  <si>
    <t>00099021001 DEPOSITO DE EFECTIVO, DEPOSITANTE: PERIODICO EL CAMBIO, CONCEPTO: DEVOLUCION SALDO POR PUBLICIDAD, CUENTA DE DEPOSITO: CUENTA UNICA DEL TESORO</t>
  </si>
  <si>
    <t>00099021001 DEPOSITO DE EFECTIVO, DEPOSITANTE: EDUARDO FREDDY ECHEVERRIA VARGAS, CONCEPTO: DEVOLUCION DE SALDOS DE FONDOS EN AVANCE PREV 959, CUENTA DE DEPOSITO: CUENTA UNICA DEL TESORO</t>
  </si>
  <si>
    <t>00020051101 DEPOSITO DE EFECTIVO, DEPOSITANTE: JAVIER EDUARDO AYLLON VARGAS, CONCEPTO: DEP. DE REVERSION, CUENTA DE DEPOSITO: CUENTA UNICA DEL TESORO</t>
  </si>
  <si>
    <t>00099021001 DEPOSITO DE EFECTIVO, DEPOSITANTE: SERGIO RAFAEL MONTECINOS PEREZ CI 3363872 LP, CONCEPTO: REVERSION DE VIATICOS POR PASAJES, CUENTA DE DEPOSITO: CUENTA UNICA DEL TESORO</t>
  </si>
  <si>
    <t>00344018001 DEPOSITO DE EFECTIVO, DEPOSITANTE: EDILBERTA A QUISPE CONDE, CONCEPTO: SALDO COMPRA Y ENTREGA MATERIAL ESCRITORIO Y COMBUSTIBLE NACION ARAONA DEL 15 AL 17 NOV 17, CUENTA DE DEPOSITO: CUENTA UNICA DEL TESORO</t>
  </si>
  <si>
    <t>00592012001 DEPOSITO DE EFECTIVO, DEPOSITANTE: BOLTUR, CONCEPTO: PAGO PENALIDAD PAX VIVIAN CASTRO ALCAZAR CON NOTA DE DEBITO 156408, CUENTA DE DEPOSITO: CUENTA UNICA DEL TESORO</t>
  </si>
  <si>
    <t>00099021001 DEPOSITO DE EFECTIVO, DEPOSITANTE: MARIELA PEREZ SEJAS, CONCEPTO: CUMPLIMIENTO PARCIAL DE RECONOCIMIENTO DE OBLIGACION POR PAGO A LA CNS DE BS, 27016,19, CUENTA DE DEPOSITO: CUENTA UNICA DEL TESORO</t>
  </si>
  <si>
    <t>00099021001 DEPOSITO DE EFECTIVO, DEPOSITANTE: ENDE - ANDREA ELIZABET VARGAS ZEBALLOS, CONCEPTO: CUMPL. DS 3034 RENUMERACION MAX DIC717 - WILFREDO OVANDO ROJAS, CUENTA DE DEPOSITO: CUENTA UNICA DEL TESORO</t>
  </si>
  <si>
    <t>00099021004 DEPOSITO DE EFECTIVO, DEPOSITANTE: MINISTERIO DE DEPORTES, CONCEPTO: DEVOLUCION EXCEDENTE TELEFONIA CELULAR MES DE NOVIEMBRE 2017, CUENTA DE DEPOSITO: CUENTA UNICA DEL TESORO</t>
  </si>
  <si>
    <t>00099021001 DEP.DE CHEQ.AJENOS,RET.DE CAM.,CONCEPTO: TRANSFERENCIA DEL DEP. DE CYNTHIA CISNEROS POR DEVOLUCION DEL COSTO DE CREENCIAL INSTITUCIONAL,DEP.: DEFENSORIA DEL PUEBLO , PROCEDENCIA: BANCO UNION S.A., CHEQUE: 975, FECHA DE EMISION:26/01/2018</t>
  </si>
  <si>
    <t>00099021001 DEP.DE CHEQ.AJENOS,RET.DE CAM.,CONCEPTO: TRANSFERRENCIA DEL DEP. REALIZADO POR LA SRA. VALERIA AGUILAR MARQUEZ,DEP.: DEFENSORIA DEL PUEBLO , PROCEDENCIA: BANCO UNION S.A., CHEQUE: 974, FECHA DE EMISION:25/01/2018</t>
  </si>
  <si>
    <t>00099021001 DEP.DE CHEQ.AJENOS,RET.DE CAM.,CONCEPTO: DEVOLUCION DE SALDOS NO EJECUTADOS (FONADIN) PROYECTO CAFE Y CONSTRUCCION DE AULAS VILLA KHORA,DEP.: GOBIERNO AUTONOMO MUNICIPAL DE CAJUATA</t>
  </si>
  <si>
    <t>00099021001 DEP.DE CHEQ.AJENOS,RET.DE CAM.,CONCEPTO: DEVOLUCION DE SALDO NO UTILIZADO PARA PAGO REFRIGERIOS DICIEMBRE 2017 DEFENSORIA DEL PUEBLO,DEP.: DEFENSORIA DEL PUEBLO , PROCEDENCIA: BANCO UNION S.A., CHEQUE: 964, FECHA DE EMISION:24/01/2018</t>
  </si>
  <si>
    <t>00593012001 DEP.DE CHEQ.AJENOS,RET.DE CAM.,CONCEPTO: VENTA DE TOP,DEP.: EMPRESA ESTATAL YACANA , PROCEDENCIA: BANCO UNION S.A., CHEQUE: 211, FECHA DE EMISION:30/01/2018</t>
  </si>
  <si>
    <t>00099021001 DEP.DE CHEQ.AJENOS,RET.DE CAM.,CONCEPTO: DEV. DE RETENCION IMPOSITIVA RC-IVA DIC/2017 POR DEV. DE VIATICOS ORLANDO TITO F.,DEP.: CAMARA DE SENADORES , PROCEDENCIA: BANCO UNION S.A., CHEQUE: 6816, FECHA DE EMISION:29/01/2018</t>
  </si>
  <si>
    <t>00593012001 DEP.DE CHEQ.AJENOS,RET.DE CAM.,CONCEPTO: VENTA DE TOP,DEP.: EMPRESA ESTATAL DE YACANA , PROCEDENCIA: BANCO UNION S.A., CHEQUE: 210, FECHA DE EMISION:30/01/2018</t>
  </si>
  <si>
    <t>00099021001 DEP.DE CHEQ.AJENOS,RET.DE CAM.,CONCEPTO: DEV. DE RETENCION IMPOSITIVA RC-IVA DIC/2017 POR DEV. DE VIATICOS ADELA CUSSI C.,DEP.: CAMARA DE SENADORES , PROCEDENCIA: BANCO UNION S.A., CHEQUE: 6817, FECHA DE EMISION:29/01/2018</t>
  </si>
  <si>
    <t>00099021001 DEPOSITO DE EFECTIVO, DEPOSITANTE: CESAR AUGUSTO QUISPE YUJRA, CONCEPTO: REVERSION POR PASAJES, CUENTA DE DEPOSITO: CUENTA UNICA DEL TESORO</t>
  </si>
  <si>
    <t>00099021001 DEPOSITO DE EFECTIVO, DEPOSITANTE: FREDDY FELIX ARUQUIPA QUISPE, CONCEPTO: REVERSION POR PASAJES, CUENTA DE DEPOSITO: CUENTA UNICA DEL TESORO</t>
  </si>
  <si>
    <t>00099021001 DEPOSITO DE EFECTIVO, DEPOSITANTE: DAVID ALFREDO GUTIERREZ BOLIVAR, CONCEPTO: DEP. POR DOBLE PERSEPCION, CUENTA DE DEPOSITO: CUENTA UNICA DEL TESORO</t>
  </si>
  <si>
    <t>00099021001 DEPOSITO DE EFECTIVO, DEPOSITANTE: NIXON EMILIANO VARGAS MAMANI, CONCEPTO: DEVOLUCION CORRESPONDIENTE MES OCTUBRE (LEY FINANCIAL), CUENTA DE DEPOSITO: CUENTA UNICA DEL TESORO</t>
  </si>
  <si>
    <t>00099021001 DEPOSITO DE EFECTIVO, DEPOSITANTE: NIXON EMILIANO VARGAS MAMANI, CONCEPTO: DEVOLUCION CORRESPONDIENTE MES NOVIEMBRE (LEY FINANCIAL), CUENTA DE DEPOSITO: CUENTA UNICA DEL TESORO</t>
  </si>
  <si>
    <t>00099021001 DEPOSITO DE EFECTIVO, DEPOSITANTE: FELICIANO HUANCA LAURA, CONCEPTO: DEPÓSITO DE DEVOLUCION, CUENTA DE DEPOSITO: CUENTA UNICA DEL TESORO</t>
  </si>
  <si>
    <t>00099021001 DEPOSITO DE EFECTIVO, DEPOSITANTE: GABRIEL RAMON MENDOZA BLANCO CI/ 5998067, CONCEPTO: DEPÓSITO DE REVERSION DE VIATICOS POR PASAJES, CUENTA DE DEPOSITO: CUENTA UNICA DEL TESORO</t>
  </si>
  <si>
    <t>00099021001 DEPOSITO DE EFECTIVO, DEPOSITANTE: JHOVANA HUANCA HUANCA, CONCEPTO: DEVOLUCION DEL DESCUENTO MES AGOSTO, CUENTA DE DEPOSITO: CUENTA UNICA DEL TESORO</t>
  </si>
  <si>
    <t>00099021001 DEPOSITO DE EFECTIVO, DEPOSITANTE: JHOVANA HUANCA HUANCA, CONCEPTO: DEVOLUCION DEL DESCUENTO MES SEPTIEMBRE, CUENTA DE DEPOSITO: CUENTA UNICA DEL TESORO</t>
  </si>
  <si>
    <t>00099021001 DEPOSITO DE EFECTIVO, DEPOSITANTE: JHOVANA HUANCA HUANCA, CONCEPTO: DEVOLUCION DE SUELDO DEL MES DE AGOSTO, CUENTA DE DEPOSITO: CUENTA UNICA DEL TESORO</t>
  </si>
  <si>
    <t>00099021001 DEPOSITO DE EFECTIVO, DEPOSITANTE: JHOVANA HUANCA HUANCA, CONCEPTO: DEVOLUCION DE SUELDO DEL MES SEPTIEMBRE, CUENTA DE DEPOSITO: CUENTA UNICA DEL TESORO</t>
  </si>
  <si>
    <t>00099021001 DEPOSITO DE EFECTIVO, DEPOSITANTE: OSCAR GARCIA M., CONCEPTO: DEVOLUCION DE SALDO NO UTILIZADO PARA PAGO DE REFRIGEIOS DICIEMBRE 2017, CUENTA DE DEPOSITO: CUENTA UNICA DEL TESORO</t>
  </si>
  <si>
    <t>00099021001 DEPOSITO DE EFECTIVO, DEPOSITANTE: MARCO PADILLA, CONCEPTO: DEVOLUCION DE PUBLICIDAD, CUENTA DE DEPOSITO: CUENTA UNICA DEL TESORO</t>
  </si>
  <si>
    <t>00592012001 DEPOSITO DE EFECTIVO, DEPOSITANTE: RAYZA DELIA VILLCA, CONCEPTO: ND 164476 GESTION 2015, CUENTA DE DEPOSITO: CUENTA UNICA DEL TESORO</t>
  </si>
  <si>
    <t>00030014201 DEPOSITO DE EFECTIVO, DEPOSITANTE: NELSON MAMANI, CONCEPTO: DEVOLUCION DE C-31 4196, CUENTA DE DEPOSITO: CUENTA UNICA DEL TESORO</t>
  </si>
  <si>
    <t>00020031101 DEPOSITO DE EFECTIVO, DEPOSITANTE: FAVIO OMAR CHOQUE QUISPE, CONCEPTO: DEVOLUCION, CUENTA DE DEPOSITO: CUENTA UNICA DEL TESORO</t>
  </si>
  <si>
    <t>00020031101 DEPOSITO DE EFECTIVO, DEPOSITANTE: HAYRAN SHAID SALAS FUENTES, CONCEPTO: DEVOLUCION, CUENTA DE DEPOSITO: CUENTA UNICA DEL TESORO</t>
  </si>
  <si>
    <t>00099021001 DEPOSITO DE EFECTIVO, DEPOSITANTE: LUCY ESTHER SANCHEZ HERRERA, CONCEPTO: DEVOLUCION PAGO EN DEMASIA SERVICIOS DE LIMPIEZA DICIEMBRE 2017, CUENTA DE DEPOSITO: CUENTA UNICA DEL TESORO</t>
  </si>
  <si>
    <t>00099021001 DEPOSITO DE EFECTIVO, DEPOSITANTE: OMAR FERNANDO RAMIREZ SANCHEZ, CONCEPTO: REVERSION DE VIATICOS POR PASAJES, CUENTA DE DEPOSITO: CUENTA UNICA DEL TESORO</t>
  </si>
  <si>
    <t>00020031101 DEPOSITO DE EFECTIVO, DEPOSITANTE: CESAR EDGAR CUELLAR FERNANDEZ 9496569 CBBA, CONCEPTO: DEVOLUCION DE PASAJES, CUENTA DE DEPOSITO: CUENTA UNICA DEL TESORO</t>
  </si>
  <si>
    <t>00099021001 DEPOSITO DE EFECTIVO, DEPOSITANTE: MARIANELA CORITZA CALVIMONTES, CONCEPTO: DEP. DE UNA DUODECIMA DE AGUINALDO, CUENTA DE DEPOSITO: CUENTA UNICA DEL TESORO</t>
  </si>
  <si>
    <t>00287102001 DEPOSITO DE EFECTIVO, DEPOSITANTE: FPS OFICINA CENTRAL, CONCEPTO: REVERSION DE REFRIGERIOS 2017 OFICINA CENTRAL, CUENTA DE DEPOSITO: CUENTA UNICA DEL TESORO</t>
  </si>
  <si>
    <t>00099021001 DEPOSITO DE EFECTIVO, DEPOSITANTE: RODOLFO DANIEL DORADO SUBIETA-ATT, CONCEPTO: DEVOLUCION DE VIATICOS NO UTILIZADOS DEL VIAJE A UYUNI-TUPIZA-TARIJA(DAKAR 2018), CUENTA DE DEPOSITO: CUENTA UNICA DEL TESORO</t>
  </si>
  <si>
    <t>00099021001 DEPOSITO DE EFECTIVO, DEPOSITANTE: VICTOR MERCADO GARNICA, CONCEPTO: PAGO DE EXCEDENTE DE TELEFONIA FIJA MES DE MAYO 2017, CUENTA DE DEPOSITO: CUENTA UNICA DEL TESORO</t>
  </si>
  <si>
    <t>00099021001 DEPOSITO DE EFECTIVO, DEPOSITANTE: ERNESTO LENIZ QUICHU, CONCEPTO: DEVOLUCION , PAGO EN DEMASIA SERVICIO DE LIMPIEZA DICIEMBRE 2017 EDIFICIO VICTOR, CUENTA DE DEPOSITO: CUENTA UNICA DEL TESORO</t>
  </si>
  <si>
    <t>00099021001 DEPOSITO DE EFECTIVO, DEPOSITANTE: HUGO SILVA ALANOCA, CONCEPTO: DEV DE EXCEDENTES DE TELEFONIA FIJA MAYO 2017, CUENTA DE DEPOSITO: CUENTA UNICA DEL TESORO</t>
  </si>
  <si>
    <t>00099021001 DEPOSITO DE EFECTIVO, DEPOSITANTE: EVELIN AVILES MALDONADO, CONCEPTO: DEV DE EXCEDENTES DE TELEFONIA FIJA MAYO 2017, CUENTA DE DEPOSITO: CUENTA UNICA DEL TESORO</t>
  </si>
  <si>
    <t>00099021001 DEPOSITO DE EFECTIVO, DEPOSITANTE: JORGE D. VARGAS HERNANDEZ, CONCEPTO: DEV DE EXCEDENTES DE TELEFONIA FIJA MAYO 2017, CUENTA DE DEPOSITO: CUENTA UNICA DEL TESORO</t>
  </si>
  <si>
    <t>00592012001 DEPOSITO DE EFECTIVO, DEPOSITANTE: KAREN LIA DURAN ACARAPI, CONCEPTO: PAGO DE NOTAS DE DEBITO N 58674-58677 GESTION 2016, CUENTA DE DEPOSITO: CUENTA UNICA DEL TESORO</t>
  </si>
  <si>
    <t>00592012001 DEPOSITO DE EFECTIVO, DEPOSITANTE: KAREN LIA DURAN ACARAPI, CONCEPTO: PAGO DE NOTA DE DEBITO N 72732 GESTION 2016, CUENTA DE DEPOSITO: CUENTA UNICA DEL TESORO</t>
  </si>
  <si>
    <t>00592012001 DEPOSITO DE EFECTIVO, DEPOSITANTE: KAREN LIA DURAN ACARAPI, CONCEPTO: PAGO DE NOTA DE DEBITO N 60479 GESTION 2016, CUENTA DE DEPOSITO: CUENTA UNICA DEL TESORO</t>
  </si>
  <si>
    <t>00526012001 DEPOSITO DE EFECTIVO, DEPOSITANTE: ROSA XIMENA MAGNE BARRIOS, CONCEPTO: SALDO NO EJECUTADO DE FONDOS EN AVANCE, CUENTA DE DEPOSITO: CUENTA UNICA DEL TESORO</t>
  </si>
  <si>
    <t>00254014101 DEPOSITO DE EFECTIVO, DEPOSITANTE: EVER MUÑOZ - INSA, CONCEPTO: REVERSION, CUENTA DE DEPOSITO: CUENTA UNICA DEL TESORO</t>
  </si>
  <si>
    <t>00254014101 DEPOSITO DE EFECTIVO, DEPOSITANTE: JORGE FERNANDO CHEVEZ BERNAL, CONCEPTO: DEVOLUCION DE VIATICOS Y PASAJES, CUENTA DE DEPOSITO: CUENTA UNICA DEL TESORO</t>
  </si>
  <si>
    <t>00099021001 DEPOSITO DE EFECTIVO, DEPOSITANTE: JORGE FERNANDO CHAVEZ BERNAL, CONCEPTO: DEVOLUCION DE PASAJES TERRESTRES, CUENTA DE DEPOSITO: CUENTA UNICA DEL TESORO</t>
  </si>
  <si>
    <t>00099021001 DEPOSITO DE EFECTIVO, DEPOSITANTE: SANDRO GUTIERREZ - MIN DE DEPORTES, CONCEPTO: DEV. FONDOS EN AVANCE CARRERA PEDESTRE 10 KM COCHABAMBA 2017, CUENTA DE DEPOSITO: CUENTA UNICA DEL TESORO</t>
  </si>
  <si>
    <t>00099021001 DEPOSITO DE EFECTIVO, DEPOSITANTE: PATRICIA PONCE CAMBEROS, CONCEPTO: DEVOLUCION SALDOS ASIGNADOS, CUENTA DE DEPOSITO: CUENTA UNICA DEL TESORO</t>
  </si>
  <si>
    <t>00099021001 DEP.DE CHEQ.AJENOS,RET.DE CAM.,CONCEPTO: REVERSION FRACCION NUA 3053431,DEP.: SEGUROS PROVIDA SA , PROCEDENCIA: BANCO NACIONAL DE BOLIVIA S.A., CHEQUE: 2312755, FECHA DE EMISION:29/01/2018</t>
  </si>
  <si>
    <t>00290012001 DEP.DE CHEQ.AJENOS,RET.DE CAM.,CONCEPTO: DEP. POR SEGUROS Y REASEGUROS CREDINFORM POR INDEMINIZACION DAÑOS FOTOCOPIADORA KONICA MINOLTA,DEP.: SERVICIO DE IMPUESTOS NACIONALES</t>
  </si>
  <si>
    <t>00035031101 DEP.DE CHEQ.AJENOS,RET.DE CAM.,CONCEPTO: FACTURACION PARQUEO 27 AL 29 DE DICIEMBRE DE 2017,DEP.: MEFP- UCPP , PROCEDENCIA: BANCO UNION S.A., CHEQUE: 1206, FECHA DE EMISION:23/01/2018</t>
  </si>
  <si>
    <t>00035031101 DEP.DE CHEQ.AJENOS,RET.DE CAM.,CONCEPTO: PAGO DAÑOS OCASIONADOS EN CAMPO FERIAL POR FERIA FIPAZ 2017,DEP.: MEFP- UCPP , PROCEDENCIA: BANCO UNION S.A., CHEQUE: 1205, FECHA DE EMISION:23/01/2018</t>
  </si>
  <si>
    <t>00035031101 DEP.DE CHEQ.AJENOS,RET.DE CAM.,CONCEPTO: ARRIENDO ESPACIO PARQUEO OSCAR GALLARDO ENERO 2018,DEP.: MEFP-UCPP , PROCEDENCIA: BANCO UNION S.A., CHEQUE: 1204, FECHA DE EMISION:23/01/2018</t>
  </si>
  <si>
    <t>00291012006 DEP.DE CHEQ.AJENOS,RET.DE CAM.,CONCEPTO: PAGO ABC - PAGO USO DERECHO DE VIA,DEP.: YPFB CHACO SA , PROCEDENCIA: BANCO UNION S.A., CHEQUE: 4872, FECHA DE EMISION:30/01/2018</t>
  </si>
  <si>
    <t>00291012006 DEP.DE CHEQ.AJENOS,RET.DE CAM.,CONCEPTO: PAGO ABC - PAGO USO DERECHO DE VIA,DEP.: YPFB CHACO SA , PROCEDENCIA: BANCO UNION S.A., CHEQUE: 4871, FECHA DE EMISION:30/01/2018</t>
  </si>
  <si>
    <t>00099021001 DEP.DE CHEQ.AJENOS,RET.DE CAM.,CONCEPTO: SEDES DEVOL. INCAPACIDAD TEMPORAL NOV/2017,DEP.: CAJA PETROLERA DE SALUD , PROCEDENCIA: BANCO UNION S.A., CHEQUE: 12667, FECHA DE EMISION:31/01/2018</t>
  </si>
  <si>
    <t>00099021001 DEP.DE CHEQ.AJENOS,RET.DE CAM.,CONCEPTO: DEVOLUCION DE RECURSOS,DEP.: AGENCIA NACIONAL DE HIDROCARBUROS , PROCEDENCIA: BANCO UNION S.A., CHEQUE: 4876, FECHA DE EMISION:26/01/2018</t>
  </si>
  <si>
    <t>00099021001 DEP.DE CHEQ.AJENOS,RET.DE CAM.,CONCEPTO: DEVOLUCION DE RECURSOS,DEP.: AGENCIA NACIONAL DE HIDROCARBUROS , PROCEDENCIA: BANCO UNION S.A., CHEQUE: 4879, FECHA DE EMISION:30/01/2018</t>
  </si>
  <si>
    <t>00099021001 DEP.DE CHEQ.AJENOS,RET.DE CAM.,CONCEPTO: REVERSION A LA CUT POR CHEQUES NO COBRADOS DURANTE LAS GESTIONES 2015 Y 2016,DEP.: VICEPRESIDENCIA DEL ESTADO , PROCEDENCIA: BANCO UNION S.A., CHEQUE: 14339, FECHA DE EMISION:31/01/2018</t>
  </si>
  <si>
    <t>00099021001 DEP.DE CHEQ.AJENOS,RET.DE CAM.,CONCEPTO: DEVOLUCION DE SALDOS NO EJECUTADOS T.E.D. CHUQUISACA,DEP.: ORGANO ELECTORAL PLURINACIONAL , PROCEDENCIA: BANCO UNION S.A., CHEQUE: 4914, FECHA DE EMISION:23/01/2018</t>
  </si>
  <si>
    <t>00099021001 DEPOSITO DE EFECTIVO, DEPOSITANTE: MARCO WILFREDO GUARDIA TORREZ, CONCEPTO: REVERSION VIATICOS POR PASAJES, CUENTA DE DEPOSITO: CUENTA UNICA DEL TESORO</t>
  </si>
  <si>
    <t>00099021001 DEPOSITO DE EFECTIVO, DEPOSITANTE: LEONCIO ROJAS ROSAS, CONCEPTO: REVERSION VIATICOS POR PASAJES, CUENTA DE DEPOSITO: CUENTA UNICA DEL TESORO</t>
  </si>
  <si>
    <t>00099021001 DEPOSITO DE EFECTIVO, DEPOSITANTE: MIN DE DESARROLLO PRODUCT. Y ECONOMIA PLURAL, CONCEPTO: DEP. COMPLEMENTARIO A LA REVERSION DE SALARIO DE RUDY VILLARROEL SALGUEIRO, CUENTA DE DEPOSITO: CUENTA UNICA DEL TESORO</t>
  </si>
  <si>
    <t>00099021001 DEPOSITO DE EFECTIVO, DEPOSITANTE: MIN DE DESARROLLO PRODUCT. Y ECONOMIA PLURAL, CONCEPTO: DEP. COMPLEMENTARIO A LA REVERSION DEL SALARIO SIRLEY KARINE PACHECO ZEBALLOS, CUENTA DE DEPOSITO: CUENTA UNICA DEL TESORO</t>
  </si>
  <si>
    <t>00132042002 DEPOSITO DE EFECTIVO, DEPOSITANTE: MARVIN VARGAS VENEGAS, CONCEPTO: DEVOLUCION DE FONDOS EN AVANCE, CUENTA DE DEPOSITO: CUENTA UNICA DEL TESORO</t>
  </si>
  <si>
    <t>00099021001 DEPOSITO DE EFECTIVO, DEPOSITANTE: JUDITH REVOLLO VALDA, CONCEPTO: EXCEDENTE EN CONSUMO DE TELEFONIA, CUENTA DE DEPOSITO: CUENTA UNICA DEL TESORO</t>
  </si>
  <si>
    <t>00099021001 DEPOSITO DE EFECTIVO, DEPOSITANTE: MIGUEL ANGEL SANDOVAL NAVA, CONCEPTO: EXCEDENTE EN CONSUMO DE TELEFONIA, CUENTA DE DEPOSITO: CUENTA UNICA DEL TESORO</t>
  </si>
  <si>
    <t>00099021001 DEPOSITO DE EFECTIVO, DEPOSITANTE: CARLOS EDSON JIMENEZ ORTUÑO, CONCEPTO: REVERSION PASAJES, CUENTA DE DEPOSITO: CUENTA UNICA DEL TESORO</t>
  </si>
  <si>
    <t>00099021001 DEPOSITO DE EFECTIVO, DEPOSITANTE: JUAN MANUEL BORDA, CONCEPTO: REVERSION, CUENTA DE DEPOSITO: CUENTA UNICA DEL TESORO</t>
  </si>
  <si>
    <t>00099021001 DEPOSITO DE EFECTIVO, DEPOSITANTE: ESCUELA MILITAR DE TOPOGRAFIA DEL EJERCITO, CONCEPTO: REVERSION SERVICIO TELEFONICA CORRESPONDIENTE AL MES DE DIC/17, CUENTA DE DEPOSITO: CUENTA UNICA DEL TESORO</t>
  </si>
  <si>
    <t>00099021001 DEPOSITO DE EFECTIVO, DEPOSITANTE: MINISTERIO DE OBRAS PUBLICAS SERVICIOS Y VIVIENDA, CONCEPTO: DEVOLUCION DE FONDOS, CUENTA DE DEPOSITO: CUENTA UNICA DEL TESORO</t>
  </si>
  <si>
    <t>PAGO A CAF PRÉSTAMO CFA007894 VCTO. 03-01-2018 SEGÚN NOTA MEFP/VTCP/DGCP/UODP-009/2018 DE FECHA 02/01/2018 POR CUENTA DE TGN , NTI. 010211 VALOR 03-01-2018 CAPITAL USD 641.703,15 INTERESES USD 209.122,38 CTA. 5970 CUENTA UNICA DEL TESORO DOLARES AMERICANOS LIBRETA 00099021001</t>
  </si>
  <si>
    <t>AJUSTE COMPLEMENTARIO POR REVALORIZACION SALDOS DE ACTIVOS DE RESERVA Y OBLIGACIONES MONEDA EXTRANJERA (DOLARES) Saldo MO = -1002760439.62 ;Bs/Mo: 6.86000000000 ;Saldo Bs: -6878936615.80</t>
  </si>
  <si>
    <t>TRANSFERENCIA RECIBIDA DEL EXTERIOR SEGÚN MENSAJES SWIFT Nos. 00247-00248 (REM.EXT.) DE FECHA 08-01-2018 POR DESEMBOLSO DE FONPLATA PRÉSTAMO BOL-27/2016 GAF BOL 004 2018 DESEMB.NRO.1 LIBRETA N° 00291014369 ABC-BOL 27/2016 $US PROY.DOB.VIA MONTERO-CRISTALMAYU PTE. SN4-VILLA TUNARI</t>
  </si>
  <si>
    <t>PAGO A CAF PRÉSTAMO CFA008606 VCTO. 08-ene-2018 POR CUENTA DE TGN , NTI. 010212 VALOR 08-ene-2018 INTERESES USD 413.810,16 COMISIONES USD 78.923,07 CTA. 5970 CUENTA UNICA DEL TESORO DOLARES AMERICANOS LIB. 00099021001</t>
  </si>
  <si>
    <t>PAGO A CAF PRÉSTAMO CFA008604 VCTO. 08-ene-2018 POR CUENTA DE TGN , NTI. 010232 VALOR 08-ene-2018 INTERESES USD 955.376,70 COMISIONES USD 139.552,79 CTA. 5970 CUENTA UNICA DEL TESORO DOLARES AMERICANOS LIB. 00099021001</t>
  </si>
  <si>
    <t>TRANSFERENCIA RECIBIDA DEL EXTERIOR SEGÚN MENSAJES SWIFT Nos. 00520-00521 (REM.EXT.) DE FECHA 11-01-2018 POR DESEMBOLSO DE FONPLATA PRÉSTAMO BOL-26/2015 GAF BOL 008 2018 DESEMB.NRO.1 LIBRETA N° 00291014368 ABC-BOL 26/2015 USD PROY.DOB.VIA MONTERO -CRISTALMAYU TR.PTE.CHIM.KM15</t>
  </si>
  <si>
    <t>AJUSTE COMPLEMENTARIO POR REVALORIZACION SALDOS DE ACTIVOS DE RESERVA Y OBLIGACIONES MONEDA EXTRANJERA (DOLARES) Saldo MO = -1002030908.56 ;Bs/Mo: 6.86000000000 ;Saldo Bs: -6873932032.71</t>
  </si>
  <si>
    <t>||TRANSFERENCIA DE FONDOS S/G. CITE: MEFP/VTCP/DGCP/UODP-65/2018 DE LA FECHA, DEL MIN.DE ECONOMIA Y FINANZAS PUBLICAS.(HRE-TSO-404), PAGO CUOTA PARTE DEL CREDITO IDA 3507-BO A CARGO DE FONDO NACIONAL DE DESARROLLO REGIONAL (FNDR) VENC.15-01-2018. ABONO A LA LIBRETA N° 00099021001 TGN-RECURSOS ORDINARIOS -DOLARES AMERICANOS.</t>
  </si>
  <si>
    <t>TRANSFERENCIA RECIBIDA DEL EXTERIOR SEGÚN MENSAJES SWIFT Nos. 657-658 (REM.EXT.) DE FECHA 16-01-2018 POR DESEMBOLSO DE CAF PRÉSTAMO CFA008239 CARRETERA PADILLA-EL SALTO SOLICITUD DE DESEMBOLSO NRO. 20 LIBRETA N° 00291014341 ABC-USD-CAF 8239 CARRETERA PADILLA EL SALTO</t>
  </si>
  <si>
    <t>AJUSTE COMPLEMENTARIO POR REVALORIZACION SALDOS DE ACTIVOS DE RESERVA Y OBLIGACIONES MONEDA EXTRANJERA (DOLARES) Saldo MO = -998807212.57 ;Bs/Mo: 6.86000000000 ;Saldo Bs: -6851817478.22</t>
  </si>
  <si>
    <t>PAGO PRÉSTAMO BID 611-SF-BO VCTO. 16-01-2018 POR CUENTA DE TRANSREDES S.A. SEGÚN NOTA TSC 007/2018 DE FECHA 08-01-2018, VALOR 16-01-2018 INTERESES USD 3,137 LIBRETA N° 00099021001 "TGN RECURSOS ORDINARIOS-DOLARES AMERICANOS (5970) - MDRI</t>
  </si>
  <si>
    <t>PAGO PRÉSTAMO BID 611-SF-BO VCTO. 16-01-2018 POR CUENTA DE TRANSREDES S.A. SEGÚN NOTA TSC 007/2018 DE FECHA 08-01-2018, VALOR 16-01-2018 CAPITAL USD 77.262,37 INTERESES USD 13.415,46 LIBRETA N° 00099021001 "TGN RECURSOS ORDINARIOS-DOLARES AMERICANOS (5970) - MDRI</t>
  </si>
  <si>
    <t>PAGO A BIRF PRÉSTAMO 8552-BO VCTO. 15-ene-2018 POR CUENTA DE TGN , NTI. 010257 VALOR 16-ene-2018 INTERESES USD 6.382,60 COMISIONES USD 208.619,62 CTA. 5970 CUENTA UNICA DEL TESORO DOLARES AMERICANOS LIB. 00099021001</t>
  </si>
  <si>
    <t>PAGO A OPEP PRÉSTAMO 1653-P VCTO. 15-ene-2018 POR CUENTA DE TGN , NTI. 010281 VALOR 16-ene-2018 INTERESES USD 158.437,35 CTA. 5970 CUENTA UNICA DEL TESORO DOLARES AMERICANOS LIB. 00099021001</t>
  </si>
  <si>
    <t>PAGO A BID PRÉSTAMO 3536/BL-BO VCTO. 15-ene-2018 POR CUENTA DE TGN , NTI. 010300 VALOR 16-ene-2018 INTERESES USD 43.057,90 COMISIONES USD 115.653,04 CTA. 5970 CUENTA UNICA DEL TESORO DOLARES AMERICANOS LIB. 00099021001</t>
  </si>
  <si>
    <t>PAGO A BID PRÉSTAMO 3536/BL-BO VCTO. 15-ene-2018 POR CUENTA DE TGN , NTI. 010301 VALOR 16-ene-2018 INTERESES USD 1.170,77 CTA. 5970 CUENTA UNICA DEL TESORO DOLARES AMERICANOS LIB. 00099021001</t>
  </si>
  <si>
    <t>PAGO A BID PRÉSTAMO 3797/BL-BO VCTO. 15-ene-2018 POR CUENTA DE TGN , NTI. 010252 VALOR 16-ene-2018 INTERESES USD 3.076,56 COMISIONES USD 52.901,43 CTA. 5970 CUENTA UNICA DEL TESORO DOLARES AMERICANOS LIB. 00099021001</t>
  </si>
  <si>
    <t>PAGO A BID PRÉSTAMO 3797/BL-BO VCTO. 15-ene-2018 POR CUENTA DE TGN , NTI. 010249 VALOR 16-ene-2018 INTERESES USD 58,25 CTA. 5970 CUENTA UNICA DEL TESORO DOLARES AMERICANOS LIB. 00099021001</t>
  </si>
  <si>
    <t>PAGO A IDA PRÉSTAMO 5004-BO VCTO. 15-ene-2018 POR CUENTA DE TGN , NTI. 010225 VALOR 16-ene-2018 CAPITAL USD 582.837,75 INTERESES USD 354.992,98 CTA. 5970 CUENTA UNICA DEL TESORO DOLARES AMERICANOS LIB. 00099021001</t>
  </si>
  <si>
    <t>PAGO A IDA PRÉSTAMO 5592-BO VCTO. 15-ene-2018 POR CUENTA DE TGN , NTI. 010244 VALOR 16-ene-2018 INTERESES USD 944.594,09 CTA. 5970 CUENTA UNICA DEL TESORO DOLARES AMERICANOS LIB. 00099021001</t>
  </si>
  <si>
    <t>PAGO A IDA PRÉSTAMO 5591-BO VCTO. 15-ene-2018 POR CUENTA DE TGN , NTI. 010243 VALOR 16-ene-2018 INTERESES USD 59.169,72 CTA. 5970 CUENTA UNICA DEL TESORO DOLARES AMERICANOS LIB. 00099021001</t>
  </si>
  <si>
    <t>PAGO A IDA PRÉSTAMO 5712-BO VCTO. 15-ene-2018 POR CUENTA DE TGN , NTI. 010245 VALOR 16-ene-2018 INTERESES USD 28.468,24 CTA. 5970 CUENTA UNICA DEL TESORO DOLARES AMERICANOS LIB. 00099021001</t>
  </si>
  <si>
    <t>TRANSFERENCIA RECIBIDA DEL EXTERIOR SEGÚN MENSAJES SWIFT Nos. 824-825 (REM.EXT.) DE FECHA 18-01-2018 POR DESEMBOLSO DE CAF PRÉSTAMO CFA009272 PROY.CARR.DOBLE VÍA SC-WARNES SOLICITUD DE DESEMBOLSO NRO. 11. LIBRETA N° 00291014358 ABC-USD-CAF 9272 CONSTRUCCION DOBLE VIA SANTA CRUZ WARNES (LADO ESTE)</t>
  </si>
  <si>
    <t>NUMERO DE LIBRETACUT: 05850102001 OPERACIÓN E46 TRANSFERENCIA DEL SISTEMA FINANCIERO POR CUENTA DE TERCEROS A LA CUT EN DOLARES AMERICANOS PAGO DE GASTOS DE SERVICIOS Y-O MATERIALES RELACIONADOS A LAS OPERACIONES PROPIAS DE LA EMPRESA A SOLICITUD DE YPFB TRANSPORTE SA</t>
  </si>
  <si>
    <t>RETIRO TOTAL DE RECURSOS CAPTADOS EN LA FECHA LIBRETA 00513012002</t>
  </si>
  <si>
    <t>PAGO A EXIMBANK CHINA POPUL PRÉSTAMO PBC 2016 (38) 426 VCTO. 21-ene-2018 POR CUENTA DE TGN , NTI. 010439 VALOR 23-ene-2018 INTERESES USD 150.920,57 COMISIONES USD 900.492,70 CTA. 5970 CUENTA UNICA DEL TESORO DOLARES AMERICANOS LIB. 00099021001</t>
  </si>
  <si>
    <t>PAGO A AFD PRÉSTAMO CBO-1009-01-J VCTO. 21-ene-2018 SEGÚN NOTA MEFP/VTCP/DGCP/UODP-102/2018 DE FECHA 19/01/2018 POR CUENTA DE TGN , NTI. 010318 VALOR 23-ene-2018 COMISIONES EUR 168.666,67 CTA. 5970 CUENTA UNICA DEL TESORO DOLARES AMERICANOS LIBRETA 00099021001</t>
  </si>
  <si>
    <t>||COMPLEMENTO A NUESTRO COMPROBANTE G-0647290 DE LA FECHA POR PAGO AL EXIMBANK CHINA, PRÉSTAMO PBC 2016 (38) 426 POR CUENTA DEL TGN, COBRO DE COMISIONES DEL BANQUERO USD 10.- CORRESPONDIENTE AL PAGO DE LA COMISIÓN DE ADMINISTRACIÓN POR USD 1.051.413,27 LIBRETA. 00099021001 TGN RECURSOS ORDINARIOS - DOLARES AMERICANOS</t>
  </si>
  <si>
    <t>||COMPLEMENTO A NUESTRO COMPROBANTE G-0647289 DE LA FECHA POR PAGO AL EXIMBANK CHINA, PRÉSTAMO PBC 2015 (8) 350 POR CUENTA DEL TGN, COBRO DE COMISIONES DEL BANQUERO USD 10.- CORRESPONDIENTE AL PAGO DE LA COMISIÓN DE ADMINISTRACIÓN POR USD 2.578.795,30 LIBRETA 00099021001 TGN RECURSOS ORDINARIOS - DOLARES AMERICANOS</t>
  </si>
  <si>
    <t>PAGO A EXIMBANK CHINA POPUL PRÉSTAMO PBC 2016 (22) 410 VCTO. 21-ene-2018 POR CUENTA DE TGN , NTI. 010298 VALOR 23-ene-2018 COMISIONES USD 459.968,06 CTA. 5970 CUENTA UNICA DEL TESORO DOLARES AMERICANOS LIB. 00099021001</t>
  </si>
  <si>
    <t>||COMPLEMENTO A NUESTRO COMPROBANTE G-0647288 DE LA FECHA POR PAGO AL EXIMBANK CHINA, PRÉSTAMO PBC 2016 (22) 410 POR CUENTA DEL TGN, COBRO DE COMISIONES DEL BANQUERO USD 10.- CORRESPONDIENTE AL PAGO DE LA COMISIÓN DE ADMINISTRACIÓN POR USD 459.968,06 LIBRETA 00099021001 TGN RECURSOS ORDINARIOS - DOLARES AMERICANOS</t>
  </si>
  <si>
    <t>AJUSTE COMPLEMENTARIO POR REVALORIZACION SALDOS DE ACTIVOS DE RESERVA Y OBLIGACIONES MONEDA EXTRANJERA (DOLARES) Saldo MO = -994039614.76 ;Bs/Mo: 6.86000000000 ;Saldo Bs: -6819111757.26</t>
  </si>
  <si>
    <t>'TRANSFERENCIA DE FONDOS||S/G. CITE: MEFP/VTCP/DGCP/UF-63/2018 DE LA FECHA, DEL MIN.DE ECONOMIA Y FINANZAS PUBLICAS.(HRE-TSO-481), RECURSOS FIDEICOMISO INCENTIVOS A LAS EXPORTACIONES-CCF. DEBITO DE LA LIBRETA N° 00099021001 RECURSOS ORDINARIOS M/E.</t>
  </si>
  <si>
    <t>||REGULARIZACION DE NUESTRO COMPROBANTE S-0910948 DEL 12/01/2018 POR COBRO DE COMISIONES EFECTUADO POR EL BANK OF TOKIO-MITSUBISHI UFJ. LTD. POR DESEMBOSLSO DE FECHA 12/01/2017 DEL PTMO. BV-P5, SEGUN NOTA MEFP/VTCP/DGCP/UODP-124/2018 DE FECHA 26/01/2018 LIB. N° 00099021001 TGN RECURSOS ORDINARIOS - DOLARES AMERICANOS</t>
  </si>
  <si>
    <t>PAGO A BID PRÉSTAMO 3060/BL-BO VCTO. 28-ene-2018 POR CUENTA DE TGN , NTI. 010302 VALOR 29-ene-2018 INTERESES USD 639.620,25 COMISIONES USD 13.523,70 CTA. 5970 CUENTA UNICA DEL TESORO DOLARES AMERICANOS LIB. 00099021001</t>
  </si>
  <si>
    <t>TRANSFERENCIA RECIBIDA DEL EXTERIOR SEGÚN MENSAJES SWIFT Nos. 1430 - 1434 (REM.EXT.) DE FECHA 31-01-2018 POR DESEMBOLSO DE BID PRÉSTAMO 3385/BL-BO REF.: 3385-BL-BO REQ 0011 OPS0201803574A LIBRETA N° 00291014352 ABC-US-BID 3385/BL-BO PROG.INFRAEST. VIAL APOYO GESTION RVF</t>
  </si>
  <si>
    <t>NUMERO DE LIBRETACUT: 00099021001 OPERACIÓN E46 TRANSFERENCIA DEL SISTEMA FINANCIERO POR CUENTA DE TERCEROS A LA CUT EN DOLARES AMERICANOS Restitucion de Recursos Fideicomiso PROFOP por parte del BDP SAM, en respuesta a carta MEFP VTCP DGCP UF 674 2017</t>
  </si>
  <si>
    <t>TRANSFERENCIA RECIBIDA DEL EXTERIOR SEGÚN MENSAJES SWIFT Nos. 01432-01436 (REM.EXT.) DE FECHA 31-01-2018 POR DESEMBOLSO DE BID PRÉSTAMO 2981/BL-BO REQ 0012 OPS0201803568A LIBRETA N° 00291014343 ABC-US-BID 2981/BL-BO PROY. REHAB. AUTOPISTA LA PAZ EL ALTO</t>
  </si>
  <si>
    <t>TRANSFERENCIA RECIBIDA DEL EXTERIOR SEGÚN MENSAJES SWIFT Nos. 01431-01435 (REM.EXT.) DE FECHA 31-01-2018 POR DESEMBOLSO DE BID PRÉSTAMO 2981/BL-BO REQ 0012 OPS0201803568A LIBRETA N° 00291014343 ABC-US-BID 2981/BL-BO PROY. REHAB. AUTOPISTA LA PAZ EL ALTO</t>
  </si>
  <si>
    <t>TRANSFERENCIA RECIBIDA DEL EXTERIOR SEGÚN MENSAJES SWIFT Nos. 1433 - 1437 (REM.EXT.) DE FECHA 31-01-2018 POR DESEMBOLSO DE BID PRÉSTAMO 3385/BL-BO REF.: 3385-BL-BO REQ 0011 OPS0201803574A LIBRETA N° 00291014352 ABC-US-BID 3385/BL-BO PROG.INFRAEST. VIAL APOYO GESTION RVF</t>
  </si>
  <si>
    <t>AJUSTE COMPLEMENTARIO POR REVALORIZACION SALDOS DE ACTIVOS DE RESERVA Y OBLIGACIONES MONEDA EXTRANJERA (DOLARES) Saldo MO = -988764160.67 ;Bs/Mo: 6.86000000000 ;Saldo Bs: -6782922142.21</t>
  </si>
  <si>
    <t>08</t>
  </si>
  <si>
    <t>25/01/2018</t>
  </si>
  <si>
    <t>00099018027</t>
  </si>
  <si>
    <t>De: 00099018027 A:00066018013 DESEMBOLSO A SOLICITUD DEL MINISTERIO DE PLANIFICACIÓN DEL DESARROLLO S/G NOTA MPD/VIPFE/DGGFE/UAP-000142/2018 UAP/002/2018 PROYECTO FORTALECIMIENTO DE ACTIVIDADES DEL MINISTERIO DE PLANIFICACIÓN DEL DESARROLL</t>
  </si>
  <si>
    <t>00099018035</t>
  </si>
  <si>
    <t>De: 00099018035 A:00046088001 DESEMBOLSO A SOLICITUD DEL MINISTERIO DE PLANIFICACIÓN DEL DESARROLLO S/G NOTA MPD/VIPFE/DGGFE/UAP-000096/2018 UAP/001/2018 - CIF UAP/FRA/1185/2009 PROGRAMA DE FORTALECIMIENTO DE LAS REDES DE SALUD. HR 6-2266-</t>
  </si>
  <si>
    <t>26/01/2018</t>
  </si>
  <si>
    <t>00132039201</t>
  </si>
  <si>
    <t>De: 00132039201 A:00513102001 Débito Automático a requerimiento de YPFB, con nota CITE:YPFB/PRS-GAFC-247/18 y CITE: SEDEM/GAF/18-022 del SEDEM, inf. Téc.GAFC-005 DFC 0013 URPR-08/18 de YPFB e Inf. Legal YPFB/GLC No.041DGAJ 002 ULAR 009/18</t>
  </si>
  <si>
    <t>29/01/2018</t>
  </si>
  <si>
    <t>00076011101</t>
  </si>
  <si>
    <t>De: 00076011101 A:00099021001 Débito Automático según nota CITE: MEFP/VTCP/DGCP/UF-65/2018, informe Técnico MEFP/VTCP/DGCP/UF-56/2017 de la Dir. Gral. de Crédito Público, Inf. Legal MEFP/DGAJ/UAJ/No.168/2017 de la Dir. Gral. Asuntos Jurídi</t>
  </si>
  <si>
    <t>00076014201</t>
  </si>
  <si>
    <t>De: 00076014201 A:00099021001 Débito Automático según nota CITE: MEFP/VTCP/DGCP/UF-65/2018, informe Técnico MEFP/VTCP/DGCP/UF-56/2017 de la Dir. Gral. de Crédito Público, Inf. Legal MEFP/DGAJ/UAJ/No.168/2017 de la Dir. Gral. Asuntos Jurídi</t>
  </si>
  <si>
    <t>De: 00099014102 A:00292012001 TRANSFERENCIA A SOLICITUD DEL VIAS BOLIVIA (VB) S/G NOTA VB/DAF/2017-0973 Y PROCEDIMIENTO MEFP/VPCF/DGCF/UCCF Nº106/2018; DEVOLUCIÓN DE RECUPERACIONES DE RECLAMOS DE ACREEDORES A FAVOR DEL VB GESTIÓN 2016. (H</t>
  </si>
  <si>
    <t>31/01/2018</t>
  </si>
  <si>
    <t>De: 00099014102 A:00292012001 TRANSFERENCIA A SOLICITUD DEL VIAS BOLIVIA (VB) S/G NOTA VB/DAF/2018-0028 Y PROCEDIMIENTO MEFP/VPCF/DGCF/UCCF Nº116/2018; DEVOLUCIÓN DE RECUPERACIONES DE RECLAMOS DE ACREEDORES A FAVOR DEL VB GESTIÓN 2016. (H.</t>
  </si>
  <si>
    <t>00066018013</t>
  </si>
  <si>
    <t>00046088001</t>
  </si>
  <si>
    <t>00513102001</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</si>
  <si>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</si>
  <si>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</si>
  <si>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</si>
  <si>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</si>
  <si>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G06558750002</t>
  </si>
  <si>
    <t>G06562320002</t>
  </si>
  <si>
    <t>G06562340002</t>
  </si>
  <si>
    <t>G06562360002</t>
  </si>
  <si>
    <t>G06562420002</t>
  </si>
  <si>
    <t>G06562480002</t>
  </si>
  <si>
    <t>G06563200002</t>
  </si>
  <si>
    <t>G06564020002</t>
  </si>
  <si>
    <t>J03357500002</t>
  </si>
  <si>
    <t>Q09371270002</t>
  </si>
  <si>
    <t>Q09371290002</t>
  </si>
  <si>
    <t>Q09372260002</t>
  </si>
  <si>
    <t>S09127050002</t>
  </si>
  <si>
    <t>S09127160002</t>
  </si>
  <si>
    <t>J03357100001</t>
  </si>
  <si>
    <t>J03357120001</t>
  </si>
  <si>
    <t>J03357130001</t>
  </si>
  <si>
    <t>J03357140001</t>
  </si>
  <si>
    <t>J03357150001</t>
  </si>
  <si>
    <t>J03357160001</t>
  </si>
  <si>
    <t>J03357170001</t>
  </si>
  <si>
    <t>J03357180001</t>
  </si>
  <si>
    <t>J03357190001</t>
  </si>
  <si>
    <t>J03357200001</t>
  </si>
  <si>
    <t>J03357210001</t>
  </si>
  <si>
    <t>J03357220001</t>
  </si>
  <si>
    <t>J03357240001</t>
  </si>
  <si>
    <t>J03357250001</t>
  </si>
  <si>
    <t>J03357260001</t>
  </si>
  <si>
    <t>J03357270001</t>
  </si>
  <si>
    <t>J03357280001</t>
  </si>
  <si>
    <t>J03357550001</t>
  </si>
  <si>
    <t>J03357560001</t>
  </si>
  <si>
    <t>J03357570001</t>
  </si>
  <si>
    <t>S09126750001</t>
  </si>
  <si>
    <t>G06558760004</t>
  </si>
  <si>
    <t>G06558770004</t>
  </si>
  <si>
    <t>G06558780004</t>
  </si>
  <si>
    <t>J03356980001</t>
  </si>
  <si>
    <t>J03357000001</t>
  </si>
  <si>
    <t>J03357010001</t>
  </si>
  <si>
    <t>J03357020001</t>
  </si>
  <si>
    <t>J03357030001</t>
  </si>
  <si>
    <t>J03357040001</t>
  </si>
  <si>
    <t>J03357050001</t>
  </si>
  <si>
    <t>G06568100002</t>
  </si>
  <si>
    <t>G06568140002</t>
  </si>
  <si>
    <t>G06571380002</t>
  </si>
  <si>
    <t>G06571400002</t>
  </si>
  <si>
    <t>G06571470002</t>
  </si>
  <si>
    <t>G06574180002</t>
  </si>
  <si>
    <t>J03357950002</t>
  </si>
  <si>
    <t>Q09377020002</t>
  </si>
  <si>
    <t>S09127780002</t>
  </si>
  <si>
    <t>S09127850002</t>
  </si>
  <si>
    <t>S09128290002</t>
  </si>
  <si>
    <t>J03358490001</t>
  </si>
  <si>
    <t>J03358500001</t>
  </si>
  <si>
    <t>J03358520001</t>
  </si>
  <si>
    <t>J03358530001</t>
  </si>
  <si>
    <t>J03358540001</t>
  </si>
  <si>
    <t>J03358550001</t>
  </si>
  <si>
    <t>J03358560001</t>
  </si>
  <si>
    <t>J03358570001</t>
  </si>
  <si>
    <t>J03358580001</t>
  </si>
  <si>
    <t>J03358590001</t>
  </si>
  <si>
    <t>J03358600001</t>
  </si>
  <si>
    <t>J03358610001</t>
  </si>
  <si>
    <t>J03358620001</t>
  </si>
  <si>
    <t>J03358630001</t>
  </si>
  <si>
    <t>J03358640001</t>
  </si>
  <si>
    <t>J03358750001</t>
  </si>
  <si>
    <t>J03358760001</t>
  </si>
  <si>
    <t>J03358770001</t>
  </si>
  <si>
    <t>J03358780001</t>
  </si>
  <si>
    <t>J03358790001</t>
  </si>
  <si>
    <t>J03358800001</t>
  </si>
  <si>
    <t>J03358810001</t>
  </si>
  <si>
    <t>J03358820001</t>
  </si>
  <si>
    <t>J03358880001</t>
  </si>
  <si>
    <t>J03357960001</t>
  </si>
  <si>
    <t>J03358110001</t>
  </si>
  <si>
    <t>J03358120001</t>
  </si>
  <si>
    <t>J03358130001</t>
  </si>
  <si>
    <t>J03358140001</t>
  </si>
  <si>
    <t>J03358150001</t>
  </si>
  <si>
    <t>J03358160001</t>
  </si>
  <si>
    <t>J03358170001</t>
  </si>
  <si>
    <t>J03358180001</t>
  </si>
  <si>
    <t>J03358190001</t>
  </si>
  <si>
    <t>J03358200001</t>
  </si>
  <si>
    <t>J03358210001</t>
  </si>
  <si>
    <t>J03358220001</t>
  </si>
  <si>
    <t>J03358230001</t>
  </si>
  <si>
    <t>J03358240001</t>
  </si>
  <si>
    <t>J03358250001</t>
  </si>
  <si>
    <t>J03358260001</t>
  </si>
  <si>
    <t>J03358270001</t>
  </si>
  <si>
    <t>J03358280001</t>
  </si>
  <si>
    <t>J03358290001</t>
  </si>
  <si>
    <t>J03358300001</t>
  </si>
  <si>
    <t>J03358310001</t>
  </si>
  <si>
    <t>J03358320001</t>
  </si>
  <si>
    <t>J03358330001</t>
  </si>
  <si>
    <t>J03358340001</t>
  </si>
  <si>
    <t>J03358350001</t>
  </si>
  <si>
    <t>J03358360001</t>
  </si>
  <si>
    <t>J03358370001</t>
  </si>
  <si>
    <t>J03358380001</t>
  </si>
  <si>
    <t>J03358390001</t>
  </si>
  <si>
    <t>J03358400001</t>
  </si>
  <si>
    <t>J03358410001</t>
  </si>
  <si>
    <t>J03358420001</t>
  </si>
  <si>
    <t>J03358430001</t>
  </si>
  <si>
    <t>J03358440001</t>
  </si>
  <si>
    <t>J03358450001</t>
  </si>
  <si>
    <t>J03358460001</t>
  </si>
  <si>
    <t>J03358470001</t>
  </si>
  <si>
    <t>J03358480001</t>
  </si>
  <si>
    <t>G06568020004</t>
  </si>
  <si>
    <t>G06568160004</t>
  </si>
  <si>
    <t>G06568170004</t>
  </si>
  <si>
    <t>G06568180004</t>
  </si>
  <si>
    <t>G06570290004</t>
  </si>
  <si>
    <t>G06570300004</t>
  </si>
  <si>
    <t>G06571300004</t>
  </si>
  <si>
    <t>G06571310004</t>
  </si>
  <si>
    <t>G06571320004</t>
  </si>
  <si>
    <t>G06571330004</t>
  </si>
  <si>
    <t>G06571340004</t>
  </si>
  <si>
    <t>G06571350004</t>
  </si>
  <si>
    <t>G06571530004</t>
  </si>
  <si>
    <t>G06571540004</t>
  </si>
  <si>
    <t>G06571570004</t>
  </si>
  <si>
    <t>G06571590004</t>
  </si>
  <si>
    <t>G06572730003</t>
  </si>
  <si>
    <t>J03357580001</t>
  </si>
  <si>
    <t>J03357590001</t>
  </si>
  <si>
    <t>J03357600001</t>
  </si>
  <si>
    <t>J03357610001</t>
  </si>
  <si>
    <t>J03357620001</t>
  </si>
  <si>
    <t>J03357630001</t>
  </si>
  <si>
    <t>J03357640001</t>
  </si>
  <si>
    <t>J03357650001</t>
  </si>
  <si>
    <t>J03357660001</t>
  </si>
  <si>
    <t>J03357670001</t>
  </si>
  <si>
    <t>J03357680001</t>
  </si>
  <si>
    <t>J03357690001</t>
  </si>
  <si>
    <t>J03357700001</t>
  </si>
  <si>
    <t>J03357710001</t>
  </si>
  <si>
    <t>J03357720001</t>
  </si>
  <si>
    <t>J03357730001</t>
  </si>
  <si>
    <t>J03357740001</t>
  </si>
  <si>
    <t>J03357750001</t>
  </si>
  <si>
    <t>J03357760001</t>
  </si>
  <si>
    <t>G06579720002</t>
  </si>
  <si>
    <t>G06581790002</t>
  </si>
  <si>
    <t>G06586680002</t>
  </si>
  <si>
    <t>G06586840002</t>
  </si>
  <si>
    <t>Q09384860002</t>
  </si>
  <si>
    <t>S09129010002</t>
  </si>
  <si>
    <t>J03359200001</t>
  </si>
  <si>
    <t>J03359220001</t>
  </si>
  <si>
    <t>S09128700001</t>
  </si>
  <si>
    <t>S09128750001</t>
  </si>
  <si>
    <t>G06579710003</t>
  </si>
  <si>
    <t>G06579770003</t>
  </si>
  <si>
    <t>G06585190004</t>
  </si>
  <si>
    <t>G06585200004</t>
  </si>
  <si>
    <t>G06596840002</t>
  </si>
  <si>
    <t>G06599370002</t>
  </si>
  <si>
    <t>G06599470002</t>
  </si>
  <si>
    <t>G06599490002</t>
  </si>
  <si>
    <t>G06599550002</t>
  </si>
  <si>
    <t>G06599570002</t>
  </si>
  <si>
    <t>G06599590002</t>
  </si>
  <si>
    <t>G06599610002</t>
  </si>
  <si>
    <t>G06600230002</t>
  </si>
  <si>
    <t>Q09387140002</t>
  </si>
  <si>
    <t>S09129540002</t>
  </si>
  <si>
    <t>G06593760004</t>
  </si>
  <si>
    <t>G06593770007</t>
  </si>
  <si>
    <t>G06598080003</t>
  </si>
  <si>
    <t>G06599380001</t>
  </si>
  <si>
    <t>G06600270004</t>
  </si>
  <si>
    <t>J03359370001</t>
  </si>
  <si>
    <t>G06604300002</t>
  </si>
  <si>
    <t>G06604320002</t>
  </si>
  <si>
    <t>G06604340002</t>
  </si>
  <si>
    <t>G06610540002</t>
  </si>
  <si>
    <t>G06611950002</t>
  </si>
  <si>
    <t>J03359630002</t>
  </si>
  <si>
    <t>G06604370004</t>
  </si>
  <si>
    <t>G06604390004</t>
  </si>
  <si>
    <t>G06608170004</t>
  </si>
  <si>
    <t>G06608180004</t>
  </si>
  <si>
    <t>G06608190004</t>
  </si>
  <si>
    <t>G06608200004</t>
  </si>
  <si>
    <t>G06608210004</t>
  </si>
  <si>
    <t>G06608220004</t>
  </si>
  <si>
    <t>G06608230004</t>
  </si>
  <si>
    <t>G06608290004</t>
  </si>
  <si>
    <t>G06614490002</t>
  </si>
  <si>
    <t>G06614510002</t>
  </si>
  <si>
    <t>G06614530002</t>
  </si>
  <si>
    <t>G06614570002</t>
  </si>
  <si>
    <t>G06621890002</t>
  </si>
  <si>
    <t>J03359930002</t>
  </si>
  <si>
    <t>J03359940002</t>
  </si>
  <si>
    <t>Q09399120002</t>
  </si>
  <si>
    <t>Q09399160002</t>
  </si>
  <si>
    <t>S09133970003</t>
  </si>
  <si>
    <t>S09134020001</t>
  </si>
  <si>
    <t>G06614660003</t>
  </si>
  <si>
    <t>G06621870001</t>
  </si>
  <si>
    <t>G06621950001</t>
  </si>
  <si>
    <t>G06627300002</t>
  </si>
  <si>
    <t>Q09401080002</t>
  </si>
  <si>
    <t>S09134260002</t>
  </si>
  <si>
    <t>S09134490002</t>
  </si>
  <si>
    <t>S09134800002</t>
  </si>
  <si>
    <t>G06625910004</t>
  </si>
  <si>
    <t>G06625910005</t>
  </si>
  <si>
    <t>G06627320004</t>
  </si>
  <si>
    <t>G06627330004</t>
  </si>
  <si>
    <t>G06637110002</t>
  </si>
  <si>
    <t>G06637190002</t>
  </si>
  <si>
    <t>G06637230002</t>
  </si>
  <si>
    <t>G06637250002</t>
  </si>
  <si>
    <t>G06637320002</t>
  </si>
  <si>
    <t>G06637440002</t>
  </si>
  <si>
    <t>G06637570002</t>
  </si>
  <si>
    <t>G06637590002</t>
  </si>
  <si>
    <t>G06637760002</t>
  </si>
  <si>
    <t>G06637780002</t>
  </si>
  <si>
    <t>G06637950002</t>
  </si>
  <si>
    <t>J03361170002</t>
  </si>
  <si>
    <t>Q09404580002</t>
  </si>
  <si>
    <t>Q09408360002</t>
  </si>
  <si>
    <t>Q09410040002</t>
  </si>
  <si>
    <t>G06637540004</t>
  </si>
  <si>
    <t>J03361230001</t>
  </si>
  <si>
    <t>S09135190001</t>
  </si>
  <si>
    <t>G06641540002</t>
  </si>
  <si>
    <t>G06641720002</t>
  </si>
  <si>
    <t>G06645950002</t>
  </si>
  <si>
    <t>G06647210002</t>
  </si>
  <si>
    <t>G06647250002</t>
  </si>
  <si>
    <t>G06647270002</t>
  </si>
  <si>
    <t>Q09416590002</t>
  </si>
  <si>
    <t>Q09416620002</t>
  </si>
  <si>
    <t>S09136200002</t>
  </si>
  <si>
    <t>J03361470001</t>
  </si>
  <si>
    <t>J03361480001</t>
  </si>
  <si>
    <t>J03361530001</t>
  </si>
  <si>
    <t>J03361540001</t>
  </si>
  <si>
    <t>S09135860001</t>
  </si>
  <si>
    <t>S09136200003</t>
  </si>
  <si>
    <t>S09136510004</t>
  </si>
  <si>
    <t>S09136530001</t>
  </si>
  <si>
    <t>G06641380003</t>
  </si>
  <si>
    <t>G06641390003</t>
  </si>
  <si>
    <t>G06645860003</t>
  </si>
  <si>
    <t>G06651960002</t>
  </si>
  <si>
    <t>G06658350002</t>
  </si>
  <si>
    <t>J03361790002</t>
  </si>
  <si>
    <t>Q09421560002</t>
  </si>
  <si>
    <t>Q09421790002</t>
  </si>
  <si>
    <t>S09136880002</t>
  </si>
  <si>
    <t>S09137270002</t>
  </si>
  <si>
    <t>S09137230001</t>
  </si>
  <si>
    <t>S09137280001</t>
  </si>
  <si>
    <t>S09137330001</t>
  </si>
  <si>
    <t>S09137370003</t>
  </si>
  <si>
    <t>G06656500003</t>
  </si>
  <si>
    <t>G06659670003</t>
  </si>
  <si>
    <t>J03361680001</t>
  </si>
  <si>
    <t>J03361690001</t>
  </si>
  <si>
    <t>J03361700001</t>
  </si>
  <si>
    <t>J03361710001</t>
  </si>
  <si>
    <t>J03361720001</t>
  </si>
  <si>
    <t>J03361730001</t>
  </si>
  <si>
    <t>J03361740001</t>
  </si>
  <si>
    <t>J03361750001</t>
  </si>
  <si>
    <t>J03361760001</t>
  </si>
  <si>
    <t>J03361770001</t>
  </si>
  <si>
    <t>J03361780001</t>
  </si>
  <si>
    <t>J03361910001</t>
  </si>
  <si>
    <t>J03361920001</t>
  </si>
  <si>
    <t>J03362220002</t>
  </si>
  <si>
    <t>Q09426800002</t>
  </si>
  <si>
    <t>S09137820002</t>
  </si>
  <si>
    <t>S09137680001</t>
  </si>
  <si>
    <t>S09137680003</t>
  </si>
  <si>
    <t>G06677480002</t>
  </si>
  <si>
    <t>G06677500002</t>
  </si>
  <si>
    <t>G06677540002</t>
  </si>
  <si>
    <t>G06677560002</t>
  </si>
  <si>
    <t>G06677580002</t>
  </si>
  <si>
    <t>G06680870002</t>
  </si>
  <si>
    <t>G06681970002</t>
  </si>
  <si>
    <t>G06682550002</t>
  </si>
  <si>
    <t>J03362920002</t>
  </si>
  <si>
    <t>Q09429060002</t>
  </si>
  <si>
    <t>G06674970003</t>
  </si>
  <si>
    <t>G06680880001</t>
  </si>
  <si>
    <t>J03362540001</t>
  </si>
  <si>
    <t>J03362810001</t>
  </si>
  <si>
    <t>J03362820001</t>
  </si>
  <si>
    <t>G06674960003</t>
  </si>
  <si>
    <t>G06687750002</t>
  </si>
  <si>
    <t>G06687770002</t>
  </si>
  <si>
    <t>G06687790002</t>
  </si>
  <si>
    <t>G06687810002</t>
  </si>
  <si>
    <t>G06687830002</t>
  </si>
  <si>
    <t>G06687850002</t>
  </si>
  <si>
    <t>I00743370002</t>
  </si>
  <si>
    <t>J03363300002</t>
  </si>
  <si>
    <t>S09140270002</t>
  </si>
  <si>
    <t>J03363510001</t>
  </si>
  <si>
    <t>J03363520001</t>
  </si>
  <si>
    <t>J03363530001</t>
  </si>
  <si>
    <t>J03363540001</t>
  </si>
  <si>
    <t>J03363550001</t>
  </si>
  <si>
    <t>J03363560001</t>
  </si>
  <si>
    <t>J03363570001</t>
  </si>
  <si>
    <t>S09138900001</t>
  </si>
  <si>
    <t>G06688970004</t>
  </si>
  <si>
    <t>J03362970001</t>
  </si>
  <si>
    <t>J03362980001</t>
  </si>
  <si>
    <t>J03362990001</t>
  </si>
  <si>
    <t>J03363000001</t>
  </si>
  <si>
    <t>J03363010001</t>
  </si>
  <si>
    <t>J03363020001</t>
  </si>
  <si>
    <t>J03363030001</t>
  </si>
  <si>
    <t>J03363040001</t>
  </si>
  <si>
    <t>J03363410001</t>
  </si>
  <si>
    <t>J03363420001</t>
  </si>
  <si>
    <t>J03363430001</t>
  </si>
  <si>
    <t>J03363440001</t>
  </si>
  <si>
    <t>J03363450001</t>
  </si>
  <si>
    <t>J03363460001</t>
  </si>
  <si>
    <t>J03363470001</t>
  </si>
  <si>
    <t>J03363480001</t>
  </si>
  <si>
    <t>J03363490001</t>
  </si>
  <si>
    <t>J03363500001</t>
  </si>
  <si>
    <t>G06698460002</t>
  </si>
  <si>
    <t>G06703410002</t>
  </si>
  <si>
    <t>J03363600002</t>
  </si>
  <si>
    <t>J03363900002</t>
  </si>
  <si>
    <t>Q09441890002</t>
  </si>
  <si>
    <t>S09140690002</t>
  </si>
  <si>
    <t>S09141890004</t>
  </si>
  <si>
    <t>J03363750001</t>
  </si>
  <si>
    <t>J03363920001</t>
  </si>
  <si>
    <t>J03363930001</t>
  </si>
  <si>
    <t>J03363940001</t>
  </si>
  <si>
    <t>S09140870001</t>
  </si>
  <si>
    <t>S09141890001</t>
  </si>
  <si>
    <t>G06713490002</t>
  </si>
  <si>
    <t>G06713510002</t>
  </si>
  <si>
    <t>G06713530002</t>
  </si>
  <si>
    <t>G06716780002</t>
  </si>
  <si>
    <t>G06716820002</t>
  </si>
  <si>
    <t>G06716840002</t>
  </si>
  <si>
    <t>S09142680002</t>
  </si>
  <si>
    <t>S09143410002</t>
  </si>
  <si>
    <t>S09144100002</t>
  </si>
  <si>
    <t>G06713290008</t>
  </si>
  <si>
    <t>J03364490001</t>
  </si>
  <si>
    <t>J03364500001</t>
  </si>
  <si>
    <t>J03364510001</t>
  </si>
  <si>
    <t>G06722500002</t>
  </si>
  <si>
    <t>Q09452010002</t>
  </si>
  <si>
    <t>Q09452090002</t>
  </si>
  <si>
    <t>Q09452320002</t>
  </si>
  <si>
    <t>G06725870003</t>
  </si>
  <si>
    <t>S09146230003</t>
  </si>
  <si>
    <t>G06733450002</t>
  </si>
  <si>
    <t>G06733480002</t>
  </si>
  <si>
    <t>G06733600002</t>
  </si>
  <si>
    <t>G06733620002</t>
  </si>
  <si>
    <t>S09147870002</t>
  </si>
  <si>
    <t>S09147910002</t>
  </si>
  <si>
    <t>S09148220003</t>
  </si>
  <si>
    <t>G06735860004</t>
  </si>
  <si>
    <t>G06735870004</t>
  </si>
  <si>
    <t>G06735880004</t>
  </si>
  <si>
    <t>G06735910004</t>
  </si>
  <si>
    <t>G06735920004</t>
  </si>
  <si>
    <t>J03365000001</t>
  </si>
  <si>
    <t>S09147760003</t>
  </si>
  <si>
    <t>S09148220001</t>
  </si>
  <si>
    <t>G06731590003</t>
  </si>
  <si>
    <t>G06744170002</t>
  </si>
  <si>
    <t>G06744440002</t>
  </si>
  <si>
    <t>G06744460002</t>
  </si>
  <si>
    <t>G06744490002</t>
  </si>
  <si>
    <t>G06744510002</t>
  </si>
  <si>
    <t>G06744580002</t>
  </si>
  <si>
    <t>G06750370002</t>
  </si>
  <si>
    <t>G06751840002</t>
  </si>
  <si>
    <t>J03365300002</t>
  </si>
  <si>
    <t>J03365310002</t>
  </si>
  <si>
    <t>J03365320002</t>
  </si>
  <si>
    <t>J03365330002</t>
  </si>
  <si>
    <t>J03365340002</t>
  </si>
  <si>
    <t>J03365520002</t>
  </si>
  <si>
    <t>J03365730002</t>
  </si>
  <si>
    <t>Q09463390002</t>
  </si>
  <si>
    <t>T03797140001</t>
  </si>
  <si>
    <t>T03797160001</t>
  </si>
  <si>
    <t>T03797180001</t>
  </si>
  <si>
    <t>T03797200001</t>
  </si>
  <si>
    <t>T03797220001</t>
  </si>
  <si>
    <t>T03797240001</t>
  </si>
  <si>
    <t>T03797260001</t>
  </si>
  <si>
    <t>T03797280001</t>
  </si>
  <si>
    <t>T03797300001</t>
  </si>
  <si>
    <t>T03797320001</t>
  </si>
  <si>
    <t>T03797340001</t>
  </si>
  <si>
    <t>T03797360001</t>
  </si>
  <si>
    <t>T03797380001</t>
  </si>
  <si>
    <t>T03797400001</t>
  </si>
  <si>
    <t>T03797420001</t>
  </si>
  <si>
    <t>T03797440001</t>
  </si>
  <si>
    <t>T03797460001</t>
  </si>
  <si>
    <t>T03797480001</t>
  </si>
  <si>
    <t>T03797500001</t>
  </si>
  <si>
    <t>T03797520001</t>
  </si>
  <si>
    <t>T03797540001</t>
  </si>
  <si>
    <t>T03797560001</t>
  </si>
  <si>
    <t>T03797580001</t>
  </si>
  <si>
    <t>T03797600001</t>
  </si>
  <si>
    <t>T03797620001</t>
  </si>
  <si>
    <t>T03797640001</t>
  </si>
  <si>
    <t>T03797660001</t>
  </si>
  <si>
    <t>T03797680001</t>
  </si>
  <si>
    <t>T03797700001</t>
  </si>
  <si>
    <t>T03797720001</t>
  </si>
  <si>
    <t>T03797740001</t>
  </si>
  <si>
    <t>T03797760001</t>
  </si>
  <si>
    <t>T03797780001</t>
  </si>
  <si>
    <t>T03797800001</t>
  </si>
  <si>
    <t>T03797820001</t>
  </si>
  <si>
    <t>T03797840001</t>
  </si>
  <si>
    <t>T03797860001</t>
  </si>
  <si>
    <t>T03797880001</t>
  </si>
  <si>
    <t>T03797900001</t>
  </si>
  <si>
    <t>T03797920001</t>
  </si>
  <si>
    <t>T03797940001</t>
  </si>
  <si>
    <t>T03797960001</t>
  </si>
  <si>
    <t>T03797980001</t>
  </si>
  <si>
    <t>T03798000001</t>
  </si>
  <si>
    <t>T03798020001</t>
  </si>
  <si>
    <t>T03798040001</t>
  </si>
  <si>
    <t>T03798060001</t>
  </si>
  <si>
    <t>T03798080001</t>
  </si>
  <si>
    <t>T03798100001</t>
  </si>
  <si>
    <t>T03798120001</t>
  </si>
  <si>
    <t>T03798140001</t>
  </si>
  <si>
    <t>T03798160001</t>
  </si>
  <si>
    <t>T03798180001</t>
  </si>
  <si>
    <t>T03798200001</t>
  </si>
  <si>
    <t>T03798220001</t>
  </si>
  <si>
    <t>T03798240001</t>
  </si>
  <si>
    <t>T03798260001</t>
  </si>
  <si>
    <t>S09149940001</t>
  </si>
  <si>
    <t>S09149980001</t>
  </si>
  <si>
    <t>S09150260004</t>
  </si>
  <si>
    <t>T03796180001</t>
  </si>
  <si>
    <t>T03796200001</t>
  </si>
  <si>
    <t>T03796220001</t>
  </si>
  <si>
    <t>T03796240001</t>
  </si>
  <si>
    <t>T03796260001</t>
  </si>
  <si>
    <t>T03796280001</t>
  </si>
  <si>
    <t>T03796300001</t>
  </si>
  <si>
    <t>T03796320001</t>
  </si>
  <si>
    <t>T03796340001</t>
  </si>
  <si>
    <t>T03796360001</t>
  </si>
  <si>
    <t>T03796380001</t>
  </si>
  <si>
    <t>T03796400001</t>
  </si>
  <si>
    <t>T03796420001</t>
  </si>
  <si>
    <t>T03796440001</t>
  </si>
  <si>
    <t>T03796460001</t>
  </si>
  <si>
    <t>T03796480001</t>
  </si>
  <si>
    <t>T03796500001</t>
  </si>
  <si>
    <t>T03796520001</t>
  </si>
  <si>
    <t>T03796540001</t>
  </si>
  <si>
    <t>T03796560001</t>
  </si>
  <si>
    <t>T03796580001</t>
  </si>
  <si>
    <t>T03796600001</t>
  </si>
  <si>
    <t>T03796620001</t>
  </si>
  <si>
    <t>T03796640001</t>
  </si>
  <si>
    <t>T03796660001</t>
  </si>
  <si>
    <t>T03796680001</t>
  </si>
  <si>
    <t>T03796700001</t>
  </si>
  <si>
    <t>T03796720001</t>
  </si>
  <si>
    <t>T03796740001</t>
  </si>
  <si>
    <t>T03796760001</t>
  </si>
  <si>
    <t>T03796780001</t>
  </si>
  <si>
    <t>T03796800001</t>
  </si>
  <si>
    <t>T03796820001</t>
  </si>
  <si>
    <t>T03796840001</t>
  </si>
  <si>
    <t>T03796860001</t>
  </si>
  <si>
    <t>T03796880001</t>
  </si>
  <si>
    <t>T03796900001</t>
  </si>
  <si>
    <t>T03796920001</t>
  </si>
  <si>
    <t>T03796940001</t>
  </si>
  <si>
    <t>T03796960001</t>
  </si>
  <si>
    <t>T03796980001</t>
  </si>
  <si>
    <t>T03797000001</t>
  </si>
  <si>
    <t>T03797020001</t>
  </si>
  <si>
    <t>T03797040001</t>
  </si>
  <si>
    <t>T03797060001</t>
  </si>
  <si>
    <t>T03797080001</t>
  </si>
  <si>
    <t>T03797100001</t>
  </si>
  <si>
    <t>T03797120001</t>
  </si>
  <si>
    <t>G06742900003</t>
  </si>
  <si>
    <t>G06748890003</t>
  </si>
  <si>
    <t>G06748910004</t>
  </si>
  <si>
    <t>G06748920004</t>
  </si>
  <si>
    <t>G06750380001</t>
  </si>
  <si>
    <t>J03365530001</t>
  </si>
  <si>
    <t>B15936410002</t>
  </si>
  <si>
    <t>B15936430002</t>
  </si>
  <si>
    <t>B15936450002</t>
  </si>
  <si>
    <t>B15936560002</t>
  </si>
  <si>
    <t>O15935760002</t>
  </si>
  <si>
    <t>O15936220002</t>
  </si>
  <si>
    <t>O15936250002</t>
  </si>
  <si>
    <t>O15936270002</t>
  </si>
  <si>
    <t>O15936340002</t>
  </si>
  <si>
    <t>O15936350002</t>
  </si>
  <si>
    <t>O15936380002</t>
  </si>
  <si>
    <t>O15936710002</t>
  </si>
  <si>
    <t>O15936820002</t>
  </si>
  <si>
    <t>O15936950002</t>
  </si>
  <si>
    <t>O15936970002</t>
  </si>
  <si>
    <t>O15936980002</t>
  </si>
  <si>
    <t>O15936990002</t>
  </si>
  <si>
    <t>O15937020002</t>
  </si>
  <si>
    <t>O15937160002</t>
  </si>
  <si>
    <t>O15937220002</t>
  </si>
  <si>
    <t>O15937400002</t>
  </si>
  <si>
    <t>O15937690002</t>
  </si>
  <si>
    <t>O15937700002</t>
  </si>
  <si>
    <t>O15937720002</t>
  </si>
  <si>
    <t>O15937730002</t>
  </si>
  <si>
    <t>O15937740002</t>
  </si>
  <si>
    <t>O15937750002</t>
  </si>
  <si>
    <t>O15937760002</t>
  </si>
  <si>
    <t>O15937780002</t>
  </si>
  <si>
    <t>O15938100002</t>
  </si>
  <si>
    <t>O15938200002</t>
  </si>
  <si>
    <t>B15939800002</t>
  </si>
  <si>
    <t>B15939840002</t>
  </si>
  <si>
    <t>B15940900002</t>
  </si>
  <si>
    <t>B15941140002</t>
  </si>
  <si>
    <t>O15939730002</t>
  </si>
  <si>
    <t>O15939740002</t>
  </si>
  <si>
    <t>O15939810002</t>
  </si>
  <si>
    <t>O15939880002</t>
  </si>
  <si>
    <t>O15939890002</t>
  </si>
  <si>
    <t>O15939910002</t>
  </si>
  <si>
    <t>O15940010002</t>
  </si>
  <si>
    <t>O15940030002</t>
  </si>
  <si>
    <t>O15940060002</t>
  </si>
  <si>
    <t>O15940080002</t>
  </si>
  <si>
    <t>O15940090002</t>
  </si>
  <si>
    <t>O15940100002</t>
  </si>
  <si>
    <t>O15940110002</t>
  </si>
  <si>
    <t>O15940120002</t>
  </si>
  <si>
    <t>O15940130002</t>
  </si>
  <si>
    <t>O15940150002</t>
  </si>
  <si>
    <t>O15940160002</t>
  </si>
  <si>
    <t>O15940180002</t>
  </si>
  <si>
    <t>O15940200002</t>
  </si>
  <si>
    <t>O15940210002</t>
  </si>
  <si>
    <t>O15940220002</t>
  </si>
  <si>
    <t>O15940240002</t>
  </si>
  <si>
    <t>O15940250002</t>
  </si>
  <si>
    <t>O15940260002</t>
  </si>
  <si>
    <t>O15940280002</t>
  </si>
  <si>
    <t>O15940290002</t>
  </si>
  <si>
    <t>O15940310002</t>
  </si>
  <si>
    <t>O15940720002</t>
  </si>
  <si>
    <t>O15941060002</t>
  </si>
  <si>
    <t>O15941070002</t>
  </si>
  <si>
    <t>O15941090002</t>
  </si>
  <si>
    <t>O15941260002</t>
  </si>
  <si>
    <t>O15941370002</t>
  </si>
  <si>
    <t>O15941580002</t>
  </si>
  <si>
    <t>O15941610002</t>
  </si>
  <si>
    <t>O15941620002</t>
  </si>
  <si>
    <t>O15941630002</t>
  </si>
  <si>
    <t>O15941640002</t>
  </si>
  <si>
    <t>O15941660002</t>
  </si>
  <si>
    <t>O15941670002</t>
  </si>
  <si>
    <t>O15941770002</t>
  </si>
  <si>
    <t>O15942050002</t>
  </si>
  <si>
    <t>O15942230002</t>
  </si>
  <si>
    <t>O15942340002</t>
  </si>
  <si>
    <t>O15942350002</t>
  </si>
  <si>
    <t>O15942640002</t>
  </si>
  <si>
    <t>O15942740002</t>
  </si>
  <si>
    <t>O15942760002</t>
  </si>
  <si>
    <t>O15943250002</t>
  </si>
  <si>
    <t>B15944720002</t>
  </si>
  <si>
    <t>B15944740002</t>
  </si>
  <si>
    <t>B15945400002</t>
  </si>
  <si>
    <t>B15945710002</t>
  </si>
  <si>
    <t>B15946120002</t>
  </si>
  <si>
    <t>O15944760002</t>
  </si>
  <si>
    <t>O15944810002</t>
  </si>
  <si>
    <t>O15944820002</t>
  </si>
  <si>
    <t>O15944830002</t>
  </si>
  <si>
    <t>O15944840002</t>
  </si>
  <si>
    <t>O15944860002</t>
  </si>
  <si>
    <t>O15944900002</t>
  </si>
  <si>
    <t>O15945010002</t>
  </si>
  <si>
    <t>O15945130002</t>
  </si>
  <si>
    <t>O15945140002</t>
  </si>
  <si>
    <t>O15945280002</t>
  </si>
  <si>
    <t>O15945310002</t>
  </si>
  <si>
    <t>O15945820002</t>
  </si>
  <si>
    <t>O15945830002</t>
  </si>
  <si>
    <t>O15945840002</t>
  </si>
  <si>
    <t>O15945960002</t>
  </si>
  <si>
    <t>O15946000002</t>
  </si>
  <si>
    <t>O15946010002</t>
  </si>
  <si>
    <t>O15946020002</t>
  </si>
  <si>
    <t>O15946280002</t>
  </si>
  <si>
    <t>O15946290002</t>
  </si>
  <si>
    <t>O15946350002</t>
  </si>
  <si>
    <t>O15946500002</t>
  </si>
  <si>
    <t>O15946800002</t>
  </si>
  <si>
    <t>O15947160002</t>
  </si>
  <si>
    <t>O15947290002</t>
  </si>
  <si>
    <t>B15948810002</t>
  </si>
  <si>
    <t>B15948980002</t>
  </si>
  <si>
    <t>B15949690002</t>
  </si>
  <si>
    <t>B15949730002</t>
  </si>
  <si>
    <t>B15949750002</t>
  </si>
  <si>
    <t>B15949850002</t>
  </si>
  <si>
    <t>B15950020002</t>
  </si>
  <si>
    <t>B15950040002</t>
  </si>
  <si>
    <t>O15949010002</t>
  </si>
  <si>
    <t>O15949020002</t>
  </si>
  <si>
    <t>O15949110002</t>
  </si>
  <si>
    <t>O15949330002</t>
  </si>
  <si>
    <t>O15949600002</t>
  </si>
  <si>
    <t>O15949620002</t>
  </si>
  <si>
    <t>O15949630002</t>
  </si>
  <si>
    <t>O15949650002</t>
  </si>
  <si>
    <t>O15949670002</t>
  </si>
  <si>
    <t>O15949680002</t>
  </si>
  <si>
    <t>O15949700002</t>
  </si>
  <si>
    <t>O15949720002</t>
  </si>
  <si>
    <t>O15949810002</t>
  </si>
  <si>
    <t>O15950130002</t>
  </si>
  <si>
    <t>O15950140002</t>
  </si>
  <si>
    <t>O15950150002</t>
  </si>
  <si>
    <t>O15950170002</t>
  </si>
  <si>
    <t>O15950230002</t>
  </si>
  <si>
    <t>O15950380002</t>
  </si>
  <si>
    <t>O15950430002</t>
  </si>
  <si>
    <t>O15950440002</t>
  </si>
  <si>
    <t>O15951040002</t>
  </si>
  <si>
    <t>O15951070002</t>
  </si>
  <si>
    <t>O15951210002</t>
  </si>
  <si>
    <t>O15951230002</t>
  </si>
  <si>
    <t>O15951410002</t>
  </si>
  <si>
    <t>O15951560002</t>
  </si>
  <si>
    <t>O15951600002</t>
  </si>
  <si>
    <t>O15951610002</t>
  </si>
  <si>
    <t>O15951640002</t>
  </si>
  <si>
    <t>B15953490002</t>
  </si>
  <si>
    <t>B15953570002</t>
  </si>
  <si>
    <t>B15953620002</t>
  </si>
  <si>
    <t>B15953650002</t>
  </si>
  <si>
    <t>B15954020002</t>
  </si>
  <si>
    <t>B15954040002</t>
  </si>
  <si>
    <t>B15954170002</t>
  </si>
  <si>
    <t>B15954190002</t>
  </si>
  <si>
    <t>B15954200002</t>
  </si>
  <si>
    <t>B15954220002</t>
  </si>
  <si>
    <t>B15954230002</t>
  </si>
  <si>
    <t>B15954280002</t>
  </si>
  <si>
    <t>B15954310002</t>
  </si>
  <si>
    <t>O15953640002</t>
  </si>
  <si>
    <t>O15953900002</t>
  </si>
  <si>
    <t>O15953910002</t>
  </si>
  <si>
    <t>O15953930002</t>
  </si>
  <si>
    <t>O15953940002</t>
  </si>
  <si>
    <t>O15953950002</t>
  </si>
  <si>
    <t>O15953960002</t>
  </si>
  <si>
    <t>O15953970002</t>
  </si>
  <si>
    <t>O15953980002</t>
  </si>
  <si>
    <t>O15953990002</t>
  </si>
  <si>
    <t>O15954010002</t>
  </si>
  <si>
    <t>O15954030002</t>
  </si>
  <si>
    <t>O15954050002</t>
  </si>
  <si>
    <t>O15954060002</t>
  </si>
  <si>
    <t>O15954080002</t>
  </si>
  <si>
    <t>O15954730002</t>
  </si>
  <si>
    <t>O15954770002</t>
  </si>
  <si>
    <t>O15954790002</t>
  </si>
  <si>
    <t>O15954800002</t>
  </si>
  <si>
    <t>O15954820002</t>
  </si>
  <si>
    <t>O15954970002</t>
  </si>
  <si>
    <t>O15954980002</t>
  </si>
  <si>
    <t>O15954990002</t>
  </si>
  <si>
    <t>O15955010002</t>
  </si>
  <si>
    <t>O15955020002</t>
  </si>
  <si>
    <t>O15955060002</t>
  </si>
  <si>
    <t>O15955070002</t>
  </si>
  <si>
    <t>O15955080002</t>
  </si>
  <si>
    <t>O15955270002</t>
  </si>
  <si>
    <t>O15955280002</t>
  </si>
  <si>
    <t>O15955290002</t>
  </si>
  <si>
    <t>O15955300002</t>
  </si>
  <si>
    <t>O15955310002</t>
  </si>
  <si>
    <t>O15955320002</t>
  </si>
  <si>
    <t>O15955330002</t>
  </si>
  <si>
    <t>O15955350002</t>
  </si>
  <si>
    <t>O15955370002</t>
  </si>
  <si>
    <t>O15955390002</t>
  </si>
  <si>
    <t>O15955400002</t>
  </si>
  <si>
    <t>B15956930002</t>
  </si>
  <si>
    <t>B15957230002</t>
  </si>
  <si>
    <t>B15957260002</t>
  </si>
  <si>
    <t>B15957270002</t>
  </si>
  <si>
    <t>B15957280002</t>
  </si>
  <si>
    <t>B15957950002</t>
  </si>
  <si>
    <t>B15957970002</t>
  </si>
  <si>
    <t>B15957980002</t>
  </si>
  <si>
    <t>B15958610002</t>
  </si>
  <si>
    <t>O15956990002</t>
  </si>
  <si>
    <t>O15957070002</t>
  </si>
  <si>
    <t>O15957150002</t>
  </si>
  <si>
    <t>O15957300002</t>
  </si>
  <si>
    <t>O15957620002</t>
  </si>
  <si>
    <t>O15957630002</t>
  </si>
  <si>
    <t>O15957650002</t>
  </si>
  <si>
    <t>O15957710002</t>
  </si>
  <si>
    <t>O15957870002</t>
  </si>
  <si>
    <t>O15957920002</t>
  </si>
  <si>
    <t>O15958100002</t>
  </si>
  <si>
    <t>O15958140002</t>
  </si>
  <si>
    <t>O15958150002</t>
  </si>
  <si>
    <t>O15958270002</t>
  </si>
  <si>
    <t>O15958280002</t>
  </si>
  <si>
    <t>O15958290002</t>
  </si>
  <si>
    <t>O15958300002</t>
  </si>
  <si>
    <t>O15958320002</t>
  </si>
  <si>
    <t>O15958330002</t>
  </si>
  <si>
    <t>O15958340002</t>
  </si>
  <si>
    <t>O15958350002</t>
  </si>
  <si>
    <t>O15958360002</t>
  </si>
  <si>
    <t>O15958390002</t>
  </si>
  <si>
    <t>O15958410002</t>
  </si>
  <si>
    <t>O15958440002</t>
  </si>
  <si>
    <t>O15958470002</t>
  </si>
  <si>
    <t>O15958630002</t>
  </si>
  <si>
    <t>O15958800002</t>
  </si>
  <si>
    <t>O15958810002</t>
  </si>
  <si>
    <t>O15958850002</t>
  </si>
  <si>
    <t>O15958870002</t>
  </si>
  <si>
    <t>O15958880002</t>
  </si>
  <si>
    <t>O15958930002</t>
  </si>
  <si>
    <t>O15958940002</t>
  </si>
  <si>
    <t>O15958970002</t>
  </si>
  <si>
    <t>O15958980002</t>
  </si>
  <si>
    <t>O15959000002</t>
  </si>
  <si>
    <t>O15959020002</t>
  </si>
  <si>
    <t>O15959030002</t>
  </si>
  <si>
    <t>O15959040002</t>
  </si>
  <si>
    <t>O15959060002</t>
  </si>
  <si>
    <t>O15959070002</t>
  </si>
  <si>
    <t>O15959160002</t>
  </si>
  <si>
    <t>O15959220002</t>
  </si>
  <si>
    <t>O15959490002</t>
  </si>
  <si>
    <t>O15959620002</t>
  </si>
  <si>
    <t>O15959730002</t>
  </si>
  <si>
    <t>O15959750002</t>
  </si>
  <si>
    <t>O15959760002</t>
  </si>
  <si>
    <t>O15959770002</t>
  </si>
  <si>
    <t>O15959820002</t>
  </si>
  <si>
    <t>B15961940002</t>
  </si>
  <si>
    <t>B15961970002</t>
  </si>
  <si>
    <t>B15962060002</t>
  </si>
  <si>
    <t>B15962250002</t>
  </si>
  <si>
    <t>B15962260002</t>
  </si>
  <si>
    <t>B15962280002</t>
  </si>
  <si>
    <t>B15962290002</t>
  </si>
  <si>
    <t>O15961610002</t>
  </si>
  <si>
    <t>O15961960002</t>
  </si>
  <si>
    <t>O15962600002</t>
  </si>
  <si>
    <t>O15962620002</t>
  </si>
  <si>
    <t>O15962810002</t>
  </si>
  <si>
    <t>O15962950002</t>
  </si>
  <si>
    <t>O15962990002</t>
  </si>
  <si>
    <t>O15963360002</t>
  </si>
  <si>
    <t>O15963510002</t>
  </si>
  <si>
    <t>O15964060002</t>
  </si>
  <si>
    <t>O15964090002</t>
  </si>
  <si>
    <t>O15964170002</t>
  </si>
  <si>
    <t>B15965830002</t>
  </si>
  <si>
    <t>B15966690002</t>
  </si>
  <si>
    <t>O15965560002</t>
  </si>
  <si>
    <t>O15965680002</t>
  </si>
  <si>
    <t>O15965870002</t>
  </si>
  <si>
    <t>O15965940002</t>
  </si>
  <si>
    <t>O15965970002</t>
  </si>
  <si>
    <t>O15966040002</t>
  </si>
  <si>
    <t>O15966050002</t>
  </si>
  <si>
    <t>O15966080002</t>
  </si>
  <si>
    <t>O15966390002</t>
  </si>
  <si>
    <t>O15966640002</t>
  </si>
  <si>
    <t>O15967190002</t>
  </si>
  <si>
    <t>O15967780002</t>
  </si>
  <si>
    <t>O15967870002</t>
  </si>
  <si>
    <t>O15967900002</t>
  </si>
  <si>
    <t>O15967930002</t>
  </si>
  <si>
    <t>O15968120002</t>
  </si>
  <si>
    <t>B15969870002</t>
  </si>
  <si>
    <t>B15969890002</t>
  </si>
  <si>
    <t>B15970140002</t>
  </si>
  <si>
    <t>B15970340002</t>
  </si>
  <si>
    <t>B15970370002</t>
  </si>
  <si>
    <t>B15971070002</t>
  </si>
  <si>
    <t>O15969830002</t>
  </si>
  <si>
    <t>O15970010002</t>
  </si>
  <si>
    <t>O15970060002</t>
  </si>
  <si>
    <t>O15970070002</t>
  </si>
  <si>
    <t>O15970090002</t>
  </si>
  <si>
    <t>O15970950002</t>
  </si>
  <si>
    <t>O15970960002</t>
  </si>
  <si>
    <t>O15971290002</t>
  </si>
  <si>
    <t>O15971310002</t>
  </si>
  <si>
    <t>O15971420002</t>
  </si>
  <si>
    <t>O15971430002</t>
  </si>
  <si>
    <t>O15971440002</t>
  </si>
  <si>
    <t>O15971610002</t>
  </si>
  <si>
    <t>O15971980002</t>
  </si>
  <si>
    <t>O15972130002</t>
  </si>
  <si>
    <t>O15972200002</t>
  </si>
  <si>
    <t>O15972300002</t>
  </si>
  <si>
    <t>O15972510002</t>
  </si>
  <si>
    <t>O15972530002</t>
  </si>
  <si>
    <t>O15972550002</t>
  </si>
  <si>
    <t>O15972650002</t>
  </si>
  <si>
    <t>O15972680002</t>
  </si>
  <si>
    <t>O15972790002</t>
  </si>
  <si>
    <t>B15974360002</t>
  </si>
  <si>
    <t>B15974840002</t>
  </si>
  <si>
    <t>B15974860002</t>
  </si>
  <si>
    <t>B15974890002</t>
  </si>
  <si>
    <t>B15974910002</t>
  </si>
  <si>
    <t>B15974980002</t>
  </si>
  <si>
    <t>B15975040002</t>
  </si>
  <si>
    <t>B15975130002</t>
  </si>
  <si>
    <t>B15975140002</t>
  </si>
  <si>
    <t>B15975320002</t>
  </si>
  <si>
    <t>O15974080002</t>
  </si>
  <si>
    <t>O15974090002</t>
  </si>
  <si>
    <t>O15974100002</t>
  </si>
  <si>
    <t>O15974110002</t>
  </si>
  <si>
    <t>O15974790002</t>
  </si>
  <si>
    <t>O15974930002</t>
  </si>
  <si>
    <t>O15975340002</t>
  </si>
  <si>
    <t>O15975360002</t>
  </si>
  <si>
    <t>O15975380002</t>
  </si>
  <si>
    <t>O15975400002</t>
  </si>
  <si>
    <t>O15975610002</t>
  </si>
  <si>
    <t>O15975640002</t>
  </si>
  <si>
    <t>O15975690002</t>
  </si>
  <si>
    <t>O15975720002</t>
  </si>
  <si>
    <t>O15975880002</t>
  </si>
  <si>
    <t>O15975930002</t>
  </si>
  <si>
    <t>O15975940002</t>
  </si>
  <si>
    <t>O15975950002</t>
  </si>
  <si>
    <t>O15976070002</t>
  </si>
  <si>
    <t>O15976580002</t>
  </si>
  <si>
    <t>O15976900002</t>
  </si>
  <si>
    <t>O15976920002</t>
  </si>
  <si>
    <t>O15976930002</t>
  </si>
  <si>
    <t>O15977040002</t>
  </si>
  <si>
    <t>O15977570002</t>
  </si>
  <si>
    <t>B15980030002</t>
  </si>
  <si>
    <t>B15980040002</t>
  </si>
  <si>
    <t>O15978770002</t>
  </si>
  <si>
    <t>O15978950002</t>
  </si>
  <si>
    <t>O15979110002</t>
  </si>
  <si>
    <t>O15979140002</t>
  </si>
  <si>
    <t>O15979230002</t>
  </si>
  <si>
    <t>O15980150002</t>
  </si>
  <si>
    <t>O15980380002</t>
  </si>
  <si>
    <t>O15980440002</t>
  </si>
  <si>
    <t>O15980730002</t>
  </si>
  <si>
    <t>O15980750002</t>
  </si>
  <si>
    <t>O15980930002</t>
  </si>
  <si>
    <t>O15981040002</t>
  </si>
  <si>
    <t>O15981090002</t>
  </si>
  <si>
    <t>O15981610002</t>
  </si>
  <si>
    <t>O15981750002</t>
  </si>
  <si>
    <t>O15981810002</t>
  </si>
  <si>
    <t>O15981850002</t>
  </si>
  <si>
    <t>O15981930002</t>
  </si>
  <si>
    <t>B15983270002</t>
  </si>
  <si>
    <t>O15983210002</t>
  </si>
  <si>
    <t>O15983240002</t>
  </si>
  <si>
    <t>O15983360002</t>
  </si>
  <si>
    <t>O15983490002</t>
  </si>
  <si>
    <t>O15983520002</t>
  </si>
  <si>
    <t>O15983560002</t>
  </si>
  <si>
    <t>O15983730002</t>
  </si>
  <si>
    <t>O15983780002</t>
  </si>
  <si>
    <t>O15983790002</t>
  </si>
  <si>
    <t>O15984340002</t>
  </si>
  <si>
    <t>O15984370002</t>
  </si>
  <si>
    <t>O15984380002</t>
  </si>
  <si>
    <t>O15984640002</t>
  </si>
  <si>
    <t>O15984670002</t>
  </si>
  <si>
    <t>O15984690002</t>
  </si>
  <si>
    <t>O15984760002</t>
  </si>
  <si>
    <t>O15984810002</t>
  </si>
  <si>
    <t>O15984860002</t>
  </si>
  <si>
    <t>O15984870002</t>
  </si>
  <si>
    <t>O15984890002</t>
  </si>
  <si>
    <t>O15984920002</t>
  </si>
  <si>
    <t>O15984930002</t>
  </si>
  <si>
    <t>O15984970002</t>
  </si>
  <si>
    <t>O15985240002</t>
  </si>
  <si>
    <t>O15985250002</t>
  </si>
  <si>
    <t>O15985260002</t>
  </si>
  <si>
    <t>O15985270002</t>
  </si>
  <si>
    <t>O15985280002</t>
  </si>
  <si>
    <t>O15985290002</t>
  </si>
  <si>
    <t>O15985300002</t>
  </si>
  <si>
    <t>O15985320002</t>
  </si>
  <si>
    <t>O15985330002</t>
  </si>
  <si>
    <t>O15985350002</t>
  </si>
  <si>
    <t>O15985360002</t>
  </si>
  <si>
    <t>O15985380002</t>
  </si>
  <si>
    <t>O15985390002</t>
  </si>
  <si>
    <t>O15985450002</t>
  </si>
  <si>
    <t>O15985610002</t>
  </si>
  <si>
    <t>O15985890002</t>
  </si>
  <si>
    <t>B15987460002</t>
  </si>
  <si>
    <t>B15987820002</t>
  </si>
  <si>
    <t>B15987940002</t>
  </si>
  <si>
    <t>O15987290002</t>
  </si>
  <si>
    <t>O15987680002</t>
  </si>
  <si>
    <t>O15988580002</t>
  </si>
  <si>
    <t>O15988610002</t>
  </si>
  <si>
    <t>B15990590002</t>
  </si>
  <si>
    <t>B15990720002</t>
  </si>
  <si>
    <t>B15991100002</t>
  </si>
  <si>
    <t>B15991180002</t>
  </si>
  <si>
    <t>O15990100002</t>
  </si>
  <si>
    <t>O15990370002</t>
  </si>
  <si>
    <t>O15990480002</t>
  </si>
  <si>
    <t>O15990570002</t>
  </si>
  <si>
    <t>O15990850002</t>
  </si>
  <si>
    <t>O15990870002</t>
  </si>
  <si>
    <t>O15991000002</t>
  </si>
  <si>
    <t>O15991120002</t>
  </si>
  <si>
    <t>O15991530002</t>
  </si>
  <si>
    <t>O15991540002</t>
  </si>
  <si>
    <t>O15991550002</t>
  </si>
  <si>
    <t>O15991560002</t>
  </si>
  <si>
    <t>O15991570002</t>
  </si>
  <si>
    <t>O15991580002</t>
  </si>
  <si>
    <t>O15991760002</t>
  </si>
  <si>
    <t>O15992360002</t>
  </si>
  <si>
    <t>O15992540002</t>
  </si>
  <si>
    <t>O15992550002</t>
  </si>
  <si>
    <t>O15993150002</t>
  </si>
  <si>
    <t>B15994740002</t>
  </si>
  <si>
    <t>B15995360002</t>
  </si>
  <si>
    <t>B15995380002</t>
  </si>
  <si>
    <t>B15995390002</t>
  </si>
  <si>
    <t>B15995820002</t>
  </si>
  <si>
    <t>B15995880002</t>
  </si>
  <si>
    <t>O15994790002</t>
  </si>
  <si>
    <t>O15994820002</t>
  </si>
  <si>
    <t>O15995260002</t>
  </si>
  <si>
    <t>O15995320002</t>
  </si>
  <si>
    <t>O15995420002</t>
  </si>
  <si>
    <t>O15995890002</t>
  </si>
  <si>
    <t>O15996070002</t>
  </si>
  <si>
    <t>O15996080002</t>
  </si>
  <si>
    <t>O15996090002</t>
  </si>
  <si>
    <t>O15996150002</t>
  </si>
  <si>
    <t>O15996550002</t>
  </si>
  <si>
    <t>O15996570002</t>
  </si>
  <si>
    <t>O15996580002</t>
  </si>
  <si>
    <t>O15996590002</t>
  </si>
  <si>
    <t>O15996600002</t>
  </si>
  <si>
    <t>O15996610002</t>
  </si>
  <si>
    <t>O15996620002</t>
  </si>
  <si>
    <t>O15996660002</t>
  </si>
  <si>
    <t>O15996670002</t>
  </si>
  <si>
    <t>O15997000002</t>
  </si>
  <si>
    <t>O15997080002</t>
  </si>
  <si>
    <t>O15997100002</t>
  </si>
  <si>
    <t>O15997280002</t>
  </si>
  <si>
    <t>O15997330002</t>
  </si>
  <si>
    <t>O15997430002</t>
  </si>
  <si>
    <t>O15997520002</t>
  </si>
  <si>
    <t>O15997590002</t>
  </si>
  <si>
    <t>B15999780002</t>
  </si>
  <si>
    <t>B16000070002</t>
  </si>
  <si>
    <t>B16000080002</t>
  </si>
  <si>
    <t>B16000220002</t>
  </si>
  <si>
    <t>B16000230002</t>
  </si>
  <si>
    <t>B16000570002</t>
  </si>
  <si>
    <t>O15999320002</t>
  </si>
  <si>
    <t>O15999840002</t>
  </si>
  <si>
    <t>O16000050002</t>
  </si>
  <si>
    <t>O16000420002</t>
  </si>
  <si>
    <t>O16000430002</t>
  </si>
  <si>
    <t>O16000580002</t>
  </si>
  <si>
    <t>O16000730002</t>
  </si>
  <si>
    <t>O16000740002</t>
  </si>
  <si>
    <t>O16000760002</t>
  </si>
  <si>
    <t>O16000770002</t>
  </si>
  <si>
    <t>O16000780002</t>
  </si>
  <si>
    <t>O16000790002</t>
  </si>
  <si>
    <t>O16000800002</t>
  </si>
  <si>
    <t>O16000810002</t>
  </si>
  <si>
    <t>O16000820002</t>
  </si>
  <si>
    <t>O16000830002</t>
  </si>
  <si>
    <t>O16000840002</t>
  </si>
  <si>
    <t>O16000980002</t>
  </si>
  <si>
    <t>O16001350002</t>
  </si>
  <si>
    <t>O16001530002</t>
  </si>
  <si>
    <t>O16001680002</t>
  </si>
  <si>
    <t>O16001970002</t>
  </si>
  <si>
    <t>B16003430002</t>
  </si>
  <si>
    <t>B16003440002</t>
  </si>
  <si>
    <t>B16003620002</t>
  </si>
  <si>
    <t>B16003710002</t>
  </si>
  <si>
    <t>B16003850002</t>
  </si>
  <si>
    <t>B16003860002</t>
  </si>
  <si>
    <t>B16003890002</t>
  </si>
  <si>
    <t>B16003900002</t>
  </si>
  <si>
    <t>B16003920002</t>
  </si>
  <si>
    <t>B16003950002</t>
  </si>
  <si>
    <t>B16004000002</t>
  </si>
  <si>
    <t>B16004280002</t>
  </si>
  <si>
    <t>B16004310002</t>
  </si>
  <si>
    <t>B16004360002</t>
  </si>
  <si>
    <t>B16004380002</t>
  </si>
  <si>
    <t>O16003200002</t>
  </si>
  <si>
    <t>O16003330002</t>
  </si>
  <si>
    <t>O16003390002</t>
  </si>
  <si>
    <t>O16003530002</t>
  </si>
  <si>
    <t>O16003550002</t>
  </si>
  <si>
    <t>O16003590002</t>
  </si>
  <si>
    <t>O16004480002</t>
  </si>
  <si>
    <t>O16005370002</t>
  </si>
  <si>
    <t>O16005650002</t>
  </si>
  <si>
    <t>O16006030002</t>
  </si>
  <si>
    <t>O16006040002</t>
  </si>
  <si>
    <t>O16006060002</t>
  </si>
  <si>
    <t>B16007570002</t>
  </si>
  <si>
    <t>B16007580002</t>
  </si>
  <si>
    <t>B16007590002</t>
  </si>
  <si>
    <t>B16007600002</t>
  </si>
  <si>
    <t>B16007620002</t>
  </si>
  <si>
    <t>B16007650002</t>
  </si>
  <si>
    <t>B16007670002</t>
  </si>
  <si>
    <t>B16007700002</t>
  </si>
  <si>
    <t>B16007760002</t>
  </si>
  <si>
    <t>B16007800002</t>
  </si>
  <si>
    <t>B16007830002</t>
  </si>
  <si>
    <t>B16007850002</t>
  </si>
  <si>
    <t>B16007880002</t>
  </si>
  <si>
    <t>B16007950002</t>
  </si>
  <si>
    <t>B16007970002</t>
  </si>
  <si>
    <t>B16007980002</t>
  </si>
  <si>
    <t>B16007990002</t>
  </si>
  <si>
    <t>B16008010002</t>
  </si>
  <si>
    <t>B16008020002</t>
  </si>
  <si>
    <t>B16008040002</t>
  </si>
  <si>
    <t>B16008170002</t>
  </si>
  <si>
    <t>B16008200002</t>
  </si>
  <si>
    <t>B16008230002</t>
  </si>
  <si>
    <t>O16007550002</t>
  </si>
  <si>
    <t>O16007560002</t>
  </si>
  <si>
    <t>O16007740002</t>
  </si>
  <si>
    <t>O16008060002</t>
  </si>
  <si>
    <t>O16008190002</t>
  </si>
  <si>
    <t>O16008250002</t>
  </si>
  <si>
    <t>O16008550002</t>
  </si>
  <si>
    <t>O16008600002</t>
  </si>
  <si>
    <t>O16008890002</t>
  </si>
  <si>
    <t>O16008910002</t>
  </si>
  <si>
    <t>O16009000002</t>
  </si>
  <si>
    <t>O16009020002</t>
  </si>
  <si>
    <t>O16009610002</t>
  </si>
  <si>
    <t>O16009930002</t>
  </si>
  <si>
    <t>Empresa Pública Nacional Estratégica de Yacimientos de Litio Bolivianos</t>
  </si>
  <si>
    <t>Ministerio de Energias</t>
  </si>
  <si>
    <t>PAGO PRÉSTAMO IDA 2134-BO VCTO. 01-02-2018 POR CUENTA DE BANCO DE DESARROLLO , VALOR 01-02-2018 CAPITAL BS 524.823,23 INTERESES BS 131.205,83 LIBRETA N° 00099021001 TGN RECURSOS ORDINARIOS (3987) ALIVIO MDRI</t>
  </si>
  <si>
    <t>TRANSFERENCIA DEL EXTERIOR SEGUN SWIFT 01505 DE FECHA 01/02/2018 ORDENANTE: CONSULADO DE BOLIVIA EN MURCIA REF.: DEVOLUCION SALDO 2017 LIB. 00099021001 TGN-RECURSOS ORDINARIOS (3987)</t>
  </si>
  <si>
    <t>TRANSFERENCIA DEL EXTERIOR SEGUN SWIFT 01506 DE FECHA 01/02/2018 ORDENANTE: CONSULADO DE BOLIVIA EN IQUIQUE CL REF.: DEVOLUCION SALDOS-GESTION 2017 GASTOS DE FUNCIONAMIENTO LIB. 00099021001 TGN-RECURSOS ORDINARIOS (3987)</t>
  </si>
  <si>
    <t>TRANSFERENCIA DEL EXTERIOR SEGUN SWIFT 01508 DE FECHA 01/02/2018 ORDENANTE: CONSULADO GENERAL DE BOLIVIA LOS ANGELES CA REF.: SALDOS GASTOS DE FUNCIONAMIENTO LIB. 00099021001 TGN-RECURSOS ORDINARIOS (3987)</t>
  </si>
  <si>
    <t>TRANSFERENCIA DEL EXTERIOR SEGUN SWIFT 01500 DE FECHA 01/02/2018 ORDENANTE: CONSULADO GENERAL DE BOLIVIA EN WASHINGTON, DC REF.: DEVOLUCION SALDOS-CUENTA EMIPAS LIB. 00099021001 TGN-RECURSOS ORDINARIOS (3987)</t>
  </si>
  <si>
    <t>TRANSFERENCIA DEL EXTERIOR SEGUN SWIFT 01551-01550 DE FECHA 01/02/2018 ORDENANTE: EMBAJADA DE BOLIVIA PAISES BAJOS REF.: DEVOLUCION DE SALDOS GASTOS DE FUNCIONAMIENTO LIB. 00099021001 TGN-RECURSOS ORDINARIOS (3987)</t>
  </si>
  <si>
    <t>TRANSFERENCIA DEL EXTERIOR SEGUN SWIFT 01569-01570 DE FECHA 01/02/2018 ORDENANTE: CONSULADO GENERAL DE BOLIVIA-BUENOS AIRES AR. LIB. 00099021001 TGN-RECURSOS ORDINARIOS (3987)</t>
  </si>
  <si>
    <t>TRANSFERENCIA DEL EXTERIOR SEGUN SWIFT 01550 DE FECHA 01/02/2018 ORDENANTE: CONSULADO DE BOLIVIA EN LA QUIACA AR REF.: PROGRAMA Y RECURSOS ADICIONALES, DEVOLUCION SALDOS NO EJECUTADOS 2017 GASTOS DE FUNCIONAMIENTO LIB. 00099021001 TGN-RECURSOS ORDINARIOS (3987)</t>
  </si>
  <si>
    <t>A:00099021001 TRANSFERENCIA DE RECUPERACIONES SEGUN NOTA GEF-LIN-MCM-0051-NOT/18 PARA PAGO DE INTERESES DE ACUERDO A CONTRATO DE FIDEICOMISO ACCESOS SEGUROS VIVIR BIEN CORRESPONDIENTE AL GAD CHUQUISACA</t>
  </si>
  <si>
    <t>NUMERO DE LIBRETA CUT: 00099021001 OPERACIÓN E18 TRANSFERENCIA DEL SISTEMA FINANCIERO POR CUENTA DE TERCEROS A LA CUT A SOLICITUD DEL MINISTERIO DE SALUD PROGRAMA BONO JUANA AZURDUY SEGUN NOTA CITE MS BJA CE 5 2018</t>
  </si>
  <si>
    <t>NUMERO DE LIBRETA CUT: 00099021001 OPERACIÓN E18 TRANSFERENCIA DEL SISTEMA FINANCIERO POR CUENTA DE TERCEROS A LA CUT DEVOLUCION DEL SALDO REMANENTE POR PAGOS NO EFECTUADOS DEL BONO JUANA AZURDUY GESTION 2017</t>
  </si>
  <si>
    <t>NÚMERO DE LIBRETA CUT: 99031009.00 OPERACIÓN T01 TRANSFERENCIA DE FONDOS A LA CUT - TESORO DIRECTO DE BANCO UNION S.A. A CUENTA UNICA DEL TESORO CON NUMERO DE SOLICITUD = 2493314 Y NUMERO CORRELATIVO = 91320001022018678 TRANSFERENCIA POR OPERACIONES DE VENTA BONSO BTX</t>
  </si>
  <si>
    <t>||TRANSFERENCIA DE FONDOS S/G NOTA CITE: BUN/CF051/18 DE LA FECHA (HRE-TSO-555), DEVOLUCION DE RECURSOS NO EJECUTADOS EN LA GESTION 2017 PROY. "CONST.SISTEMA DE RIEGO VILLA ASUNCION DE CORPAPUTO". A SOLICITUD GOB.AUT.DPTAL.LA PAZ, LIBRETA N°00099017002 PL-480 GESTION 1997; BUN.</t>
  </si>
  <si>
    <t>||TRANSFERENCIA DE FONDOS S/G. NOTA CITE:BUN/CF050/18 DE LA FECHA (HRE-TSO-554).POR RECUR.NO EJECUTADOS EN LA GESTION 2017 PROY."CONST.SISTEMA DE RIEGO KHELLU PELECHUCO". A SOLIC.DEL GOB.AUT.DPTAL.DE LA PAZ, LIBRETA N°00099018012 PAR-VIPFE-RECON-DONACIÓN JAPON XXII;BUN.</t>
  </si>
  <si>
    <t>De: 00099024113 Transferencia en cumplimiento al DS N0913 de 15/06/2011 y el Convenio Intergubernativo de Financiamiento UPRE-CIF-IG 1111/2017, suscrito entre la UPRE y el GAM de Santiago de Huata proyecto Construccion Coliseo Cerrado Kalaque Santiago de Huata, correspondiente al primer desembolso</t>
  </si>
  <si>
    <t>De: 00099024113 Transferencia en cumplimiento al DS N0913 de 15/06/2011 y el Convenio Intergubernativo de Financiamiento UPRE-CIF-IG 1117/2017, suscrito entre la UPRE y el GAM de Ancoraimes proyecto Construccion Coliseo Cerrado Ancoraimes Municipio de Ancoraimes, correspondiente al primer desembols</t>
  </si>
  <si>
    <t>De: 00099024113 Transferencia en cumplimiento al DS N0913 de 15/06/2011 y el Convenio Intergubernativo de Financiamiento UPRE-CIF-IG 323/2017, suscrito entre la UPRE y el GAM de Colquencha proyecto Construccion Centro de Salud con Internacion Marquirivi, correspondiente al pago de la planilla N 1, s</t>
  </si>
  <si>
    <t>De: 00099024113 Transferencia en cumplimiento al DS N0913 de 15/06/2011 y el Convenio Intergubernativo de Financiamiento UPRE-CIF-IG 439/2017, suscrito entre la UPRE y el GAM de San Pedro de Tiquina proyecto Construccion 4 Aulas Unidad Educativa Lupalaya, correspondiente al pago de la planilla N 2,</t>
  </si>
  <si>
    <t>De: 00099024113 Transferencia en cumplimiento al DS N0913 de 15/06/2011 y el Convenio Intergubernativo de Financiamiento UPRE-CIF-IG 355/2017, suscrito entre la UPRE y el GAM de Papel Pampa proyecto Construccion Enmallado Graderias Cancha Cesped Sintetico Unupata, correspondiente al pago de la plani</t>
  </si>
  <si>
    <t>De: 00099024113 Transferencia en cumplimiento al DS N0913 de 15/06/2011 y el Convenio Intergubernativo de Financiamiento UPRE-CIF-IG 440/2017, suscrito entre la UPRE y el GAM de San Pedro de Tiquina proyecto Construccion 4 Aulas Unida Educativa Jose Manuel Pando, correspondiente al pago de la planil</t>
  </si>
  <si>
    <t>De: 00099024113 Transferencia en cumplimiento al DS N0913 de 15/06/2011 y el Convenio Intergubernativo de Financiamiento UPRE-CIF-IG 467/2017, suscrito entre la UPRE y el GAM de San Pedro de Curahura proyecto Construccion 4 Aulas U.E. Simon Bolivar, correspondiente al pago de la planilla N 2, segun</t>
  </si>
  <si>
    <t>De: 00099024113 Transferencia en cumplimiento al DS N0913 de 15/06/2011 y el Convenio Intergubernativo de Financiamiento UPRE-CIF-IG 097/2017, suscrito entre la UPRE y el GAM de Coripata proyecto Construccion Tinglado Polifuncional Unidad Educativa Marquirivi, correspondiente al pago de la planilla</t>
  </si>
  <si>
    <t>De: 00099024113 Transferencia en cumplimiento al DS N0913 de 15/06/2011 y el Convenio Intergubernativo de Financiamiento UPRE-CIF-IG 093/2017, suscrito entre la UPRE y el GAM de Coripata proyecto Construccion Tinglado Polifuncional Unida Educativa Heroes del Chaco de Siete Lomas, correspondiente al</t>
  </si>
  <si>
    <t>De: 00099024113 Transferencia en cumplimiento al DS N0913 de 15/06/2011 y el Convenio Intergubernativo de Financiamiento UPRE-CIF-IG 374/2017, suscrito entre la UPRE y el GAM de Coripata proyecto Construccion Tinglado Polifuncional U.E. Tarila, correspondiente al pago de la planilla N 2 de cierre, s</t>
  </si>
  <si>
    <t>De: 00099024113 Transferencia en cumplimiento al DS N0913 de 15/06/2011 y el Convenio Intergubernativo de Financiamiento UPRE-CIF-IG 185/2017, suscrito entre la UPRE y el GAM de Bella Flor proyecto Const. Puesto de Salud Comunidad Puerto Evo, correspondiente al pago de la planilla N 2, segun la UPRE</t>
  </si>
  <si>
    <t>De: 00099024113 Transferencia en cumplimiento al DS N0913 de 15/06/2011 y el Convenio Intergubernativo de Financiamiento UPRE-CIF-IG 181/2018, suscrito entre la UPRE y el GAM de Nueva Esperanza proyecto Const. Tinglado Metalico y Polifuncional con Graderia U.E. Gran Cruz Municipio Nueva Esperanza,</t>
  </si>
  <si>
    <t>De: 00099024113 Transferencia en cumplimiento al DS N0913 de 15/06/2011 y el Convenio Intergubernativo de Financiamiento UPRE-CIF-IG 583/2017, suscrito entre la UPRE y el GAM de Bella Flor proyecto Const. U.E. Simon Bolivar Comunidad San Pedro Municipio de Bella Flor, correspondiente al pago de la</t>
  </si>
  <si>
    <t>De: 00099024113 Transferencia en cumplimiento al DS N0913 de 15/06/2011 y el Convenio Intergubernativo de Financiamiento UPRE-CIF-IG 141/2017, suscrito entre la UPRE y el GAM de Filadelfia proyecto Const. Tres Aulas U.E. Buyuyu Comunidad Buyuyu, correspondiente al pago de la planilla N 2 de cierre,</t>
  </si>
  <si>
    <t>De: 00099024113 Transferencia en cumplimiento al DS N0913 de 15/06/2011 y el Convenio Intergubernativo de Financiamiento UPRE-CIF-IG 151/2017, suscrito entre la UPRE y el GAM de Santos Mercado proyecto Const. Vivienda para Maestros U.E. 13 de Junio C.C, Jose, correspondiente al pago de la planilla</t>
  </si>
  <si>
    <t>De: 00099024113 Transferencia en cumplimiento al DS N0913 de 15/06/2011 y el Convenio Intergubernativo de Financiamiento UPRE-CIF-IG 136/2017, suscrito entre la UPRE y el GAM de Ingavi proyecto Const. Tinglado Polifuncional con Graderias U.E. San Javier C.C. San Javier, correspondiente al pago de l</t>
  </si>
  <si>
    <t>De: 00099024113 Transferencia en cumplimiento al DS N0913 de 15/06/2011 y el Convenio Intergubernativo de Financiamiento UPRE-CIF-IG 180/2017, suscrito entre la UPRE y el GAM de Nueva Esperanza proyecto Const. Tinglado Metalico y Polifuncional con Graderia U.E. General Federico Roman Municipio Nuev</t>
  </si>
  <si>
    <t>De: 00099024113 Transferencia en cumplimiento al DS N0913 de 15/06/2011 y el Convenio Intergubernativo de Financiamiento UPRE-CIF-IG 0048/2018, suscrito entre la UPRE y el GAM Corque, Proyecto Construccion Internado U.E. Huaylloco - San Pedro de Huaylloco correspondiente al pago del 20% de anticipo</t>
  </si>
  <si>
    <t>De: 00099024113 Transferencia en cumplimiento al DS N0913 de 15/06/2011 y el Convenio Intergubernativo de Financiamiento UPRE-CIF-IG 0049/2018, suscrito entre la UPRE y el GAM Corque, Proyecto Construccion Centro Cultural Municipal Corque - Villa Copacabana correspondiente al pago del 20% de anticip</t>
  </si>
  <si>
    <t>De: 00099024113 Transferencia en cumplimiento al DS N0913 de 15/06/2011 y el Convenio Intergubernativo de Financiamiento UPRE-CIF-IG 050/2018, suscrito entre la UPRE y el GAM Corque, Proyecto Construccion Tinglado y Graderias U.E. Franz Tamayo de Villa Esperanza - Villa Esperanza correspondiente al</t>
  </si>
  <si>
    <t>'COBRO DE UTILES DE ESCRITORIO POR´||BS50.-Y REEMB.GSTS.COMUNICACION BS220.- CARTA DE CREDITO STANDBY REF.:01/03026/6071557 (BCB:SB-R-2017-43) A/F ENVIBOL,S/G NOTA SEDEM/GG/EV/2018-0019,30/01/18. LIB.00132019202 SEDEM-PLANTA ENV.VIDRIO CH.MUN.ZUDAÑEZ REF.:COMISIONES SBLC 01/03026/6071557</t>
  </si>
  <si>
    <t>VENTA DE DIVISAS CON TRANSFERENCIA DE FONDOS A SOLICITUD DE MINISTERIO DE LA PRESIDENCIA SEGUN SOLICITUD 4264 REF: DIVISAS USD 272.70 PAGO A GOGO BUSINESS AVIATION POR SERVICIO TELEFONO SATELITAL DE AERONAVE FAB-002 DICIEMBRE 2017 Y ENERO 2018, TRANSFERENCIA AL BANCO US BANK CUENTA 103690172665. LIB. 00099021001 TGN-RECURSOS ORDINARIOS (3987)</t>
  </si>
  <si>
    <t>VENTA DE DIVISAS CON TRANSFERENCIA DE FONDOS A SOLICITUD DE MINISTERIO DE LA PRESIDENCIA SEGUN SOLICITUD 4263 REF: DIVISAS USD 34,719.78 PAGO A HONEYWELL POR SERVICIO MANTENIMIENTO MSP AERONAVE FAB 002 MES DICIEMBRE 2017, TRANSFERENCIA A JPMORGAN BANK, CUENTA 9102597771. LIB. 00099021001 TGN-RECURSOS ORDINARIOS (3987)</t>
  </si>
  <si>
    <t>VENTA DE DIVISAS CON TRANSFERENCIA DE FONDOS A SOLICITUD DE MINISTERIO DE LA PRESIDENCIA SEGUN SOLICITUD 4262 REF: DIVISAS USD 8,441.00 PAGO A ROYAL FBO SERVICE S.A POR SERVICIOS PRESTADOS A AERONAVE FAB 001 EN VIAJE OFICIAL A BRASILIA EL 20 Y 21 DICIEMBRE 2017, TRANSFERENCIA A BANCO BBVA PARAGUAY S LIB. 00099021001 TGN-RECURSOS ORDINARIOS (3987)</t>
  </si>
  <si>
    <t>De: 00682018002 TRANSFERENCIA DEL SALDO DE LA LIBRETA N000682018002 DEFENSORIA DEL PUEBLO DERECHOS HUMANOS (SAVE THE CHILDREN) POR CONCLUSION DEL CONVENIO, PARA QUE LOS RECURSOS SEAN CONSOLIDADOS A FAVOR DEL TESORO POR TRATARSE DE SALDO GENERADO EN GESTIONES ANTERIORES.</t>
  </si>
  <si>
    <t>De: 00099024113 Transferencia en cumplimiento al DS N0913 de 15/06/2011 y el Convenio Intergubernativo de Financiamiento UPRE-CIF-IG 561/2017, suscrito entre la UPRE y el GAM de Ixiamas proyecto Construccion Bloque de Aulas U.E. Tahua Dist. 2 Carmen Tahua, correspondiente al pago de la planilla N 2,</t>
  </si>
  <si>
    <t>De: 00099024113 Transferencia en cumplimiento al DS N0913 de 15/06/2011 y el Convenio Intergubernativo de Financiamiento UPRE-CIF-IG 1106/2017, suscrito entre la UPRE y el GAM de Puerto Villarroel proyecto Construccion Instituto Superior Tecnologico Agroindustrial Ivirgarzama, correspondiente al pri</t>
  </si>
  <si>
    <t>De: 00099024113 Transferencia en cumplimiento al DS N0913 de 15/06/2011 y el Convenio Intergubernativo de Financiamiento UPRE-CIF-IG 1107/2017, suscrito entre la UPRE y el GAM de Entre Rios proyecto Construccion Instituto Tecnologico Entre Rios, correspondiente al primer desembolso equivalente al 20</t>
  </si>
  <si>
    <t>De: 00099024113 Transferencia en cumplimiento al DS N0913 de 15/06/2011 y el Convenio Intergubernativo de Financiamiento UPRE-CIF-IG 1120/2017, suscrito entre la UPRE y el GAM de Villa Tunari proyecto Construccion Cancha de Futbol y Graderias Central Paractito D-9, correspondiente al primer desembol</t>
  </si>
  <si>
    <t>De: 00099024113 Transferencia en cumplimiento al DS N0913 de 15/06/2011 y el Convenio Intergubernativo de Financiamiento UPRE-CIF-IG 1116/2017, suscrito entre la UPRE y el GAM de Chacarilla proyecto Construccion Cancha de Cesped Sintetico con Enmallado en Chacarilla Municipio de Chacarilla, corresp</t>
  </si>
  <si>
    <t>De: 00099024113 Transferencia en cumplimiento al DS N0913 de 15/06/2011 y el Convenio Intergubernativo de Financiamiento UPRE-CIF-IG 1115/2017, suscrito entre la UPRE y el GAM de Chua Cocani proyecto Construccion Coliseo Cerrado MasayaChua Cocani, correspondiente al primer desembolso equivalente al</t>
  </si>
  <si>
    <t>TRANSFERENCIA DEL EXTERIOR SEGUN SWIFT 01596 DE FECHA 02/02/2018 ORDENANTE: EMB. DE BOLIVIA REINO UNIDO GRAN BRETAÑA REF.: DEVOLUCION SALDOS PROG. DE DOCUMENTACION LIB. 00099021001 TGN-RECURSOS ORDINARIOS (3987)</t>
  </si>
  <si>
    <t>TRANSFERENCIA DEL EXTERIOR SEGUN SWIFT 01591 DE FECHA 02/02/2018 ORDENANTE: EMBAJADA DE BOLIVIA EN ALEMANIA REF.: DEV. SALDOS GASTOS DE FUNCIONAMIENTO PROG. DOC . LIB. 00099021001 TGN-RECURSOS ORDINARIOS (3987)</t>
  </si>
  <si>
    <t>TRANSFERENCIA DEL EXTERIOR SEGUN SWIFT 01593 DE FECHA 02/02/2018 ORDENANTE: CONSULADO DE BOLIVIA EN VALENCIA LIB. 00099021001 TGN-RECURSOS ORDINARIOS (3987)</t>
  </si>
  <si>
    <t>TRANSFERENCIA DEL EXTERIOR SEGUN SWIFT 01595 DE FECHA 02/02/2018 ORDENANTE: EMBAJADA DEL ESTADO PLURINACIONAL DE BOLIVIA EN MADRID LIB. 00099021001 TGN-RECURSOS ORDINARIOS (3987)</t>
  </si>
  <si>
    <t>TRANSFERENCIA DEL EXTERIOR SEGUN SWIFT 01597 DE FECHA 02/02/2018 ORDENANTE: EMBAJADA DE BOLIVIA EN LONDRES LIB. 00099021001 TGN-RECURSOS ORDINARIOS (3987)</t>
  </si>
  <si>
    <t>TRANSFERENCIA DEL EXTERIOR SEGUN SWIFT 12505,64 DE FECHA 02/02/2018 ORDENANTE: EMBAJADA DE BOLIVIA EN MOSCU-RUSIA LIB. 00099021001 TGN-RECURSOS ORDINARIOS (3987)</t>
  </si>
  <si>
    <t>A:00099021001 TRANSFERENCIA DE RECUPERACIONES SEGUN NOTA GEF-LIN-MCM-0051-NOT/18 PARA PAGO DE INTERESES DE ACUERDO A CONTRATO DE FIDEICOMISO ACCESOS SEGUROS VIVIR BIEN CORRESPONDIENTE AL GAD COCHABAMBA</t>
  </si>
  <si>
    <t>NÚMERO DE LIBRETA CUT: 99031009.00 OPERACIÓN T01 TRANSFERENCIA DE FONDOS A LA CUT - TESORO DIRECTO DE BANCO UNION S.A. A CUENTA UNICA DEL TESORO CON NUMERO DE SOLICITUD = 2496964 Y NUMERO CORRELATIVO = 91320002022018741 TRANSFERENCIA POR OPERACIONES DE VENTA BONOS BTX</t>
  </si>
  <si>
    <t>||TRANSFERENCIA DE FONDOS S/G. FORMULARIO, CITE' BUN/CF055/18 DE LA FECHA (HRE-TSO-577).SALDOS NO EJECUTADOS EN LA GESTION 2017 DEL PROYECTO ESTUDIO DE DISEÑO TECNICO DE PREINVERSION "MANEJO INTEGRAL DE LA CUENCA EN LA ISLA SURIQUI". A SOLICITUD DEL G.A.M. DE PUERTO PEREZ; LIBRETA 00099021001 RECURSOS ORDINARIOS; BUN.</t>
  </si>
  <si>
    <t>||TRANSFERENCIA DE FONDOS S/G. FORMULARIO CITE: BUN/CF054/18 DE LA FECHA.(HRE-TSO-576), DEVOLUCION SALDOS NO EJECUTADOS EN LA GESTION/2017 PROYECTO MANEJO INTEGRAL DE LA MICROCUENCA LAGO MENOR COHANA-MCPIO.PUERTO PEREZ. A SOLICITUD GOB.AUT.MCPAL.PUERTO PEREZ, LIBRETA N° 00099021001 TGN-RECURSOS ORDINARIOS; BUN.</t>
  </si>
  <si>
    <t>||TRANSFERENCIA DE FONDOS S/G. FORMULARIO, CITE' BUN083/18 DE LA FECHA (HRE-TSO-584). DEVOLUCIÓN DE RECURSOS OTORGADOS A TRAVÉS DEL PROGRAMA BOLIVIA CAMBIA, DE PROYECTOS NO EJECUTADOS AL CIERRE DE LA GESTION 2017. A SOLICITUD DEL G.A.M. SHINAHOTA; LIBRETA 00099021001 BOLIVIA CAMBIA; BUN.</t>
  </si>
  <si>
    <t>De: 00099024113 Transferencia en cumplimiento al DS N0913 de 15/06/2011 y el Convenio Intergubernativo de Financiamiento UPRE-CIF-IG 074/2018, suscrito entre la UPRE y el GAM Soracachi, Proyecto Construccion Tinglado Unidad Educativa Calapata - Calapata, correspondiente al pago del 20% de anticipo d</t>
  </si>
  <si>
    <t>De: 00099024113 Transferencia en cumplimiento al DS N0913 de 15/06/2011 y el Convenio Intergubernativo de Financiamiento UPRE-CIF-IG 075/2018, suscrito entre la UPRE y el GAM Soracachi, Proyecto Construccion Tinglado Unidad Educativa Irumita - Irumita, correspondiente al pago del 20% de anticipo del</t>
  </si>
  <si>
    <t>De: 00099024113 Transferencia en cumplimiento al DS N0913 de 15/06/2011 y el Convenio Intergubernativo de Financiamiento UPRE-CIF-IG 067/2018, suscrito entre la UPRE y el GAM Todos Santos, Proyecto Construccion Vivienda de Maestros U.E. Todos Santos (Todos Santos), correspondiente al pago del 20% de</t>
  </si>
  <si>
    <t>De: 00099024113 Transferencia en cumplimiento al DS N0913 de 15/06/2011 y el Convenio Interinstitucional de Financiamiento UPRE-CIF 083/2018, suscrito entre la UPRE y el GAM Huanuni, Proyecto Construccion Centro Programa de Atencion a la Ninez - Huanuni, correspondiente al pago del 20% de anticipo d</t>
  </si>
  <si>
    <t>De: 00099024113 Transferencia en cumplimiento al DS N0913 de 15/06/2011 y el Convenio Intergubernativo de Financiamiento UPRE-CIF-IG 002/2018, suscrito entre la UPRE y el GAM Toledo Proyecto Construccion Aulas Multigrado U.E. Gualberto Villarroel Toma Toma - Toledo, correspondiente al pago del 20% d</t>
  </si>
  <si>
    <t>De: 00099024113 Transferencia en cumplimiento al DS N0913 de 15/06/2011 y el Convenio Intergubernativo de Financiamiento UPRE-CIF-IG 001/2018, suscrito entre la UPRE y el GAM Toledo Proyecto Construccion Salon Comedor y Tinglado U.E. Nacional de Toledo - Toledo, correspondiente al pago del 20% de an</t>
  </si>
  <si>
    <t>De: 00099024113 Transferencia en cumplimiento al DS N0913 de 15/06/2011 y el Convenio Intergubernativo de Financiamiento UPRE-CIF-IG 003/2018, suscrito entre la UPRE y el GAM Toledo Proyecto Construccion Unidad Educativa Isaac Portocarrero Challavito - Toledo, correspondiente al pago del 20% de anti</t>
  </si>
  <si>
    <t>De: 00099024113 Transferencia en cumplimiento al DS N0913 de 15/06/2011 y el Convenio Intergubernativo de Financiamiento UPRE-CIF-IG 009/2018, suscrito entre la UPRE y el GAM Santiago de Andamarca Proyecto Construccion Tinglado y Cancha Polifuncional U.E. Nacional de Andamarca Municipio Santiago de</t>
  </si>
  <si>
    <t>De: 00099024113 Transferencia en cumplimiento al DS N0913 de 15/06/2011 y el Convenio Intergubernativo de Financiamiento UPRE-CIF-IG 008/2018, suscrito entre la UPRE y el GAM Santiago de Andamarca Proyecto Construccion Sala Comedor Cocina U.E. Nacional de Andamarca Municipio Santiago de Andamarca,</t>
  </si>
  <si>
    <t>De: 00099024113 Transferencia en cumplimiento al DS N0913 de 15/06/2011 y el Convenio Intergubernativo de Financiamiento UPRE-CIF-IG 010/2018, suscrito entre la UPRE y el GAM Santiago de Andamarca Proyecto Construccion U.E. Sebastian Pagador - Municipio Santiago de Andamarca, correspondiente al pag</t>
  </si>
  <si>
    <t>De: 00099024113 Transferencia en cumplimiento al DS N0913 de 15/06/2011 y el Convenio Intergubernativo de Financiamiento UPRE-CIF-IG 018/2018, suscrito entre la UPRE y el GAM Coipasa, Proyecto Construccion Centro de Salud Salvador Municipio de Coipasa, correspondiente al pago del 20% de anticipo del</t>
  </si>
  <si>
    <t>De: 00099024113 Transferencia en cumplimiento al DS N0913 de 15/06/2011 y el Convenio Intergubernativo de Financiamiento UPRE-CIF-IG 014/2018, suscrito entre la UPRE y el GAM Carangas, Proyecto Const. Graderias en Cancha de Futbol Heroes del Chaco - Carangas, correspondiente al pago del 20% de antic</t>
  </si>
  <si>
    <t>De: 00099024113 Transferencia en cumplimiento al DS N0913 de 15/06/2011 y el Convenio Intergubernativo de Financiamiento UPRE-CIF-IG 015/2018, suscrito entre la UPRE y el GAM Carangas, Proyecto Const. Internado Unidad Educativa Eliodoro Villazon - Carangas, correspondiente al pago del 20% de anticip</t>
  </si>
  <si>
    <t>De: 00099024113 Transferencia en cumplimiento al DS N0913 de 15/06/2011 y el Convenio Intergubernativo de Financiamiento UPRE-CIF-IG 016/2018, suscrito entre la UPRE y el GAM Carangas, Proyecto Const. Plaza 15 de Agosto-Carangas, correspondiente al pago del 20% de anticipo del monto financiado, segu</t>
  </si>
  <si>
    <t>De: 00099024113 Transferencia en cumplimiento al DS N0913 de 15/06/2011 y el Convenio Intergubernativo de Financiamiento UPRE-CIF-IG 038/2018, suscrito entre la UPRE y el GAM La Rivera, Proyecto Construccion Plaza 12 de Junio y Enlocetado Comunidad de Camaqueni - La Rivera, correspondiente al pago d</t>
  </si>
  <si>
    <t>De: 00099024113 Transferencia en cumplimiento al DS N0913 de 15/06/2011 y el Convenio Intergubernativo de Financiamiento UPRE-CIF-IG 055/2018, suscrito entre la UPRE y el GAM Salinas de Garci Mendoza, Proyecto Construccion Tinglado U.E. San Martin D-5 Municipio Salinas Garci Mendoza, correspondiente</t>
  </si>
  <si>
    <t>De: 00099024113 Transferencia en cumplimiento al DS N0913 de 15/06/2011 y el Convenio Intergubernativo de Financiamiento UPRE-CIF-IG 056/2018, suscrito entre la UPRE y el GAM Salinas de Garci Mendoza, Proyecto Construccion Tinglado U.E. Choco Choco D-1 Municipio Salinas Garci Mendoza, correspondient</t>
  </si>
  <si>
    <t>De: 00099024113 Transferencia en cumplimiento al DS N0913 de 15/06/2011 y el Convenio Intergubernativo de Financiamiento UPRE-CIF-IG 057/2018, suscrito entre la UPRE y el GAM Salinas de Garci Mendoza, Proyecto Construccion Tinglado U.E. Antofagasta D-1 Municipio Salinas Garci Mendoza, correspondient</t>
  </si>
  <si>
    <t>De: 00099024113 Transferencia en cumplimiento al DS N0913 de 15/06/2011 y el Convenio Intergubernativo de Financiamiento UPRE-CIF-IG 058/2018, suscrito entre la UPRE y el GAM Salinas de Garci Mendoza, Proyecto Construccion Tinglado U.E. Orcoyo D-4 Municipio Salinas Garci Mendoza, correspondiente al</t>
  </si>
  <si>
    <t>De: 00099024113 Transferencia en cumplimiento al DS N0913 de 15/06/2011 y el Convenio Intergubernativo de Financiamiento UPRE-CIF-IG 059/2018, suscrito entre la UPRE y el GAM Salinas de Garci Mendoza, Proyecto Construccion Tinglado U.E. Aroma D-3 Municipio Salinas Garci Mendoza, correspondiente al p</t>
  </si>
  <si>
    <t>De: 00099024113 Transferencia en cumplimiento al DS N0913 de 15/06/2011 y el Convenio Intergubernativo de Financiamiento UPRE-CIF-IG 060/2018, suscrito entre la UPRE y el GAM Salinas de Garci Mendoza, Proyecto Construccion Tinglado U.E. Challuma D-2 Municipio Salinas Garci Mendoza, correspondiente a</t>
  </si>
  <si>
    <t>De: 00099024113 Transferencia en cumplimiento al DS N0913 de 15/06/2011 y el Convenio Intergubernativo de Financiamiento UPRE-CIF-IG 061/2018, suscrito entre la UPRE y el GAM Salinas de Garci Mendoza, Proyecto Construccion Tinglado U.E. Capuyo D-4 Municipio Salinas Garci Mendoza, correspondiente al</t>
  </si>
  <si>
    <t>De: 00099024113 Transferencia en cumplimiento al DS N0913 de 15/06/2011 y el Convenio Intergubernativo de Financiamiento UPRE-CIF-IG 025/2018, suscrito entre la UPRE y el GAM de Antequera proyecto Const. Tinglado Unidad Educativa Sebastian Pagador (Antequera), correspondiente al primer desembolso eq</t>
  </si>
  <si>
    <t>De: 00099024113 Transferencia en cumplimiento al DS N0913 de 15/06/2011 y el Convenio Interinstitucional de Financiamiento UPRE-CIF 082/2018, suscrito entre la UPRE y el GAM Huanuni, Proyecto Construccion Tinglado y Graderias U.E. Franz Tamayo I - Huanuni, correspondiente al pago del 20% de anticipo</t>
  </si>
  <si>
    <t>De: 00099024113 Transferencia en cumplimiento al DS N0913 de 15/06/2011 y el Convenio Intergubernativo de Financiamiento UPRE-CIF-IG 022/2018, suscrito entre la UPRE y el GAM Santiago de Huari, Proyecto Const. Unidad Educativa Tecnico Humanistico Urmiri de Quillacas - Urmiri de Quillacas, correspond</t>
  </si>
  <si>
    <t>De: 00099024113 Transferencia en cumplimiento al DS N0913 de 15/06/2011 y el Convenio Intergubernativo de Financiamiento UPRE-CIF-IG 041/2018, suscrito entre la UPRE y el GAM Totora Proyecto Const. Coliseo Sora Sora S.P. Totora, correspondiente al pago del 20% de anticipo del monto financiado, segun</t>
  </si>
  <si>
    <t>De: 00099024113 Transferencia en cumplimiento al DS N0913 de 15/06/2011 y el Convenio Intergubernativo de Financiamiento UPRE-CIF-IG 043/2018, suscrito entre la UPRE y el GAM Totora Proyecto Const. Coliseo Calazaya S.P. Totora, correspondiente al pago del 20% de anticipo del monto financiado, segun</t>
  </si>
  <si>
    <t>De: 00099024113 Transferencia en cumplimiento al DS N0913 de 15/06/2011 y el Convenio Intergubernativo de Financiamiento UPRE-CIF-IG 032/2018, suscrito entre la UPRE y el GAM Poopo (Villa Poopo) Proyecto Const. U.E. Hernando Siles - Venta y Media - Poopo, correspondiente al pago del 20% de anticipo</t>
  </si>
  <si>
    <t>De: 00099024113 Transferencia en cumplimiento al DS N0913 de 15/06/2011 y el Convenio Intergubernativo de Financiamiento UPRE-CIF-IG 013/2018, suscrito entre la UPRE y el GAM Yunguyo del Litoral Proyecto Const. Casa de Acogida para Mujeres en la Comunidad de Micaya -Yunguyo del Litoral, correspondie</t>
  </si>
  <si>
    <t>De: 00099024113 Transferencia en cumplimiento al DS N0913 de 15/06/2011 y el Convenio Intergubernativo de Financiamiento UPRE-CIF-IG 012/2018, suscrito entre la UPRE y el GAM Yunguyo del Litoral Proyecto Implem. Cancha de Futbol con Cesped Sintetico Yunguyo del Litoral -Yunguyo del Litoral, correspo</t>
  </si>
  <si>
    <t>De: 00099024113 Transferencia en cumplimiento al DS N0913 de 15/06/2011 y el Convenio Intergubernativo de Financiamiento UPRE-CIF-IG 040/2018, suscrito entre la UPRE y el GAM La Rivera, Proyecto Construccion Graderias de la Cancha de Futbol La Rivera, correspondiente al pago del 20% de anticipo del</t>
  </si>
  <si>
    <t>De: 00099024113 Transferencia en cumplimiento al DS N0913 de 15/06/2011 y el Convenio Intergubernativo de Financiamiento UPRE-CIF-IG 037/2018, suscrito entre la UPRE y el GAM La Rivera, Proyecto Construccion Auditorio Municipal La Rivera, correspondiente al pago del 20% de anticipo del monto financi</t>
  </si>
  <si>
    <t>De: 00099024113 Transferencia en cumplimiento al DS N0913 de 15/06/2011 y el Convenio Intergubernativo de Financiamiento UPRE-CIF-IG 054/2018, suscrito entre la UPRE y el GAM Oruro, Proyecto Construccion U.E. Avelino Sinani Junta Vecinal Santa Ana III - B Municipio Oruro, correspondiente al pago del</t>
  </si>
  <si>
    <t>De: 00099024113 Transferencia en cumplimiento al DS N0913 de 15/06/2011 y el Convenio Intergubernativo de Financiamiento UPRE-CIF-IG 053/2018, suscrito entre la UPRE y el GAM Oruro, Proyecto Construccion U.E. Fidel Castro Junta Vecinal Santiago Municipio Oruro, correspondiente al pago del 20% de ant</t>
  </si>
  <si>
    <t>De: 00099024113 Transferencia en cumplimiento al DS N0913 de 15/06/2011 y el Convenio Intergubernativo de Financiamiento UPRE-CIF-IG 051/2018, suscrito entre la UPRE y el GAD Oruro, Proyecto Construccion Unidad Educativa Huajara Junta Vecinal Huajara I Municipio Oruro, correspondiente al pago del 20</t>
  </si>
  <si>
    <t>De: 00099024113 Transferencia en cumplimiento al DS N0913 de 15/06/2011 y el Convenio Intergubernativo de Financiamiento UPRE-CIF-IG 039/2018, suscrito entre la UPRE y el GAM La Rivera, Proyecto Construccion Plaza Principal 24 de Junio Municipio La Rivera, correspondiente al pago del 20% de anticipo</t>
  </si>
  <si>
    <t>De: 00099024113 Transferencia en cumplimiento al DS N0913 de 15/06/2011 y el Convenio Intergubernativo de Financiamiento UPRE-CIF-IG 092/2018, suscrito entre la UPRE y el GAM Choquecota, Proyecto Construccion Puesto de Salud Andapata - Choquecota correspondiente al pago del 20% de anticipo del monto</t>
  </si>
  <si>
    <t>De: 00099024113 Transferencia en cumplimiento al DS N0913 de 15/06/2011 y el Convenio Intergubernativo de Financiamiento UPRE-CIF-IG 093/2018, suscrito entre la UPRE y el GAM Choquecota, Proyecto Construccion Unidad Educativa Jose Ballivian Choquecota correspondiente al pago del 20% de anticipo del</t>
  </si>
  <si>
    <t>De: 00099024113 Transferencia en cumplimiento al DS N0913 de 15/06/2011 y el Convenio Intergubernativo de Financiamiento UPRE-CIF-IG 084/2018, suscrito entre la UPRE y el GAM Huayllamarca, Proyecto Construccion Aulas Taller U.E. Jose Merida Montano - Santiago de Huayllamarca, correspondiente al pago</t>
  </si>
  <si>
    <t>De: 00099024113 Transferencia en cumplimiento al DS N0913 de 15/06/2011 y el Convenio Intergubernativo de Financiamiento UPRE-CIF-IG 089/2018, suscrito entre la UPRE y el GAM de Pazna proyecto Construccion Centro de Salud Pazna, correspondiente al primer desembolso equivalente al 20% del monto a fin</t>
  </si>
  <si>
    <t>De: 00099024113 Transferencia en cumplimiento al DS N0913 de 15/06/2011 y el Convenio Intergubernativo de Financiamiento UPRE-CIF-IG 090/2018, suscrito entre la UPRE y el GAM de Pazna proyecto Construccion Enlosetado Calles Adyacentes Plaza Urmiri Pazna, correspondiente al primer desembolso equivale</t>
  </si>
  <si>
    <t>De: 00099024113 Transferencia en cumplimiento al DS N0913 de 15/06/2011 y el Convenio Intergubernativo de Financiamiento UPRE-CIF-IG 091/2018, suscrito entre la UPRE y el GAM de Pazna proyecto Construccion Sub Alcaldia Totoral Municipio de Pazna, correspondiente al primer desembolso equivalente al 2</t>
  </si>
  <si>
    <t>De: 00099024113 Transferencia en cumplimiento al DS N0913 de 15/06/2011 y el Convenio Intergubernativo de Financiamiento UPRE-CIF-IG 042/2018, suscrito entre la UPRE y el GAM de Totora proyecto Const. Cancha y Graderias U.E. Caquingoriri S.P. Totora, correspondiente al primer desembolso equivalente</t>
  </si>
  <si>
    <t>De: 00099024113 Transferencia en cumplimiento al DS N0913 de 15/06/2011 y el Convenio Intergubernativo de Financiamiento UPRE-CIF-IG 017/2018, suscrito entre la UPRE y el GAM de Eucaliptus proyecto Const. Edificio Gobierno Autonomo Municipal de Eucaliptus, correspondiente al primer desembolso equiva</t>
  </si>
  <si>
    <t>De: 00099024113 Transferencia en cumplimiento al DS N0913 de 15/06/2011 y el Convenio Intergubernativo de Financiamiento UPRE-CIF-IG 078/2018, suscrito entre la UPRE y el GAM de Turco proyecto Construccion Tinglado U.E. Pedro Domingo Murillo A de Cosapa - Turco, correspondiente al primer desembolso</t>
  </si>
  <si>
    <t>De: 00099024113 Transferencia en cumplimiento al DS N0913 de 15/06/2011 y el Convenio Intergubernativo de Financiamiento UPRE-CIF-IG 079/2018, suscrito entre la UPRE y el GAM de Turco proyecto Construccion Puesto de Salud Laca Laca - Turco, correspondiente al primer desembolso equivalente al 20% del</t>
  </si>
  <si>
    <t>De: 00099024113 Transferencia en cumplimiento al DS N0913 de 15/06/2011 y el Convenio Intergubernativo de Financiamiento UPRE-CIF-IG 080/2018, suscrito entre la UPRE y el GAM de Turco proyecto Construccion Puesto de Salud Chachacomani - Turco, correspondiente al primer desembolso equivalente al 20%</t>
  </si>
  <si>
    <t>De: 00099024113 Transferencia en cumplimiento al DS N0913 de 15/06/2011 y el Convenio Intergubernativo de Financiamiento UPRE-CIF-IG 081/2018, suscrito entre la UPRE y el GAM de Turco proyecto Construccion Enlosetado Av. Martin Quispe Turco, correspondiente al primer desembolso equivalente al 20% de</t>
  </si>
  <si>
    <t>De: 00099024113 Transferencia en cumplimiento al DS N0913 de 15/06/2011 y el Convenio Intergubernativo de Financiamiento UPRE-CIF-IG 076/2018, suscrito entre la UPRE y el GAM de Belen de Andamarca proyecto Const. Puente Vehicular Cruz de Huayllamarca (Belen de Andamarca), correspondiente al primer d</t>
  </si>
  <si>
    <t>De: 00099024113 Transferencia en cumplimiento al DS N0913 de 15/06/2011 y el Convenio Intergubernativo de Financiamiento UPRE-CIF-IG 004/2018, suscrito entre la UPRE y el GAM de Challapata proyecto Const. Unidad Educativa Santa Rosa - Challapata, correspondiente al primer desembolso equivalente al 2</t>
  </si>
  <si>
    <t>De: 00099024113 Transferencia en cumplimiento al DS N0913 de 15/06/2011 y el Convenio Intergubernativo de Financiamiento UPRE-CIF-IG 005/2018, suscrito entre la UPRE y el GAM de Challapata proyecto Const. Aulas Tecnicas Unidad Educativa San Juan de Dios - Challapata, correspondiente al primer desem</t>
  </si>
  <si>
    <t>De: 00099024113 Transferencia en cumplimiento al DS N0913 de 15/06/2011 y el Convenio Intergubernativo de Financiamiento UPRE-CIF-IG 035/2018, suscrito entre la UPRE y el GAM de Esmeralda proyecto Ampl. Puesto de Salud Romero Pampa, correspondiente al primer desembolso equivalente al 20% del monto</t>
  </si>
  <si>
    <t>De: 00099024113 Transferencia en cumplimiento al DS N0913 de 15/06/2011 y el Convenio Intergubernativo de Financiamiento UPRE-CIF-IG 036/2018, suscrito entre la UPRE y el GAM de Esmeralda proyecto Const. Ampl. Tinglado, Graderias y Cancha Polifuncional Comunidad Villque, correspondiente al primer d</t>
  </si>
  <si>
    <t>De: 00099024113 Transferencia en cumplimiento al DS N0913 de 15/06/2011 y el Convenio Intergubernativo de Financiamiento UPRE-CIF-IG 085/2018, suscrito entre la UPRE y el GAM Huayllamarca, Proyecto Construccion Tinglado U.E. Litoral de San Miguel - Santiago de Huayllamarca, correspondiente al pago d</t>
  </si>
  <si>
    <t>De: 00099024113 Transferencia en cumplimiento al DS N0913 de 15/06/2011 y el Convenio Intergubernativo de Financiamiento UPRE-CIF-IG 086/2018, suscrito entre la UPRE y el GAM Huayllamarca, Proyecto Construccion Tinglado U.E. Sebastian Pagador - Santiago de Huayllamarca, correspondiente al pago del 2</t>
  </si>
  <si>
    <t>De: 00099024113 Transferencia en cumplimiento al DS N0913 de 15/06/2011 y el Convenio Intergubernativo de Financiamiento UPRE-CIF-IG 087/2018, suscrito entre la UPRE y el GAM Huayllamarca, Proyecto Construccion Tinglado U.E. Pedro Domingo Murillo - Santiago de Huayllamarca, correspondiente al pago d</t>
  </si>
  <si>
    <t>De: 00099024113 Transferencia en cumplimiento al DS N0913 de 15/06/2011 y el Convenio Intergubernativo de Financiamiento UPRE-CIF-IG 064/2018, suscrito entre la UPRE y el GAM Santuario de Quillacas, Proyecto Construccion Unidad Educativa Eduardo Abaroa de Santuario de Quillacas - S. Quillacas, corre</t>
  </si>
  <si>
    <t>De: 00099024113 Transferencia en cumplimiento al DS N0913 de 15/06/2011 y el Convenio Intergubernativo de Financiamiento UPRE-CIF-IG 065/2018, suscrito entre la UPRE y el GAM Santuario de Quillacas, Proyecto Construccion Aulas Unidad Educativa Sevaruyo - S. Quillacas, correspondiente al pago del 20%</t>
  </si>
  <si>
    <t>De: 00099024113 Transferencia en cumplimiento al DS N0913 de 15/06/2011 y el Convenio Intergubernativo de Financiamiento UPRE-CIF-IG 066/2018, suscrito entre la UPRE y el GAM Santuario de Quillacas, Proyecto Construccion Aulas Centro de Educacion Alternativa Vida Abundante - S. Quillacas, correspond</t>
  </si>
  <si>
    <t>De: 00099024113 Transferencia en cumplimiento al DS N0913 de 15/06/2011 y el Convenio Intergubernativo de Financiamiento UPRE-CIF-IG 070/2018, suscrito entre la UPRE y el GAM Soracachi, Proyecto Construccion Aulas Unidad Educativa Mcal. Sucre de Tolapalca - Tolapalca, correspondiente al pago del 20%</t>
  </si>
  <si>
    <t>De: 00099024113 Transferencia en cumplimiento al DS N0913 de 15/06/2011 y el Convenio Intergubernativo de Financiamiento UPRE-CIF-IG 071/2018, suscrito entre la UPRE y el GAM Soracachi, Proyecto Construccion Tinglado Unidad Educativa Cotuhuma - Cotuhuma, correspondiente al pago del 20% de anticipo d</t>
  </si>
  <si>
    <t>De: 00099024113 Transferencia en cumplimiento al DS N0913 de 15/06/2011 y el Convenio Intergubernativo de Financiamiento UPRE-CIF-IG 072/2018, suscrito entre la UPRE y el GAM Soracachi, Proyecto Construccion Tinglado Unidad Educativa Cullcupampa - Cullcupampa, correspondiente al pago del 20% de anti</t>
  </si>
  <si>
    <t>De: 00099024113 Transferencia en cumplimiento al DS N0913 de 15/06/2011 y el Convenio Intergubernativo de Financiamiento UPRE-CIF-IG 073/2018, suscrito entre la UPRE y el GAM Soracachi, Proyecto Construccion Tinglado Unidad Educativa Cantu Santa Ana - Cantu Santa Ana, correspondiente al pago del 20%</t>
  </si>
  <si>
    <t>VENTA DE DIVISAS CON TRANSFERENCIA DE FONDOS A SOLICITUD DE CENTRAL DE ABASTECIMIENTO Y SUMINISTROS DE SALUD-CEASS SEGUN SOLICITUD 4268 REF: TRANSFERENCIA POR CONCEPTO DE IMPORTACION DE MEDICAMENTOS Y MATERIALES A TECNO SUMA UMELISA TSH, PKU, AFP, 17OH, HC6. PSA, GLUCOMETROS Y TIRAS REACTIVAS, SEGUN LIB. 00249012001 LBP-CEASS-CENTRAL DE ABASTECIMIENTO Y SUMINISTROS DE SALUD POR DIFERENCIAL CAMBIARIO</t>
  </si>
  <si>
    <t>VENTA DE DIVISAS CON TRANSFERENCIA DE FONDOS A SOLICITUD DE MINISTERIO DE DEFENSA SEGUN SOLICITUD 4281 REF: PAGO A XS AVIATION POR ADQUISICION DE MATERIAL CONSUMIBLE DE AERONAVE PARA TRANSPORTE AEREO MILITAR LIB. 00020011103 MINISTERIO DE DEFENSA - INGRESOS VARIOS</t>
  </si>
  <si>
    <t>VENTA DE DIVISAS CON TRANSFERENCIA DE FONDOS A SOLICITUD DE MINISTERIO DE LA PRESIDENCIA SEGUN SOLICITUD 4282 REF: DIVISAS USD 26,753.68 INVOICE 17 004485 PAGO A DASSAULT FALCONJET WILMINGTON POR MANTENIMIENTO AERONAVE FAB 001 REALIZADO EN SEPTIEMBRE 2017, PAGO A CITIBANK N.A, CUENTA 30442598. LIB. 00099021001 TGN-RECURSOS ORDINARIOS (3987)</t>
  </si>
  <si>
    <t>VENTA DE DIVISAS CON TRANSFERENCIA DE FONDOS A SOLICITUD DE MINISTERIO DE DEFENSA SEGUN SOLICITUD 4280 REF: PAGO A BAE SYSTEMS POR LA ADQUISICION DE KIT DE OPERACIONES DE ALTURA PARA AERONAVE DE TRANSPORTE AEREO MILITAR LIB. 00020011103 MINISTERIO DE DEFENSA - INGRESOS VARIOS</t>
  </si>
  <si>
    <t>VENTA DE DIVISAS CON TRANSFERENCIA DE FONDOS A SOLICITUD DE MINISTERIO DE DEFENSA SEGUN SOLICITUD 4290 REF: PAGO POR ADQUISICION DE TURBO OIL DE EMPRESA CARIBE PARA AERONAVES DE TRANSPORTE AEREO MILITAR LIB. 00020011103 MINISTERIO DE DEFENSA - INGRESOS VARIOS</t>
  </si>
  <si>
    <t>VENTA DE DIVISAS CON TRANSFERENCIA DE FONDOS A SOLICITUD DE MINISTERIO DE DEFENSA SEGUN SOLICITUD 4289 REF: PAGO POR ADQUISICION DE LLANTAS A EMPRESA CARIBE AVIATION PARA AERONAVES DE TRANSPORTE AEREO MILITAR LIB. 00020011103 MINISTERIO DE DEFENSA - INGRESOS VARIOS</t>
  </si>
  <si>
    <t>VENTA DE DIVISAS CON TRANSFERENCIA DE FONDOS A SOLICITUD DE MINISTERIO DE DEFENSA SEGUN SOLICITUD 4288 REF: PAGO POR ADQUISICION DE LLANTAS A EMPRESA CARIBE AVIATION PARA AERONAVES DE TRANSPORTE AEREO MILITAR LIB. 00020011103 MINISTERIO DE DEFENSA - INGRESOS VARIOS</t>
  </si>
  <si>
    <t>VENTA DE DIVISAS CON TRANSFERENCIA DE FONDOS A SOLICITUD DE MINISTERIO DE DEFENSA SEGUN SOLICITUD 4287 REF: PAGO A XS AVIATION POR LA ADQUISICION DE UN STARTER ASSY PARA AERONAVE DE TRANSPORTE AEREO MILITAR LIB. 00020011103 MINISTERIO DE DEFENSA - INGRESOS VARIOS</t>
  </si>
  <si>
    <t>VENTA DE DIVISAS CON TRANSFERENCIA DE FONDOS A SOLICITUD DE MINISTERIO DE DEFENSA SEGUN SOLICITUD 4286 REF: PAGO A XS AVIATION POR SERVICIO OVH PARA TRENES DE AERONAVES PARA TRANSPORTE AEREO MILITAR LIB. 00020011103 MINISTERIO DE DEFENSA - INGRESOS VARIOS</t>
  </si>
  <si>
    <t>VENTA DE DIVISAS CON TRANSFERENCIA DE FONDOS A SOLICITUD DE MINISTERIO DE DEFENSA SEGUN SOLICITUD 4285 REF: PAGO A THINK HOLDINGS POR LA QUINTA CUOTA DE LA ADQUISICION DE AERONAVE PARA TRANSPORTE AEREO MILITAR LIB. 00020011103 MINISTERIO DE DEFENSA - INGRESOS VARIOS</t>
  </si>
  <si>
    <t>VENTA DE DIVISAS CON TRANSFERENCIA DE FONDOS A SOLICITUD DE MINISTERIO DE DEFENSA SEGUN SOLICITUD 4284 REF: PAGO A THINK HOLDINGS POR LA CUARTA CUOTA DE LA ADQUISICION DE AERONAVE PARA TRANSPORTE AEREO MILITAR LIB. 00020011103 MINISTERIO DE DEFENSA - INGRESOS VARIOS</t>
  </si>
  <si>
    <t>VENTA DE DIVISAS CON TRANSFERENCIA DE FONDOS A SOLICITUD DE MINISTERIO DE LA PRESIDENCIA SEGUN SOLICITUD 4283 REF: DIVISAS USD 15,113.50 INVOICE 17005948 PAGO A DASSAULT FALCONJET WILMINTONG POR MANTENIMIENTO AERONAVE FAB 001 EN FECHAS 3 AL 10 DICIEMBRE 2017, CITIBANK N.A CUENTA 30442598. LIB. 00099021001 TGN-RECURSOS ORDINARIOS (3987)</t>
  </si>
  <si>
    <t>VENTA DE DIVISAS CON TRANSFERENCIA DE FONDOS A SOLICITUD DE MINISTERIO DE DEFENSA SEGUN SOLICITUD 4279 REF: PAGO POR ADQUISICION DE LLANTAS A EMPRESA TEX AIR PARA AERONAVES DE TRANSPORTE AEREO MILITAR LIB. 00020011103 MINISTERIO DE DEFENSA - INGRESOS VARIOS</t>
  </si>
  <si>
    <t>VENTA DE DIVISAS CON TRANSFERENCIA DE FONDOS A SOLICITUD DE MINISTERIO DE DEFENSA SEGUN SOLICITUD 4278 REF: PAGO A THINKS HOLDINGS POR SERVICIOS DE ADECUACION DE AERONAVE PARA TRANSPORTE AEREO MILITAR LIB. 00020011103 MINISTERIO DE DEFENSA - INGRESOS VARIOS</t>
  </si>
  <si>
    <t>VENTA DE DIVISAS CON TRANSFERENCIA DE FONDOS A SOLICITUD DE EMPRESA PUBLICA PRODUCTIVA CARTONES DE BOLIVIA-CARTONBOL SEGUN SOLICITUD 4275 REF: TRANSFERENCIA DE RECURSOS AL BCB PARA LA EMPRESA MACARBOX POR LA COMPRA DE ELEMENTOS MECANICOS, ELECTRICOS Y CUCHILLAS SLOTTER, DEL PROCESO CB/RPCD/SE/140/20 LIB. 00576012001 CARTONBOL</t>
  </si>
  <si>
    <t>VENTA DE DIVISAS CON TRANSFERENCIA DE FONDOS A SOLICITUD DE EMPRESA PUBLICA PRODUCTIVA CARTONES DE BOLIVIA-CARTONBOL SEGUN SOLICITUD 4276 REF: TRANSFERENCIA DE RECURSOS AL BCB PARA LA EMPRESA INTERLOG CHILE POR LA COMPRA DE PAPEL WHITE TOP PRIMER LOTE, DEL PROCESO CB/RPCD/SE/003/2018, AUTORIZADO SEG LIB. 00576012001 CARTONBOL</t>
  </si>
  <si>
    <t>TRANSFERENCIA RECIBIDA DEL EXTERIOR SEGÚN MENSAJES SWIFT Nos. 01601-01604 (REM.EXT.) DE FECHA 02-02-2018 POR DESEMBOLSO DE CAF PRÉSTAMO CFA009344 PROG.MAS INV.P/ RIEGO FASE IV LIBRETA N° 00287102001 FPS-RECURSOS PROPIOS REF.: UTILES DE ESCRITORIO</t>
  </si>
  <si>
    <t>De: 00099024113 Transferencia en cumplimiento al DS N0913 de 15/06/2011 y el Convenio Intergubernativo de Financiamiento UPRE-CIF-IG 027/2018, suscrito entre la UPRE y el GAM Antequera, Proyecto Const. Puente Vehicular Challhuamayu Ayllu Condor Apacheta (Antequera)), correspondiente al pago del 20%</t>
  </si>
  <si>
    <t>De: 00099024113 Transferencia en cumplimiento al DS N0913 de 15/06/2011 y el Convenio Intergubernativo de Financiamiento UPRE-CIF-IG 062/2018, suscrito entre la UPRE y el GAM Caracollo, Proyecto Construccion Unidad Educativa Elizardo Perez Janconuno - Caracollo, correspondiente al pago del 20% de an</t>
  </si>
  <si>
    <t>De: 00099024113 Transferencia en cumplimiento al DS N0913 de 15/06/2011 y el Convenio Intergubernativo de Financiamiento UPRE-CIF-IG 063/2018, suscrito entre la UPRE y el GAM Caracollo, Proyecto Construccion Unidad Educativa Franz Tamayo de Cruce Ocotavi - Caracollo, correspondiente al pago del 20%</t>
  </si>
  <si>
    <t>De: 00099024113 Transferencia en cumplimiento al DS N0913 de 15/06/2011 y el Convenio Intergubernativo de Financiamiento UPRE-CIF-IG 044/2018, suscrito entre la UPRE y el GAM Escara, Proyecto Construccion Campo Ferial Escara Mun. Escara, correspondiente al pago del 20% de anticipo del monto financia</t>
  </si>
  <si>
    <t>De: 00099024113 Transferencia en cumplimiento al DS N0913 de 15/06/2011 y el Convenio Intergubernativo de Financiamiento UPRE-CIF-IG 045/2018, suscrito entre la UPRE y el GAM Escara, Proyecto Construccion Alcantarillado Sanitario Villa Concepcion Escara, correspondiente al pago del 20% de anticipo d</t>
  </si>
  <si>
    <t>De: 00099024113 Transferencia en cumplimiento al DS N0913 de 15/06/2011 y el Convenio Intergubernativo de Financiamiento UPRE-CIF-IG 046/2018, suscrito entre la UPRE y el GAM Escara, Proyecto Construccion Alcantarillado Sanitario Centro Berlin Escara, correspondiente al pago del 20% de anticipo del</t>
  </si>
  <si>
    <t>De: 00099024113 Transferencia en cumplimiento al DS N0913 de 15/06/2011 y el Convenio Intergubernativo de Financiamiento UPRE-CIF-IG 047/2018, suscrito entre la UPRE y el GAM Escara, Proyecto Construccion Casa Adulto Mayor Escara Mun Escara, correspondiente al pago del 20% de anticipo del monto fina</t>
  </si>
  <si>
    <t>De: 00099024113 Transferencia en cumplimiento al DS N0913 de 15/06/2011 y el Convenio Intergubernativo de Financiamiento UPRE-CIF-IG 031/2018, suscrito entre la UPRE y el GAM El Choro Proyecto Const. 6 Aulas U.E. Jose Ballivian Nivel Primaria - Secundaria San Pedro de Challacollo - El Choro, corresp</t>
  </si>
  <si>
    <t>De: 00099024113 Transferencia en cumplimiento al DS N0913 de 15/06/2011 y el Convenio Intergubernativo de Financiamiento UPRE-CIF-IG 029/2018, suscrito entre la UPRE y el GAM El Choro Proyecto Const. 6 Aulas U.E. Sebastian Pagador Nivel - Secundario Comunitaria Productiva El Choro, correspondiente a</t>
  </si>
  <si>
    <t>De: 00099024113 Transferencia en cumplimiento al DS N0913 de 15/06/2011 y el Convenio Intergubernativo de Financiamiento UPRE-CIF-IG 030/2018, suscrito entre la UPRE y el GAM El Choro Proyecto Const. 6 Aulas U.E. Villa Challacollo Nivel Primaria Comunitaria Vocacional V. Challacollo - El Choro, corr</t>
  </si>
  <si>
    <t>De: 00099024113 Transferencia en cumplimiento al DS N0913 de 15/06/2011 y el Convenio Intergubernativo de Financiamiento UPRE-CIF-IG 034/2018, suscrito entre la UPRE y el GAM Poopo (Villa Poopo), Proyecto Const. Aulas U.E. Ismael Montes (Villa Poopo), correspondiente al pago del 20% de anticipo del</t>
  </si>
  <si>
    <t>De: 00099024113 Transferencia en cumplimiento al DS N0913 de 15/06/2011 y el Convenio Intergubernativo de Financiamiento UPRE-CIF-IG 033/2018, suscrito entre la UPRE y el GAM Poopo (Villa Poopo), Proyecto Const. Tinglado y Graderias U.E. Juancito Pinto (Urbanizacion Vida Nueva - Villa Poopo), corres</t>
  </si>
  <si>
    <t>De: 00099024113 Transferencia en cumplimiento al DS N0913 de 15/06/2011 y el Convenio Intergubernativo de Financiamiento UPRE-CIF-IG 024/2018, suscrito entre la UPRE y el GAM Sabaya, Proyecto Construccion Tinglado y Granaderias U.E. Libertador Simon Bolivar Pisiga Bolivar - Sabaya, correspondiente a</t>
  </si>
  <si>
    <t>De: 00099024113 Transferencia en cumplimiento al DS N0913 de 15/06/2011 y el Convenio Intergubernativo de Financiamiento UPRE-CIF-IG 023/2018, suscrito entre la UPRE y el GAM Sabaya, Proyecto Construccion Centro de Acogida Adultos Mayores - Sabaya, correspondiente al pago del 20% de anticipo del mon</t>
  </si>
  <si>
    <t>De: 00099024113 Transferencia en cumplimiento al DS N0913 de 15/06/2011 y el Convenio Intergubernativo de Financiamiento UPRE-CIF-IG 028/2018, suscrito entre la UPRE y el GAM Machacamarca, Proyecto Const. Centro de Salud Machacamarca - Machacamarca, correspondiente al pago del 20% de anticipo del mo</t>
  </si>
  <si>
    <t>De: 00099024113 Transferencia en cumplimiento al DS N0913 de 15/06/2011 y el Convenio Intergubernativo de Financiamiento UPRE-CIF-IG 011/2018, suscrito entre la UPRE y el GAM Yunguyo de Litorial, Proyecto Const. Enlosetado de Calles Plaza Principal Surpo - Yunguyo Del Litoral correspondiente al pago</t>
  </si>
  <si>
    <t>De: 00099024113 Transferencia en cumplimiento al DS N0913 de 15/06/2011 y el Convenio Intergubernativo de Financiamiento UPRE-CIF-IG 021/2018, suscrito entre la UPRE y el GAM Belen de Andamarca, Proyecto Const. Salon de Actos U.E. Real Machacamarca Bolivia (Belen de Andamarca) correspondiente al pag</t>
  </si>
  <si>
    <t>De: 00099024113 Transferencia en cumplimiento al DS N0913 de 15/06/2011 y el Convenio Intergubernativo de Financiamiento UPRE-CIF-IG 019/2018, suscrito entre la UPRE y el GAM Belen de Andamarca, Proyecto Const. Enlosetado Calles Plaza Principal Calama (Belen Andamarca) , correspondiente al pago del</t>
  </si>
  <si>
    <t>De: 00099024113 Transferencia en cumplimiento al DS N0913 de 15/06/2011 y el Convenio Intergubernativo de Financiamiento UPRE-CIF-IG 020/2018, suscrito entre la UPRE y el GAM Belen de Andamarca, Proyecto Const. Plaza Principal y Enlosetado de Calles Adyacentes - Comunidad Cruz de Huayllamarca (Belen</t>
  </si>
  <si>
    <t>TRANSFERENCIA DEL EXTERIOR SEGUN SWIFT 01694 DE FECHA 05/02/2018 ORDENANTE: CONSULADO DE BOLIVIA EN SEVILLA LIB. 00099021001 TGN-RECURSOS ORDINARIOS (3987)</t>
  </si>
  <si>
    <t>TRANSFERENCIA DEL EXTERIOR SEGUN SWIFT 01695 DE FECHA 05/02/2018 ORDENANTE: CONSULADO DE BOLIVIA EN SEVILLA REF.: DEVOLUCION DE SALDOS DE PROGRAMA DOCUMENTACION GESTION 2017 LIB. 00099021001 TGN-RECURSOS ORDINARIOS (3987)</t>
  </si>
  <si>
    <t>REGULARIZACION DE TRANSFERENCIA DEL EXTERIOR SEGUN SWIFT 01507 DE FECHA 05/02/2018 ORDENANTE: CONSULADO DEL ESTADO PLURINACIONAL DE BOLIVIA SALVADOR MAZZA ARGENTINA LIB. 00099021001 TGN-RECURSOS ORDINARIOS (3987)</t>
  </si>
  <si>
    <t>REGULARIZACION DE TRANSFERENCIA DEL EXTERIOR SEGUN SWIFT 01567 DE FECHA 05/02/2018 ORDENANTE: COONSULADO GENERAL DE BOLIVIA EN SAO PAULO LIB. 00099021001 TGN-RECURSOS ORDINARIOS (3987)</t>
  </si>
  <si>
    <t>NUMERO DE LIBRETA CUT: Cuenta Unica del Tesoro OPERACIÓN E18 TRANSFERENCIA DEL SISTEMA FINANCIERO POR CUENTA DE TERCEROS A LA CUT Devolucion de aportes en exceso TGN</t>
  </si>
  <si>
    <t>NÚMERO DE LIBRETA CUT: 99031009.00 OPERACIÓN T01 TRANSFERENCIA DE FONDOS A LA CUT - TESORO DIRECTO DE BANCO UNION S.A. A CUENTA UNICA DEL TESORO CON NUMERO DE SOLICITUD = 2501058 Y NUMERO CORRELATIVO = 91320005022018799 TRANSFERENCIA POR OPERACIONES DE VENTA BONOS BTX</t>
  </si>
  <si>
    <t>||TRANSFERENCIA DE FONDOS S/G. FORMULARIO, CITE' BUN088/18 DE LA FECHA (HRE-TSO-595). DEVOLUCIÓN DE RECURSOS OTORGADOS A TRAVES DEL PROGRAMA BOLIVIA CMABIA NO EJECUTADOS AL CIERRE DE LA GESTION 2017. A SOLICITUD DEL G.A.M. DE POSTRERVALLE; LIBRETA 00099024113 BOLIVIA CAMBIA; BUN.</t>
  </si>
  <si>
    <t>De: 00099024113 Transferencia en cumplimiento al DS N0913 de 15/06/2011 y el Convenio Intergubernativo de Financiamiento UPRE-CIF-IG 901/2017, suscrito entre la UPRE y el GAM Cuevo, Proyecto Const. Tinglado y Graderia Cancha Polifuncional Unidad Educativa Huaraca Municipio de Cuevo, correspondiente</t>
  </si>
  <si>
    <t>De: 00099024113 Transferencia en cumplimiento al DS N0913 de 15/06/2011 y el Convenio Intergubernativo de Financiamiento UPRE-CIF-IG 1082/2017, suscrito entre la UPRE y el GAM Palos Blancos, Proyecto Construccion Mercado Municipal de Palos Blancos, correspondiente al pago del 20% de anticipo del mon</t>
  </si>
  <si>
    <t>||REGISTRO COBRO COMISION AVISO ENMIENDA CARTA DE CREDITO STANDBY BS220.-Y EMISION COMP.CONTABLE BS50.-REF.:01/03026/6071557 (BCB:SB-R-2017-43) A/F ENVIBOL,S/G SWIFT 1722 ADJ.DE LA FECHA. LIB.00132019202 SEDEM-PLANTA ENV.VIDRIO CH.MUN.ZUDAÑEZ REF.:COMISIONES SBLC 01/03026/6071557</t>
  </si>
  <si>
    <t>'COBRO DE'||UTILES DE ESCRITORIO POR EL COMPROBANTE CONTABLE NRO. 0912874 DE LA FECHA, SEGÚN NOTA DEL SERVICIO NACIONAL TEXTIL, CITE' SENATEX/DGE/CAR/0306/2017 DE F. 21/07/2017. DEBITO DE LA LIBRETA 00378012002 SENATEX ADMINISTRACION CENTRAL.</t>
  </si>
  <si>
    <t>PAGO A CAF PRÉSTAMO CFA008814 VCTO. 05-02-2018 POR CUENTA DE TGN , NTI. 010438 VALOR 05-02-2018 INTERESES USD 181.278,18 COMISIONES USD 93.723,48 CTA. 3987 CUENTA UNICA DEL TESORO-3987 LIB. 00099021001 REF.: COMISIONES BANCARIAS</t>
  </si>
  <si>
    <t>PAGO A CAF PRÉSTAMO CFA008839 VCTO. 05-02-2018 POR CUENTA DE TGN , NTI. 010394 VALOR 05-02-2018 INTERESES USD 263.776,20 COMISIONES USD 9.182,14 CTA. 3987 CUENTA UNICA DEL TESORO-3987 LIB. 00099021001 REF.: COMISIONES BANCARIAS</t>
  </si>
  <si>
    <t>VENTA DE DIVISAS CON TRANSFERENCIA DE FONDOS A SOLICITUD DE MINISTERIO DE LA PRESIDENCIA SEGUN SOLICITUD 4315 REF: DIVISAS USD 59,575.67 PAGO A ROYAL FBO SERVICE S.A POR SERVICIOS PRESTADOS PROVISION COMBUSTIBLES A AERONAVE FAB 001 EN VIAJE A EUROPA, PAGO A BBVA PARAGUAY S.A CUENTA 0102351465 LIB. 00099021001 TGN-RECURSOS ORDINARIOS (3987)</t>
  </si>
  <si>
    <t>VENTA DE DIVISAS CON TRANSFERENCIA DE FONDOS A SOLICITUD DE MINISTERIO DE LA PRESIDENCIA SEGUN SOLICITUD 4313 REF: DIVISAS USD 7,309.80 PAGA A ROYAL FBO SERVICE S.A. POR SERVICIOS PRESTADOS A AERONAVE FAB 002 EN VIAJE OFICIAL A BRASILIA 4 Y 5 DICIEMBRE 2017, PAGO AL BANCO BBVA PARAGUAY S.A CUENTA 01 LIB. 00099021001 TGN-RECURSOS ORDINARIOS (3987)</t>
  </si>
  <si>
    <t>REGULARIZACION DE TRANSFERENCIA DEL EXTERIOR SEGUN SWIFT 01590 DE FECHA 06/02/2018 ORDENANTE: EMBAJADA DEL ESTADO PLURINACIONAL DE BOLIVIA EN MEXICO LIB. 00099021001 TGN-RECURSOS ORDINARIOS (3987)</t>
  </si>
  <si>
    <t>TRANSFERENCIA DEL EXTERIOR SEGUN SWIFT 01773 DE FECHA 06/02/2018 ORDENANTE: CONSULADO DE BOLIVIA EN CALAMA CHILE REF.: RECAUDACIONES EXTERIOR CEDULA DE IDENTIDAD ENERO 2018 LIB. 00340012005 SEGIP - RECAUDACION EXTERIOR - CEDULAS DE IDENTIDAD</t>
  </si>
  <si>
    <t>REGULARIZACION DE TRANSFERENCIA DEL EXTERIOR SEGUN SWIFT 01501 DE FECHA 06/02/2018 ORDENANTE: CONSULADO DEL ESTADO PLURINACIONAL DE BOLIVIA CORDOBA ARGENTINA LIB. 00099021001 TGN-RECURSOS ORDINARIOS (3987)</t>
  </si>
  <si>
    <t>REGULARIZACION DE TRANSFERENCIA DEL EXTERIOR SEGUN SWIFT 01502 DE FECHA 06/02/2018 ORDENANTE: CONSULADO DE BOLIVIA EN CORDOBA ARGENTINA LIB. 00099021001 TGN-RECURSOS ORDINARIOS (3987)</t>
  </si>
  <si>
    <t>REGULARIZACION DE TRANSFERENCIA DEL EXTERIOR SEGUN SWIFT 01504 DE FECHA 06/02/2018 ORDENANTE: EMBAJADA DE BOLIVIA EN PANAMA LIB. 00099021001 TGN-RECURSOS ORDINARIOS (3987)</t>
  </si>
  <si>
    <t>REGULARIZACION DE TRANSFERENCIA DEL EXTERIOR SEGUN SWIFT 01471 DE FECHA 06/02/2018 ORDENANTE: EMBAJADA DE BOLIVIA EN SEUL-COREA REF.: DEVOLUCION SALDO GASTOS DE FUNCIONAMIENTO 2017 LIB. 00099021001 TGN-RECURSOS ORDINARIOS (3987)</t>
  </si>
  <si>
    <t>REGULARIZACION DE TRANSFERENCIA DEL EXTERIOR SEGUN SWIFT 01732 DE FECHA 06/02/2018 ORDENANTE: CONSULADO GENERAL DE BOLIVIA EN BUENOS AIRES ARGENTINA REF.: DEVOLUCION SALDOS GASTOS DE FUNCIONAMIENTO LIB. 00099021001 TGN-RECURSOS ORDINARIOS (3987)</t>
  </si>
  <si>
    <t>TRANSFERENCIA DEL EXTERIOR SEGUN SWIFT 01812-01810 DE FECHA 06/02/2018 ORDENANTE: VICECONSULADO DEL ESTADO PLURINACIONAL DE BOLIVIA-SAN JUSTO,ARGENTINA LIB. 00099021001 TGN-RECURSOS ORDINARIOS (3987)</t>
  </si>
  <si>
    <t>TRANSFERENCIA DEL EXTERIOR SEGUN SWIFT 01824-01823 DE FECHA 06/02/2018 ORDENANTE: VICECONSULADO DEL ESTADO PLURINACINAL DE BOLIVIA-SAN JUSTO,ARGENTINA LIB. 00099021001 TGN-RECURSOS ORDINARIOS (3987)</t>
  </si>
  <si>
    <t>NUMERO DE LIBRETA CUT: 00099021001 OPERACIÓN E18 TRANSFERENCIA DEL SISTEMA FINANCIERO POR CUENTA DE TERCEROS A LA CUT TRANSFERENCIA POR PAGO DE MULTAS DEL MES DE DICIEMBRE 2DA QUINCENA 2017 SERVICIO RECAUDACION SEGIP</t>
  </si>
  <si>
    <t>||TRANSFERENCIA DE FONDOS S/G. FORMULARIO, CITE' BUN089/18 DE LA FECHA (HRE-TSO-725). DEVOLUCIÓN DE RECURSOS OTORGADOS A TRAVÉS DEL PROGRAMA BOLIVIA CAMBIA, DE PROYECTOS NO EJECUTADOS AL CIERRE DE LA GESTION 2017. A SOLICITUD DEL G.A.M. DE SANTIVAÑEZ; LIBRETA 00099024113 BOLIVIA CAMBIA; BUN.</t>
  </si>
  <si>
    <t>VENTA DE DIVISAS CON TRANSFERENCIA DE FONDOS A SOLICITUD DE MINISTERIO DE DEFENSA SEGUN SOLICITUD 4319 REF: PAGO A EMPRESA ROYAL FBO, POR SERVICIO DE APOYO PARA TRASLADO DE AERONAVE RUTA RUMANIA BOLIVIA PARA TRANSPORTE AEREO MILITAR LIB. 00020011103 MINISTERIO DE DEFENSA - INGRESOS VARIOS</t>
  </si>
  <si>
    <t>VENTA DE DIVISAS CON TRANSFERENCIA DE FONDOS A SOLICITUD DE MINISTERIO DE DEFENSA SEGUN SOLICITUD 4320 REF: PAGO DE HABERES DICIEMBRE 2017 AL PERSONAL DE LAS FF.AA. DESTINADO EN MISION DIPLOMATICA EN EL EXTERIOR LIB. 00020011103 MINISTERIO DE DEFENSA - INGRESOS VARIOS</t>
  </si>
  <si>
    <t>TRANSFERENCIA RECIBIDA DEL EXTERIOR SEGÚN MENSAJES SWIFT Nos. 01818-01808 (REM.EXT.) DE FECHA 06-02-2018 POR DESEMBOLSO DE OPEP PRÉSTAMO 1653-P WA NO.7 LIBRETA N° 00291012002 ABC-RECURSOS PROPIOS REF.: UTILES DE ESCRITORIO</t>
  </si>
  <si>
    <t>COBRO COSTOS DE PAPELERIA SEGUN TRANSFERENCIA DEL EXTERIOR POR ORDEN DE CONSULADO DE BOLIVIA EN CALAMA CHILE REF.: RECAUDACIONES EXTERIOR CEDULA DE IDENTIDAD ENERO 2018 LIB. 00340012003 RECAUDACION EXTRANJERIA - C.I. -L.C.</t>
  </si>
  <si>
    <t>VENTA DE DIVISAS CON TRANSFERENCIA DE FONDOS A SOLICITUD DE CENTRAL DE ABASTECIMIENTO Y SUMINISTROS DE SALUD-CEASS SEGUN SOLICITUD 4269 REF: PAGO A CIMAB POR CONCEPTO DE IMPORTACIONES DE DOXORUBICINA, ERITROPOYEXINA, VINVRISTINA, FLUJOROURACILO, METOTREXATO 500MG, METOTREXATO 500MG SEGUN: HOJA DE RU LIB. 00249012001 LBP-CEASS-CENTRAL DE ABASTECIMIENTO Y SUMINISTROS DE SALUD POR DIFERENCIAL CAMBIARIO</t>
  </si>
  <si>
    <t>De: 00099024113 Transferencia en cumplimiento al DS N0913 de 15/06/2011 y el Convenio Intergubernativo de Financiamiento UPRE-CIF-IG 1118/2017, suscrito entre la UPRE y el GAM de Huarina proyecto Construccion Unidad Educativa Juan Chalco Moco Moco Huarina, correspondiente al primer desembolso equiv</t>
  </si>
  <si>
    <t>REGULARIZACION DE TRANSFERENCIA DEL EXTERIOR SEGUN SWIFT 01826 DE FECHA 07/02/2018 ORDENANTE: CONSULADO GENERAL DE BOLIVIA EN RIO DE JANEIRO-BRASIL LIB. 00099021001 TGN-RECURSOS ORDINARIOS (3987)</t>
  </si>
  <si>
    <t>REGULARIZACION DE TRANSFERENCIA DEL EXTERIOR SEGUN SWIFT 01418 DE FECHA 07/02/2018 ORDENANTE: VICECONSULADO DE BOLIVIA LA PLATA ARGENTINA LIB. 00099021001 TGN-RECURSOS ORDINARIOS (3987)</t>
  </si>
  <si>
    <t>REGULARIZACION DE TRANSFERENCIA DEL EXTERIOR SEGUN SWIFT 01415 DE FECHA 07/02/2018 ORDENANTE: VICECONSULADO DE BOLIVIA LA PALTA ARGENTINA LIB. 00099021001 TGN-RECURSOS ORDINARIOS (3987)</t>
  </si>
  <si>
    <t>TRANSFERENCIA DEL EXTERIOR SEGUN SWIFT 1874-1871 DE FECHA 07/02/2018 ORDENANTE: CONSULADO GENERAL DE BOLIVIA EN BUENOS AIRES LIB. 00099021001 TGN-RECURSOS ORDINARIOS (3987)</t>
  </si>
  <si>
    <t>TRANSFERENCIA DEL EXTERIOR SEGUN SWIFT NO.1889 DE FECHA 07/02/2018 ORDENANTE: EMBAJADA DEL PERU REF.: DEVOLUCION DE SALDOS GASTOS DE FUNCIONAMIENTO LIB. 00099021001 TGN-RECURSOS ORDINARIOS (3987)</t>
  </si>
  <si>
    <t>A:00099021001 Debito Automatico por incumplimiento del Gobierno Autonomo Municipal de El Alto (GAM ELLA), correspondiente al Convenio Interinstitucional del Financiamiento UPRE-CIF-0915/2013 de fecha 16 de agosto de 2013, suscrito entre la Unidad de Proyectos Especiales y el GAM ELLA para el proyec</t>
  </si>
  <si>
    <t>VENTA DE DIVISAS CON TRANSFERENCIA DE FONDOS A SOLICITUD DE SERVICIO GENERAL DE IDENTIFICACION PERSONAL - SEGIP SEGUN SOLICITUD 4329 REF: ENTREGA DE FONDOS A LA OFICINA DE MADRID - ESPANA PARA PAGO DE PLANILLA DE COMPENSACION COSTO DE VIDA, CORRESPONDIENTE AL MES DE ENERO, SEGUN INF. TEC. 0017/2018, LIB. 00340012003 RECAUDACION EXTRANJERIA - C.I. -L.C.</t>
  </si>
  <si>
    <t>VENTA DE DIVISAS CON TRANSFERENCIA DE FONDOS A SOLICITUD DE SERVICIO GENERAL DE IDENTIFICACION PERSONAL - SEGIP SEGUN SOLICITUD 4328 REF: ENTREGA DE FONDOS A LA OFICINA DE BUENOS AIRES - ARGENTINA PARA GASTOS EN SERVICIOS BASICOS, SEGUN NOTA 004/2018, SOLICITUD 1. LIB. 00340012003 RECAUDACION EXTRANJERIA - C.I. -L.C.</t>
  </si>
  <si>
    <t>VENTA DE DIVISAS CON TRANSFERENCIA DE FONDOS A SOLICITUD DE SERVICIO GENERAL DE IDENTIFICACION PERSONAL - SEGIP SEGUN SOLICITUD 4321 REF: ENTREGA DE FONDOS A LA OFICINA DE BUENOS AIRES - ARGENTINA PARA GASTOS EN BIENES Y SERVICIOS, SEGUN NOTA 004/2018, SOLICITUD 1. LIB. 00340012003 RECAUDACION EXTRANJERIA - C.I. -L.C.</t>
  </si>
  <si>
    <t>VENTA DE DIVISAS CON TRANSFERENCIA DE FONDOS A SOLICITUD DE SERVICIO GENERAL DE IDENTIFICACION PERSONAL - SEGIP SEGUN SOLICITUD 4322 REF: ENTREGA DE FONDOS A LA OFICINA DE CALAMA - CHILE PARA GASTOS EN BIENES Y SERVICIOS, SEGUN NOTA INTERNA 001-2018, SOLICITUD 1, CERT. 445 Y 458. LIB. 00340012003 RECAUDACION EXTRANJERIA - C.I. -L.C.</t>
  </si>
  <si>
    <t>VENTA DE DIVISAS CON TRANSFERENCIA DE FONDOS A SOLICITUD DE SERVICIO GENERAL DE IDENTIFICACION PERSONAL - SEGIP SEGUN SOLICITUD 4323 REF: ENTREGA DE FONDOS A LA OFICINA DE CALAMA - CHILE PARA GASTOS EN BIENES Y SERVICIOS, SEGUN NOTA INTERNA 001-2018, SOLICITUD 1, CERT. 445 Y 458. LIB. 00340012003 RECAUDACION EXTRANJERIA - C.I. -L.C.</t>
  </si>
  <si>
    <t>VENTA DE DIVISAS CON TRANSFERENCIA DE FONDOS A SOLICITUD DE SERVICIO GENERAL DE IDENTIFICACION PERSONAL - SEGIP SEGUN SOLICITUD 4324 REF: ENTREGA DE FONDOS A LA OFICINA DE WASHINGTON - EEUU PARA PAGO DE PLANILLA DE COMPENSACION COSTO DE VIDA, CORRESPONDIENTE AL MES DE ENERO, SEGUN INF. TEC. 0016/201 LIB. 00340012003 RECAUDACION EXTRANJERIA - C.I. -L.C.</t>
  </si>
  <si>
    <t>VENTA DE DIVISAS CON TRANSFERENCIA DE FONDOS A SOLICITUD DE SERVICIO GENERAL DE IDENTIFICACION PERSONAL - SEGIP SEGUN SOLICITUD 4325 REF: ENTREGA DE FONDOS A LA OFICINA DE BUENOS AIRES - ARGENTINA PARA PAGO DE PLANILLA DE COMPENSACION COSTO DE VIDA, CORRESPONDIENTE AL MES DE ENERO, SEGUN INF. TEC. 0 LIB. 00340012003 RECAUDACION EXTRANJERIA - C.I. -L.C.</t>
  </si>
  <si>
    <t>VENTA DE DIVISAS CON TRANSFERENCIA DE FONDOS A SOLICITUD DE SERVICIO GENERAL DE IDENTIFICACION PERSONAL - SEGIP SEGUN SOLICITUD 4326 REF: ENTREGA DE FONDOS A LA OFICINA DE SAO PAULO - BRASIL PARA PAGO DE PLANILLA DE COMPENSACION COSTO DE VIDA, CORRESPONDIENTE AL MES DE ENERO, SEGUN INF. TEC. 0014/20 LIB. 00340012003 RECAUDACION EXTRANJERIA - C.I. -L.C.</t>
  </si>
  <si>
    <t>VENTA DE DIVISAS CON TRANSFERENCIA DE FONDOS A SOLICITUD DE SERVICIO GENERAL DE IDENTIFICACION PERSONAL - SEGIP SEGUN SOLICITUD 4327 REF: ENTREGA DE FONDOS A LA OFICINA DE CALAMA - CHILE PARA PAGO DE PLANILLA DE COMPENSACION COSTO DE VIDA, CORRESPONDIENTE AL MES DE ENERO, SEGUN INF. TEC. 0015/2018, LIB. 00340012003 RECAUDACION EXTRANJERIA - C.I. -L.C.</t>
  </si>
  <si>
    <t>VENTA DE DIVISAS CON TRANSFERENCIA DE FONDOS A SOLICITUD DE EMPRESA BOLIVIANA DE ALMENDRA Y DERIVADOS SEGUN SOLICITUD 4338 REF: PAGO POR RENOVACION DE REGISTRO A ASSOCIATION FOOD INDUSTRIES (AFI) POR LA GESTION 2018 Y PAGO DE PUBLICIDAD POR 1/4 DE PAGINA A COLOR. LIB. 00582012001 EBA - RECURSOS ESPECIFICOS (4010709419)</t>
  </si>
  <si>
    <t>REGULARIZACION DE TRANSFERENCIA DEL EXTERIOR SEGUN SWIFT 01815 DE FECHA 08/02/2018 ORDENANTE: EMBAJADA DE BOLIVIA EN TOKYO-JAPON LIB. 00099021001 TGN-RECURSOS ORDINARIOS (3987)</t>
  </si>
  <si>
    <t>REGULARIZACION DE TRANSFERENCIA DEL EXTERIOR SEGUN SWIFT 01814 DE FECHA 08/02/2018 ORDENANTE: EMBAJADA DE BOLIVIA EN TOKYO-JAPON LIB. 00099021001 TGN-RECURSOS ORDINARIOS (3987)</t>
  </si>
  <si>
    <t>TRANSFERENCIA DEL EXTERIOR SEGUN SWIFT 01926 DE FECHA 08/02/2018 ORDENANTE: CONSULADO GENERAL DE BOLIVIA MIAMI REF.: RECAUDACIONES GESTORIA CONSULAR ENERO 2018 LIB. 00010011102 MIN.RELACIONES EXTERIORES - GESTORIA CONSULAR LEY Nº 3108</t>
  </si>
  <si>
    <t>TRANSFERENCIA DEL EXTERIOR SEGUN SWIFT 01921 DE FECHA 08/02/2018 ORDENANTE: EMBAJADA DE BOLIVIA LIMA PERU REF.: DEVOLUCION DE SALDOS GASTOS DE FUNCIONAMIENTO LIB. 00099021001 TGN-RECURSOS ORDINARIOS (3987)</t>
  </si>
  <si>
    <t>PAGO PRÉSTAMO BID 939-SF-BO VCTO. 08-02-2018 POR CUENTA DE BANCO DE DESARROLLO , VALOR 08-02-2018 CAPITAL BS 3.423.057,33 INTERESES BS 897.309,92 LIBRETA N° 00099021001 TGN RECURSOS ORDINARIOS (3987) ALIVIO MDRI</t>
  </si>
  <si>
    <t>A:00099021001 El concepto de la mencionada operacion corresponde a la transferencia de capital por el mes de enero/2018, de Cooperativa El Buen Samaritano al TGN.</t>
  </si>
  <si>
    <t>A:00099021001 El concepto de la mencionada operacion corresponde a la transferencia de capital por el mes de enero/2018, de Cooperativa Sudamerica al TGN.</t>
  </si>
  <si>
    <t>NÚMERO DE LIBRETA CUT: 99031009.00 OPERACIÓN T01 TRANSFERENCIA DE FONDOS A LA CUT - TESORO DIRECTO DE BANCO UNION S.A. A CUENTA UNICA DEL TESORO CON NUMERO DE SOLICITUD = 2511289 Y NUMERO CORRELATIVO = 91320008022018956 TRANSFERENCIA POR OPERACIONES DE VENTA BONOS BTX</t>
  </si>
  <si>
    <t>NUMERO DE LIBRETA CUT: Cuenta Unica del Tesoro OPERACIÓN E18 TRANSFERENCIA DEL SISTEMA FINANCIERO POR CUENTA DE TERCEROS A LA CUT Devolucion pagos en exceso Instituto Nacional de Salud Ocupacional</t>
  </si>
  <si>
    <t>||PAGO PRESTAMO BID 914-SF-BO VCTO. 08-02-2018 POR CUENTA DEL FNDR SEGUN COD. LIQ. 010412 DE FECHA 05-02-2018, VALOR 08-02-2018 CAPITAL USD 8.272,80 INTERESES USD 16.196,86 LIBRETA N° 00099021001 TGN-RECURSOS ORDINARIOS -3987-ALIVIO MDRI</t>
  </si>
  <si>
    <t>||RETIRO DE OPERACION NO. G 0661453 DE LA FECHA POR REGISTRO DE IMPORTE EN DEMASIA LIB. 00010011102 MIN. RELACIONES EXTERIORES-GESTORIA CONSULAR LEY NO. 3108</t>
  </si>
  <si>
    <t>PAGO A CAF PRÉSTAMO CFA008239 VCTO. 08-02-2018 POR CUENTA DE TGN , NTI. 010444 VALOR 08-02-2018 CAPITAL USD 2.062.101,77 INTERESES USD 586.114,93 COMISIONES USD 70.467,24 CTA. 3987 CUENTA UNICA DEL TESORO-3987 LIB. 00099021001 REF.: COMISIONES BANCARIAS</t>
  </si>
  <si>
    <t>COBRO COSTOS DE PAPELERIA SEGUN TRANSFERENCIA DEL EXTERIOR POR ORDEN DE SEGUROS GENERALES S.A. - SEGESA LIB. 00513012003 LBP-YPFB (2011349681373)</t>
  </si>
  <si>
    <t>REGULARIZACION DE TRANSFERENCIA DEL EXTERIOR SEGUN SWIFT 01731 DE FECHA 09/02/2018 ORDENANTE: CONSULADO GENERAL DE BOLIVIA-BUENOS AIRES AR. LIB. 00099021001 TGN-RECURSOS ORDINARIOS (3987)</t>
  </si>
  <si>
    <t>NUMERO DE LIBRETA CUT: 00099021001 OPERACIÓN E18 TRANSFERENCIA DEL SISTEMA FINANCIERO POR CUENTA DE TERCEROS A LA CUT TRANSFERENCIA RECURSOS FIDEICOMISO CONCLUSION PROYECTO CONSTRUCCION PLANTA DE FUNDICION AUSMELT VINTO</t>
  </si>
  <si>
    <t>||TRANSF. DE FONDOS SEGUN CITE: FSFADM003/18 DEL FONDO DE DESARROLLO DEL SISTEMA FINANCIERO Y DE APOYO AL SECTOR PRODUCTIVO FONDESIF, RECIBIDA EN LA FECHA REF: TRANSF. AL TGN LA AMORTIZACION DE CAPITAL DE COOP. PAULO VI DE DIC.2017 DEL PRPC TGN 9° (TRAM-TSO-871) ABONO EN LA LIBRETA N°00099021001 TGN-RECURSOS ORDINARIOS</t>
  </si>
  <si>
    <t>||TRANSFERENCIA DE FONDOS S/G. FORMULARIO CITE: BUN096/18 DE LA FECHA.(HRE-TSO-884), RECURSOS NO EJECUTADOS DE LOS PROYECTOS FINANCIADOS POR LA UPRE, Y ESTOS RECURSOS SE ENCUENTREN GARANTIZADOS PARA LA REPROGRAMACION EN EL PRESUPUESTO DE LA GESTION 2018. A SOLICITUD GOB.AUT.MCPAL.POJO, LIBRETA N° 00099024113 BOLIVIA CAMBIA; BUN.</t>
  </si>
  <si>
    <t>||TRANSFERENCIA A LA CUENTA UNICA DEL TESORO IMPORTE RETENIDO A WALTER ABRAHAM PEREZ ALANDIA POR REMUNERACIÓN MÁXIMA CORRESPONDIENTE AL MES DE ENERO/2018 - LIBRETA N° 00990201001, SEGÚN DOCUMENTOS ADJUNTOS Y "ROC" N° 93/2018 DEL DCR. TRANS. POR REMUNERACIÓN MÁXIMA WALTER ABRAHAM PEREZ ALANDIA - ENERO/2018 LIBRETA N° 00990201001</t>
  </si>
  <si>
    <t>VENTA DE DIVISAS CON TRANSFERENCIA DE FONDOS A SOLICITUD DE EMPRESA BOLIVIANA DE ALMENDRA Y DERIVADOS SEGUN SOLICITUD 4340 REF: TRANSFERENCIA PARA PAGO DE RENOVACION - APORTE AL CONSEJO INTERNACIONAL DE LAS NUECES (INTERNATIONAL NUT COUNCIL) 2018. EQUIVALENTES 1.103,13 USD LIB. 00582012001 EBA - RECURSOS ESPECIFICOS (4010709419) POR DIFERENCIAL CAMBIARIO</t>
  </si>
  <si>
    <t>VENTA DE DIVISAS CON TRANSFERENCIA DE FONDOS A SOLICITUD DE EMPRESA BOLIVIANA DE ALMENDRA Y DERIVADOS SEGUN SOLICITUD 4340 REF: TRANSFERENCIA PARA PAGO DE RENOVACION - APORTE AL CONSEJO INTERNACIONAL DE LAS NUECES (INTERNATIONAL NUT COUNCIL) 2018. EQUIVALENTES 1.103,13 USD LIB. 00582012001 EBA - RECURSOS ESPECIFICOS (4010709419)</t>
  </si>
  <si>
    <t>VENTA DE DIVISAS CON TRANSFERENCIA DE FONDOS A SOLICITUD DE YACIMIENTOS PETROLIFEROS FISCALES BOLIVIANOS SEGUN SOLICITUD 4341 REF: PAGO A EMPRESA SANDER GEOPHYSICS LIMITED, POR CONCEPTO DE PAGO FINAL DEL PROCESO ADQUISICION INTEGRAL AEROGRAVIMETRICA AEROMAGNETOMETRICA EN LA SUBCUENCA ROBORE. LIB. 00513022001 YPFB - "OPERACIONES"</t>
  </si>
  <si>
    <t>VENTA DE DIVISAS CON TRANSFERENCIA DE FONDOS A SOLICITUD DE MINISTERIO DE GOBIERNO SEGUN SOLICITUD 4343 REF: HABERES DE ADJUNTO A AGREGADO POLICIAL EN EL EXTERIOR CORRESPONDIENTE AL MES DE DICIEMBRE 2017 SEGUN PLANILLA ADJUNTA LIB. 00099021001 TGN-RECURSOS ORDINARIOS (3987)</t>
  </si>
  <si>
    <t>REGULARIZACION DE TRANSFERENCIA DEL EXTERIOR SEGUN SWIFT 01956 DE FECHA 14/02/2018 ORDENANTE: EMBAJADA DE BOLIVIA EN QUITO-ECUADOR LIB. 00099021001 TGN-RECURSOS ORDINARIOS (3987)</t>
  </si>
  <si>
    <t>REGULARIZACION DE TRANSFERENCIA DEL EXTERIOR SEGUN SWIFT 01957 DE FECHA 14/02/2018 ORDENANTE: EMBAJADA DE BOLIVIA QUITO ECUADOR LIB. 00099021001 TGN-RECURSOS ORDINARIOS (3987)</t>
  </si>
  <si>
    <t>REGULARIZACION DE TRANSFERENCIA DEL EXTERIOR SEGUN SWIFT 01662 DE FECHA 14/02/2018 ORDENANTE: CONSULADO GENERAL DE BOLIVIA EN SAO PAULO BR. LIB. 00099021001 TGN-RECURSOS ORDINARIOS (3987)</t>
  </si>
  <si>
    <t>REGULARIZACION DE TRANSFERENCIA DEL EXTERIOR SEGUN SWIFT 01663 DE FECHA 14/02/2018 ORDENANTE: CONSULADO GENERAL DE BOLIVIA EN SAO PAULO BR. LIB. 00099021001 TGN-RECURSOS ORDINARIOS (3987)</t>
  </si>
  <si>
    <t>TRANSFERENCIA DEL EXTERIOR SEGUN SWIFT NO.2049 DE FECHA 14/02/2018 ORDENANTE: EMBASSY OF BOLIVIA REF.: DEVOLUCION SALDOS GASTOS FUNCIONAMIENTO LIB. 00099021001 TGN-RECURSOS ORDINARIOS (3987)</t>
  </si>
  <si>
    <t>REGULARIZACION DE TRANSFERENCIA DEL EXTERIOR SEGUN SWIFT 01979 DE FECHA 14/02/2018 ORDENANTE: CONSULADO DE BOLIVIA EN CALAMA CL. LIB. 00099021001 TGN-RECURSOS ORDINARIOS (3987)</t>
  </si>
  <si>
    <t>REGULARIZACION DE TRANSFERENCIA DEL EXTERIOR SEGUN SWIFT 01562 DE FECHA 14/02/2018 ORDENANTE: EMBAJADA DE BOLIVIA EN PANAMA LIB. 00099021001 TGN-RECURSOS ORDINARIOS (3987)</t>
  </si>
  <si>
    <t>REGULARIZACION DE TRANSFERENCIA DEL EXTERIOR SEGUN SWIFT 01634 DE FECHA 14/02/2018 ORDENANTE: EMBAJADA DE BOLIVIA EN ITALIA LIB. 00099021001 TGN-RECURSOS ORDINARIOS (3987)</t>
  </si>
  <si>
    <t>REGULARIZACION DE TRANSFERENCIA DEL EXTERIOR SEGUN SWIFT 01878 DE FECHA 14/02/2018 ORDENANTE: VICECONSULADO DEL ESTADO PLURINACIONAL DE BOLIVIA EN PILAR ARG. LIB. 00099021001 TGN-RECURSOS ORDINARIOS (3987)</t>
  </si>
  <si>
    <t>REGULARIZACION DE TRANSFERENCIA DEL EXTERIOR SEGUN SWIFT 01891 DE FECHA 14/02/2018 ORDENANTE: EMBAJADA DE BOLIVIA EN CAPITAL FEDERAL ARG. LIB. 00099021001 TGN-RECURSOS ORDINARIOS (3987)</t>
  </si>
  <si>
    <t>REGULARIZACION DE TRANSFERENCIA DEL EXTERIOR SEGUN SWIFT 01879 DE FECHA 14/02/2018 ORDENANTE: VICECONSULADO DEL EST. PLURINACIONAL DE BOLIVIA EN PILAR ARGENTINA REF.: SERVICIOS DEL GOBIERNO LIB. 00099021001 TGN-RECURSOS ORDINARIOS (3987)</t>
  </si>
  <si>
    <t>A:00099021001 Debito Automatico al Gobierno Autonomo Municipal de San Pedro (GAM SPE) por incumplimiento al Convenio Interinstitucional de Financiamiento UPRE-CIF-296/12 de fecha 20 de noviembre de 2012, suscrito entre la Unidad de Proyectos Especiales y el GAM SPE para el proyecto Construccion Modu</t>
  </si>
  <si>
    <t>NÚMERO DE LIBRETA CUT: 99031009.00 OPERACIÓN T01 TRANSFERENCIA DE FONDOS A LA CUT - TESORO DIRECTO DE BANCO UNION S.A. A CUENTA UNICA DEL TESORO CON NUMERO DE SOLICITUD = 2515687 Y NUMERO CORRELATIVO = 91320014022018033 TRANSFERENCIA POR OPERACIONES DE VENTA BONOS BTX</t>
  </si>
  <si>
    <t>NUMERO DE LIBRETA CUT: 00099204113 OPERACIÓN E18 TRANSFERENCIA DEL SISTEMA FINANCIERO POR CUENTA DE TERCEROS A LA CUT EJECUCION BOLETA DE GARANTIA EN CUMPLIMINETO AL CONTRATO N 1080112217 A LA ORDEN DEL MINISTERIO DE LA PRESIDENCIA UNIDAD DE PROYECTOS ESPECIALES</t>
  </si>
  <si>
    <t>NÚMERO DE LIBRETA CUT: 99031009.00 OPERACIÓN T01 TRANSFERENCIA DE FONDOS A LA CUT - TESORO DIRECTO DE BANCO UNION S.A. A CUENTA UNICA DEL TESORO CON NUMERO DE SOLICITUD = 2516791 Y NUMERO CORRELATIVO = 91320014022018083 TRANSFERENCIA POR OPERACIONES DE VENTA BONOS BTX</t>
  </si>
  <si>
    <t>VENTA DE DIVISAS CON TRANSFERENCIA DE FONDOS A SOLICITUD DE MINISTERIO DE LA PRESIDENCIA SEGUN SOLICITUD 4354 REF: DIVISAS USD 106,760.00 PAGO A CUENTA INVOICE 18000601 A DASSAULT FALCON JET WILMINGTON POR MANTENIMIENTO DE AERONAVE FAB 001, TRANSFERENCIA A CITIBANK NA CUENTA 30442598. LIB. 00099021001 TGN-RECURSOS ORDINARIOS (3987)</t>
  </si>
  <si>
    <t>De: 00099024113 Transferencia en cumplimiento al DS N0913 de 15/06/2011 y el Convenio Intergubernativo de Financiamiento UPRE-CIF-IG/533/2016, suscrito entre la UPRE y el GAM de Yapacani proyecto Construccion de Estadio Municipal Integracion Bolivia, correspondiente al pago de la planilla N 7, segun</t>
  </si>
  <si>
    <t>||COMISION TRANSFERENCIA FDOS.AL EXTERIOR 0,10% S/USD263.277,44.-,REEMB.GSTS.COMUNICACION BS220.-Y EMISION COMP.CONTABLE BS50.-REF.:PAGO 1 LC I-2016-037 P/C ENVIBOL-SEDEM A/F EIRICH INDUSTRIAL LTDA.,EN COMPL.A COMP.913518,14/02/18. LIB.00132079201 SEDEM-PLANTA ENVASES DE VIDRIO CHUQUISACA BOLIVIA REF.:COMIS.PAGO 1 LC I-2016-037</t>
  </si>
  <si>
    <t>REGULARIZACION DE TRANSFERENCIA DEL EXTERIOR SEGUN SWIFT 02041 DE FECHA 15/02/2018 ORDENANTE: CONSULADO GENERAL DE BOLIVIA EN RIO DE JANEIRO,BR. LIB. 00099021001 TGN-RECURSOS ORDINARIOS (3987)</t>
  </si>
  <si>
    <t>TRANSFERENCIA DEL EXTERIOR SEGUN SWIFT 02145 DE FECHA 15/02/2018 ORDENANTE: CONSULADO GENERAL DE BOLIVIA GINEBRA REF.: DEVOLUCION SALDOS PROGRAMA DOCUMENTACION AL 31.12.17 LIB. 00099021001 TGN-RECURSOS ORDINARIOS (3987)</t>
  </si>
  <si>
    <t>REGULARIZACION DE TRANSFERENCIA DEL EXTERIOR SEGUN SWIFT 01890 DE FECHA 15/02/2018 ORDENANTE: EMBAJADA DE BOLIVIA,CAPITAL FEDERAL-ARGENTINA LIB. 00099021001 TGN-RECURSOS ORDINARIOS (3987)</t>
  </si>
  <si>
    <t>TRANSFERENCIA DEL EXTERIOR SEGUN SWIFT 02144 DE FECHA 15/02/2018 ORDENANTE: CONSULADO GENERAL DE BOLIVIA SANTIAGO-CHILE REF.: DEVOLUCION SALDOS NO EJECUTADOS PROGRAMA DE DOCUMENTACION LIB. 00099021001 TGN-RECURSOS ORDINARIOS (3987)</t>
  </si>
  <si>
    <t>TRANSFERENCIA DEL EXTERIOR SEGUN SWIFT 02167 DE FECHA 15/02/2018 ORDENANTE: CONSULADO DE BOLIVIA EN MADRID ESPAÑA REF.: DEVOL. SALDOS GESTION 2017 CENTRO EMISOR PASAPORTES EMIPAS LIB. 00099021001 TGN-RECURSOS ORDINARIOS (3987)</t>
  </si>
  <si>
    <t>TRANSFERENCIA DEL EXTERIOR SEGUN SWIFT 02168 DE FECHA 15/02/2018 ORDENANTE: EMBAJADA DE BOLIVIA MONTEVIDEO URUGUAY REF.: DEVOLUCION SALDOS GASTOS DE FUNCIONAMIENTO LIB. 00099021001 TGN-RECURSOS ORDINARIOS (3987)</t>
  </si>
  <si>
    <t>NUMERO DE LIBRETA CUT: 00099021001 OPERACIÓN E18 TRANSFERENCIA DEL SISTEMA FINANCIERO POR CUENTA DE TERCEROS A LA CUT TRANSFERENCIA POR PAGO ADELANTADO P.R.A. - RP ENERO 2018</t>
  </si>
  <si>
    <t>NUMERO DE LIBRETA CUT: 00099021001 OPERACIÓN E18 TRANSFERENCIA DEL SISTEMA FINANCIERO POR CUENTA DE TERCEROS A LA CUT TRANSFERENCIA POR PAGO INDEBIDO RP ENERO 2018</t>
  </si>
  <si>
    <t>||REGISTRO TRANSFERENCIA DE FONDOS DEL EXTERIOR P/EJECUCION CARTA DE CREDITO STANBY P/C WALDNER LABOREINRICHTUNGEN GMBH &amp; CO.CG A/F CORPORACION MINERA DE BOLIVIA,S/G SWIFT NO.2169 DE LA FECHA Y DOCS.ADJ. LIB.00597012001 RECURSOS PROPIOS VENTAS REF.:SBLC LBW16GA902635</t>
  </si>
  <si>
    <t>De: 00513012004 A requerimiento de Yacimientos Petroliferos Fiscales Bolivianos, con nota CITE: YPFB/DFC - N 3898 URT-1938/2017, y en virtud a la nota interna CITE: MEFP/VPCF/ DGCF/UCCF N 157/2018 de la Direccion General de Contabilidad Fiscal del Ministerio de Economia y Finanzas Publicas, en la cu</t>
  </si>
  <si>
    <t>De: 00513012004 A requerimiento de Yacimientos Petroliferos Fiscales Bolivianos, con nota CITE: DFC - N 3897 URT-1937/2017, y en virtud a la nota interna CITE: MEFP/VPCF/ DGCF/UCCF N 153/2018 de la Direccion General de Contabilidad Fiscal del Ministerio de Economia y Finanzas Publicas, en la cual so</t>
  </si>
  <si>
    <t>De: 00099024113 Transferencia en cumplimiento al DS N0913 de 15/06/2011 y el Convenio Intergubernativo de Financiamiento UPRE-CIF-IG 145/2017, suscrito entre la UPRE y el GAM Bolpebra, Proyecto Const. Aulas y Viv. P/Maestros en U.E. Santa Lucia - Com. Litoral, correspondiente al pago de la planilla</t>
  </si>
  <si>
    <t>De: 00099024113 Transferencia en cumplimiento al DS N0913 de 15/06/2011 y el Convenio Intergubernativo de Financiamiento UPRE-CIF-IG 024/2017, suscrito entre la UPRE y el GAM Uyuni, Proyecto Construccion Coliseo Cerrado Rio Mulato, correspondiente al pago de la planilla N2, segun la UPRE.</t>
  </si>
  <si>
    <t>||REGISTRO COBRO COMISION AVISO ENMIENDA GARANTIA INTERNACIONAL BS220Y EMISION CBTE. CONTABLE BS50.- REF.: BKD2017LG00047 BCB: SB-R-2017-25 A/F MINISTERIO DE GOBIERNO CGO. LIB. N°00015011108 MINISTERIO DE GOBIERNO-OTROS INGRESOS REF.: COM. AVISO ENMIENDA SB-R-2017-25</t>
  </si>
  <si>
    <t>||REGISTRO TRANSFERENCIA DE FONDOS DEL EXTERIOR P/EJECUCION CARTA DE CREDITO STANBY P/C WALDNER LABOREINRICHTUNGEN GMBH &amp; CO.CG A/F CORPORACION MINERA DE BOLIVIA,S/G SWIFT NO.2169 DE LA FECHA Y DOCS.ADJ. LIB.00597012001 RECURSOS PROPIOS VENTAS REF.:EMIS.COMP.CONT. SBLC LBW16GA902635(BCB:SB-R-2016-45)</t>
  </si>
  <si>
    <t>||VENTA DE DIVISAS S/G NOTAS DGAF STRÍA. GRAL. Nº 572/17, DGAF STRÍA. GRAL. Nº 075/18 Y AUTORIZACION VTA DIV DEL MEFP COD 010367 4372 DEL 15/02/18, COM EMI LC 0.15% S/USD 171.750,37 POR 120 DIAS, REEM GTOS COM BS 220.- Y EMISION CBTE CONTABLE BS 50.- REF.: I-2018-03. CGO.LIB.N° 0020051101 MINDEF-ARMADA BOLIVIANA VARIOS REF.: COM EMISION LC I-2018-03</t>
  </si>
  <si>
    <t>COBRO DE||ÚTILES DE ESCRITORIO POR LA ELABORACIÓN DE 7 COMPROBANTES CONTABLES DE COBRO DE CAPITAL E INTERESES POR EL CRÉDITO DE EMERGENCIA AL TGN DE LA LIBRETA N° 00099021001 TGN RECURSOS ORDINARIOS M/N, COSTO ÚTILES DE ESCRITORIO</t>
  </si>
  <si>
    <t>PAGO A BID PRÉSTAMO 3599/BL-BO VCTO. 15-02-2018 POR CUENTA DE TGN , NTI. 010422 VALOR 15-02-2018 INTERESES USD 9.935,22 COMISIONES USD 122.904,13 CTA. 3987 CUENTA UNICA DEL TESORO-3987 LIB. 00099021001 REF.: COMISIONES BANCARIAS</t>
  </si>
  <si>
    <t>PAGO A BID PRÉSTAMO 3599/BL-BO VCTO. 15-02-2018 POR CUENTA DE TGN , NTI. 010423 VALOR 15-02-2018 INTERESES USD 264,38 CTA. 3987 CUENTA UNICA DEL TESORO-3987 LIB. 00099021001 REF.: COMISIONES BANCARIAS</t>
  </si>
  <si>
    <t>PAGO A IDA PRÉSTAMO 5170-BO VCTO. 15-02-2018 POR CUENTA DE TGN , NTI. 010355 VALOR 15-02-2018 CAPITAL USD 767.622,47 INTERESES USD 461.666,20 CTA. 3987 CUENTA UNICA DEL TESORO-3987 LIB. 00099021001 REF.: COMISIONES BANCARIAS</t>
  </si>
  <si>
    <t>REGULARIZACION DE TRANSFERENCIA DEL EXTERIOR SEGUN SWIFT 02128 DE FECHA 16/02/2018 ORDENANTE: CONSULADO GENERAL DE BOLIVIA EN GINEBRA LIB. 00099021001 TGN-RECURSOS ORDINARIOS (3987)</t>
  </si>
  <si>
    <t>TRANSFERENCIA DEL EXTERIOR SEGUN SWIFT 02264 DE FECHA 16/02/2018 ORDENANTE: CONSUALDO DE BOLIVIA CUZCO PERU REF.: DEVOLUCION DE SALDOS GASTOS DE FUNCIONAMIENTO PROGRAMA DOCUMENTACION LIB. 00099021001 TGN-RECURSOS ORDINARIOS (3987)</t>
  </si>
  <si>
    <t>A:00099021001 Debito Automatico segun nota CITE: MEFP/VTCP/DGCP/UF-65/2018, informe Tecnico MEFP/VTCP/DGCP/UF-56/2017 de la Dir. Gral. de Credito Publico, Inf. Legal MEFP/DGAJ/UAJ/No.168/2017 de la Dir. Gral. Asuntos Juridicos del MEFP que senala la procedencia, por concepto de incumplimiento al D.S</t>
  </si>
  <si>
    <t>NUMERO DE LIBRETA CUT: Cuenta Unica del Tesoro OPERACIÓN E18 TRANSFERENCIA DEL SISTEMA FINANCIERO POR CUENTA DE TERCEROS A LA CUT Pago correspondiente a febrero de 2018</t>
  </si>
  <si>
    <t>NÚMERO DE LIBRETA CUT: 99031009.00 OPERACIÓN T01 TRANSFERENCIA DE FONDOS A LA CUT - TESORO DIRECTO DE BANCO UNION S.A. A CUENTA UNICA DEL TESORO CON NUMERO DE SOLICITUD = 2523475 Y NUMERO CORRELATIVO = 91320016022018211 TRANSFERENCIA POR OPERACIONES DE VENTA BONOS BTX</t>
  </si>
  <si>
    <t>||TRANSFERENCIA DE FONDOS S/G. FORMULARIO, CITE' BUN103/17 DE LA FECHA (HRE-TSO-931). CORRESPONDE AL 20% SEGÚN CONVENIO INTERGUBERNATIVO DE COLABORACIÓN PARA EL PROY: CONST. SIST. DE RIEGO KHAPARIY MAYU VERA CRUZ, EL CUAL SERA EJECUTADO POR EL FONADIN. A SOLICITUD DEL G.A.M. DE COCAPATA; LIBRETA 00047364102; BUN.</t>
  </si>
  <si>
    <t>||TRANSFERENCIA DE FONDOS DE LA CUENTA 6009 OPERACIONES A APROPIAR TGN-SOSP A LA CUT. POR MALA APROPIACION DE CUENTA POT PARTE DEL TESORO.</t>
  </si>
  <si>
    <t>'COBRO DE UTILES DE ESCRITORIO POR´||BS50.- Y COBRO REEMBOLSO GASTOS DE COMUNICACION BS220.- REFERENCIA: CARTA DE CREDITO I-2017-036. CGO. LIB. N° 00132069201 - SEDEM - PROMIEL - FINPRO - CHUQUISACA REF.: LC I-2017-036</t>
  </si>
  <si>
    <t>||TRANSFERENCIA DE SALDOS DE LA CUT. PARA PAGO DE VENCIMIENTOS DE LA FECHA DE VALORES "C".</t>
  </si>
  <si>
    <t>||COMPLEMENTO A COBRO COMISIONES POR TRANSFERENCIA DE FDOS. AL EXTERIOR POR PAGO DE LC I-2016-023 LIB. 01320102003 SEDEM - ADM Y OPERACIONES PAPELBOL REF.: PAGO N°2 LC I-2016-023</t>
  </si>
  <si>
    <t>'TRANSFERENCIA'||TRANSFERENCIA RECIBIDA DEL EXTERIOR SEGÚN MENSAJES SWIFT NOS. 2267-2258 (REM.EXT.) DE FECHA 16-02-2018, VALOR 16-02-2018 AYUDA HUMANITARIA LIBRETA N° 00099021001 TGN-RECURSOS ORDINARIOS (3987) REF.: UTILES DE ESCRITORIO</t>
  </si>
  <si>
    <t>TRANSFERENCIA DE FONDOS AL EXTERIOR A SOLICITUD DE MINISTERIO DE SALUD SEGUN SOLICITUD 4377 REF: PAGO AL CONSORCIO PGI-ANTARES-CASA SOLO, FV17230090 Y FV17230091 POR CONCEPTO ENTREGA DE LOS PRODUCTOS MODULOS DE CAPACITACION INSTALACION DE EQUIPAMIENTO MEDICO Y MODULOS DE CAPACITACION EN DISENO DE LIB. 00046057007 MS-$US-BID 2822/BL-BO MEJORAMIENTO ACCESOS A SERVICIOS</t>
  </si>
  <si>
    <t>TRANSFERENCIA RECIBIDA DEL EXTERIOR SEGÚN MENSAJES SWIFT Nos. 2265-2256 (REM.EXT.) DE FECHA 16-02-2018 POR DESEMBOLSO DE FONPLATA PRÉSTAMO BOL 30/2017 INFRAESTRUCTURA URBANA DESEMB. NRO. 1 LIBRETA N° 00287102001 FPS-RECURSOS PROPIOS REF.: UTILES DE ESCRITORIO</t>
  </si>
  <si>
    <t>COBRO COSTOS DE PAPELERIA SEGUN TRANSFERENCIA DEL EXTERIOR POR ORDEN DE ENERGIA ARGENTINA S.A. LIB. 00513012007 YPFB - RECURSOS NACIONALIZACIÓN</t>
  </si>
  <si>
    <t>De: 00513012004 A requerimiento de Yacimientos Petroliferos Fiscales Bolivianos, con notas CITE: YPFB/DFC - Nos. 3803, 3804 y 3826 URT-1897, 1898 y 1916/2017, y en virtud a la nota interna CITE: MEFP/VPCF/ DGCF/UCCF N 156/2018 de la Direccion General de Contabilidad Fiscal del Ministerio de Economia</t>
  </si>
  <si>
    <t>De: 00513012004 A requerimiento de Yacimientos Petroliferos Fiscales Bolivianos, con notas CITE: YPFB/DFC - Nos. 3833, 3834 y 3835 URT-1923, 1924 y 1925/2017, y en virtud a la nota interna CITE: MEFP/VPCF/ DGCF/UCCF N 156/2018 de la Direccion General de Contabilidad Fiscal del Ministerio de Economia</t>
  </si>
  <si>
    <t>De: 00513012004 A requerimiento de Yacimientos Petroliferos Fiscales Bolivianos, con notas CITE: YPFB/DFC - N 3806 URT-1900/2017, y en virtud a la nota interna CITE: MEFP/VPCF/ DGCF/UCCF N 156/2018 de la Direccion General de Contabilidad Fiscal del Ministerio de Economia y Finanzas Publicas, en la c</t>
  </si>
  <si>
    <t>De: 00513012004 A requerimiento de Yacimientos Petroliferos Fiscales Bolivianos, con notas CITE: YPFB/DFC - Nos. 3888 y 3827 URT-1931 y 1917/2017, y en virtud a la nota interna CITE: MEFP/VPCF/ DGCF/UCCF N 156/2018 de la Direccion General de Contabilidad Fiscal del Ministerio de Economia y Finanzas</t>
  </si>
  <si>
    <t>De: 00513012004 A requerimiento de Yacimientos Petroliferos Fiscales Bolivianos, con nota CITE: YPFB/DFC - N 3828 y URT-1918/2017, y en virtud a la nota interna CITE: MEFP/VPCF/ DGCF/UCCF N 156/2018 de la Direccion General de Contabilidad Fiscal del Ministerio de Economia y Finanzas Publicas, en la</t>
  </si>
  <si>
    <t>De: 00513012004 A requerimiento de Yacimientos Petroliferos Fiscales Bolivianos, con notas CITE: YPFB/DFC - Nos. 3829 y 3830 URT-1919 y 1920/2017, y en virtud a la nota interna CITE: MEFP/VPCF/ DGCF/UCCF N 156/2018 de la Direccion General de Contabilidad Fiscal del Ministerio de Economia y Finanzas</t>
  </si>
  <si>
    <t>De: 00513012004 A requerimiento de Yacimientos Petroliferos Fiscales Bolivianos, con notas CITE: YPFB/DFC - Nos. 3885, 3886 y 3887 y URT-1828, 1829 y 1930/2017, y en virtud a la nota interna CITE: MEFP/VPCF/ DGCF/UCCF N 156/2018 de la Direccion General de Contabilidad Fiscal del Ministerio de Econom</t>
  </si>
  <si>
    <t>De: 00513012004 A requerimiento de Yacimientos Petroliferos Fiscales Bolivianos, con notas CITE: YPFB/DFC - Nos. 3889, 3890 y 3891 y URT-1932, 1933 y 1934/2017, y en virtud a la nota interna CITE: MEFP/VPCF/ DGCF/UCCF N 156/2018 de la Direccion General de Contabilidad Fiscal del Ministerio de Econo</t>
  </si>
  <si>
    <t>De: 00513012002 A requerimiento de Yacimientos Petroliferos Fiscales Bolivianos, con nota CITE: YPFB/DFC - N 3805 URT-1899/2017, y en virtud a la nota interna CITE: MEFP/VPCF/ DGCF/UCCF N 156/2018 de la Direccion General de Contabilidad Fiscal del Ministerio de Economia y Finanzas Publicas, en la cu</t>
  </si>
  <si>
    <t>De: 00513012004 A requerimiento de Yacimientos Petroliferos Fiscales Bolivianos, con nota CITE: YPFB/DFC-3832 y URT-1922/2017, y en virtud a la nota interna CITE: MEFP/VPCF/ DGCF/UCCF N 156/2018 de la Direccion General de Contabilidad Fiscal del Ministerio de Economia y Finanzas Publicas, en la cual</t>
  </si>
  <si>
    <t>De: 00513012004 A requerimiento de Yacimientos Petroliferos Fiscales Bolivianos, con nota CITE: YPFB/DFC - N 3836 y URT-1926/2017, y en virtud a la nota interna CITE: MEFP/VPCF/ DGCF/UCCF N 156/2018 de la Direccion General de Contabilidad Fiscal del Ministerio de Economia y Finanzas Publicas, en la</t>
  </si>
  <si>
    <t>De: 00513012002 A requerimiento de Yacimientos Petroliferos Fiscales Bolivianos, con nota CITE: DFC - N 3831 URT-1921/2017, y en virtud a la nota interna CITE: MEFP/VPCF/ DGCF/UCCF N 156/2018 de la Direccion General de Contabilidad Fiscal del Ministerio de Economia y Finanzas Publicas, en la cual so</t>
  </si>
  <si>
    <t>De: 00513012002 A requerimiento de Yacimientos Petroliferos Fiscales Bolivianos, con nota CITE: YPFB/DFC - N3892 y URT-1935/2017, y en virtud a la nota interna CITE: MEFP/VPCF/ DGCF/UCCF N 156/2018 de la Direccion General de Contabilidad Fiscal del Ministerio de Economia y Finanzas Publicas, en la c</t>
  </si>
  <si>
    <t>A:00099021001 Transferencia que efectuamos a requerimiento del Min. Planificacion del Desarrollo, segun notas CITE MPD/DGAA/URH/NE/46/18 y CITE:MPD/DGAJ/EXT-357/17, informe Tecnico MDP/DGAA/URH/No.010/2018 Inf. Legal MPD/DGAJ/INF/N637/17, por concepto de reembolso de subsidios por incapacidad tempor</t>
  </si>
  <si>
    <t>NÚMERO DE LIBRETA CUT: 99031009.00 OPERACIÓN T01 TRANSFERENCIA DE FONDOS A LA CUT - TESORO DIRECTO DE BANCO UNION S.A. A CUENTA UNICA DEL TESORO CON NUMERO DE SOLICITUD = 2526210 Y NUMERO CORRELATIVO = 91320019022018271 TRANSFERENCIA POR OPERACIONES DE VENTA BONOS BTX</t>
  </si>
  <si>
    <t>'TRANSFERENCIA DE FONDOS DE DPTOS.DE ENCAJE LEGAL DEL SISTEMA FINANCIERO A DPTOS.CTES.DEL SECTOR PUBLICO S/G CITE' BUN.CA/P.CORP/034||2018; DE LA FECHA (HRE-TSO-942). DEVOLUCIÓN DE RECURSOS A LA CUENTA UNICA DEL TESORO. A SOLIC. BDP-SAM FIDEICOMISO BONO JUANCITO PINTO GEST. 2017; LIBR. 00099021001 TGN-RECURSOS ORD;BUN.</t>
  </si>
  <si>
    <t>'TRANSFERENCIA DE FONDOS||S/G. NOTA CITE: MEFP/VTCP/DGCP/UODP-183/2018 DE LA FECHA, DEL MIN.ECONOMIA Y FINANZAS PUBLICAS.(HRE-TSO-941), A FAVOR DEL GOBIERNO AUTONOMO MUNICIPAL DE SANTA CRUZ. DEBITO DE LA LIBRETA N°00099037003 PAR CAF 5544-BSGMSCZ SANEAMIENTO Y DRENAJE URBANO.</t>
  </si>
  <si>
    <t>'TRANSFERENCIA DE FONDOS||S/G. NOTA CITE: MEFP/VTCP/DGCP/UODP-183/2018 DE LA FECHA, DEL MIN.ECONOMIA Y FINANZAS PUBLICAS.(HRE-TSO-941), A FAVOR DEL GOBIERNO AUTONOMO MUNICIPAL DE SANTA CRUZ. DEBITO DE LA LIBRETA N° 00099021001, REPOSICION UTILES DE ESCRITORIO.</t>
  </si>
  <si>
    <t>TRANSFERENCIA DEL EXTERIOR SEGUN SWIFT 02417 DE FECHA 20/02/2018 ORDENANTE: CONSULADO DE BOLIVIA EN BILBAO REF.: DEV. PROG. DOCUMENT. LIB. 00099021001 TGN-RECURSOS ORDINARIOS (3987)</t>
  </si>
  <si>
    <t>TRANSFERENCIA DEL EXTERIOR SEGUN SWIFT 02416 DE FECHA 20/02/2018 ORDENANTE: CONSULADO DE BOLIVIA EN BILBAO REF.: DEV. PROG. DOCUMET. LIB. 00099021001 TGN-RECURSOS ORDINARIOS (3987)</t>
  </si>
  <si>
    <t>TRANSFERENCIA DEL EXTERIOR SEGUN SWIFT 02422 DE FECHA 20/02/2018 ORDENANTE: EMBAJADA DE BOLIVIA EN DINAMARCA LIB. 00099021001 TGN-RECURSOS ORDINARIOS (3987)</t>
  </si>
  <si>
    <t>TRANSFERENCIA DEL EXTERIOR SEGUN SWIFT 02414 DE FECHA 20/02/2018 ORDENANTE: DELEGACIION BOLIVIA ANTE LA UNESCO REF.: DEVOLUCION SALDOS GASTOS DE FUNCIONAMIENTO LIB. 00099021001 TGN-RECURSOS ORDINARIOS (3987)</t>
  </si>
  <si>
    <t>TRANSFERENCIA DEL EXTERIOR SEGUN SWIFT 02423 DE FECHA 20/02/2018 ORDENANTE: EMBAJADA DE BOLIVIA EN DINAMARCA LIB. 00099021001 TGN-RECURSOS ORDINARIOS (3987)</t>
  </si>
  <si>
    <t>TRANSFERENCIA DEL EXTERIOR SEGUN SWWIFT 02424 DE FECHA 20/02/2018 ORDENANTE: CONSULADO GENERAL DE BOLIVIA EN WASHINGTON DC REF.: SEGIP RECAUDACIONES ENERO 18 LIB. 00340012005 SEGIP - RECAUDACION EXTERIOR - CEDULAS DE IDENTIDAD</t>
  </si>
  <si>
    <t>TRANSFERENCIA DEL EXTERIOR SEGUN SWIFT 02410-02407 DE FECHA 20/02/2018 ORDENANTE: EMB DA REP DA BOLIVIA BRASIL REF.: DEVOLUCION SALDOS GASTOS DE FUNCIONAMIENTO GESTION 2017 LIB. 00099021001 TGN-RECURSOS ORDINARIOS (3987)</t>
  </si>
  <si>
    <t>TRANSFERENCIA DEL EXTERIOR SEGUN SWIFT 02412-02409 DE FECHA 20/02/2018 ORDENANTE: CONSULADO GENERAL DE BOLIVIA EN MILAN REF.: DEVOLUCION DE SALDOS GESTION 2017 CUENTA DE PROGRAMA DE DOCUMENTACION LIB. 00099021001 TGN-RECURSOS ORDINARIOS (3987)</t>
  </si>
  <si>
    <t>A:00099021001 El concepto de la mencionada operacion corresponde a la transferencia de capital al TGN, por el mes de Enero de 2018 del Fideicomiso Programa de Reconversion Productiva y Comercial TGN 9.</t>
  </si>
  <si>
    <t>NUMERO DE LIBRETA CUT: Cuenta Unica del Tesoro OPERACIÓN E18 TRANSFERENCIA DEL SISTEMA FINANCIERO POR CUENTA DE TERCEROS A LA CUT Devolucion de pagos CC no cobrados por afiliados civiles y militares correspondiente al periodo de octubre 2017</t>
  </si>
  <si>
    <t>PAGO A JICA PRÉSTAMO BV-P5 VCTO. 20-02-2018 POR CUENTA DE TGN , NTI. 010424 VALOR 20-02-2018 INTERESES JPY 7.262,00 COMISIONES JPY 1.185.105,00 CTA. 3987 CUENTA UNICA DEL TESORO-3987 LIB. 00099021001 REF.: COMISIONES BANCARIAS</t>
  </si>
  <si>
    <t>COBRO COSTOS DE PAPELERIA SEGUN TRANSFERENCIA DEL EXTERIOR POR ORDEN DE CONSULADO GENERAL DE BOLIVIA EN WASHINGTON DC REF.: SEGIP RECAUDACIONES ENERO 18 LIB. 00340012003 RECAUDACION EXTRANJERIA - C.I. -L.C.</t>
  </si>
  <si>
    <t>De: 00035011106 Transferencia que efectuamos a requerimiento de la Direccion General de Asuntos Administrativos segun nota CITE: MEFP/DGAA/UF/No.57/2018 y en virtud a la nota interna CITE: MEFP/VPCF/DGCF/UCCF No.181/2018 de la Direccion General de Contabilidad Fiscal de esta cartera de Estado y de a</t>
  </si>
  <si>
    <t>De: 00099024113 Transferencia en cumplimiento al DS N0913 de 15/06/2011 y el Convenio Intergubernativo de Financiamiento UPRE-CIF-IG 062/2017, suscrito entre la UPRE y el GAM Carapari, Proyecto Construccion Tinglado y Graderias U.E. Villa del Carmen Chirimollar, correspondiente al pago de la planill</t>
  </si>
  <si>
    <t>De: 00099024113 Transferencia en cumplimiento al DS N0913 de 15/06/2011 y el Convenio Intergubernativo de Financiamiento UPRE-CIF-IG/523/2016, suscrito entre la UPRE y el GAM Cocapata, Proyecto Construccion Centro de Salud con Internacion Comunidad de Choro, correspondiente al pago de la planilla N5</t>
  </si>
  <si>
    <t>PAGO A CAF PRÉSTAMO CFA009277 VCTO. 20-02-2018 POR CUENTA DE TGN , NTI. 010453 VALOR 20-02-2018 INTERESES USD 576.835,42 COMISIONES USD 250.647,83 CTA. 3987 CUENTA UNICA DEL TESORO-3987 LIB. 00099021001 REF.: COMISIONES BANCARIAS</t>
  </si>
  <si>
    <t>REGULARIZACION DE TRANSFERENCIA DEL EXTERIOR SEGUN SWIFT 02281 DE FECHA 21/02/2018 ORDENANTE: EMBAJADA DEL ESTADO PLURINACIONAL DE BOLIVIA-MANAGUA-NICARAGUA LIB. 00099021001 TGN-RECURSOS ORDINARIOS (3987)</t>
  </si>
  <si>
    <t>TRANSFERENCIA DEL EXTERIOR SEGUN SWIFT NO.2493 DE FECHA 21/02/2018 ORDENANTE: CONSULATE GENERAL OF BOLIVIA EN LOS ANGELES REF.: DEVOLUCION DE SALDOS PROG DOCUMENTACION LIB. 00099021001 TGN-RECURSOS ORDINARIOS (3987)</t>
  </si>
  <si>
    <t>TRANSFERENCIA DEL EXTERIOR SEGUN SWIFT NO.2492 DE FECHA 21/02/2018 ORDENANTE: CONSULATE GENL OF THE PLURINATIONAL STATE OF BOLIVIA REF.: DEVOLUCION DE SALDOS REMESA ADICIONAL LIB. 00099021001 TGN-RECURSOS ORDINARIOS (3987)</t>
  </si>
  <si>
    <t>TRANSFERENCIA DEL EXTERIOR SEGUN SWIFT NO.2491 DE FECHA 21/02/2018 ORDENANTE: CONSULATE GENL OF THE PLURINATIONAL STATE OF BOLIVIA REF.: DEVOL.SALDOS PROGRAMA DOC 2017 LIB. 00099021001 TGN-RECURSOS ORDINARIOS (3987)</t>
  </si>
  <si>
    <t>TRANSFERENCIA DEL EXTERIOR SEGUN SWIFT NO.2490 DE FECHA 21/02/2018 ORDENANTE: CONSULATE GENL OF THE PLURINATIONAL STATE OF BOLIVIA REF.: DEVOL.SALDOS GASTOS DE FUNCIONAMIENTO 2017 LIB. 00099021001 TGN-RECURSOS ORDINARIOS (3987)</t>
  </si>
  <si>
    <t>TRANSFERENCIA DEL EXTERIOR SEGUN SWIFT NO.2489 DE FECHA 21/02/2018 ORDENANTE: CONSULATE GENL OF THE PLURINATIONAL STATE OF BOLIVIA REF.: DEVOL.SALDOS PROGRAMA DOC 2016 LIB. 00099021001 TGN-RECURSOS ORDINARIOS (3987)</t>
  </si>
  <si>
    <t>TRANSFERENCIA AUTOMATICA SEGUN INSTRUCCION DEL MINISTERIO DE ECONOMIA Y FINANZAS PUBLICAS LIBRETA 00291068001</t>
  </si>
  <si>
    <t>A:00099021001 A requerimiento de la Unidad de Administracion e Informacion Salarial (UAIS), con notas internas CITE: MEFP/VTCP/DGPOT/UAIS/Nos. 514 y 513/2018, en la cual solicita la reversion definitiva de las boletas de pagos solicitados por SENASIR, consignadas en los Comprobantes de Pago Nos. 715</t>
  </si>
  <si>
    <t>'TRANSFERENCIA DE FONDOS DE DPTOS.DE ENCAJE LEGAL DEL SISTEMA FINANCIERO A DPTOS.CTES.DEL SECTOR PUBLICO S/G CITE' BUN.CA/P.CORP/037||2018; DE LA FECHA (HRE-TSO-968). REEMBOLSAR GASTOS A LA CUT POR GASTOS DEL MINEDU. A SOLIC.BDP-SAM FIDEICOMISO BONO JUANCITO PINTO GEST.2017;LIBR.00099021001 TGN-RECURSOS ORDINARIOS.</t>
  </si>
  <si>
    <t>De: 00099024113 Transferencia en cumplimiento al DS N0913 de 15/06/2011 y el Convenio Intergubernativo de Financiamiento UPRE-CIF-IG/550/2016, suscrito entre la UPRE y el GAD del Beni proyecto Const. Centro de Formacion Multidisciplinario Trinidad - Beni, correspondiente al pago de la planilla N 4,</t>
  </si>
  <si>
    <t>De: 00099024113 Transferencia en cumplimiento al DS N0913 de 15/06/2011 y el Convenio Intergubernativo de Financiamiento UPRE-CIF-IG 026/2018, suscrito entre la UPRE y el GAM de Antequera proyecto Const. Bloque Administrativo de Apoyo al Desarrollo Productivo Challhuamayu (Antequera), correspondient</t>
  </si>
  <si>
    <t>De: 00099024113 Transferencia en cumplimiento al DS N0913 de 15/06/2011 y el Convenio Intergubernativo de Financiamiento UPRE-CIF-IG 096/2018, suscrito entre la UPRE y el GAM de Esmeralda proyecto Construccion Casa de Gobierno Municipio de Esmeralda, correspondiente al primer desembolso equivalente</t>
  </si>
  <si>
    <t>De: 00099024113 Transferencia en cumplimiento al DS N0913 de 15/06/2011 y el Convenio Intergubernativo de Financiamiento UPRE-CIF-IG 088/2018, suscrito entre la UPRE y el GAM de Huachacalla proyecto Construccion Internado U.E. German Busch Municipio Huachacalla, correspondiente al primer desembolso</t>
  </si>
  <si>
    <t>De: 00099024113 Transferencia en cumplimiento al DS N0913 de 15/06/2011 y el Convenio Intergubernativo de Financiamiento UPRE-CIF-IG 007/2018, suscrito entre la UPRE y el GAM de Curahuara de Carangas proyecto Construccion Internado Unidad Educativa Bolivia - Sajama, correspondiente al primer desembo</t>
  </si>
  <si>
    <t>De: 00099024113 Transferencia en cumplimiento al DS N0913 de 15/06/2011 y el Convenio Intergubernativo de Financiamiento UPRE-CIF-IG 006/2018, suscrito entre la UPRE y el GAM de Curahuara de Carangas proyecto Mejoramiento Mercado Central Curahuara de Carangas, correspondiente al primer desembolso eq</t>
  </si>
  <si>
    <t>De: 00099024113 Transferencia en cumplimiento al DS N0913 de 15/06/2011 y el Convenio Intergubernativo de Financiamiento UPRE-CIF-IG 052/2018, suscrito entre la UPRE y el GAD de Oruro proyecto Construccion Unidad Educativa Ernesto Guevara De La Serna Municipio de Oruro, correspondiente al primer des</t>
  </si>
  <si>
    <t>||COMISION TRANSFERENCIA FDOS.AL EXTERIOR 0,10% S/USD495.000.-,REEMB.GSTS.COMUNICACION BS220.-Y EMISION COMP.CONTABLE BS50.-REF.:PAGO 1 LC I-2017-053 P/C ENVIBOL-SEDEM A/F TIAMA,EN COMPL.A COMP.913889 ADJ.DE LA FECHA. LIB.00132079201 SEDEM PLANTA ENVASES DE VIDRIO CH.MUN.ZUDAÑEZ REF.:COMISIONES PAGO 1 LC I-2017-053</t>
  </si>
  <si>
    <t>VENTA DE DIVISAS CON TRANSFERENCIA DE FONDOS A SOLICITUD DE EMPRESA PUBLICA PRODUCTIVA CARTONES DE BOLIVIA-CARTONBOL SEGUN SOLICITUD 4390 REF: TRANSFERENCIA DE RECURSOS AL BCB PARA LA EMPRESA CRIPACK, POR LA COMPRA DE TROQUELES PARA LA EMPRESA FABOCE, DEL PROCESO CB/RPCD/SE/009/2018, AUTORIZADO SEGU LIB. 00576012001 CARTONBOL</t>
  </si>
  <si>
    <t>De: 00099024113 Transferencia en cumplimiento al DS N0913 de 15/06/2011 y el Convenio Intergubernativo de Financiamiento UPRE-CIF-IG 100/2018, suscrito entre la UPRE y el GAM Boyuibe, Proyecto Construccion Coliseo Municipal Barrio Lindo Municipio de Boyuibe, correspondiente al pago del 20% de antici</t>
  </si>
  <si>
    <t>De: 00099024113 Transferencia en cumplimiento al DS N0913 de 15/06/2011 y el Convenio Intergubernativo de Financiamiento UPRE-CIF-IG/438/2015, suscrito entre la UPRE y el GAM de Saipina proyecto Construccion Modulo Unidad Educativa Rafael y Jose Mendoza B, correspondiente al pago de la planilla N 6,</t>
  </si>
  <si>
    <t>De: 00099024113 Transferencia en cumplimiento al DS N0913 de 15/06/2011 y el Convenio Intergubernativo de Financiamiento UPRE-CIF-IG 472/2016, suscrito entre la UPRE y el GAM de San Lorenzo proyecto Construccion Unidad Educativa Mixta Tomatas Grande, correspondiente al pago de la planilla N 10, segu</t>
  </si>
  <si>
    <t>De: 00099024113 Transferencia en cumplimiento al DS N0913 de 15/06/2011 y el Convenio Intergubernativo de Financiamiento UPRE-CIF-IG 450/2016, suscrito entre la UPRE y el GAM de Colcapirhua proyecto Construccion Unidad Educativa Modelo Colcapirhua, correspondiente al pago de la planilla N 4, segun l</t>
  </si>
  <si>
    <t>De: 00099024113 Transferencia en cumplimiento al DS N0913 de 15/06/2011 y el Convenio Intergubernativo de Financiamiento UPRE-CIF-IG 417/2016, suscrito entre la UPRE y el GAM Sacaba, Proyecto Construccion Unidad Educativa Gral. Juan Jose Torrez Gonzales Nivel Secundario D-6, correspondiente al pago</t>
  </si>
  <si>
    <t>De: 00099024113 Transferencia en cumplimiento al DS N0913 de 15/06/2011 y el Convenio Intergubernativo de Financiamiento UPRE-CIF-IG 003/2017, suscrito entre la UPRE y el GAM Yacuiba, Proyecto Construccion U.E. Tierras Nuevas, correspondiente al pago de la planilla N6, segun la UPRE.</t>
  </si>
  <si>
    <t>De: 00099024113 Transferencia en cumplimiento al DS N0913 de 15/06/2011 y el Convenio Intergubernativo de Financiamiento UPRE-CIF-IG 087/2017, suscrito entre la UPRE y el GAM Vinto, Proyecto Construccion Unidad Educativa Alvaro Garcia Linera, correspondiente al pago de la planilla N5, segun la UPRE.</t>
  </si>
  <si>
    <t>De: 00099024113 Transferencia en cumplimiento al DS N0913 de 15/06/2011 y el Convenio Intergubernativo de Financiamiento UPRE-CIF-IG 411/2016, suscrito entre la UPRE y el GAM Sacaba, Proyecto Construccion Puente Vehicular Rio Maylanco Distrito 2, correspondiente al pago de la planilla N3 de cierre,</t>
  </si>
  <si>
    <t>De: 00099024113 Transferencia en cumplimiento al DS N0913 de 15/06/2011 y el Convenio Intergubernativo de Financiamiento UPRE-CIF-IG 863/2017, suscrito entre la UPRE y el GAM Cuatro Canadas, Proyecto Const. Bloque Emergencia, Laboratorio y Cocina Comedor Hospital Municipal Cuatro Canada, correspondi</t>
  </si>
  <si>
    <t>De: 00099024113 Transferencia en cumplimiento al DS N0913 de 15/06/2011 y el Convenio Interinstitucional de Financiamiento UPRE-CIF-107/2014, suscrito entre la UPRE y el GAM de Bermejo proyecto Construccion Stadium Barrio Municipal, correspondiente al pago de la planilla N 27, segun la UPRE.</t>
  </si>
  <si>
    <t>De: 00099024113 Transferencia en cumplimiento al DS N0913 de 15/06/2011 y el Convenio Intergubernativo de Financiamiento UPRE-CIF-IG 012/2017, suscrito entre la UPRE y el GAD Oruro, Proyecto Construccion Unidad Educativa Nino Quirquincho Feliz, correspondiente al pago de la planilla N4, segun la UPR</t>
  </si>
  <si>
    <t>De: 00099024113 Transferencia en cumplimiento al DS N0913 de 15/06/2011 y el Convenio Intergubernativo de Financiamiento UPRE-CIF-IG 084/2017, suscrito entre la UPRE y el GAM de Tarija proyecto Construccion Unidad Educ. Urb. Los Laureles de la Ciudad de Tarija, correspondiente al pago de la planilla</t>
  </si>
  <si>
    <t>De: 00099024113 Transferencia en cumplimiento al DS N0913 de 15/06/2011 y el Convenio Intergubernativo de Financiamiento UPRE-CIF-IG 023/2017, suscrito entre la UPRE y el GAM de San Lorenzo proyecto Construccion Unidad Educativa Cnel. Lino Morales Comunidad Lajas la Merced, correspondiente al pago d</t>
  </si>
  <si>
    <t>De: 00099024113 Transferencia en cumplimiento al DS N0913 de 15/06/2011 y el Convenio Intergubernativo de Financiamiento UPRE-CIF-IG 054/2017, suscrito entre la UPRE y el GAM Padcaya, Proyecto Construccion Unidad Educativa Oscar Hiza Bastias - La Mamora, correspondiente al pago de la planilla N1, se</t>
  </si>
  <si>
    <t>De: 00099024113 Transferencia en cumplimiento al DS N0913 de 15/06/2011 y el Convenio Intergubernativo de Financiamiento UPRE-CIF-IG 065/2017, suscrito entre la UPRE y el GAM de Entre Rios proyecto Construccion Tinglado U.E. Loma Alta, correspondiente al pago de la planilla N 4, segun la UPRE.</t>
  </si>
  <si>
    <t>De: 00099024113 Transferencia en cumplimiento al DS N0913 de 15/06/2011 y el Convenio Intergubernativo de Financiamiento UPRE-CIF-IG 001/2017, suscrito entre la UPRE y el GAM Uriondo, Proyecto Construccion Centro de Capacitacion Productiva Calamuchita, correspondiente al pago de la planilla N6, segu</t>
  </si>
  <si>
    <t>De: 00099024113 Transferencia en cumplimiento al DS N0913 de 15/06/2011 y el Convenio Intergubernativo de Financiamiento UPRE-CIF-IG 557/2017, suscrito entre la UPRE y el GAM de Colquiri proyecto Construccion 2 Aulas y Direccion U.E. Alto Colquiri - Colquiri, correspondiente al pago de la planilla N</t>
  </si>
  <si>
    <t>De: 00099024113 Transferencia en cumplimiento al DS N0913 de 15/06/2011 y el Convenio Intergubernativo de Financiamiento UPRE-CIF-IG/468/2016, suscrito entre la UPRE y el GAM Cobija, Proyecto Const. Mercado Municipal Evo Morales Ayma - Cobija, correspondiente al pago de la planilla N3, segun la UPRE</t>
  </si>
  <si>
    <t>TRANSFERENCIA DEL EXTERIOR SEGUN SWIFT 02544 DE FECHA 22/02/2018 ORDENANTE: CONSULADO DE BOLIVIA ANTOFAGASTA REF.: DEVOLUCION SALDOS GASTOS DE PROGRAMA DE DOC. LIB. 00099021001 TGN-RECURSOS ORDINARIOS (3987)</t>
  </si>
  <si>
    <t>REGULARIZACION DE TRANSFERENCIA DEL EXTERIOR SEGUN SWIFT 02450 DE FECHA 22/02/2018 ORDENANTE: EMBAJADA DE BOLIVIA EN LA INDIA LIB. 00099021001 TGN-RECURSOS ORDINARIOS (3987)</t>
  </si>
  <si>
    <t>A:00099024113 Debito automatico por incumplimiento del GAM San Pedro, correspondiente al Convenio Interinstitucional de Financiamiento UPRE-CIF-295/12 de fecha 20 de noviembre de 2012 suscrito entre la Unidad de Proyectos Especiales y el GAM San Pedro, proyecto Construccion Modulo Educativo Bateria</t>
  </si>
  <si>
    <t>A:00099021001 A requerimiento de la Unidad de Administracion e Informacion Salarial (UAIS), con notas internas CITE: MEFP/VTCP/DGPOT/UAIS/Nos. 944 y 943/2018, en la cual solicita la reversion definitiva de las boletas de pagos solicitados por el SENASIR, consignadas en los Comprobantes de Pago Nos.</t>
  </si>
  <si>
    <t>NÚMERO DE LIBRETA CUT: 99031009.00 OPERACIÓN T01 TRANSFERENCIA DE FONDOS A LA CUT - TESORO DIRECTO DE BANCO UNION S.A. A CUENTA UNICA DEL TESORO CON NUMERO DE SOLICITUD = 2536974 Y NUMERO CORRELATIVO = 91320022022018440 TRANSFERENCIA POR OPEACIONES DE VENTA BONOS BTX</t>
  </si>
  <si>
    <t>||TRANSFERENCIA DE FONDOS PARA LA EMPRESA SEDEM PARA ECEBOL "IMPLEMENTACIÓN DE UNA PLANTA DE CEMENTO EN EL DEPTO DE POTOSI"- (3ER. DESEMBOLSO) ABONO A LA CUT LIBRETA N° 00132039202, S/G NOTA CITE: BDP/GOP/CART/0640/2018 DE 20/02/2018 LIBRETA N° 00132039202 - EMPRESA SEDEM ECEBOL-IMPLEMENTACIÓN PLANTA CEMENTO DEPTO. POTOSI</t>
  </si>
  <si>
    <t>||RESPUESTA A DEBITO DEL BANQUERO SEG.SWIFT 02583 DE LA FECHA. REF.: COBRO COMISION EUR 41,22 POR TRANSF. DE EUR 640.131,33 VALOR 18/01/2018 SEG. SOLICITUD 009675 DEL MINISTERIO DE SALUD LIBRETA 00046024204 MS-5% ENTES GESTORES PROGRAMAS PREVENC.Y PROYECTOS NALES.</t>
  </si>
  <si>
    <t>De: 00513012004 Transferencia que realizamos a solicitud de Yacimientos Petroliferos Fiscales Bolivianos mediante nota CITE: YPFB/DFC-0287 URT-0122/2018 H.R. 6-3659-R y en virtud a la nota interna CITE: MEFP/VPCF/DGCF/UCCF No 208/2018 de la Direccion General de Contabilidad Fiscal, para la devolucio</t>
  </si>
  <si>
    <t>De: 00513012004 A requerimiento de Yacimientos Petroliferos Fiscales Bolivianos, con nota CITE: YPFB/DFC -0255 URT-0109/2018, en la cual solicita la devolucion de deposito erroneo, de la CUT Libreta N00513012004 a la CCF N 10000006024800, y en virtud a la nota interna CITE: MEFP/VPCF/ DGCF/UCCF N 20</t>
  </si>
  <si>
    <t>De: 00035011106 TRANSFERENCIA DE RECURSOS SEGUN PROCEDIMIENTO COTE: MEFP/VPCF/DGCF/UCCF N190/2018 A SOLICITUD DEL MINISTERIO DE ECONOMIA Y FINANZAS PUBLICAS MEDIANTE NOTA CITE: MEFP/DGAA/UF/N64/2018 PARA DEVOLVER EL DEPOSITO ERRONEO REGISTRADO CON C-21 SIP 77. H.R. 6-34245-R</t>
  </si>
  <si>
    <t>De: 00035011105 TRANSFERENCIA DE RECURSOS SEGUN PROCEDIMIENTO COTE: MEFP/VPCF/DGCF/UCCF N190/2018 A SOLICITUD DEL MINISTERIO DE ECONOMIA Y FINANZAS PUBLICAS MEDIANTE NOTA CITE: MEFP/DGAA/UF/N65/2018 PARA DEVOLVER EL DEPOSITO ERRONEO REGISTRADO CON C-21 SIP 76. H.R. 45-1957-D</t>
  </si>
  <si>
    <t>'COBRO POR´||COMISION TRANSFERENCIA AL EXTERIOR 0.10% S/USD 196.340.- REEMBOLSO GASTOS DE COMUNICACION BS220.- Y EMISION CBTE CONTABLE BS50.- EN COMPLEMENTO A CBTE S-0914077 ADJUNTO DE LA FECHA. CGO.LIB.N° 00132069201 SEDEM - PROMIEL FINPRO CHUQUISACA REF.: CGOS PAGO N°3 LC I-2017-036</t>
  </si>
  <si>
    <t>||RESPUESTA A DEBITO DEL BANQUERO SEG.SWIFT 02583 DE LA FECHA. REF.: COBRO COMISION EUR 41,22 POR TRANSF. DE EUR 640.131,33 VALOR 18/01/2018 SEG. SOLICITUD 009675 DEL MINISTERIO DE SALUD LIBRETA 00046024207 MS-INASES BECAS DE ESPECIALIDAD PROFESIONAL</t>
  </si>
  <si>
    <t>REGULARIZACION DE TRANSFERENCIA DEL EXTERIOR SEGUN SWIFT 2231 DE FECHA 23/02/2018 ORDENANTE: EMBAJADA DE BOLIVIA EN LA INDIA LIB. 00099021001 TGN-RECURSOS ORDINARIOS (3987)</t>
  </si>
  <si>
    <t>REGULARIZACION DE TRANSFERENCIA DEL EXTERIOR SEGUN SWIFT 02419 DE FECHA 23/02/2018 ORDENANTE: EMBAJADA DE BOLIVIA EN EGIPTO LIB. 00099021001 TGN-RECURSOS ORDINARIOS (3987)</t>
  </si>
  <si>
    <t>REGULARIZACION DE TRANSFERENCIA DEL EXTERIOR SEGUN SWIFT 02420 DE FECHA 23/02/2018 ORDENANTE: EMBAJADA DE BOLIVIA EN EGIPTO LIB. 00099021001 TGN-RECURSOS ORDINARIOS (3987)</t>
  </si>
  <si>
    <t>TRANSFERENCIA DEL EXTERIOR SEGUN SWIFT 02702 DE FECHA 23/02/2018 ORDENANTE: CONSULADO DE BOLIVIA EN TACNA PERU REF.: DEVOLUCION DE SALDOS GASTOS DE FUNCIONAMIENTO LIB. 00099021001 TGN-RECURSOS ORDINARIOS (3987)</t>
  </si>
  <si>
    <t>REGULARIZACION DE TRANSFERENCIA DEL EXTERIOR SEGUN SWIFT 02186 DE FECHA 23/02/2018 ORDENANTE: CONSULADO DE BOLIVIA EN ROSARIO-ARGENTINA LIB. 00099021001 TGN-RECURSOS ORDINARIOS (3987)</t>
  </si>
  <si>
    <t>REGULARIZACION DE TRANSFERENCIA DEL EXTERIOR SEGUN SWIFT 02185 DE FECHA 23/02/2018 ORDENANTE: CONSULADO DE BOLIVIA EN ROSARIO-ARGENTINA LIB. 00099021001 TGN-RECURSOS ORDINARIOS (3987)</t>
  </si>
  <si>
    <t>||TRANSFERENCIA DE FONDOS A SOLICITUD DEL VICEMINISTERIO DEL TESORO Y CREDITO PUBLICO SEGUN NOTA MEFP/VTCP/DGCP/UODP-015/2018 DE FECHA 21/02/2018 REF.: TRASPASO POR PAGO DE COMISIONES CONVENIO DE CREDITO N° CBO 1009 01 J LIBRETA. 00099021001 TGN - RECURSOS ORDINARIOS (3987)</t>
  </si>
  <si>
    <t>||TRANSFERENCIA DE FONDOS SEGUN NOTA DEL FONDESIF CITE: FSFADM 005/18 RECIBIDA EN LA FECHA (TRAM-TSO-980) REF: TRANSFERENCIA AL TGN LA AMORTIZACION DE CAPITAL DE COOP.PAULO VI DE ENERO 2018 DEL PRPC TGN 9° ABONO EN LA LIBRETA N° 00099021001 TGN RECURSOS ORDINARIOS</t>
  </si>
  <si>
    <t>||TRANSF.FDOS.SG.NOTA DEL MMAYA CITE:105 RECIBIDA EN LA F.(TRAM-TSO-995) REF: TRANSF.FDOS.PARA FASE IMPLEMENTACION OPERACION Y MANTENIMIENTO DEL PROY. APOYO EN EXPERTICIA,ESTUDIOS Y ASISTENCIA TEC.AL SECTOR AGUA Y MEDIO AMBIENTE-PAERE UTIL.ESCRIT.CANCELADOS EN EFECTIVO ABONO EN LA LIBRETA N° 00086018051 MMAYA-BS FORT. INST. APOYO EXPERTICIA ASISTENCIA</t>
  </si>
  <si>
    <t>VENTA DE DIVISAS CON TRANSFERENCIA DE FONDOS A SOLICITUD DE MINISTERIO DE GOBIERNO SEGUN SOLICITUD 4407 REF: HABERES DE AGREGADOS Y ADJUNTOS A AGREGADOS POLICIALES EN EL EXTERIOR CUENTAS EXTRANJERAS LIB. 00099021001 TGN-RECURSOS ORDINARIOS (3987)</t>
  </si>
  <si>
    <t>De: 00099024113 Transferencia en cumplimiento al DS N0913 de 15/06/2011 y el Convenio Intergubernativo de Financiamiento UPRE-CIF-IG/040/2016, suscrito entre la UPRE y el GAM San Julian, Proyecto Construccion Estadio Municipal San Julian, correspondiente al pago de la planilla N10, segun la UPRE.</t>
  </si>
  <si>
    <t>De: 00099024113 Transferencia en cumplimiento al DS N0913 de 15/06/2011 y el Convenio Intergubernativo de Financiamiento UPRE-CIF-IG 556/2017, suscrito entre la UPRE y el GAM de Colquiri proyecto Construccion 2 Aulas y Direccion U.E. Chillijta - Chillijta, correspondiente al pago de la planilla N 1,</t>
  </si>
  <si>
    <t>De: 00099024113 Transferencia en cumplimiento al DS N0913 de 15/06/2011 y el Convenio Intergubernativo de Financiamiento UPRE-CIF-IG 555/2017, suscrito entre la UPRE y el GAM de Colquiri proyecto Construccion 2 Aulas y Direccion U.E. Pedro Domingo Murillo - Kocaya, correspondiente al pago de la plan</t>
  </si>
  <si>
    <t>REGULARIZACION DE TRANSFERENCIA DEL EXTERIOR SEGUN SWIFT 02421 DE FECHA 26/02/2018 ORDENANTE: CONSULADO GENERAL DE BOLIVIA EN MILAN LIB. 00099021001 TGN-RECURSOS ORDINARIOS (3987)</t>
  </si>
  <si>
    <t>NÚMERO DE LIBRETA CUT: 99031009.00 OPERACIÓN T01 TRANSFERENCIA DE FONDOS A LA CUT - TESORO DIRECTO DE BANCO UNION S.A. A CUENTA UNICA DEL TESORO CON NUMERO DE SOLICITUD = 2544148 Y NUMERO CORRELATIVO = 91320026022018560 TRANSFERENCIA POR OPERACIONES DE VENTA BONOS BTX</t>
  </si>
  <si>
    <t>PAGO A FONPLATA PRÉSTAMO BOL 22/2014 VCTO. 24-02-2018 POR CUENTA DE TGN , NTI. 010360 VALOR 26-02-2018 CAPITAL USD 467.712,82 INTERESES USD 101.974,31 COMISIONES USD 11.728,13 CTA. 3987 CUENTA UNICA DEL TESORO-3987 LIB. 00099021001 REF.: COMISIONES BANCARIAS</t>
  </si>
  <si>
    <t>'TRANSFERENCIA DE FONDOS||S/G. NOTA CITE: MEFP/VTCP/DGPOT/UPCFTGN/TR-509/2018 DE LA FECHA, DEL MIN.DE ECONOMIA Y FINANZAS PUBLICAS(HRE-TSO-1011), DEVOLUCION DE RECURSOS AL BANCO BISA POR TRANSFERENCIA ERRONEA EFECTUADO EL 25-09-2017 MEDIANTE EL SISTEMA LIP BCB. DEBITO DE LA LIBRETA N° 00099021001, REPOSICION UTILES DE ESCRITORIO.</t>
  </si>
  <si>
    <t>REGULARIZACION DE TRANSFERENCIA DEL EXTERIOR SEGUN SWIFT 02792 DE FECHA 27/02/2018 ORDENANTE: CONSULADO GENERAL DE BOLIVIA EN SAO PAULO BR. LIB. 00099021001 TGN-RECURSOS ORDINARIOS (3987)</t>
  </si>
  <si>
    <t>REGULARIZACION DE TRANSFERENCIA DEL EXTERIOR SEGUN SWIFT 02793 DE FECHA 27/02/2018 ORDENANTE: CONSULADO GENERAL DE BOLIVIA EN SAO PAULO BR. LIB. 00099021001 TGN-RECURSOS ORDINARIOS (3987)</t>
  </si>
  <si>
    <t>REGULARIZACION DE TRANSFERENCIA DEL EXTERIOR SEGUN SWIFT 02700 DE FECHA 27/02/2018 ORDENANTE: CONSULADO GENERAL DE BOLIVIA EN SAO PAULO BR. LIB. 00099021001 TGN-RECURSOS ORDINARIOS (3987)</t>
  </si>
  <si>
    <t>REGULARIZACION DE TRANSFERENCIA DEL EXTERIOR SEGUN SWIFT 02701 DE FECHA 27/02/2018 ORDENANTE: CONSULADO GENERAL DE BOLIVIA EN SAO PAULO BR. LIB. 00099021001 TGN-RECURSOS ORDINARIOS (3987)</t>
  </si>
  <si>
    <t>||TRANSFERENCIA DE FONDOS S/G. FORMULARIO, CITE' BUN118/18 DE LA FECHA. (HRE-TSO-1022). SALDOS NO EJECUTADOS EN CUMPLIMIENTO A LA RESOLUCION MINISTERIAL N°1136 DEL 17/11/2017. A SOLICITUD DEL G.A.M. DE VILLA TUNARI; LIBRETA 00099024113 BOLIVIA CAMBIA; BUN.</t>
  </si>
  <si>
    <t>||TRANSFERENCIA DE FONDOS S/G. FORMULARIO, CITE' BUN119/18 DE LA FECHA. (HRE-TSO-1023). DEVOLUCIÓN DE LOS SALDOS NO EJECUTADOS CON FUENTE 41, ORGANISMO 111. A SOLICITUD DEL G.A.M. ANZALDO; LIBRETA 00099024113 BOLIVIA CAMBIA; BUN.</t>
  </si>
  <si>
    <t>'TRANSFERENCIA DE FONDOS||S/G. NOTA CITE: MEFP/VTCP/DGCP/UF-131/2018 DE LA FECHA, DEL MIN.DE ECONOMIA Y FINANZAS PUBLICAS(HRE-TSO-1026), RECURSOS FIDEICOMISO INCENTIVOS A LAS EXPORTACIONES-CCF. DEBITO DE LA LIBRETA N° 00099021001, REPOSICION UTILES DE ESCRITORIO.</t>
  </si>
  <si>
    <t>VENTA DE DIVISAS CON TRANSFERENCIA DE FONDOS A SOLICITUD DE MINISTERIO DE DEFENSA SEGUN SOLICITUD 4416 REF: PAGO A THINK HOLDINGS POR LA TERCERA CUOTA DE LA ADQUISICION DE AERONAVE PARA TRANSPORTE AEREO MILITAR LIB. 00020011103 MINISTERIO DE DEFENSA - INGRESOS VARIOS</t>
  </si>
  <si>
    <t>VENTA DE DIVISAS CON TRANSFERENCIA DE FONDOS A SOLICITUD DE MINISTERIO DE DEFENSA SEGUN SOLICITUD 4415 REF: DESEMBOLSO A EMPRESA THINK HOLDINGS POR EL SEGUNDO PAGO DE AERONAVE PARA TRANSPORTE AEREO MILITAR LIB. 00020011103 MINISTERIO DE DEFENSA - INGRESOS VARIOS</t>
  </si>
  <si>
    <t>VENTA DE DIVISAS CON TRANSFERENCIA DE FONDOS A SOLICITUD DE MINISTERIO DE DEFENSA SEGUN SOLICITUD 4414 REF: PAGO A THINK HOLDINGS POR LA PRIMERA CUOTA DE LA ADQUISICION DE AERONAVE PARA TRANSPORTE AEREO MILITAR LIB. 00020011103 MINISTERIO DE DEFENSA - INGRESOS VARIOS</t>
  </si>
  <si>
    <t>VENTA DE DIVISAS CON TRANSFERENCIA DE FONDOS A SOLICITUD DE MINISTERIO DE DEFENSA SEGUN SOLICITUD 4417 REF: PAGO A THINK HOLDINGS POR LA SEGUNDA CUOTA DE LA ADQUISICION DE AERONAVE PARA TRANSPORTE AEREO MILITAR LIB. 00020011103 MINISTERIO DE DEFENSA - INGRESOS VARIOS</t>
  </si>
  <si>
    <t>VENTA DE DIVISAS CON TRANSFERENCIA DE FONDOS A SOLICITUD DE MINISTERIO DE LA PRESIDENCIA SEGUN SOLICITUD 4418 REF: DIVISAS USD 8506.01 PAGO A HONEYWELL INTERNATIONAL INVOICE 71408772 POR SERVICIO MANTENIMIENTO MSP ENERO 2018 DE AERONAVE FAB 002, TRANSFERENCIA A JP MORGAN CHASE BANK, CUENTA 910259777 LIB. 00099021001 TGN-RECURSOS ORDINARIOS (3987)</t>
  </si>
  <si>
    <t>De: 00513012004 A requerimiento de Yacimientos Petroliferos Fiscales Bolivianos, con nota CITE: YPFB/DFC -0166 URT-0066/2018, y en virtud a la nota interna CITE: MEFP/VPCF/ DGCF/UCCF N 219/2018 de la Direccion General de Contabilidad Fiscal del Ministerio de Economia y Finanzas Publicas, en la cual</t>
  </si>
  <si>
    <t>||TRANSFERERNCIA DE FONDOS S/G. MENSAJES SWIFT NROS. 02810 - 02800 DE LA FECHA Y CORREO ELECTRONICO DEL INIAF. (SECTOR PÚBLICO). DE LA LIBR.00222018014 INIAF-CIMMYT PLATAF.FENOTIPADO CAMPO PARA PYRICULARIA;COBRO UTILES ESCRITORIO</t>
  </si>
  <si>
    <t>'TRANSFERENCIA DE FONDOS||S/G. NOTA CITE: MEFP/VTCP/DGCP/UF-131/2018 DE LA FECHA, DEL MIN.DE ECONOMIA Y FINANZAS PUBLICAS(HRE-TSO-1026), RECURSOS FIDEICOMISO INCENTIVOS A LAS EXPORTACIONES-CCF. DEBITO DE LA LIBRETA N° 00099021001 RECURSOS ORDINARIOS-MN, RESTITUCION GASTOS JUDICIALES.</t>
  </si>
  <si>
    <t>PROVISION DE FONDOS A SOLICITUD DE YACIMIENTOS PETROLIFEROS FISCALES BOLIVIANOS SEGUN SOLICITUD YPFB-0047-2018 REF: PAGO REGALIAS DEPT NOVIEMBRE 2017 TGN LIB. 00099021001 TGN YPFB PARTICIPACION 6% PRODUCCIÓN BRUTA DE HIDROCARBUROS BOCA DE POZO</t>
  </si>
  <si>
    <t>REGULARIZACION DE TRANSFERENCIA DEL EXTERIOR SEGUN SWIFT 02486 DE FECHA 28/02/2018 ORDENANTE: EMBAJADA DE BOLIVIA EN ASUNCION-PARAGUAY LIB. 00099021001 TGN-RECURSOS ORDINARIOS (3987)</t>
  </si>
  <si>
    <t>TRANSFERENCIA DEL EXTERIOR SEGUN SWIFT NO.2862 DE FECHA 28/02/2018 ORDENANTE: CONSULADO GENERAL DE BOLIVIA -BARCELONA REF:DEVOL.DE SALDOS GTOS DE FUNC./17 LIB. 00099021001 TGN-RECURSOS ORDINARIOS (3987)</t>
  </si>
  <si>
    <t>TRANSFERENCIA DEL EXTERIOR SEGUN SWIFT NO.2860 DE FECHA 28/02/2018 ORDENANTE: CONSULADO GENERAL DE BOLIVIA -BARCELONA REF:DEVOL.DE SALDOS PROG.2016 LIB. 00099021001 TGN-RECURSOS ORDINARIOS (3987)</t>
  </si>
  <si>
    <t>REGULARIZACION DE TRANSFERENCIA DEL EXTERIOR SEGUN SWIFT 02672 DE FECHA 28/02/2018 ORDENANTE: CONSULADO GENERAL DE BOLIVIA LIMA PERU LIB. 00099021001 TGN-RECURSOS ORDINARIOS (3987)</t>
  </si>
  <si>
    <t>REGULARIZACION DE TRANSFERENCIA DEL EXTERIOR SEGUN SWIFT 02671 DE FECHA 28/02/2018 ORDENANTE: CONSULADO GENERAL DE BOLIVIA LIMA PERU LIB. 00099021001 TGN-RECURSOS ORDINARIOS (3987)</t>
  </si>
  <si>
    <t>TRANSFERENCIA DEL EXTERIOR SEGUN SWIFT 02859 DE FECHA 28/02/2018 ORDENANTE: CONSULADO DE BOLIVIA NEW YORK REF.: DEV. OTROS INGRESOS NO ESPECIFICADOS LIB. 00099021001 TGN-RECURSOS ORDINARIOS (3987)</t>
  </si>
  <si>
    <t>TRANSFERENCIA DEL EXTERIOR SEGUN SWIFT NO.2869 DE FECHA 28/02/2018 ORDENANTE: MINISTRY OF FOREIGN AFFAIRS OF DENMARK-DONACION LIB. 00312014401 ABT-MANEJO SUSTENTABLE RECURSOS NATURALES CAMBIO CLIMATICO</t>
  </si>
  <si>
    <t>TRANSFERENCIA DEL EXTERIOR SEGUN SWIFT 02895 DE FECHA 28/02/2018 ORDENANTE: EMBAJADA DEL ESTADO PLURINACIONAL DE BOLIVIA EN WASHINGTON LIB. 00099021001 TGN-RECURSOS ORDINARIOS (3987)</t>
  </si>
  <si>
    <t>A:00099021001 DEVOLUCION RETENCION DE DESCUENTOS EFECTUADOS POR CONVENIOS DE COMPENSACION DE COTIZACIONES CON FUTURO DE BOLIVIA AFP S.A., CORRESPONDIENTE AL MES DE DICIEMBRE/2017 Y AGUINALDO 2011 AL 2017. S/G. CITE SENASIR UAF-TTES N 0012/2018, DE FECHA 27/02/2018.</t>
  </si>
  <si>
    <t>A:00099021001 DEVOLUCION RETENCION DE DESCUENTOS EFECTUADOS POR CONVENIOS DE COMPENSACION DE COTIZACIONES CON LA VITALICIA SEGUROS Y REASEGUROS DE VIDA S.A., CORRESPONDIENTE AL MES DE DICIEMBRE/2017 Y AGUINALDO/2017. S/G. CITE SENASIR UAF-TTES N 0011/2018, DE FECHA 27/02/2018.</t>
  </si>
  <si>
    <t>A:00099021001 DEVOLUCION RETENCION DE DESCUENTOS EFECTUADOS POR CONVENIOS DE COMPENSACION DE COTIZACIONES CON SEGUROS PROVIDA S.A., CORRESPONDIENTE AL MES DE DICIEMBRE/2017 Y AGUINALDO/2017. S/G. CITE SENASIR UAF-TTES N 0010/2018, DE FECHA 27/02/2018.</t>
  </si>
  <si>
    <t>A:00099021001 DEVOLUCION RETENCION DE DESCUENTES EFECTUADOS POR COBROS Y PAGOS INDEBIDOS, CORRESPONDIENTE AL MES DE ENERO/2018. S/G. CITE SENASIR UAF-TTES N0014/2018, DE FECHA 27/02/2018.</t>
  </si>
  <si>
    <t>A:00099021001 DEVOLUCION RETENCION DE DESCUENTOS EFECTUADOS POR CONVENIOS DE COMPENSACION DE COTIZACIONES CON BBVA PREVISION S.A. AFP, CORRESPONDIENTE AL MES DE DICIEMBRE/2017 Y AGUINALDO 2010 AL 2017. S/G. CITE SENASIR UAF-TTES N 0013/2018, DE FECHA 27/02/2018.</t>
  </si>
  <si>
    <t>A:00099021001 DEVOLUCION RETENCION DE DESCUENTES EFECTUADOS POR RECUPERACION DEL P.R.A. (PAGO DE REPARTO ANTICIPADO), CORRESPONDIENTE AL MES DE ENERO/2018. S/G. CITE SENASIR UAF-TTES N0015/2018, DE FECHA 27/02/2018.</t>
  </si>
  <si>
    <t>NÚMERO DE LIBRETA CUT: 99031009.00 OPERACIÓN T01 TRANSFERENCIA DE FONDOS A LA CUT - TESORO DIRECTO DE BANCO UNION S.A. A CUENTA UNICA DEL TESORO CON NUMERO DE SOLICITUD = 2551768 Y NUMERO CORRELATIVO = 91320028022018695 TRANSFERENCIA POR OPERACIONES DE VENTA BONOS BTX</t>
  </si>
  <si>
    <t>COBRO DE||ÚTILES DE ESCRITORIO POR LA ELABORACIÓN DE 3 COMPROBANTES CONTABLES DE COBRO DE CAPITAL E INTERESES REF: VENCIMIENTO EN FECHA 28.02.18 CRÉDITO AL MEFP - TELEFÉRICO DE LA LIBRETA N° 00099021001 TGN - RECURSOS ORDINARIOS M/N, COSTO ÚTILES DE ESCRITORIO</t>
  </si>
  <si>
    <t>'COBRO DE'||UTILES DE ESCRITORIO POR EL COMPROBANTE CONTABLE NRO. 0914995 DE LA FECHA SEGÚN CORREO ELECTRÓNICO DE YPFB DE F. 23/01/2018. DEBITO DE LA LIBRETA 00513022001 YPFB - OPERACIONES.</t>
  </si>
  <si>
    <t>'TRANSFERENCIA DE FONDOS||S/G. NOTA CITE: MH/VTCP/DGT/UO/OB NO.1844/2008 DE F.21-10-2008 DEL MIN.DE HACIENDA S/G. DETALLE ADJUNTO. DEBITO DE LA LIBRETA N° 00990201001, REPOSICION UTILES DE ESCRITORIO.</t>
  </si>
  <si>
    <t>TRANSFERENCIA RECIBIDA DEL EXTERIOR SEGÚN MENSAJES SWIFT Nos. 2857-2855 (REM.EXT.) DE FECHA 28-02-2018 POR DESEMBOLSO DE CAF PRÉSTAMO CFA008785 PROGRAMA MI RIEGO LIBRETA N° 00287102001 FPS-RECURSOS PROPIOS REF.: UTILES DE ESCRITORIO</t>
  </si>
  <si>
    <t>TRANSFERENCIA DE FONDOS AL EXTERIOR A SOLICITUD DE TESORO GENERAL DE LA NACION SEGUN SOLICITUD 4421 REF: PAGO DE APORTE DE CAPITAL A FAVOR DEL BANCO INTERNACIONAL DE RECONSTRUCCION Y FOMENTO (BIRF), SEGUN NOTA CITE:MPD/VIPFE/DGGFE/UOF.003441/2017, D.S.N2476 DE 5/08/2015, INSTRUMENTO DE SUSCRIPCION D LIB. 00099021001 TGN-RECURSOS ORDINARIOS (3987)</t>
  </si>
  <si>
    <t>VENTA DE DIVISAS CON TRANSFERENCIA DE FONDOS A SOLICITUD DE SERVICIO GENERAL DE IDENTIFICACION PERSONAL - SEGIP SEGUN SOLICITUD 4427 REF: ENTREGA DE FONDOS PARA PAGO DE PLANILLA DE COMPENSACION COSTO DE VIDA A LA OFICINA DE MADRID - ESPANA, CORRESP. AL MES DE FEBRERO, SEGUN INFORME TECNICO 57/2018, LIB. 00340012003 RECAUDACION EXTRANJERIA - C.I. -L.C.</t>
  </si>
  <si>
    <t>VENTA DE DIVISAS CON TRANSFERENCIA DE FONDOS A SOLICITUD DE SERVICIO GENERAL DE IDENTIFICACION PERSONAL - SEGIP SEGUN SOLICITUD 4426 REF: ENTREGA DE FONDOS PARA PAGO DE PLANILLA DE COMPENSACION COSTO DE VIDA A LA OFICINA DE SAO PAULO - BRASIL, CORRESP. AL MES DE FEBRERO, SEGUN INFORME TECNICO 54/201 LIB. 00340012003 RECAUDACION EXTRANJERIA - C.I. -L.C.</t>
  </si>
  <si>
    <t>COBRO COSTOS DE PAPELERIA SEGUN TRANSFERENCIA DEL EXTERIOR POR ORDEN DE MINISTRY OF FOREIGN AFFAIRS OF DENMARK-DONACION LIB. 00312014401 ABT-MANEJO SUSTENTABLE RECURSOS NATURALES CAMBIO CLIMATICO</t>
  </si>
  <si>
    <t>De: 00099024113 Transferencia en cumplimiento al DS N0913 de 15/06/2011 y el Convenio Intergubernativo de Financiamiento UPRE-CIF-IG 070/2017, suscrito entre la UPRE y el GAM Tarija, Proyecto Construccion Centro de Salud Ambulatorio Barrio 15 de Noviembre Ciudad de Tarija, correspondiente al pago de</t>
  </si>
  <si>
    <t>00099021001 DEP.DE CHEQ.AJENOS,RET.DE CAM.,CONCEPTO: DEVOLUCION DE PASAJES AEREOS ECOJET,DEP.: MINISTERIO DE EDUCACION , PROCEDENCIA: BANCO UNION S.A., CHEQUE: 21615, FECHA DE EMISION:31/01/2018</t>
  </si>
  <si>
    <t>00099021001 DEP.DE CHEQ.AJENOS,RET.DE CAM.,CONCEPTO: DEVOLUCION PASA JES AEREOA BOA,DEP.: MINISTERIO DE EDUCACION , PROCEDENCIA: BANCO UNION S.A., CHEQUE: 21616, FECHA DE EMISION:31/01/2018</t>
  </si>
  <si>
    <t>00099021001 DEP.DE CHEQ.AJENOS,RET.DE CAM.,CONCEPTO: REVERSION COMPROBANTE C-31 PAGO BOLTUR,DEP.: MINISTERIO DE EDUCACION , PROCEDENCIA: BANCO UNION S.A., CHEQUE: 21614, FECHA DE EMISION:31/01/2018</t>
  </si>
  <si>
    <t>00099021001 DEP.DE CHEQ.AJENOS,RET.DE CAM.,CONCEPTO: ZAMORA MARQUEZ KATHIA MERCEDES,DEP.: BANCO UNION S.A. , PROCEDENCIA: BANCO UNION S.A., CHEQUE: 154414, FECHA DE EMISION:01/02/2018</t>
  </si>
  <si>
    <t>00099021001 DEPOSITO DE EFECTIVO, DEPOSITANTE: RAUL ARCE GARCIA, CONCEPTO: DEVOLUCION DEL PAGO - PREVENTIVO N° 578 / 2017 FONADIN, CUENTA DE DEPOSITO: CUENTA UNICA DEL TESORO</t>
  </si>
  <si>
    <t>00099021001 DEPOSITO DE EFECTIVO, DEPOSITANTE: ERIBERTO SURCO POMA, CONCEPTO: REVERSION PASAJES, CUENTA DE DEPOSITO: CUENTA UNICA DEL TESORO</t>
  </si>
  <si>
    <t>00099021001 DEPOSITO DE EFECTIVO, DEPOSITANTE: JORGE MILTON GARECA BOHORQUEZ, CONCEPTO: REVERSION PASAJES, CUENTA DE DEPOSITO: CUENTA UNICA DEL TESORO</t>
  </si>
  <si>
    <t>00099021001 DEPOSITO DE EFECTIVO, DEPOSITANTE: RS.1 "TTE. GRAL.GERMAN. BUSCH", CONCEPTO: REVERSION COMBUSTIBLE GASTOS NO EJECUTADOS, CUENTA DE DEPOSITO: CUENTA UNICA DEL TESORO</t>
  </si>
  <si>
    <t>00099021001 DEPOSITO DE EFECTIVO, DEPOSITANTE: FELIX FERNANDEZ MENA, CONCEPTO: DEP. DE REVERSION DE VIATICOS POR PASAJES, CUENTA DE DEPOSITO: CUENTA UNICA DEL TESORO</t>
  </si>
  <si>
    <t>00099021001 DEPOSITO DE EFECTIVO, DEPOSITANTE: MAURICIO ANDRES NUÑEZ CHAVEZ, CONCEPTO: DEP. DE REVERSION DE VIATICOS POR PASAJES, CUENTA DE DEPOSITO: CUENTA UNICA DEL TESORO</t>
  </si>
  <si>
    <t>00099021001 DEPOSITO DE EFECTIVO, DEPOSITANTE: OLIVER ORLANDO MONTALVO PAREDES, CONCEPTO: DEP. DE REVERSION DE VIATICOS POR PASAJES, CUENTA DE DEPOSITO: CUENTA UNICA DEL TESORO</t>
  </si>
  <si>
    <t>00291012008 DEPOSITO DE EFECTIVO, DEPOSITANTE: CYPLA SRL NIT 1002377022, CONCEPTO: SERVICIO DE LABORATORIO, CUENTA DE DEPOSITO: CUENTA UNICA DEL TESORO</t>
  </si>
  <si>
    <t>00099021001 DEPOSITO DE EFECTIVO, DEPOSITANTE: EJERCITO, CONCEPTO: REVERSION DE PASAJES, CUENTA DE DEPOSITO: CUENTA UNICA DEL TESORO</t>
  </si>
  <si>
    <t>00099021001 DEPOSITO DE EFECTIVO, DEPOSITANTE: ERICK HERNRRY GUTIERREZ FLORES, CONCEPTO: REVERSION DE PASAJES, CUENTA DE DEPOSITO: CUENTA UNICA DEL TESORO</t>
  </si>
  <si>
    <t>00099021001 DEPOSITO DE EFECTIVO, DEPOSITANTE: VICTOR ALFONSO ROJAS GUTIERREZ, CONCEPTO: REVERSION DE PASAJES, CUENTA DE DEPOSITO: CUENTA UNICA DEL TESORO</t>
  </si>
  <si>
    <t>00099021001 DEPOSITO DE EFECTIVO, DEPOSITANTE: RAFAEL LARRAZABAL TERRAZAS, CONCEPTO: REVERSION DE PASAJES, CUENTA DE DEPOSITO: CUENTA UNICA DEL TESORO</t>
  </si>
  <si>
    <t>00099021001 DEPOSITO DE EFECTIVO, DEPOSITANTE: SEN. MAXIMA APAZA MILLARES, CONCEPTO: PAGO DE EXCEDENTE DE LA TELEFONIA FIJA, CUENTA DE DEPOSITO: CUENTA UNICA DEL TESORO</t>
  </si>
  <si>
    <t>00099021001 DEPOSITO DE EFECTIVO, DEPOSITANTE: JOSE LUIS RAMOS LARICO, CONCEPTO: REVERSION PASAJES, CUENTA DE DEPOSITO: CUENTA UNICA DEL TESORO</t>
  </si>
  <si>
    <t>00099021001 DEPOSITO DE EFECTIVO, DEPOSITANTE: IRMA MENESES VDA ALDUNATE, CONCEPTO: DEVOLUCION A SENASIR, CUENTA DE DEPOSITO: CUENTA UNICA DEL TESORO</t>
  </si>
  <si>
    <t>00099021001 DEPOSITO DE EFECTIVO, DEPOSITANTE: RAIMUNDO ANGEL FERRUFINO AEDUARDO, CONCEPTO: DEVOLUCION, CUENTA DE DEPOSITO: CUENTA UNICA DEL TESORO</t>
  </si>
  <si>
    <t>00099021001 DEPOSITO DE EFECTIVO, DEPOSITANTE: CARLOS ROLANDO ALANEZ SORIA, CONCEPTO: REVERSION PASAJES PREV. N°369/2018 N° DE CARGO DE CUENTA, CUENTA DE DEPOSITO: CUENTA UNICA DEL TESORO</t>
  </si>
  <si>
    <t>00099021001 DEPOSITO DE EFECTIVO, DEPOSITANTE: MAXIMILIANO RAMIRO MOLLERICONA PAJARITO, CONCEPTO: PAGO POR EXCEDENTE EN CONSUMO DE TELEFONIA FIJA MESES DE MAYO Y SEPTIEMBRE GESTION 2017, CUENTA DE DEPOSITO: CUENTA UNICA DEL TESORO</t>
  </si>
  <si>
    <t>00190012003 DEPOSITO DE EFECTIVO, DEPOSITANTE: BORIS FERNANDO ORTIZ LOAYZA, CONCEPTO: DEVOLUCION DE VIATICOS POR VIAJE AL MUNICIPIO INQUISIVI DEL 8 AL 9 E NOVIEMBRE DEL 2017, CUENTA DE DEPOSITO: CUENTA UNICA DEL TESORO</t>
  </si>
  <si>
    <t>00190012003 DEPOSITO DE EFECTIVO, DEPOSITANTE: RHINDA ELIZABETH CALLA GUTIERREZ, CONCEPTO: DEVOLUCION DE VIATICOS POR VIAJE AL EX CANTON ESMORACA DEL 30 AL 31 DE OCTUBRE DEL 2017, CUENTA DE DEPOSITO: CUENTA UNICA DEL TESORO</t>
  </si>
  <si>
    <t>00190012003 DEPOSITO DE EFECTIVO, DEPOSITANTE: JAIR GONZALES DELGADILLO, CONCEPTO: DEVOLUCION DE VIATICOS POR VIAJE A LOS MUNICIPIOS AUCAPATA Y TACACOMA DEL 8 AL 10 DE NOV DEL 2017, CUENTA DE DEPOSITO: CUENTA UNICA DEL TESORO</t>
  </si>
  <si>
    <t>00190012003 DEPOSITO DE EFECTIVO, DEPOSITANTE: BORIS FERNANDO ORTIZ LOAYZA, CONCEPTO: DEVOLUCION DE VIATICOS POR VIAJE AL MINICIPIO INQUISIVI DEL 15 AL 17 DE NOVIEMBRE DEL 2017, CUENTA DE DEPOSITO: CUENTA UNICA DEL TESORO</t>
  </si>
  <si>
    <t>00190012003 DEPOSITO DE EFECTIVO, DEPOSITANTE: GONZALO GUTIERREZ VEGA, CONCEPTO: DEVOLUCION DE VIATICOS POR VAIJE AL MUNICIPIO CAIZA DEL 16 DE NOVIEMBRE DEL 2017, CUENTA DE DEPOSITO: CUENTA UNICA DEL TESORO</t>
  </si>
  <si>
    <t>00190012003 DEPOSITO DE EFECTIVO, DEPOSITANTE: ADRIAN MICHEL TICONA FLORES, CONCEPTO: DEVOLUCION DE VIATICOS POR VIAJE A LOS MUNICIPIOS AYO AYO Y PATACAMAYA EL 20 DE NOV. DE 2017, CUENTA DE DEPOSITO: CUENTA UNICA DEL TESORO</t>
  </si>
  <si>
    <t>00190012003 DEPOSITO DE EFECTIVO, DEPOSITANTE: JAIR GONZALES DELGADILLO, CONCEPTO: DEVOLUCION DE VIATICOS POR VIAJE AL MUNICIPIO VIACHA EL 25 DE NOVIEMBRE DEL 2017, CUENTA DE DEPOSITO: CUENTA UNICA DEL TESORO</t>
  </si>
  <si>
    <t>00099021001 DEPOSITO DE EFECTIVO, DEPOSITANTE: EDWIN ORTIZ VASQUEZ, CONCEPTO: REVERSION, CUENTA DE DEPOSITO: CUENTA UNICA DEL TESORO</t>
  </si>
  <si>
    <t>00099021001 DEPOSITO DE EFECTIVO, DEPOSITANTE: UNIDAD DE COORDINACION DE PROGRAMAS Y PROYECTOS, CONCEPTO: DEVOLUCION POR COMPRA DE GASOLINA PARA LOS VEHICULOS OFICIALES DE LA U.C.P.P.(C-31 - 16 ), CUENTA DE DEPOSITO: CUENTA UNICA DEL TESORO</t>
  </si>
  <si>
    <t>00130012002 DEP.DE CHEQ.AJENOS,RET.DE CAM.,CONCEPTO: PAGO INTERESES FOFIM CUOTA N° 96,DEP.: FONDO DE FINANCIAMIENTO PARA LA MINERIA-FOFIM , PROCEDENCIA: BANCO MERCANTIL SANTA CRUZ SA., CHEQUE: 7888, FECHA DE EMISION:31/01/2018</t>
  </si>
  <si>
    <t>00130012001 DEP.DE CHEQ.AJENOS,RET.DE CAM.,CONCEPTO: AMORTIZACION CAPITAL CUOTA N° 96,DEP.: FONDO DE FINANCIAMIENTO PARA LA MINERIA-FOFIM , PROCEDENCIA: BANCO MERCANTIL SANTA CRUZ SA., CHEQUE: 7887, FECHA DE EMISION:31/01/2018</t>
  </si>
  <si>
    <t>00070011102 DEP.DE CHEQ.AJENOS,RET.DE CAM.,CONCEPTO: PAGOS DEVENGADOS EN DEMASIA EN LA GESTION 2016,DEP.: MTEPS , PROCEDENCIA: BANCO UNION S.A., CHEQUE: 8570, FECHA DE EMISION:30/01/2018</t>
  </si>
  <si>
    <t>00099021001 DEP.DE CHEQ.AJENOS,RET.DE CAM.,CONCEPTO: DESCARGO DE REFACCION DE INFRAESTRUCTURA SINDICAL FDTFLP,DEP.: MTEPS , PROCEDENCIA: BANCO UNION S.A., CHEQUE: 164, FECHA DE EMISION:30/01/2018</t>
  </si>
  <si>
    <t>00099021001 DEPOSITO DE EFECTIVO, DEPOSITANTE: E.A.A. Y TEC, CONCEPTO: PASAJES AL INTERIOR DEL PAIS, CUENTA DE DEPOSITO: CUENTA UNICA DEL TESORO</t>
  </si>
  <si>
    <t>00099021001 DEPOSITO DE EFECTIVO, DEPOSITANTE: JHONNY WILDER GONZALES ACHA, CONCEPTO: DEVOLUCION DE PASAJE, CUENTA DE DEPOSITO: CUENTA UNICA DEL TESORO</t>
  </si>
  <si>
    <t>00099021001 DEPOSITO DE EFECTIVO, DEPOSITANTE: RI-22 MEJILLONES, CONCEPTO: DEVOLUCION DE SERVICIOS BASICOS CONSUMO DE AGUA POTABLE, CUENTA DE DEPOSITO: CUENTA UNICA DEL TESORO</t>
  </si>
  <si>
    <t>00099021001 DEPOSITO DE EFECTIVO, DEPOSITANTE: NANCY VDA. DE PINTO, CONCEPTO: DEVOLUCION SEGUN LIBRETA N° 00099021001, CUENTA DE DEPOSITO: CUENTA UNICA DEL TESORO</t>
  </si>
  <si>
    <t>00099021001 DEPOSITO DE EFECTIVO, DEPOSITANTE: MARIO FERNANDO SALAZAR AROCA - E.A.A. - TEC, CONCEPTO: PASAJES AL INTERIOR DEL PAIS, CUENTA DE DEPOSITO: CUENTA UNICA DEL TESORO</t>
  </si>
  <si>
    <t>00099021001 DEPOSITO DE EFECTIVO, DEPOSITANTE: GONZALO ARISPE BERNABE - E.A.A. Y TEC, CONCEPTO: PASAJES AL INTERIOR DEL PAIS, CUENTA DE DEPOSITO: CUENTA UNICA DEL TESORO</t>
  </si>
  <si>
    <t>00099021001 DEPOSITO DE EFECTIVO, DEPOSITANTE: JAVIER BONIFACIO ZEBALLOS - E.A.A Y TEC, CONCEPTO: PASAJES AL INTERIOR DEL PAIS, CUENTA DE DEPOSITO: CUENTA UNICA DEL TESORO</t>
  </si>
  <si>
    <t>00099021001 DEPOSITO DE EFECTIVO, DEPOSITANTE: NOE BALDERRAMA COSIO - E.A.A. Y TEC, CONCEPTO: PASAJES AL INTERIOR DEL PAIS, CUENTA DE DEPOSITO: CUENTA UNICA DEL TESORO</t>
  </si>
  <si>
    <t>00099021001 DEPOSITO DE EFECTIVO, DEPOSITANTE: ELIAS RAMIRO MAIGUA CACERES, CONCEPTO: PASAJES AL INTERIOR DEL PAIS, CUENTA DE DEPOSITO: CUENTA UNICA DEL TESORO</t>
  </si>
  <si>
    <t>00099021001 DEPOSITO DE EFECTIVO, DEPOSITANTE: JOSE LUIS PEREZ CUSSI - E.A.A. Y TEC, CONCEPTO: PASAJES AL INTERIO DEL PAIS, CUENTA DE DEPOSITO: CUENTA UNICA DEL TESORO</t>
  </si>
  <si>
    <t>00099021001 DEPOSITO DE EFECTIVO, DEPOSITANTE: VICEPRESIDENCIA DEL ESTADO, CONCEPTO: REVERSION AL PREV. N°2258 POR DEVOLUCION DE PAGO RESTAURANTE 7 PASOS AL PALACIO, CUENTA DE DEPOSITO: CUENTA UNICA DEL TESORO</t>
  </si>
  <si>
    <t>00099021001 DEPOSITO DE EFECTIVO, DEPOSITANTE: EMIE-MIGUEL ANTONIO GONZALES BARRERA CI 5964219LP, CONCEPTO: PASAJES AL INTERIOR DEL PAIS, CUENTA DE DEPOSITO: CUENTA UNICA DEL TESORO</t>
  </si>
  <si>
    <t>00099021001 DEPOSITO DE EFECTIVO, DEPOSITANTE: DAVID TORRICO PATIÑO E.A.A. Y TEC, CONCEPTO: PASAJES AL INTERIOR DEL PAIS, CUENTA DE DEPOSITO: CUENTA UNICA DEL TESORO</t>
  </si>
  <si>
    <t>00099021001 DEPOSITO DE EFECTIVO, DEPOSITANTE: ESTEVAN CANAVIRI PILLCO - E.A.A. Y TEC, CONCEPTO: PASAJES AL INTERIOR DEL PAIS, CUENTA DE DEPOSITO: CUENTA UNICA DEL TESORO</t>
  </si>
  <si>
    <t>00099021001 DEPOSITO DE EFECTIVO, DEPOSITANTE: EMIE-CRISTIAN FLORES BENAVIDES CI 4105426 CH, CONCEPTO: PASAJES AL INTERIOR DEL PAIS, CUENTA DE DEPOSITO: CUENTA UNICA DEL TESORO</t>
  </si>
  <si>
    <t>00099021001 DEPOSITO DE EFECTIVO, DEPOSITANTE: EDWIN VLADIMIR VARGAS PILLCO - E.A.A. Y TEC, CONCEPTO: PASAJES AL INTERIOR DEL PAIS, CUENTA DE DEPOSITO: CUENTA UNICA DEL TESORO</t>
  </si>
  <si>
    <t>00099021001 DEPOSITO DE EFECTIVO, DEPOSITANTE: EMIE-TATIANA ESPADA SOLIZ CI 7466785 CH, CONCEPTO: PASAJES AL INTERIOR DEL PAIS, CUENTA DE DEPOSITO: CUENTA UNICA DEL TESORO</t>
  </si>
  <si>
    <t>00099021001 DEPOSITO DE EFECTIVO, DEPOSITANTE: DANIEL OSVALSO GONZALES ANTEZANA - E.A.A. Y TEC, CONCEPTO: PASAJES AL INTERIOR DEL PAIS, CUENTA DE DEPOSITO: CUENTA UNICA DEL TESORO</t>
  </si>
  <si>
    <t>00099021001 DEPOSITO DE EFECTIVO, DEPOSITANTE: RENE ANGEL CRESPO - E.A.A. Y TEC, CONCEPTO: PASAJES AL INTERIOR DEL PAIS, CUENTA DE DEPOSITO: CUENTA UNICA DEL TESORO</t>
  </si>
  <si>
    <t>00099021001 DEPOSITO DE EFECTIVO, DEPOSITANTE: DANTON PECHO QUIROZ - E.A.A. Y TEC, CONCEPTO: PASAJES AL INTERIOR DEL PAIS, CUENTA DE DEPOSITO: CUENTA UNICA DEL TESORO</t>
  </si>
  <si>
    <t>00099021001 DEPOSITO DE EFECTIVO, DEPOSITANTE: CARLOS ROMERO SANDOVAL - E.A.A. Y TEC, CONCEPTO: PASAJES AL INTERIOR DEL PAIS, CUENTA DE DEPOSITO: CUENTA UNICA DEL TESORO</t>
  </si>
  <si>
    <t>00099021001 DEPOSITO DE EFECTIVO, DEPOSITANTE: MARIZABEL TORRICO MENDOZA - E.A.A. Y TEC, CONCEPTO: PASAJES AL INTERIOR DEL PAIS, CUENTA DE DEPOSITO: CUENTA UNICA DEL TESORO</t>
  </si>
  <si>
    <t>00099021001 DEPOSITO DE EFECTIVO, DEPOSITANTE: MARIO PABLO SOTO SANCHEZ - E.A.A. Y TEC, CONCEPTO: PASAJES AL INTERIOR DL PAIS, CUENTA DE DEPOSITO: CUENTA UNICA DEL TESORO</t>
  </si>
  <si>
    <t>00099021001 DEPOSITO DE EFECTIVO, DEPOSITANTE: CARLOS EDUARDO FLORES HIDALGO E.A.A. Y TEC, CONCEPTO: PASAJES AL INTERIOR DEL PAIS, CUENTA DE DEPOSITO: CUENTA UNICA DEL TESORO</t>
  </si>
  <si>
    <t>00099021001 DEPOSITO DE EFECTIVO, DEPOSITANTE: LIMBERT RICARDO APATA CARDENAS - E.A.A. Y TEC, CONCEPTO: PASAJES AL INTERIOR DEL PAIS, CUENTA DE DEPOSITO: CUENTA UNICA DEL TESORO</t>
  </si>
  <si>
    <t>00099021001 DEPOSITO DE EFECTIVO, DEPOSITANTE: LIMBERTH CRESPO ROMERO, CONCEPTO: REVERSION VIATICOS POR PASAJES, CUENTA DE DEPOSITO: CUENTA UNICA DEL TESORO</t>
  </si>
  <si>
    <t>00099021001 DEPOSITO DE EFECTIVO, DEPOSITANTE: EMMA F. DECORMIS BALDIVIEZO, CONCEPTO: DEVOLUCIONA A SENASIR, CUENTA DE DEPOSITO: CUENTA UNICA DEL TESORO</t>
  </si>
  <si>
    <t>00099021001 DEPOSITO DE EFECTIVO, DEPOSITANTE: ORLANDO MENDOZA ADRIAN, CONCEPTO: REVERSION DE PASAJES, CUENTA DE DEPOSITO: CUENTA UNICA DEL TESORO</t>
  </si>
  <si>
    <t>00580012001 DEPOSITO DE EFECTIVO, DEPOSITANTE: XIMENA ANGULO, CONCEPTO: DEVOLUCION DE FONDOS POR REFRIGERIOS CONSULTORES, CUENTA DE DEPOSITO: CUENTA UNICA DEL TESORO</t>
  </si>
  <si>
    <t>00099021001 DEPOSITO DE EFECTIVO, DEPOSITANTE: SATUCH PAXI CONDORI, CONCEPTO: DEVOLUCION DE PASAJES, CUENTA DE DEPOSITO: CUENTA UNICA DEL TESORO</t>
  </si>
  <si>
    <t>00099021001 DEPOSITO DE EFECTIVO, DEPOSITANTE: DAVID CONDORI MORALES, CONCEPTO: DEVOLUCION DE PASAJES, CUENTA DE DEPOSITO: CUENTA UNICA DEL TESORO</t>
  </si>
  <si>
    <t>00099021001 DEPOSITO DE EFECTIVO, DEPOSITANTE: ERASMO CHAVEZ CALCINA, CONCEPTO: DEVOLUCION DE PASAJES, CUENTA DE DEPOSITO: CUENTA UNICA DEL TESORO</t>
  </si>
  <si>
    <t>00099021001 DEPOSITO DE EFECTIVO, DEPOSITANTE: NILTON CACERES GUTIERREZ, CONCEPTO: DEVOLUCION DE PASAJES, CUENTA DE DEPOSITO: CUENTA UNICA DEL TESORO</t>
  </si>
  <si>
    <t>00099021001 DEPOSITO DE EFECTIVO, DEPOSITANTE: ROGER MENESES FERNANDEZ, CONCEPTO: DEVOLUCION DE PASAJES, CUENTA DE DEPOSITO: CUENTA UNICA DEL TESORO</t>
  </si>
  <si>
    <t>00099021001 DEPOSITO DE EFECTIVO, DEPOSITANTE: HECTOR HEREDIA MUÑOZ, CONCEPTO: DEVOLUCION DE PASAJES, CUENTA DE DEPOSITO: CUENTA UNICA DEL TESORO</t>
  </si>
  <si>
    <t>00099021001 DEPOSITO DE EFECTIVO, DEPOSITANTE: GERONIMO MAYTA ROMERO, CONCEPTO: CONVENIO DE PAGO N° 029.17, CUENTA DE DEPOSITO: CUENTA UNICA DEL TESORO</t>
  </si>
  <si>
    <t>00099021001 DEPOSITO DE EFECTIVO, DEPOSITANTE: RCB-2 "TARAPACA", CONCEPTO: GASTOS - DAKAR 2018, CUENTA DE DEPOSITO: CUENTA UNICA DEL TESORO</t>
  </si>
  <si>
    <t>00099021001 DEPOSITO DE EFECTIVO, DEPOSITANTE: JUAN CARLOS VISCARRA ARRATIA, CONCEPTO: DEVOLUCION DE DUODECIMAS DE AGUINALDO POR PAGO EN EXCESO DE LA GESTION 2017, CUENTA DE DEPOSITO: CUENTA UNICA DEL TESORO</t>
  </si>
  <si>
    <t>00574012002 DEPOSITO DE EFECTIVO, DEPOSITANTE: LACTEOSBOL DIONICIO ARCANI RAMOS, CONCEPTO: DEVOLUCION DE FONDOS NO UTILIZADOS, CUENTA DE DEPOSITO: CUENTA UNICA DEL TESORO</t>
  </si>
  <si>
    <t>00099021001 DEPOSITO DE EFECTIVO, DEPOSITANTE: SAMUEL ERICK FERNANDEZ BUSTAMANTE, CONCEPTO: REVERSION REFERENTE A LA CUMBRE DE GAS EN LA CIUDAD DE SANTA CRUZ, CUENTA DE DEPOSITO: CUENTA UNICA DEL TESORO</t>
  </si>
  <si>
    <t>00099021001 DEPOSITO DE EFECTIVO, DEPOSITANTE: GUALY EULATE CHOQUE, CONCEPTO: PAGO DEL 20% EL SALARIO BASICO MENSUAL POR SANCION DE PROCESO ADMINISTRATIVO, CUENTA DE DEPOSITO: CUENTA UNICA DEL TESORO</t>
  </si>
  <si>
    <t>00266022001 DEPOSITO DE EFECTIVO, DEPOSITANTE: MARGARITA VELASCO NINA, CONCEPTO: DEVOLUCION REFRIGERIO DE LA DIRECCION DEPARTAMENTAL DE EDUCACION LA PAZ MES DE DIC/2017, CUENTA DE DEPOSITO: CUENTA UNICA DEL TESORO</t>
  </si>
  <si>
    <t>00020011102 DEP.DE CHEQ.AJENOS,RET.DE CAM.,CONCEPTO: PAGO DE HABERES PERSONAL CONSULTOR MES DE ENERO/18 DGTAM,DEP.: TRANSPORTE AEREO MILITAR , PROCEDENCIA: BANCO UNION S.A., CHEQUE: 18901, FECHA DE EMISION:01/02/2018</t>
  </si>
  <si>
    <t>00020011102 DEP.DE CHEQ.AJENOS,RET.DE CAM.,CONCEPTO: PAGO DE HABERES PERSONAL EVENTUAL MES DE ENERO/18 DGTAM,DEP.: TRANSPORTE AEREO MILITAR , PROCEDENCIA: BANCO UNION S.A., CHEQUE: 18900, FECHA DE EMISION:01/02/2018</t>
  </si>
  <si>
    <t>00099024113 DEP.DE CHEQ.AJENOS,RET.DE CAM.,CONCEPTO: EJECUCION GARANTIA CORRECTA INVERSION DE ANTICIPO PROYECTO CONST UNIDAD EDUCATIVA SANTA ROSA DE LIMA,DEP.: MINISTERIO DE LA PRESIDENCIA UPRE</t>
  </si>
  <si>
    <t>00572012003 DEP.DE CHEQ.AJENOS,RET.DE CAM.,CONCEPTO: TRASPASO,DEP.: EMAPA , PROCEDENCIA: BANCO UNION S.A., CHEQUE: 21614, FECHA DE EMISION:25/01/2018</t>
  </si>
  <si>
    <t>00099021001 DEP.DE CHEQ.AJENOS,RET.DE CAM.,CONCEPTO: DEVOLUCION DE CC NO COBRADA OCTUBRE 2017,DEP.: LA VITALICIA SEGUROS Y REASEGUROS DE VIDA S.A. , PROCEDENCIA: BANCO BISA S.A., CHEQUE: 46078, FECHA DE EMISION:05/02/2018</t>
  </si>
  <si>
    <t>00526012001 DEPOSITO DE EFECTIVO, DEPOSITANTE: ERICK SALAS CHOQUE, CONCEPTO: DEVOLUCION DE VIATICOS BOLIVIA TV, CUENTA DE DEPOSITO: CUENTA UNICA DEL TESORO</t>
  </si>
  <si>
    <t>00099021001 DEPOSITO DE EFECTIVO, DEPOSITANTE: RICHAR RIVERO MORALES, CONCEPTO: POR DEVOL DE LA RESOL ADM SUMARIO 002/2017 DEL SERVICIO DE ALIMENTACION GESTION 2014 VICEP DEL ESTAD, CUENTA DE DEPOSITO: CUENTA UNICA DEL TESORO</t>
  </si>
  <si>
    <t>00041011101 DEPOSITO DE EFECTIVO, DEPOSITANTE: MDPYED - RENE FERNANDO PEÑARRIETA LORIA, CONCEPTO: DEVOLUCION DE VIATICOS, CUENTA DE DEPOSITO: CUENTA UNICA DEL TESORO</t>
  </si>
  <si>
    <t>00099021001 DEPOSITO DE EFECTIVO, DEPOSITANTE: AIDA M. VDA DE ROSSO, CONCEPTO: CONVENIO DE PAGO 009136, CUENTA DE DEPOSITO: CUENTA UNICA DEL TESORO</t>
  </si>
  <si>
    <t>00099021001 DEPOSITO DE EFECTIVO, DEPOSITANTE: ERWIN JOSE PAZ HANDAL C.I. 4814117 LP., CONCEPTO: REVERSION DE VIATICOS POR PASAJES, CUENTA DE DEPOSITO: CUENTA UNICA DEL TESORO</t>
  </si>
  <si>
    <t>00099021001 DEPOSITO DE EFECTIVO, DEPOSITANTE: MARTIN YAHUASI MAMANI, CONCEPTO: ACUERDO PLAN DE PAGOS SENASIR, CUENTA DE DEPOSITO: CUENTA UNICA DEL TESORO</t>
  </si>
  <si>
    <t>00099021001 DEPOSITO DE EFECTIVO, DEPOSITANTE: EBER MONTAÑO ARISPE CI 5300013 CB, CONCEPTO: REVERTIR PASAJE, CUENTA DE DEPOSITO: CUENTA UNICA DEL TESORO</t>
  </si>
  <si>
    <t>00099021001 DEPOSITO DE EFECTIVO, DEPOSITANTE: WILDER MONTAÑO ARISPE CI 4538423 CB, CONCEPTO: REVERTIR PASAJE, CUENTA DE DEPOSITO: CUENTA UNICA DEL TESORO</t>
  </si>
  <si>
    <t>00099021001 DEPOSITO DE EFECTIVO, DEPOSITANTE: NELSON F. MORALES MITA, CONCEPTO: DEVOLUCION POR COBRO INDEBIDO, CUENTA DE DEPOSITO: CUENTA UNICA DEL TESORO</t>
  </si>
  <si>
    <t>00099021001 DEPOSITO DE EFECTIVO, DEPOSITANTE: LOURDES MONICA CARRASCO MEJIA, CONCEPTO: DEVOLUCION, CUENTA DE DEPOSITO: CUENTA UNICA DEL TESORO</t>
  </si>
  <si>
    <t>00099021001 DEPOSITO DE EFECTIVO, DEPOSITANTE: RAMIRO ZAPATA HUAYLLANI, CONCEPTO: DEVOLUCION DE PASAJES, CUENTA DE DEPOSITO: CUENTA UNICA DEL TESORO</t>
  </si>
  <si>
    <t>00099021001 DEPOSITO DE EFECTIVO, DEPOSITANTE: JOAQUIN ORELLANA MENDIETA, CONCEPTO: DEVOLUCION DE PASAJES, CUENTA DE DEPOSITO: CUENTA UNICA DEL TESORO</t>
  </si>
  <si>
    <t>00099021001 DEPOSITO DE EFECTIVO, DEPOSITANTE: SOREN YECID YUGAR TORREZ, CONCEPTO: DEVOLUCION DE PASAJES, CUENTA DE DEPOSITO: CUENTA UNICA DEL TESORO</t>
  </si>
  <si>
    <t>00099021001 DEPOSITO DE EFECTIVO, DEPOSITANTE: JAVIER E. PAREDES ROJAS, CONCEPTO: DEVOLUCION DE PASAJES, CUENTA DE DEPOSITO: CUENTA UNICA DEL TESORO</t>
  </si>
  <si>
    <t>00099021001 DEPOSITO DE EFECTIVO, DEPOSITANTE: WILMER MAMANI AJLLAHUANCA, CONCEPTO: DEVOLUCION DE PASAJES, CUENTA DE DEPOSITO: CUENTA UNICA DEL TESORO</t>
  </si>
  <si>
    <t>00099021001 DEPOSITO DE EFECTIVO, DEPOSITANTE: MARTIN ESCOBAR FLORES, CONCEPTO: DEVOLUCION - GAS DOMICILIARIO DICIEMBRE / 2017 S/G C31 - 2093/17, CUENTA DE DEPOSITO: CUENTA UNICA DEL TESORO</t>
  </si>
  <si>
    <t>00099021001 DEPOSITO DE EFECTIVO, DEPOSITANTE: ELENA MONTSERRAT ARZE VILLARROEL, CONCEPTO: PAGO POR EXTRAVIO CREDENCIAL INSTITUCIONAL, CUENTA DE DEPOSITO: CUENTA UNICA DEL TESORO</t>
  </si>
  <si>
    <t>00526012001 DEPOSITO DE EFECTIVO, DEPOSITANTE: BOLIVIA TV-JUAN TEODORO PACO TORREZ, CONCEPTO: DEVOLUCION DE PASAJE Y VIATICO, CUENTA DE DEPOSITO: CUENTA UNICA DEL TESORO</t>
  </si>
  <si>
    <t>00099021001 DEPOSITO DE EFECTIVO, DEPOSITANTE: EDUARDO RODRIGUEZ SEJAS, CONCEPTO: REVERSION DE PASAJES, CUENTA DE DEPOSITO: CUENTA UNICA DEL TESORO</t>
  </si>
  <si>
    <t>00099021001 DEP.DE CHEQ.AJENOS,RET.DE CAM.,CONCEPTO: REEMBOLSO POR BAJAS MEDICAS DE INCAPACIDAD TEMPORAL,DEP.: MINISTERIO DE SALUD , PROCEDENCIA: BANCO UNION S.A., CHEQUE: 26135, FECHA DE EMISION:01/02/2018</t>
  </si>
  <si>
    <t>00099024113 DEP.DE CHEQ.AJENOS,RET.DE CAM.,CONCEPTO: EJECUCION DE GARANTIA DE CUMPLIMIENTO DE CONTRATO PROY CONSTRUCCION UNIDAD EDU SANTA ROSA DE LIMA,DEP.: MINISTERIO DE LA PRESIDENCIA - UPRE</t>
  </si>
  <si>
    <t>00070011102 DEP.DE CHEQ.AJENOS,RET.DE CAM.,CONCEPTO: DESCUENTOS AL PERSONAL MTEPS CORRESPONDIENTE AL MES DE DICIEMBRE / 2017,DEP.: MTEPS , PROCEDENCIA: BANCO UNION S.A., CHEQUE: 8579, FECHA DE EMISION:05/02/2018</t>
  </si>
  <si>
    <t>00070011102 DEP.DE CHEQ.AJENOS,RET.DE CAM.,CONCEPTO: DESCUENTO AL PERSONAL MTEPS MES NOVIEMBRE /2017,DEP.: MTEPS , PROCEDENCIA: BANCO UNION S.A., CHEQUE: 8574, FECHA DE EMISION:05/02/2018</t>
  </si>
  <si>
    <t>00070011102 DEP.DE CHEQ.AJENOS,RET.DE CAM.,CONCEPTO: PAGO DE TRIBUTOS EN DEMASIA CORRESPONDIENTE AL MES DE NOVIEMBRE, DICIEMBRE Y RECTIFICATORIO,DEP.: MTEPS , PROCEDENCIA: BANCO UNION S.A., CHEQUE: 8571, FECHA DE EMISION:05/02/2018</t>
  </si>
  <si>
    <t>00513212001 DEP.DE CHEQ.AJENOS,RET.DE CAM.,CONCEPTO: REVERSION DIFERENCIA DEVENGADOS,DEP.: YPFB , PROCEDENCIA: BANCO UNION S.A., CHEQUE: 1480, FECHA DE EMISION:31/01/2018</t>
  </si>
  <si>
    <t>00099021001 DEP.DE CHEQ.AJENOS,RET.DE CAM.,CONCEPTO: DEVOLUCION DE SALDO COMPROBANTE C-31 N°3564 REFRIGERIO DIC 2017 FUENTE 41,DEP.: SEGIP OFICINA NACIONAL , PROCEDENCIA: BANCO UNION S.A., CHEQUE: 11786, FECHA DE EMISION:05/02/2018</t>
  </si>
  <si>
    <t>00099021001 DEP.DE CHEQ.AJENOS,RET.DE CAM.,CONCEPTO: DEVOL DE RECURSOS POR MANTENIMIENTO DE VEICULO PLACA 2444 UUK C-31 N° 1517 GESTION 2016,DEP.: SEGIP OF NACIONAL , PROCEDENCIA: BANCO UNION S.A., CHEQUE: 11743, FECHA DE EMISION:26/01/2018</t>
  </si>
  <si>
    <t>00526012001 DEPOSITO DE EFECTIVO, DEPOSITANTE: CARLOS VASQUEZ FERNANDEZ, CONCEPTO: DEVOLUCION DE VIATICOS, CUENTA DE DEPOSITO: CUENTA UNICA DEL TESORO</t>
  </si>
  <si>
    <t>00099021001 DEPOSITO DE EFECTIVO, DEPOSITANTE: PINTO CRUZ JIMENA, CONCEPTO: DEVOLUCION SUELDOS DICIEMBRE/2017, CUENTA DE DEPOSITO: CUENTA UNICA DEL TESORO</t>
  </si>
  <si>
    <t>00099021001 DEPOSITO DE EFECTIVO, DEPOSITANTE: FLORES GONZALES ANA ANGELICA, CONCEPTO: DEVOLUCION SUELDOS DICIEMBRE/2017, CUENTA DE DEPOSITO: CUENTA UNICA DEL TESORO</t>
  </si>
  <si>
    <t>00099021001 DEPOSITO DE EFECTIVO, DEPOSITANTE: MOISES CABRERA PINEDO, CONCEPTO: DEVOLUCION POR VIATICOS VIAJE A LA CIUDAD DE SANTA CRUZ, CUENTA DE DEPOSITO: CUENTA UNICA DEL TESORO</t>
  </si>
  <si>
    <t>00099021001 DEPOSITO DE EFECTIVO, DEPOSITANTE: VILMA BRACAMONTE VDA. DE ALIAGA, CONCEPTO: DEVOLUCION POR EL ABONO INDEVIDO - FALLECIMIENTO, CUENTA DE DEPOSITO: CUENTA UNICA DEL TESORO</t>
  </si>
  <si>
    <t>00099021001 DEPOSITO DE EFECTIVO, DEPOSITANTE: MIGUEL GARCIA GUARACHI, CONCEPTO: REVERSION PASAJES PREV. N° 2862/17 N° DE CARGO DE CUENTA, CUENTA DE DEPOSITO: CUENTA UNICA DEL TESORO</t>
  </si>
  <si>
    <t>00099021001 DEPOSITO DE EFECTIVO, DEPOSITANTE: REMBERTO MARTINEZ ARIAS, CONCEPTO: REVERSION PASAJES PREV. N° 2862/17 N° DE CARGO DE CUENTA, CUENTA DE DEPOSITO: CUENTA UNICA DEL TESORO</t>
  </si>
  <si>
    <t>00099021001 DEPOSITO DE EFECTIVO, DEPOSITANTE: MARTHA ADELA LLANOS VARGAS, CONCEPTO: REVERSION PASAJES PREV. N° 2862/17 N° DE CARGO DE CUENTA, CUENTA DE DEPOSITO: CUENTA UNICA DEL TESORO</t>
  </si>
  <si>
    <t>00099021001 DEPOSITO DE EFECTIVO, DEPOSITANTE: GUIDO FLORES GORRITI, CONCEPTO: REVERSION PASAJES PREV. N° 2862/17 N° DE CARGO DE CUENTA, CUENTA DE DEPOSITO: CUENTA UNICA DEL TESORO</t>
  </si>
  <si>
    <t>00099021001 DEPOSITO DE EFECTIVO, DEPOSITANTE: RICARDO ALARCON TERRAZAS, CONCEPTO: REVERSION PASAJES PREV. N° 2862/17 N° DE CARGO DE CUENTA, CUENTA DE DEPOSITO: CUENTA UNICA DEL TESORO</t>
  </si>
  <si>
    <t>00099021001 DEPOSITO DE EFECTIVO, DEPOSITANTE: RUBEN JUAN ANGULO SIÑANI, CONCEPTO: REVERSION PASAJES PREV. N° 2862/17 N° DE CARGO DE CUENTA, CUENTA DE DEPOSITO: CUENTA UNICA DEL TESORO</t>
  </si>
  <si>
    <t>00099021001 DEPOSITO DE EFECTIVO, DEPOSITANTE: ALEJANDRO CHAVEZ PANIAGUA, CONCEPTO: REVERSION PASAJES PREV. N° 2862/17 N° DE CARGO DE CUENTA, CUENTA DE DEPOSITO: CUENTA UNICA DEL TESORO</t>
  </si>
  <si>
    <t>00099021001 DEPOSITO DE EFECTIVO, DEPOSITANTE: JAIME QUEVEDO GUZMAN, CONCEPTO: REVERSION PASAJES PREV. N° 2862/17 N° DE CARGO DE CUENTA, CUENTA DE DEPOSITO: CUENTA UNICA DEL TESORO</t>
  </si>
  <si>
    <t>00099021001 DEPOSITO DE EFECTIVO, DEPOSITANTE: MARTHA CRISTINA MURILLO GARZON, CONCEPTO: DEVOLUCION CONSULTORIA APS, CUENTA DE DEPOSITO: CUENTA UNICA DEL TESORO</t>
  </si>
  <si>
    <t>00099021001 DEPOSITO DE EFECTIVO, DEPOSITANTE: JAVIER MIGUEL ZELAYA, CONCEPTO: REVERSION VIATICOS POR PASAJES, CUENTA DE DEPOSITO: CUENTA UNICA DEL TESORO</t>
  </si>
  <si>
    <t>00099021001 DEPOSITO DE EFECTIVO, DEPOSITANTE: RENE ALBERTO CABEZAS SORIA, CONCEPTO: REVERSION VIATICOS POR PASAJES, CUENTA DE DEPOSITO: CUENTA UNICA DEL TESORO</t>
  </si>
  <si>
    <t>00099021001 DEPOSITO DE EFECTIVO, DEPOSITANTE: HERLAN ESCALANTE CRUZ, CONCEPTO: REVERSION VIATICOS POR PASAJES, CUENTA DE DEPOSITO: CUENTA UNICA DEL TESORO</t>
  </si>
  <si>
    <t>00099021001 DEPOSITO DE EFECTIVO, DEPOSITANTE: WALTER ADAM FIGUEROA BRAVO, CONCEPTO: REVERSION VIATICOS POR PASAJES, CUENTA DE DEPOSITO: CUENTA UNICA DEL TESORO</t>
  </si>
  <si>
    <t>00580012001 DEPOSITO DE EFECTIVO, DEPOSITANTE: EVELIN PALACIOS OVANDO, CONCEPTO: DEVOLUCION 13% POR PAGO VIATICOS, CUENTA DE DEPOSITO: CUENTA UNICA DEL TESORO</t>
  </si>
  <si>
    <t>00020051101 DEPOSITO DE EFECTIVO, DEPOSITANTE: JANCO APAZA JIMMY FRANZ, CONCEPTO: DEVOLUCION DE VIATICOS, CUENTA DE DEPOSITO: CUENTA UNICA DEL TESORO</t>
  </si>
  <si>
    <t>00234014202 DEPOSITO DE EFECTIVO, DEPOSITANTE: NANCY ARANO YUCRA, CONCEPTO: DEV AL C-31 N° 1636 PARTIDA 31110 REFRIGERIOS, CUENTA DE DEPOSITO: CUENTA UNICA DEL TESORO</t>
  </si>
  <si>
    <t>00099021001 DEPOSITO DE EFECTIVO, DEPOSITANTE: GERMAN LOZA N., CONCEPTO: INCORRECTA DECLARACION DE OBLIGACIONES TRIBUTARIAS Y FALTA DE INFORMACION A IMPUESTOS NACIONALES, CUENTA DE DEPOSITO: CUENTA UNICA DEL TESORO</t>
  </si>
  <si>
    <t>00099021001 DEPOSITO DE EFECTIVO, DEPOSITANTE: MIGUEL FERNANDO IRIARTE SANDOVAL CI. 5974671 LP, CONCEPTO: REVISION VIATICOS POR PASAJES, CUENTA DE DEPOSITO: CUENTA UNICA DEL TESORO</t>
  </si>
  <si>
    <t>00099021001 DEPOSITO DE EFECTIVO, DEPOSITANTE: PABLO ARMANDO CORRAL DAVEZIES, CONCEPTO: DEVOLUCION POR 1 DIA DE VIATICO, CUENTA DE DEPOSITO: CUENTA UNICA DEL TESORO</t>
  </si>
  <si>
    <t>00099021001 DEPOSITO DE EFECTIVO, DEPOSITANTE: CECILIA FLORES DE CEÑI, CONCEPTO: COBRO INDEBIDO SENASIR, CUENTA DE DEPOSITO: CUENTA UNICA DEL TESORO</t>
  </si>
  <si>
    <t>00099021001 DEPOSITO DE EFECTIVO, DEPOSITANTE: JORGE ARMANDO GONZALEZ SANGUEZA, CONCEPTO: DEVOLCUION DE FONDOS EN AVANCE, CUENTA DE DEPOSITO: CUENTA UNICA DEL TESORO</t>
  </si>
  <si>
    <t>00099021001 DEPOSITO DE EFECTIVO, DEPOSITANTE: ROGER PACOHUANCA ALARCON, CONCEPTO: REVERSION DE VIATICOS POR PASAJES, CUENTA DE DEPOSITO: CUENTA UNICA DEL TESORO</t>
  </si>
  <si>
    <t>00099021001 DEPOSITO DE EFECTIVO, DEPOSITANTE: REMBERTO RIVERA GUMUCIO, CONCEPTO: DEV.DE RECURSOS GASTOS DE FUNCIONAMIENTO CONSULADO DE BOLIVIA, CUENTA DE DEPOSITO: CUENTA UNICA DEL TESORO</t>
  </si>
  <si>
    <t>00099021001 DEPOSITO DE EFECTIVO, DEPOSITANTE: REMBERTO RIVERA GUMUCIO, CONCEPTO: DEV.DE RECURSOS NO EJECUTADOS,GASTOS DE PROGRAMA DE DOCUMENTACION CONSULADO DE BOLIVIA, CUENTA DE DEPOSITO: CUENTA UNICA DEL TESORO</t>
  </si>
  <si>
    <t>00099021001 DEPOSITO DE EFECTIVO, DEPOSITANTE: REMBERTO RIVERA GUMUCIO, CONCEPTO: DEV.DE RECURSOS NO EJECUTADOS GASTOS DE PROGRAMA DE DOCUMENTACION CONSULADO DE BOLIVIA, CUENTA DE DEPOSITO: CUENTA UNICA DEL TESORO</t>
  </si>
  <si>
    <t>00099021001 DEPOSITO DE EFECTIVO, DEPOSITANTE: JOSE ISMAEL VILLARROEL ALARCON, CONCEPTO: DEVOLUCION ASIGNACION DE RECURSOS GASTOS CONSULTORA MONIQUE CHEMILLIER, CUENTA DE DEPOSITO: CUENTA UNICA DEL TESORO</t>
  </si>
  <si>
    <t>00099021001 DEPOSITO DE EFECTIVO, DEPOSITANTE: JOSE ISMAEL VILLARROEL ALARCON, CONCEPTO: DEVOLUCION ASIGNACION DE RECURSOS GASTOS CONSULTOR ANTONIO REMIRO BROTONS, CUENTA DE DEPOSITO: CUENTA UNICA DEL TESORO</t>
  </si>
  <si>
    <t>00099021001 DEPOSITO DE EFECTIVO, DEPOSITANTE: JOSE ISMAEL VILLARROEL ALARCON, CONCEPTO: DEVOLUCION ASIGNACION DE RECURSOS GASTOS CONSULTOR PAYAM AKHAVAN, CUENTA DE DEPOSITO: CUENTA UNICA DEL TESORO</t>
  </si>
  <si>
    <t>00099021001 DEPOSITO DE EFECTIVO, DEPOSITANTE: JOSE ISMAEL VILLARROEL ALARCON, CONCEPTO: DEVOLUCION ASIGNACION DE RECURSOS GASTOS CONSULTORA AMY SANDER, CUENTA DE DEPOSITO: CUENTA UNICA DEL TESORO</t>
  </si>
  <si>
    <t>00099021001 DEPOSITO DE EFECTIVO, DEPOSITANTE: JOSE ISMAEL VILLARROEL ALARCON, CONCEPTO: DEVOLUCION ASIGNACION DE RECURSOS GASTOS CONSULTOR ALAN VAUGHAN LOWE, CUENTA DE DEPOSITO: CUENTA UNICA DEL TESORO</t>
  </si>
  <si>
    <t>00099021001 DEP.DE CHEQ.AJENOS,RET.DE CAM.,CONCEPTO: REEMBOLSO SUBSIDIO POR INCAPACIDAD TEMPORAL CBBA NOVIEMBRE/2017,DEP.: CONTRALORIA GENERAL DEL ESTADO , PROCEDENCIA: BANCO NACIONAL DE BOLIVIA S.A., CHEQUE: 6615251, FECHA DE EMISION:15/01/2018</t>
  </si>
  <si>
    <t>00099021001 DEP.DE CHEQ.AJENOS,RET.DE CAM.,CONCEPTO: DEVOLUCION DE RECURSOS POR EXTRAVIO DE CREDENCIAL,DEP.: CAMARA DE SENADORES , PROCEDENCIA: BANCO UNION S.A., CHEQUE: 6820, FECHA DE EMISION:06/02/2018</t>
  </si>
  <si>
    <t>00099021001 DEP.DE CHEQ.AJENOS,RET.DE CAM.,CONCEPTO: DEVOLUCION DE RECURSOS POR EXTRAVIO DE CREDENCIALES,DEP.: CAMARA DE SENADORES , PROCEDENCIA: BANCO UNION S.A., CHEQUE: 6821, FECHA DE EMISION:06/02/2018</t>
  </si>
  <si>
    <t>00290012001 DEP.DE CHEQ.AJENOS,RET.DE CAM.,CONCEPTO: DEPOSITÓ POR DEVOLUCION DE PASAJES Y VIATICOS DE SERGIO AVILA,DEP.: SERVICIO DE IMPUESTOS NACIONALES , PROCEDENCIA: BANCO UNION S.A., CHEQUE: 4728, FECHA DE EMISION:30/01/2018</t>
  </si>
  <si>
    <t>00070011102 DEP.DE CHEQ.AJENOS,RET.DE CAM.,CONCEPTO: DEVOLUCION DE PASAJES TERRESTRES C-31 N 3885,DEP.: MTEPS , PROCEDENCIA: BANCO UNION S.A., CHEQUE: 8582, FECHA DE EMISION:06/02/2018</t>
  </si>
  <si>
    <t>00070011102 DEP.DE CHEQ.AJENOS,RET.DE CAM.,CONCEPTO: DEVOLUCION AL FR POR PAGO ERRONEO DE SERVICIO DE LIMPIEZA MES DE DICIEMBRE/2017,DEP.: MTEPS , PROCEDENCIA: BANCO UNION S.A., CHEQUE: 8581, FECHA DE EMISION:06/02/2018</t>
  </si>
  <si>
    <t>00287100009 DEP.DE CHEQ.AJENOS,RET.DE CAM.,CONCEPTO: DEP. DEL GAM SAN JOSE S/G INF JGCB/020/2017,DEP.: FPS-CENTRAL , PROCEDENCIA: BANCO UNION S.A., CHEQUE: 408, FECHA DE EMISION:06/02/2018</t>
  </si>
  <si>
    <t>00099021001 DEP.DE CHEQ.AJENOS,RET.DE CAM.,CONCEPTO: REV. PARCIAL C-31 N° 193/2015 GESTION 2015 DA-3,DEP.: FPS-CENTRAL , PROCEDENCIA: BANCO UNION S.A., CHEQUE: 208, FECHA DE EMISION:30/01/2018</t>
  </si>
  <si>
    <t>00287102001 DEP.DE CHEQ.AJENOS,RET.DE CAM.,CONCEPTO: REV. C-31 GESTION 2012 S/G INF CONTAB. N° 004/2017 SCZ,DEP.: FPS-CENTRAL , PROCEDENCIA: BANCO UNION S.A., CHEQUE: 410, FECHA DE EMISION:06/02/2018</t>
  </si>
  <si>
    <t>00287102007 DEP.DE CHEQ.AJENOS,RET.DE CAM.,CONCEPTO: DEP. NO IDENTIFICADOS GAM CHAYANTA S/G INF JGCB/020/2017,DEP.: FPS-CENTRAL , PROCEDENCIA: BANCO UNION S.A., CHEQUE: 168, FECHA DE EMISION:31/01/2018</t>
  </si>
  <si>
    <t>00287102001 DEP.DE CHEQ.AJENOS,RET.DE CAM.,CONCEPTO: OTROS INGRESOS S/G INF CONTAB. N° 004/2017 SCZ,DEP.: FPS-CENTRAL , PROCEDENCIA: BANCO UNION S.A., CHEQUE: 409, FECHA DE EMISION:06/02/2018</t>
  </si>
  <si>
    <t>00099021001 DEP.DE CHEQ.AJENOS,RET.DE CAM.,CONCEPTO: DESEMBOLSO DEL VALOR CAUCIONADO EN FAVOR DEL BENEFICIARIO,DEP.: CREDINFORM INTERNATIONAL S.A. , PROCEDENCIA: BANCO MERCANTIL SANTA CRUZ SA., CHEQUE: 111740, FECHA DE EMISION:05/02/2018</t>
  </si>
  <si>
    <t>00020011103 DEP.DE CHEQ.AJENOS,RET.DE CAM.,CONCEPTO: PAGO TRANSF AL EXTERIOR EMP THINK HOLDING POR PAGO SEGUNDO COMPRA AERONAVE AVRO 146 RJ70 E1230,DEP.: TRANSPORTE AEREO MILITAR , PROCEDENCIA: BANCO UNION S.A., CHEQUE: 18926, FECHA DE EMISION:05/02/2018</t>
  </si>
  <si>
    <t>00593012001 DEPOSITO DE EFECTIVO, DEPOSITANTE: CINTHIA CECILIA RENATA MICHEL SEMPERTEGUI, CONCEPTO: PAGO DE FIBRA DE ALPACA, CUENTA DE DEPOSITO: CUENTA UNICA DEL TESORO</t>
  </si>
  <si>
    <t>00099021001 DEPOSITO DE EFECTIVO, DEPOSITANTE: BARRIOS VILLA ALFONSO CI. 1253043, CONCEPTO: DEVOLUCION DE SALARIO EXCEDENTE DEL PRESIDENTE DICIEMBRE 2017, CUENTA DE DEPOSITO: CUENTA UNICA DEL TESORO</t>
  </si>
  <si>
    <t>00099021001 DEPOSITO DE EFECTIVO, DEPOSITANTE: GUERRA AROZAMEN ANTONIO CI. 1255809, CONCEPTO: DEVOLUCION DE PAGO POR EXCESO DEL SALARIO MAYOR AL DEL PRESIDENTE DICIEMBRE 2017, CUENTA DE DEPOSITO: CUENTA UNICA DEL TESORO</t>
  </si>
  <si>
    <t>00099021001 DEPOSITO DE EFECTIVO, DEPOSITANTE: GOYTIA MORALES JOSE CI. 1271669, CONCEPTO: DEVOLUCION DE PAGO EN EXCESO DEL SALARIO MAYOR AL DEL PRESIDENTE DICIEMBRE 2017, CUENTA DE DEPOSITO: CUENTA UNICA DEL TESORO</t>
  </si>
  <si>
    <t>00099021001 DEPOSITO DE EFECTIVO, DEPOSITANTE: FUERTES CALLAPINO BERNARDINO CI. 1283979, CONCEPTO: DEVOLUCION DE PAGO EN EXCESO DEL SALARIO MAYOR AL DEL PRESIDENTE DICIEMBRE 2017, CUENTA DE DEPOSITO: CUENTA UNICA DEL TESORO</t>
  </si>
  <si>
    <t>00099021001 DEPOSITO DE EFECTIVO, DEPOSITANTE: CALLE ARACENA JOSE MANUEL CI. 1284098, CONCEPTO: DEVOLUCION DE PAGO EN EXCESO DEL SALARIO MAYOR AL DEL PRESIDENTE DICIEMBRE 2017, CUENTA DE DEPOSITO: CUENTA UNICA DEL TESORO</t>
  </si>
  <si>
    <t>00099021001 DEPOSITO DE EFECTIVO, DEPOSITANTE: TIRADO ENCINAS JOSE FRANCISCO CI. 1328741, CONCEPTO: DEVOLUCION DE PAGO EN EXCESO DEL SALARIO MAYOR AL DEL PRESIDENTE DICIEMBRE 2017, CUENTA DE DEPOSITO: CUENTA UNICA DEL TESORO</t>
  </si>
  <si>
    <t>00099021001 DEPOSITO DE EFECTIVO, DEPOSITANTE: AGUIRRE HAUG ROSA CI. 1616147, CONCEPTO: DEVOLUCION DE PAGO EN EXCESO DEL SALARIO MAYOR AL DEL PRESIDENTE DICIEMBRE 2017, CUENTA DE DEPOSITO: CUENTA UNICA DEL TESORO</t>
  </si>
  <si>
    <t>00099021001 DEPOSITO DE EFECTIVO, DEPOSITANTE: MORA FERAUDI RUBEN CI. 2216655, CONCEPTO: DEVOLUCION DE PAGO EN EXCESO DEL SALARIO MAYOR AL DEL PRESIDENTE DICIEMBRE 2017, CUENTA DE DEPOSITO: CUENTA UNICA DEL TESORO</t>
  </si>
  <si>
    <t>00099021001 DEPOSITO DE EFECTIVO, DEPOSITANTE: VENEGAS RAMOS HERNAN CI. 3663639, CONCEPTO: DEVOLUCION DE PAGO EN EXCESO DEL SALARIO MAYOR AL DEL PRESIDENTE DICIEMBRE 2017, CUENTA DE DEPOSITO: CUENTA UNICA DEL TESORO</t>
  </si>
  <si>
    <t>00099021001 DEPOSITO DE EFECTIVO, DEPOSITANTE: SECKO GONZALES HUGO CI. 3682597, CONCEPTO: DEVOLUCION DE PAGO EN EXCESO DEL SALARIO MAYOR AL DEL PRESIDENTE DICIEMBRE 2017, CUENTA DE DEPOSITO: CUENTA UNICA DEL TESORO</t>
  </si>
  <si>
    <t>00099021001 DEPOSITO DE EFECTIVO, DEPOSITANTE: BRACAMONTE ALANIZ HUMBERTO CI. 5567062, CONCEPTO: DEVOLUCION DE PAGO EN EXCESO DEL SALARIO MAYOR AL DEL PRESIDENTE DICIEMBRE 2017, CUENTA DE DEPOSITO: CUENTA UNICA DEL TESORO</t>
  </si>
  <si>
    <t>00070011102 DEPOSITO DE EFECTIVO, DEPOSITANTE: JOSE MARIA ARTURO ALESSANDRI SEVERICHZ, CONCEPTO: DEVOLUCION DE PASAJES GESTION 2017, CUENTA DE DEPOSITO: CUENTA UNICA DEL TESORO</t>
  </si>
  <si>
    <t>00190012003 DEPOSITO DE EFECTIVO, DEPOSITANTE: ARIEL ALVAREZ CONTRERAS, CONCEPTO: DEVOLUCION DE VIATICOS POR VIAJE AL MUNICIPIO URUBICHA DEL 30/11 AL 01/12 DEL 2017, CUENTA DE DEPOSITO: CUENTA UNICA DEL TESORO</t>
  </si>
  <si>
    <t>00190012003 DEPOSITO DE EFECTIVO, DEPOSITANTE: RHINDA CALLA GUTIERREZ, CONCEPTO: DEVOLUCION DE VIATICOS POR VIAJE A EX CANTON QUIRIZA Y MOCHARA DEL 27 AL 29 DE NOVIEMBRE 2017, CUENTA DE DEPOSITO: CUENTA UNICA DEL TESORO</t>
  </si>
  <si>
    <t>00190012003 DEPOSITO DE EFECTIVO, DEPOSITANTE: ANA SOFIA CAMEO TORREZ, CONCEPTO: DEVOLUCION DE VIATICOS POR VIAJE ALA COMUNIDAD VILLA INGENIO EL 30 DE NOVIEMNRE, CUENTA DE DEPOSITO: CUENTA UNICA DEL TESORO</t>
  </si>
  <si>
    <t>00190012003 DEPOSITO DE EFECTIVO, DEPOSITANTE: LUIS MENDOZA GARCIA, CONCEPTO: DEVOLUCION DE VIATICOS POR VIAJE AL MUNICIPIO TAPACARI EL 11 DE DICIEMBRE, CUENTA DE DEPOSITO: CUENTA UNICA DEL TESORO</t>
  </si>
  <si>
    <t>00190012003 DEPOSITO DE EFECTIVO, DEPOSITANTE: JAIR GONZALES DELGADILLO, CONCEPTO: DEVOLUCION DE VIATICOS POR VIAJE AL MUNICIPIO GUANAY EL 12 DE DICIEMBRE, CUENTA DE DEPOSITO: CUENTA UNICA DEL TESORO</t>
  </si>
  <si>
    <t>00099021001 DEPOSITO DE EFECTIVO, DEPOSITANTE: ANGEL ARIEL CAPRIROLO OLMOS, CONCEPTO: DEVOLUCION DE PASAJES, CUENTA DE DEPOSITO: CUENTA UNICA DEL TESORO</t>
  </si>
  <si>
    <t>00099021001 DEPOSITO DE EFECTIVO, DEPOSITANTE: REYNALDO QUISPE LIMACHI, CONCEPTO: DEVOLUCION DE PASAJES, CUENTA DE DEPOSITO: CUENTA UNICA DEL TESORO</t>
  </si>
  <si>
    <t>00099021001 DEPOSITO DE EFECTIVO, DEPOSITANTE: ROLANDO TEODORO APAZA YLARI, CONCEPTO: DEVOLUCION DE PASAJES, CUENTA DE DEPOSITO: CUENTA UNICA DEL TESORO</t>
  </si>
  <si>
    <t>00099021001 DEPOSITO DE EFECTIVO, DEPOSITANTE: ISAAC ALEJANDRO PACHECO BOHORQUEZ, CONCEPTO: DEVOLUCION DE PASAJES, CUENTA DE DEPOSITO: CUENTA UNICA DEL TESORO</t>
  </si>
  <si>
    <t>00099021001 DEPOSITO DE EFECTIVO, DEPOSITANTE: OSCAR MAURICIO SANCHEZ CESPEDES, CONCEPTO: DEVOLUCION DE PASAJES, CUENTA DE DEPOSITO: CUENTA UNICA DEL TESORO</t>
  </si>
  <si>
    <t>00099021001 DEPOSITO DE EFECTIVO, DEPOSITANTE: SEVERO SIRPA MAMANI, CONCEPTO: DEVOLUCION DE PASAJES, CUENTA DE DEPOSITO: CUENTA UNICA DEL TESORO</t>
  </si>
  <si>
    <t>00099021001 DEPOSITO DE EFECTIVO, DEPOSITANTE: DENNYS ONTIVEROS SOLIS, CONCEPTO: DEVOLUCION DE PASAJES, CUENTA DE DEPOSITO: CUENTA UNICA DEL TESORO</t>
  </si>
  <si>
    <t>00099021001 DEPOSITO DE EFECTIVO, DEPOSITANTE: CHRISTIAN RUDOLF STRAUSS ESCALANTE, CONCEPTO: DEVOLUCION DE PASAJES, CUENTA DE DEPOSITO: CUENTA UNICA DEL TESORO</t>
  </si>
  <si>
    <t>00099021001 DEPOSITO DE EFECTIVO, DEPOSITANTE: BRACAMONTE ALANIZ HUMBERTO CI: 5567062, CONCEPTO: DEVOLUCION DE PAGO EN EXCESO MAYOR AL SALRIO DEL PRESIDENTE ENERO 2018, CUENTA DE DEPOSITO: CUENTA UNICA DEL TESORO</t>
  </si>
  <si>
    <t>00099021001 DEPOSITO DE EFECTIVO, DEPOSITANTE: SECKO GONZALES HUGO CI: 3682597, CONCEPTO: DEVOLUCION DE PAGO EN EXCESO MAYOR AL SALRIO DEL PRESIDENTE ENERO 2018, CUENTA DE DEPOSITO: CUENTA UNICA DEL TESORO</t>
  </si>
  <si>
    <t>00099021001 DEPOSITO DE EFECTIVO, DEPOSITANTE: VENEGAS RAMOS HERNAN CI:3663639, CONCEPTO: DEVOLUCION DE PAGO EN EXCESO MAYOR AL SALRIO DEL PRESIDENTE ENERO 2018, CUENTA DE DEPOSITO: CUENTA UNICA DEL TESORO</t>
  </si>
  <si>
    <t>00099021001 DEPOSITO DE EFECTIVO, DEPOSITANTE: MORA FERAUDI RUBEN CI: 2216655, CONCEPTO: DEVOLUCION DE PAGO EN EXCESO MAYOR AL SALRIO DEL PRESIDENTE ENERO 2018, CUENTA DE DEPOSITO: CUENTA UNICA DEL TESORO</t>
  </si>
  <si>
    <t>00099021001 DEPOSITO DE EFECTIVO, DEPOSITANTE: AGUIRRE HAUG ROSA CI:1616147, CONCEPTO: DEVOLUCION DE PAGO EN EXCESO MAYOR AL SALARIO DEL PRESIDENTE ENERO 2018, CUENTA DE DEPOSITO: CUENTA UNICA DEL TESORO</t>
  </si>
  <si>
    <t>00099021001 DEPOSITO DE EFECTIVO, DEPOSITANTE: TIRADO ENCINAS JOSE FRANCISCO CI: 1328741, CONCEPTO: DEVOLUCION DE PAGO EN EXCESO MAYOR AL SALARIO DEL PRESIDENTE ENERO 2018, CUENTA DE DEPOSITO: CUENTA UNICA DEL TESORO</t>
  </si>
  <si>
    <t>00099021001 DEPOSITO DE EFECTIVO, DEPOSITANTE: CALLE ARACENA JOSE MANUEL CI: 1284098, CONCEPTO: DEVOLUCION DE PAGO EN EXCESO MAYOR AL SALARIO DEL PRESIDENTE ENERO 2018, CUENTA DE DEPOSITO: CUENTA UNICA DEL TESORO</t>
  </si>
  <si>
    <t>00099021001 DEPOSITO DE EFECTIVO, DEPOSITANTE: FUERTES CALLAPINO BERNARDINO CI: 1283979, CONCEPTO: DEVOLUCION DE PAGO EN EXCESO MAYOR AL SALARIO DEL PRESIDENTE ENERO 2018, CUENTA DE DEPOSITO: CUENTA UNICA DEL TESORO</t>
  </si>
  <si>
    <t>00099021001 DEPOSITO DE EFECTIVO, DEPOSITANTE: GOYTIA MORALES JOSE CI: 1271669, CONCEPTO: DEVOLUCION DE PAGO EN EXCESO MAYOR AL SALARIO DEL PRESIDENTE ENERO 2018, CUENTA DE DEPOSITO: CUENTA UNICA DEL TESORO</t>
  </si>
  <si>
    <t>00099021001 DEPOSITO DE EFECTIVO, DEPOSITANTE: GUERRA AROZAMEN ANTONIO CI: 1255809, CONCEPTO: DEVOLUCION DE PAGO EN EXCESO MAYOR AL SALARIO DEL PRESIDENTE ENERO 2018, CUENTA DE DEPOSITO: CUENTA UNICA DEL TESORO</t>
  </si>
  <si>
    <t>00099021001 DEPOSITO DE EFECTIVO, DEPOSITANTE: BARRIOS VILLA ALFONSO CI: 1253043, CONCEPTO: DEVOLUCION DE PAGO EN EXCESO MAYOR AL SALARIO DEL PRESIDENTE ENERO 2018, CUENTA DE DEPOSITO: CUENTA UNICA DEL TESORO</t>
  </si>
  <si>
    <t>00574012002 DEP.DE CHEQ.AJENOS,RET.DE CAM.,CONCEPTO: UNAPO COMPENSACION DE OBLIGACIONES PENDIENTES,DEP.: LACTEOSBOL , PROCEDENCIA: BANCO UNION S.A., CHEQUE: 4677, FECHA DE EMISION:07/02/2018</t>
  </si>
  <si>
    <t>00035031101 DEP.DE CHEQ.AJENOS,RET.DE CAM.,CONCEPTO: INGRESO ARRIENDO CAJERO AUTOMATICO BANCO UNION POR ENERO 2018,DEP.: MEFP-UCPP , PROCEDENCIA: BANCO UNION S.A., CHEQUE: 1210, FECHA DE EMISION:30/01/2018</t>
  </si>
  <si>
    <t>00035031101 DEP.DE CHEQ.AJENOS,RET.DE CAM.,CONCEPTO: ARRIENDO PARQUEO GUSTU GASTRONOMIA DICIEMBRE Y ENERO,DEP.: MEFP-UCPP , PROCEDENCIA: BANCO UNION S.A., CHEQUE: 1212, FECHA DE EMISION:05/02/2018</t>
  </si>
  <si>
    <t>00680012001 DEP.DE CHEQ.AJENOS,RET.DE CAM.,CONCEPTO: PAGO ALQUILER A.T.M. CONTRALORIA MES FEBRERO 2018,DEP.: BANCO UNION S.A. , PROCEDENCIA: BANCO UNION S.A., CHEQUE: 151603, FECHA DE EMISION:07/02/2018</t>
  </si>
  <si>
    <t>00290012001 DEP.DE CHEQ.AJENOS,RET.DE CAM.,CONCEPTO: DEPOSITÓ POR REFRIGERIO A CONSULTORES OFICINA CENTRAL DE DICIEMBRE /2017,DEP.: SERVICIO DE IMPUESTOS NACIONALES , PROCEDENCIA: BANCO UNION S.A., CHEQUE: 4751, FECHA DE EMISION:05/02/2018</t>
  </si>
  <si>
    <t>00099021001 DEP.DE CHEQ.AJENOS,RET.DE CAM.,CONCEPTO: DEP DEL DESCUENTO AL SR CRISTIAN MAYTA OLIVERA POR PASAJE AEREO DE LA GESTION 2017,DEP.: DEFENSORIA DEL PUEBLO , PROCEDENCIA: BANCO UNION S.A., CHEQUE: 993, FECHA DE EMISION:31/01/2018</t>
  </si>
  <si>
    <t>00099021001 DEP.DE CHEQ.AJENOS,RET.DE CAM.,CONCEPTO: DEVOLUCION PAGO EN DEMASIA ENERGIA ELECTRICA COORD REG CHAPARE,DEP.: DEFENSORIA DEL PUEBLO , PROCEDENCIA: BANCO UNION S.A., CHEQUE: 1003, FECHA DE EMISION:07/02/2018</t>
  </si>
  <si>
    <t>00592012001 DEP.DE CHEQ.AJENOS,RET.DE CAM.,CONCEPTO: TRANSFERENCIA DE RECURSOS DEL 01 AL 31 DE ENERO 2018,DEP.: IVAN GONZALES , PROCEDENCIA: BANCO UNION S.A., CHEQUE: 638, FECHA DE EMISION:08/02/2018</t>
  </si>
  <si>
    <t>00291012005 DEP.DE CHEQ.AJENOS,RET.DE CAM.,CONCEPTO: PAGO PUBLICIDAD ESPACIO PUBLICITARIO TRAMO AUTOPISTA LA PAZ - EL ALTO,DEP.: ENTEL S.A. , PROCEDENCIA: BANCO MERCANTIL SANTA CRUZ SA., CHEQUE: 207736, FECHA DE EMISION:06/02/2018</t>
  </si>
  <si>
    <t>00099021001 DEPOSITO DE EFECTIVO, DEPOSITANTE: SANDRO MARTINES LUQUE, CONCEPTO: REVERSION DE VIAITCOS POR PASAJES, CUENTA DE DEPOSITO: CUENTA UNICA DEL TESORO</t>
  </si>
  <si>
    <t>00047347001 DEPOSITO DE EFECTIVO, DEPOSITANTE: CREDINFORM INTERNATIONAL S.A., CONCEPTO: POR DEVOLUCION DE DIFERENCIA EN TIPO DE CAMBIO POR ADQUISICION DE SEGUROS A PROGRAMA CRIAR II, CUENTA DE DEPOSITO: CUENTA UNICA DEL TESORO</t>
  </si>
  <si>
    <t>00099021001 DEPOSITO DE EFECTIVO, DEPOSITANTE: XIMENA PATRICIA LOZANO VARGAS ATT, CONCEPTO: REEMBOLSO DEL MONTO POR CAPACITACION NO APROBADO DEL CURSO POLITICAS PUBLICAS, CUENTA DE DEPOSITO: CUENTA UNICA DEL TESORO</t>
  </si>
  <si>
    <t>00099021001 DEPOSITO DE EFECTIVO, DEPOSITANTE: JOSE GUILLERMO PINAYA SALINAS, CONCEPTO: DEVOLUCION DE PASAJES AL INTERIOR DEL PAIS, CUENTA DE DEPOSITO: CUENTA UNICA DEL TESORO</t>
  </si>
  <si>
    <t>00099021001 DEPOSITO DE EFECTIVO, DEPOSITANTE: EDDY WILMER CASAS YUJRA, CONCEPTO: DEVOLUCION DE PASAJES AL INTERIOR DEL PAIS, CUENTA DE DEPOSITO: CUENTA UNICA DEL TESORO</t>
  </si>
  <si>
    <t>00099021001 DEPOSITO DE EFECTIVO, DEPOSITANTE: RAUL BACILIO LIMACHI MAMANI, CONCEPTO: DEVOLUCION DE PASAJES AL INTERIOR DEL PAIS, CUENTA DE DEPOSITO: CUENTA UNICA DEL TESORO</t>
  </si>
  <si>
    <t>00099021001 DEPOSITO DE EFECTIVO, DEPOSITANTE: JORGE ANTONIO ERICK SAINZ CARDONA, CONCEPTO: DEVOLUCION SALARIOS, CUENTA DE DEPOSITO: CUENTA UNICA DEL TESORO</t>
  </si>
  <si>
    <t>00234014201 DEPOSITO DE EFECTIVO, DEPOSITANTE: NANCY ARANO YUCRA, CONCEPTO: DEV AL C-31 N° 1637 PARTIDA 31110 REFRIGERIOS, CUENTA DE DEPOSITO: CUENTA UNICA DEL TESORO</t>
  </si>
  <si>
    <t>00099021001 DEPOSITO DE EFECTIVO, DEPOSITANTE: BONIFACIA ESCOBAR VDA. DE JIMENEZ, CONCEPTO: DEVOLUCION UNA DUODECIMA DE AGUINALDO, CUENTA DE DEPOSITO: CUENTA UNICA DEL TESORO</t>
  </si>
  <si>
    <t>00592012001 DEPOSITO DE EFECTIVO, DEPOSITANTE: PAOLA CATACORA FLORERO, CONCEPTO: PAGO DE LA PRIMERA CUOTA ND 155260 GESTION 2017, CUENTA DE DEPOSITO: CUENTA UNICA DEL TESORO</t>
  </si>
  <si>
    <t>00099021001 DEPOSITO DE EFECTIVO, DEPOSITANTE: RICHAR PARDO - MINISTERIO DE DEPORTES, CONCEPTO: DEVOLUCION DE MEDIO DIA DE VIATICOS COMISION COCHABAMBA CODESUR, CUENTA DE DEPOSITO: CUENTA UNICA DEL TESORO</t>
  </si>
  <si>
    <t>00099021001 DEPOSITO DE EFECTIVO, DEPOSITANTE: MARCOS AURELIO MEJIA QUIROZ, CONCEPTO: DEVOLUCION DE PASAJES, CUENTA DE DEPOSITO: CUENTA UNICA DEL TESORO</t>
  </si>
  <si>
    <t>00099021001 DEPOSITO DE EFECTIVO, DEPOSITANTE: ANGEL RAMIRO SILVESTRE ORTIZ, CONCEPTO: DEVOLUCION DE PASAJES, CUENTA DE DEPOSITO: CUENTA UNICA DEL TESORO</t>
  </si>
  <si>
    <t>00099021001 DEPOSITO DE EFECTIVO, DEPOSITANTE: EDGAR JULIO CONDORI MENDOZA, CONCEPTO: DEVOLUCION DE PASAJES, CUENTA DE DEPOSITO: CUENTA UNICA DEL TESORO</t>
  </si>
  <si>
    <t>00099021001 DEPOSITO DE EFECTIVO, DEPOSITANTE: VIDAL VILLEGAS VARELA, CONCEPTO: DEVOLUCION DE PASAJES, CUENTA DE DEPOSITO: CUENTA UNICA DEL TESORO</t>
  </si>
  <si>
    <t>00099021001 DEPOSITO DE EFECTIVO, DEPOSITANTE: HUMBERTO PORFIRIO LAURA CANQUI, CONCEPTO: DEVOLUCION DE PASAJES, CUENTA DE DEPOSITO: CUENTA UNICA DEL TESORO</t>
  </si>
  <si>
    <t>00099021001 DEPOSITO DE EFECTIVO, DEPOSITANTE: JULIO RUBEN ALI YUCRA, CONCEPTO: DEVOLUCION DE PASAJES, CUENTA DE DEPOSITO: CUENTA UNICA DEL TESORO</t>
  </si>
  <si>
    <t>00099021001 DEPOSITO DE EFECTIVO, DEPOSITANTE: WILLY HUGO BASUALDO VARGAS, CONCEPTO: DEVOLUCION DE PASAJES, CUENTA DE DEPOSITO: CUENTA UNICA DEL TESORO</t>
  </si>
  <si>
    <t>00099021001 DEPOSITO DE EFECTIVO, DEPOSITANTE: JOSE GONZALO HINOJOSA LEDEZMA, CONCEPTO: DEVOLUCION DE PASAJES, CUENTA DE DEPOSITO: CUENTA UNICA DEL TESORO</t>
  </si>
  <si>
    <t>00099021001 DEPOSITO DE EFECTIVO, DEPOSITANTE: LUCIO TRUJILLO CESPEDES, CONCEPTO: DEVOLUCION DE PASAJES, CUENTA DE DEPOSITO: CUENTA UNICA DEL TESORO</t>
  </si>
  <si>
    <t>00099021001 DEPOSITO DE EFECTIVO, DEPOSITANTE: ROSS ALBERT MORENO GUAMAN, CONCEPTO: DEVOLUCION DE PASAJES, CUENTA DE DEPOSITO: CUENTA UNICA DEL TESORO</t>
  </si>
  <si>
    <t>00099021001 DEPOSITO DE EFECTIVO, DEPOSITANTE: ARIEL ROJAS SOLIS, CONCEPTO: DEVOLUCION DE PASAJES, CUENTA DE DEPOSITO: CUENTA UNICA DEL TESORO</t>
  </si>
  <si>
    <t>00099021001 DEPOSITO DE EFECTIVO, DEPOSITANTE: MIGUEL DITO ALAVI LLANOS, CONCEPTO: DEVOLUCION DE PASAJES, CUENTA DE DEPOSITO: CUENTA UNICA DEL TESORO</t>
  </si>
  <si>
    <t>00099021001 DEPOSITO DE EFECTIVO, DEPOSITANTE: LUIS FERNANDO ROCHA MAMANI, CONCEPTO: DEVOLUCION DE PASAJES, CUENTA DE DEPOSITO: CUENTA UNICA DEL TESORO</t>
  </si>
  <si>
    <t>00099021001 DEPOSITO DE EFECTIVO, DEPOSITANTE: EFRAIN CHAMBI COPA - CAMARA DE SENADORES, CONCEPTO: PAGO POR EXCESO DE CONSUMO DE SERVICIO TELEFONICO DEL CNPIOC DE LA CAMARA DE SENADORES, CUENTA DE DEPOSITO: CUENTA UNICA DEL TESORO</t>
  </si>
  <si>
    <t>00099021001 DEPOSITO DE EFECTIVO, DEPOSITANTE: GROVERT IRIARTE CLAURE, CONCEPTO: REVERSION DE VIATICOS Y PASAJES, CUENTA DE DEPOSITO: CUENTA UNICA DEL TESORO</t>
  </si>
  <si>
    <t>00132039201 DEPOSITO DE EFECTIVO, DEPOSITANTE: ANGELICA DEL CARMEN SALAS ALCON, CONCEPTO: DEVOLUCION DE FONDOS NO UTILIZADOS, CUENTA DE DEPOSITO: CUENTA UNICA DEL TESORO</t>
  </si>
  <si>
    <t>00099021001 DEPOSITO DE EFECTIVO, DEPOSITANTE: HARAS DEL EJERCITO, CONCEPTO: RETENCION IUE E IT 8% COMPRA DE ALIMENTACION PARA ANIMALES Y PRODUCTOS METALICOS ENERO/18, CUENTA DE DEPOSITO: CUENTA UNICA DEL TESORO</t>
  </si>
  <si>
    <t>00099021001 DEPOSITO DE EFECTIVO, DEPOSITANTE: LAUREANA QUISPE VDA DE CANAVIRI, CONCEPTO: COBRO INDEBIDO, CUENTA DE DEPOSITO: CUENTA UNICA DEL TESORO</t>
  </si>
  <si>
    <t>00099021001 DEPOSITO DE EFECTIVO, DEPOSITANTE: FABIOLA LIA ZUBIETA TERRAZAS, CONCEPTO: DEVOLUCION DE SUELDOS OCTUBRE NOVIEMBRE Y DUODECIMAS AGUINALDO 2017, CUENTA DE DEPOSITO: CUENTA UNICA DEL TESORO</t>
  </si>
  <si>
    <t>00574012003 DEPOSITO DE EFECTIVO, DEPOSITANTE: JUAN CARLOS CHIPANA QUISPE, CONCEPTO: DEVOLUCION DE FONDOS NO UTILIZADOS, CUENTA DE DEPOSITO: CUENTA UNICA DEL TESORO</t>
  </si>
  <si>
    <t>00574012003 DEPOSITO DE EFECTIVO, DEPOSITANTE: DAYNOR ALCIDES IRRAZABAL GUERRA, CONCEPTO: DEVOLUCION DE VIATICOS FONDOS NO UTILIZADOS, CUENTA DE DEPOSITO: CUENTA UNICA DEL TESORO</t>
  </si>
  <si>
    <t>00099021001 DEPOSITO DE EFECTIVO, DEPOSITANTE: RAUL MAMANI MORALES, CONCEPTO: DEVOLUCION DE PASAJES, CUENTA DE DEPOSITO: CUENTA UNICA DEL TESORO</t>
  </si>
  <si>
    <t>00099021001 DEPOSITO DE EFECTIVO, DEPOSITANTE: OVIDIO BENJO CRUZ RIVA, CONCEPTO: DEVOLUCION DE PASAJES, CUENTA DE DEPOSITO: CUENTA UNICA DEL TESORO</t>
  </si>
  <si>
    <t>00099021001 DEPOSITO DE EFECTIVO, DEPOSITANTE: RODRIGO A. REYES ORTIZ, CONCEPTO: DEVOLUCION DE PASAJES, CUENTA DE DEPOSITO: CUENTA UNICA DEL TESORO</t>
  </si>
  <si>
    <t>00099021001 DEPOSITO DE EFECTIVO, DEPOSITANTE: PEDRO M. MONTERO RAMIREZ, CONCEPTO: DEVOLUCION DE PASAJES, CUENTA DE DEPOSITO: CUENTA UNICA DEL TESORO</t>
  </si>
  <si>
    <t>00099021001 DEPOSITO DE EFECTIVO, DEPOSITANTE: CESAR MELGAREJO TORREZ, CONCEPTO: DEVOLUCION DE PASAJES, CUENTA DE DEPOSITO: CUENTA UNICA DEL TESORO</t>
  </si>
  <si>
    <t>00099021001 DEPOSITO DE EFECTIVO, DEPOSITANTE: ALEX ESPINOZA CALLEJAS, CONCEPTO: DEVOLUCION DE PASAJES, CUENTA DE DEPOSITO: CUENTA UNICA DEL TESORO</t>
  </si>
  <si>
    <t>00099021001 DEPOSITO DE EFECTIVO, DEPOSITANTE: FREDDY E. LUJAN TICONA, CONCEPTO: DEVOLUCION DE PASAJES, CUENTA DE DEPOSITO: CUENTA UNICA DEL TESORO</t>
  </si>
  <si>
    <t>00099021001 DEPOSITO DE EFECTIVO, DEPOSITANTE: JAVIER QUINA LLAVES, CONCEPTO: DEVOLUCION DE PASAJES, CUENTA DE DEPOSITO: CUENTA UNICA DEL TESORO</t>
  </si>
  <si>
    <t>00099021001 DEPOSITO DE EFECTIVO, DEPOSITANTE: ABENOR HERNAN ALFARO ORDOÑEZ, CONCEPTO: DEVOLUCION CURSO DE AYMARA, CUENTA DE DEPOSITO: CUENTA UNICA DEL TESORO</t>
  </si>
  <si>
    <t>00099021001 DEPOSITO DE EFECTIVO, DEPOSITANTE: MARQUEZ PINTO SEVERO ROLANDO, CONCEPTO: DEVOLUCION DE REFRIGERIO, CUENTA DE DEPOSITO: CUENTA UNICA DEL TESORO</t>
  </si>
  <si>
    <t>00020031101 DEPOSITO DE EFECTIVO, DEPOSITANTE: OMAR AUGUSTO CARMONA MALDONADO CI. 9334377 CB., CONCEPTO: DEPOSITÓ DE DEVOLUCION, CUENTA DE DEPOSITO: CUENTA UNICA DEL TESORO</t>
  </si>
  <si>
    <t>00099021001 DEPOSITO DE EFECTIVO, DEPOSITANTE: RAUL RUBIN DE CELIS RUBIN DE CELIS, CONCEPTO: REVERSION PASAJES CUMBRE DEL GAS GESTION 2017 SEGUN LIBRETA, CUENTA DE DEPOSITO: CUENTA UNICA DEL TESORO</t>
  </si>
  <si>
    <t>00099021001 DEPOSITO DE EFECTIVO, DEPOSITANTE: GERMAN POMA MENDOZA, CONCEPTO: PASAJES AL INTERIOR DEL PAIS, CUENTA DE DEPOSITO: CUENTA UNICA DEL TESORO</t>
  </si>
  <si>
    <t>00099021001 DEPOSITO DE EFECTIVO, DEPOSITANTE: DAVID ANGEL BELTRAN MAMANI, CONCEPTO: PASAJES AL INTERIOR DEL PAIS, CUENTA DE DEPOSITO: CUENTA UNICA DEL TESORO</t>
  </si>
  <si>
    <t>00526012001 DEPOSITO DE EFECTIVO, DEPOSITANTE: LUIS FERNANDO ESCOBAR QUISBERT, CONCEPTO: DEVOLUCION DE SALDO NO EJECUTADO, CUENTA DE DEPOSITO: CUENTA UNICA DEL TESORO</t>
  </si>
  <si>
    <t>00099021001 DEPOSITO DE EFECTIVO, DEPOSITANTE: ELOY VILLANUEVA JAITA, CONCEPTO: PASAJES AL INTERIOR DEL PAIS, CUENTA DE DEPOSITO: CUENTA UNICA DEL TESORO</t>
  </si>
  <si>
    <t>00099021001 DEPOSITO DE EFECTIVO, DEPOSITANTE: IVER HUGO RENGIFO TARIFA, CONCEPTO: DEVOLUCION DE PASAJES, CUENTA DE DEPOSITO: CUENTA UNICA DEL TESORO</t>
  </si>
  <si>
    <t>00099021001 DEP.DE CHEQ.AJENOS,RET.DE CAM.,CONCEPTO: DEV DE SALDOS NO EJECUTADOS PROY MEJ RENOVACION Y AMP. DE CAFE Y PALTA EN COMUN DE MUN YANACACHI,DEP.: GOBIERNO AUTONOMO MUNICIPAL DE YANACACHI</t>
  </si>
  <si>
    <t>00099021001 DEP.DE CHEQ.AJENOS,RET.DE CAM.,CONCEPTO: DEV DE SALDOS NO EJE PROY MEJ INCREMENTO DE LA COMERCIALIZACION DE MIEL EN EL MUN DE YANACACHI,DEP.: GOBIERNO AUTONOMO MUNICIPAL DE YANACACHI</t>
  </si>
  <si>
    <t>00597012001 DEP.DE CHEQ.AJENOS,RET.DE CAM.,CONCEPTO: SUELDOS,DEP.: YACIMIENTOS DE LITIO BOLIVIANOS , PROCEDENCIA: BANCO UNION S.A., CHEQUE: 60, FECHA DE EMISION:08/02/2018</t>
  </si>
  <si>
    <t>00099021001 DEP.DE CHEQ.AJENOS,RET.DE CAM.,CONCEPTO: DEVOLUCION DE PASAJES AEREOS, PREVENTIVO 10 COMPROMISO 3 GESTION 2016,DEP.: ADEMAF-CLAUDIA NAVARRO , PROCEDENCIA: BANCO UNION S.A., CHEQUE: 1230, FECHA DE EMISION:05/02/2018</t>
  </si>
  <si>
    <t>00099021001 DEP.DE CHEQ.AJENOS,RET.DE CAM.,CONCEPTO: DEVOLUCION DE PASAJES AEREOS, PREVENTIVO 2, COMPROMISO 8 GESTION 2017,DEP.: ADEMAF-CLAUDIA NAVARRO , PROCEDENCIA: BANCO UNION S.A., CHEQUE: 1229, FECHA DE EMISION:05/02/2018</t>
  </si>
  <si>
    <t>00099021001 DEP.DE CHEQ.AJENOS,RET.DE CAM.,CONCEPTO: FRACCION CC TGN CONCILIACION OCT / 2017,DEP.: NINO SUAREZ - SEGUROS PROVIDA S.A. , PROCEDENCIA: BANCO NACIONAL DE BOLIVIA S.A., CHEQUE: 4350256, FECHA DE EMISION:07/02/2018</t>
  </si>
  <si>
    <t>00099021001 DEP.DE CHEQ.AJENOS,RET.DE CAM.,CONCEPTO: DEVOLUCION POR CONCEPTO DE PASAJES AEREOS, PREVENTIVO 10 COMPROMISO 23, GESTION 2016,DEP.: ADEMAF-CLAUDIA NAVARRO , PROCEDENCIA: BANCO UNION S.A., CHEQUE: 1228, FECHA DE EMISION:05/02/2018</t>
  </si>
  <si>
    <t>00099021001 DEPOSITO DE EFECTIVO, DEPOSITANTE: ANGEL ADOLFO CUENTAS FLORES, CONCEPTO: DEVOLUCION DE VIATICOS PASAJE AL INTERIOR DEL PAIS, CUENTA DE DEPOSITO: CUENTA UNICA DEL TESORO</t>
  </si>
  <si>
    <t>00132062001 DEPOSITO DE EFECTIVO, DEPOSITANTE: SAMUEL WILLAMS MALAGA ARTEAGA, CONCEPTO: REPOSICION DE GASTOS NO EJECUTADOS, CUENTA DE DEPOSITO: CUENTA UNICA DEL TESORO</t>
  </si>
  <si>
    <t>00099021001 DEPOSITO DE EFECTIVO, DEPOSITANTE: ANA MARIA FLORES DE AQUINO, CONCEPTO: PARA DEPARTAMENTO DE SENASIR, CUENTA DE DEPOSITO: CUENTA UNICA DEL TESORO</t>
  </si>
  <si>
    <t>00099021001 DEPOSITO DE EFECTIVO, DEPOSITANTE: EJERCITO OMAR RENGEL SILVA CI 6136997 LP, CONCEPTO: DEVOLUCION DE VIATICOS, CUENTA DE DEPOSITO: CUENTA UNICA DEL TESORO</t>
  </si>
  <si>
    <t>00099021001 DEPOSITO DE EFECTIVO, DEPOSITANTE: LOURDES ALIAGA ZAPATA, CONCEPTO: DEVOLUCION DE PAGO DE RENTA, CUENTA DE DEPOSITO: CUENTA UNICA DEL TESORO</t>
  </si>
  <si>
    <t>00099021001 DEPOSITO DE EFECTIVO, DEPOSITANTE: GOBIERNO AUTONOMO MUNICIPAL DE PUCARANI, CONCEPTO: DEV.REC.POR CIERRE CONV. MINIST.MEDIO AMBIENTE Y EL G.A.M. PUCARANI, CUENTA DE DEPOSITO: CUENTA UNICA DEL TESORO</t>
  </si>
  <si>
    <t>00099021001 DEPOSITO DE EFECTIVO, DEPOSITANTE: JAVIER ALEJANDRO OSSIO CALDERON, CONCEPTO: DEVOLUCION RECURSOS SEGUN INF PGE-UAI N° 07/2017 UNIDAD AUDITORIA INTERNA, CUENTA DE DEPOSITO: CUENTA UNICA DEL TESORO</t>
  </si>
  <si>
    <t>00592012001 DEPOSITO DE EFECTIVO, DEPOSITANTE: MARISOL CONDORI, CONCEPTO: ND 2043 GESTION 2015. MIN PRESIDENCIA UAGS, CUENTA DE DEPOSITO: CUENTA UNICA DEL TESORO</t>
  </si>
  <si>
    <t>00016011101 DEPOSITO DE EFECTIVO, DEPOSITANTE: MINISTERIO DE EDUCACION, CONCEPTO: DEVOLUCION DE MULTAS, CUENTA DE DEPOSITO: CUENTA UNICA DEL TESORO</t>
  </si>
  <si>
    <t>00099021001 DEPOSITO DE EFECTIVO, DEPOSITANTE: WALDO HUMEREZ VILLALOBOS, CONCEPTO: DEVOLUCION DE VIATICOS VIAJE SANTA CRUZ, CUENTA DE DEPOSITO: CUENTA UNICA DEL TESORO</t>
  </si>
  <si>
    <t>00099021001 DEPOSITO DE EFECTIVO, DEPOSITANTE: GRACE STEFFANI CORICO HUAYTA, CONCEPTO: DEVOLUCION VIATICOS, CUENTA DE DEPOSITO: CUENTA UNICA DEL TESORO</t>
  </si>
  <si>
    <t>00099021001 DEPOSITO DE EFECTIVO, DEPOSITANTE: JUANA PAOLA OCHOA URQUIOLA CI. 4270168 LP., CONCEPTO: DEPOSITÓ UNA DUODECIMA DE AGUINALDO, CUENTA DE DEPOSITO: CUENTA UNICA DEL TESORO</t>
  </si>
  <si>
    <t>00099021001 DEP.DE CHEQ.AJENOS,RET.DE CAM.,CONCEPTO: DEVOLUCION DE VIATICOS,DEP.: CONTRALORIA GENERAL DEL ESTADO , PROCEDENCIA: BANCO UNION S.A., CHEQUE: 5524, FECHA DE EMISION:06/02/2018</t>
  </si>
  <si>
    <t>00591012001 DEP.DE CHEQ.AJENOS,RET.DE CAM.,CONCEPTO: DEP MULTAS PROVEEDORES GESTION 2016,DEP.: EMP ESTATAL DE TRANSP POR CABLE MI TELEFERICO , PROCEDENCIA: BANCO UNION S.A., CHEQUE: 1528, FECHA DE EMISION:25/01/2018</t>
  </si>
  <si>
    <t>00099021001 DEPOSITO DE EFECTIVO, DEPOSITANTE: JAVIER ANTONIO GOZALVEZ LAH, CONCEPTO: PAGO POR FALLECIMIENTO SENASIR DUODECIMAS DE AGUINALDO, CUENTA DE DEPOSITO: CUENTA UNICA DEL TESORO</t>
  </si>
  <si>
    <t>00099021001 DEPOSITO DE EFECTIVO, DEPOSITANTE: VICTORIA CARMEN RIVAS VDA DE COCHI, CONCEPTO: COBROS INDEVIDOS POR NUEVAS NUPCIAS, CUENTA DE DEPOSITO: CUENTA UNICA DEL TESORO</t>
  </si>
  <si>
    <t>00099021001 DEPOSITO DE EFECTIVO, DEPOSITANTE: OLGA PAIVA CRISPIN, CONCEPTO: CREDENCIAL INSTITUCIONAL-PGE, CUENTA DE DEPOSITO: CUENTA UNICA DEL TESORO</t>
  </si>
  <si>
    <t>00099021001 DEPOSITO DE EFECTIVO, DEPOSITANTE: DEMIS HENRY LINARES ALARCON CI 6087355LP, CONCEPTO: REVERSION DE VIATICOS POR PASAJES, CUENTA DE DEPOSITO: CUENTA UNICA DEL TESORO</t>
  </si>
  <si>
    <t>00099021001 DEPOSITO DE EFECTIVO, DEPOSITANTE: JAVIER OSCAR JEMIO URIA CI 4871438L.P, CONCEPTO: REVERSION DE VIATICOS POR PASAJES, CUENTA DE DEPOSITO: CUENTA UNICA DEL TESORO</t>
  </si>
  <si>
    <t>00099021001 DEPOSITO DE EFECTIVO, DEPOSITANTE: EDGAR ORLANDO NAVARRO OQUENDO, CONCEPTO: DEVOLUCION POR PERCIBIR HABERES INDEVIDOS, CUENTA DE DEPOSITO: CUENTA UNICA DEL TESORO</t>
  </si>
  <si>
    <t>00099021001 DEPOSITO DE EFECTIVO, DEPOSITANTE: LIDIA PAUCARA DE COARITI, CONCEPTO: DEP POR RETENCION DE ALIMENTOS PARA ANIMALES CORRESPONDIENTE AL MES DE ENERO DEL 2018, CUENTA DE DEPOSITO: CUENTA UNICA DEL TESORO</t>
  </si>
  <si>
    <t>00099021001 DEPOSITO DE EFECTIVO, DEPOSITANTE: LIMBERT QUISPE GUTIERREZ, CONCEPTO: DANDO CUMPLIMIENTO A AUTO FINAL N° 092/17 DJFAB 07-IBA, CUENTA DE DEPOSITO: CUENTA UNICA DEL TESORO</t>
  </si>
  <si>
    <t>00099021001 DEPOSITO DE EFECTIVO, DEPOSITANTE: ROBERTO ALMENDRAS ROCHA JEMIO, CONCEPTO: DEVOLUCION VIATICOS, CUENTA DE DEPOSITO: CUENTA UNICA DEL TESORO</t>
  </si>
  <si>
    <t>00099021001 DEPOSITO DE EFECTIVO, DEPOSITANTE: ANTONIO FERNANDO QUIROGA VELIZ, CONCEPTO: REVERSION DE CUENTA DE PASAJES AL IV FORO DE PAISES EXPORTADORES DE GAS, CUENTA DE DEPOSITO: CUENTA UNICA DEL TESORO</t>
  </si>
  <si>
    <t>00099021001 DEPOSITO DE EFECTIVO, DEPOSITANTE: WALDIR MAMANI HIDALGO, CONCEPTO: DEVOLUCION DE PASAJES, CUENTA DE DEPOSITO: CUENTA UNICA DEL TESORO</t>
  </si>
  <si>
    <t>00099021001 DEPOSITO DE EFECTIVO, DEPOSITANTE: LEONEL ELIO SANJINES RADA, CONCEPTO: DEVOLUCION DE PASAJES, CUENTA DE DEPOSITO: CUENTA UNICA DEL TESORO</t>
  </si>
  <si>
    <t>00099021001 DEPOSITO DE EFECTIVO, DEPOSITANTE: ERICK JHON MONTAÑO PANTOJA C.I. 6134376 LP, CONCEPTO: DEP. DE REVERSION DE VIATICOS POR PASAJES, CUENTA DE DEPOSITO: CUENTA UNICA DEL TESORO</t>
  </si>
  <si>
    <t>00070011102 DEPOSITO DE EFECTIVO, DEPOSITANTE: SARA CESPEDES RAMOS, CONCEPTO: DEVOLUCION POR CONCEPTO DE VIATICOS, CUENTA DE DEPOSITO: CUENTA UNICA DEL TESORO</t>
  </si>
  <si>
    <t>00597012001 DEP.DE CHEQ.AJENOS,RET.DE CAM.,CONCEPTO: PAGO DE ENERGIA,DEP.: YACIMIENTOS DE LITIO BOLIVIANOS , PROCEDENCIA: BANCO UNION S.A., CHEQUE: 61, FECHA DE EMISION:14/02/2018</t>
  </si>
  <si>
    <t>00099021001 DEP.DE CHEQ.AJENOS,RET.DE CAM.,CONCEPTO: REEMBOLSO DE SUBSIDIOS POR INCAPACIDAD TEMPORAL MES DE NOVIEMBRE/2017 BS. 42002,73,DEP.: MINISTERIO DE ECONOMIA Y FINANZAS PUBLICAS</t>
  </si>
  <si>
    <t>00099021001 DEP.DE CHEQ.AJENOS,RET.DE CAM.,CONCEPTO: CARDOZO URIBE AIDEE LOURDES,DEP.: BANCO UNION S.A. , PROCEDENCIA: BANCO UNION S.A., CHEQUE: 154422, FECHA DE EMISION:15/02/2018</t>
  </si>
  <si>
    <t>00099021001 DEP.DE CHEQ.AJENOS,RET.DE CAM.,CONCEPTO: DEV. DE RECURSOS POR EXTRAVIO DE CREDENCIALES,DEP.: CAMARA DE SENADORES , PROCEDENCIA: BANCO UNION S.A., CHEQUE: 6825, FECHA DE EMISION:15/02/2018</t>
  </si>
  <si>
    <t>00099021001 DEP.DE CHEQ.AJENOS,RET.DE CAM.,CONCEPTO: DEV. DE RECURSOS POR EXTRAVIO DE CREDENCIALES,DEP.: CAMARA DE SENADORES , PROCEDENCIA: BANCO UNION S.A., CHEQUE: 6824, FECHA DE EMISION:15/02/2018</t>
  </si>
  <si>
    <t>00099021001 DEP.DE CHEQ.AJENOS,RET.DE CAM.,CONCEPTO: COMPENSACION MENSUAL DE COTIZACIONES,DEP.: FUTURO DE BOLIVIA S.A. AFP , PROCEDENCIA: BANCO DE CREDITO DE BOLIVIA S.A., CHEQUE: 52522, FECHA DE EMISION:15/02/2018</t>
  </si>
  <si>
    <t>00130012002 DEPOSITO DE EFECTIVO, DEPOSITANTE: LUIS FEDERICO MARTINEZ RETAMOZO, CONCEPTO: DEVOLUCION POR GASTOS DE PEAJE, CUENTA DE DEPOSITO: CUENTA UNICA DEL TESORO</t>
  </si>
  <si>
    <t>00099021001 DEPOSITO DE EFECTIVO, DEPOSITANTE: GLADYS DEL CARMEN VARGAS RAMIREZ, CONCEPTO: DEVOLUCION DEUDA, CUENTA DE DEPOSITO: CUENTA UNICA DEL TESORO</t>
  </si>
  <si>
    <t>00099021001 DEPOSITO DE EFECTIVO, DEPOSITANTE: JHONNY QUISPE ARRATIA, CONCEPTO: DEVOLUCION DE VIATICOS, CUENTA DE DEPOSITO: CUENTA UNICA DEL TESORO</t>
  </si>
  <si>
    <t>00099021001 DEPOSITO DE EFECTIVO, DEPOSITANTE: ONAN MACHICADO JENYAN, CONCEPTO: DEVOLUCION DE SUBSIDIO PRENATAL DEL MES DE JULIO DE 2017, CUENTA DE DEPOSITO: CUENTA UNICA DEL TESORO</t>
  </si>
  <si>
    <t>00099021001 DEPOSITO DE EFECTIVO, DEPOSITANTE: REYMI LUIS FERREIRA JUSTINIANO, CONCEPTO: DEV DE HABERES POR REMUNERACION MAXIMA CORRESP AL PERIODO DE ENERO2018 DEL SR REYMI FERREIRA PREV665, CUENTA DE DEPOSITO: CUENTA UNICA DEL TESORO</t>
  </si>
  <si>
    <t>00099021001 DEPOSITO DE EFECTIVO, DEPOSITANTE: RICARDO MATEO TINTAYA ALVAREZ, CONCEPTO: DEPOSITÓ POR DEVOLUCION DE VIATICOS, CUENTA DE DEPOSITO: CUENTA UNICA DEL TESORO</t>
  </si>
  <si>
    <t>00099021001 DEPOSITO DE EFECTIVO, DEPOSITANTE: EJERCITO: CONDORI LIPE VICTORIANO CI 6004608 LP, CONCEPTO: DEVOLUCION DE VIATICOS, CUENTA DE DEPOSITO: CUENTA UNICA DEL TESORO</t>
  </si>
  <si>
    <t>00035031101 DEPOSITO DE EFECTIVO, DEPOSITANTE: ROGELIO DAVID AGUILAR SANCHEZ DE LOZADA, CONCEPTO: DEVOLUCION CORRESPONDIENTE A UN DIA DE HABER, CUENTA DE DEPOSITO: CUENTA UNICA DEL TESORO</t>
  </si>
  <si>
    <t>00099021001 DEPOSITO DE EFECTIVO, DEPOSITANTE: MIGUEL MEJIA VASQUEZ, CONCEPTO: PRIMER DEPÓSITO EXTRAJUDICIAL MINISTERIO DE PLANIFICAION DEL DESARROLLO, CUENTA DE DEPOSITO: CUENTA UNICA DEL TESORO</t>
  </si>
  <si>
    <t>00099021001 DEPOSITO DE EFECTIVO, DEPOSITANTE: ELIO VEGA SEJAS, CONCEPTO: DEVOLUCION DE PASAJES, CUENTA DE DEPOSITO: CUENTA UNICA DEL TESORO</t>
  </si>
  <si>
    <t>00099021001 DEPOSITO DE EFECTIVO, DEPOSITANTE: PAULO C. HELGUERO SIMONS, CONCEPTO: DEVOLUCION DE PASAJES, CUENTA DE DEPOSITO: CUENTA UNICA DEL TESORO</t>
  </si>
  <si>
    <t>00099021001 DEPOSITO DE EFECTIVO, DEPOSITANTE: JORGE CRISTIAN MAMANI, CONCEPTO: DEVOLUCION DE PASAJES, CUENTA DE DEPOSITO: CUENTA UNICA DEL TESORO</t>
  </si>
  <si>
    <t>00099021001 DEPOSITO DE EFECTIVO, DEPOSITANTE: RIM-30 "MURILLO" ISAAC E. CACERES CHAVEZ, CONCEPTO: RETENCION ALIMENTO PARA ANIMALES MEDICAMENTO Y MARISCALERIA MES DE ENERO, CUENTA DE DEPOSITO: CUENTA UNICA DEL TESORO</t>
  </si>
  <si>
    <t>00099021001 DEPOSITO DE EFECTIVO, DEPOSITANTE: EDGAR JOSE TORREZ MOSQUEIRA, CONCEPTO: DOBLE PERCEPCION, CUENTA DE DEPOSITO: CUENTA UNICA DEL TESORO</t>
  </si>
  <si>
    <t>00591012001 DEPOSITO DE EFECTIVO, DEPOSITANTE: EFRAIN YANARICO MAMANI-ESTACION AJAYU LINEA ROJA, CONCEPTO: CANCELACION DE ENERGIA ELECTRICA, CUENTA DE DEPOSITO: CUENTA UNICA DEL TESORO</t>
  </si>
  <si>
    <t>00099021001 DEPOSITO DE EFECTIVO, DEPOSITANTE: JUAN CARLOS OCTAVIO PINTO QUINTANILLA, CONCEPTO: REPOSICION AL PREVENTIVO N° ( 1565 ) ( X CONCEPTO DE DEVOLUCION 1 DIA DE VIATICO ), CUENTA DE DEPOSITO: CUENTA UNICA DEL TESORO</t>
  </si>
  <si>
    <t>00099021001 DEPOSITO DE EFECTIVO, DEPOSITANTE: EJERCITO-ROLANDO M. PORTUGAL BARBINI, CONCEPTO: DEVOLUCION DE VIATICOS, CUENTA DE DEPOSITO: CUENTA UNICA DEL TESORO</t>
  </si>
  <si>
    <t>00099021001 DEPOSITO DE EFECTIVO, DEPOSITANTE: JOSE MIGUEL HINOJOSA CI 5424694 SC, CONCEPTO: REVERSION POR VIAJE AL INTERIOR DEL PAIS, CUENTA DE DEPOSITO: CUENTA UNICA DEL TESORO</t>
  </si>
  <si>
    <t>00099021001 DEPOSITO DE EFECTIVO, DEPOSITANTE: SAMUEL GUTIERREZ PAZ CI 5417439 SC, CONCEPTO: REVERSION POR VIAJE AL INTERIOR DEL PAIS, CUENTA DE DEPOSITO: CUENTA UNICA DEL TESORO</t>
  </si>
  <si>
    <t>00099021001 DEPOSITO DE EFECTIVO, DEPOSITANTE: MIGUEL CAMPOS ECHALAR CI 5958910LP, CONCEPTO: REVERSION POR VIAJE AL INTERIOR DEL PAIS, CUENTA DE DEPOSITO: CUENTA UNICA DEL TESORO</t>
  </si>
  <si>
    <t>00099021001 DEPOSITO DE EFECTIVO, DEPOSITANTE: JORGE ALBERTO COSSIO ROCHA, CONCEPTO: REVERSION DE BONO DE SEGURIDAD CIUDADANA, CUENTA DE DEPOSITO: CUENTA UNICA DEL TESORO</t>
  </si>
  <si>
    <t>00099021001 DEPOSITO DE EFECTIVO, DEPOSITANTE: JORGE ALBERTO COSSIO ROCHA, CONCEPTO: REVERSION SUELDO OCTUBRE 2016, CUENTA DE DEPOSITO: CUENTA UNICA DEL TESORO</t>
  </si>
  <si>
    <t>00342012001 DEPOSITO DE EFECTIVO, DEPOSITANTE: SRA. TEODORA CUELA MARQUEZ CI. 4310379, CONCEPTO: EXCESO DE LLAMADAS, CUENTA DE DEPOSITO: CUENTA UNICA DEL TESORO</t>
  </si>
  <si>
    <t>00099024113 DEP.DE CHEQ.AJENOS,RET.DE CAM.,CONCEPTO: DEVOLUCION DE RECURSOS NO EJECUTADOS GESTION 2017,DEP.: GOBIERNO AUTONOMO MUNICIPAL DE HUMANATA , PROCEDENCIA: BANCO UNION S.A., CHEQUE: 1299, FECHA DE EMISION:14/02/2018</t>
  </si>
  <si>
    <t>00099021001 DEP.DE CHEQ.AJENOS,RET.DE CAM.,CONCEPTO: AGUILERA BARBOSA CESAR,DEP.: BANCO UNION S.A. , PROCEDENCIA: BANCO UNION S.A., CHEQUE: 154423, FECHA DE EMISION:16/02/2018</t>
  </si>
  <si>
    <t>00099021001 DEP.DE CHEQ.AJENOS,RET.DE CAM.,CONCEPTO: ROCHA REYNAGA NEIDA LILIAN,DEP.: BANCO UNION S.A. , PROCEDENCIA: BANCO UNION S.A., CHEQUE: 154424, FECHA DE EMISION:16/02/2018</t>
  </si>
  <si>
    <t>00099021001 DEP.DE CHEQ.AJENOS,RET.DE CAM.,CONCEPTO: ROCHA REYNAGA NEIDA LILIAN,DEP.: BANCO UNION S.A. , PROCEDENCIA: BANCO UNION S.A., CHEQUE: 154425, FECHA DE EMISION:16/02/2018</t>
  </si>
  <si>
    <t>00099021001 DEP.DE CHEQ.AJENOS,RET.DE CAM.,CONCEPTO: ROCHA REYNAGA NEIDA LILIAN,DEP.: BANCO UNION S.A. , PROCEDENCIA: BANCO UNION S.A., CHEQUE: 154426, FECHA DE EMISION:16/02/2018</t>
  </si>
  <si>
    <t>00290012001 DEP.DE CHEQ.AJENOS,RET.DE CAM.,CONCEPTO: DEP POR LIQUIDACION MENSUAL DE APORTES NOVIEMBRE /2017 CAJA PETROLERA DE SALUD,DEP.: SERVICIO DE IMPUESTOS NACIONALES , PROCEDENCIA: BANCO UNION S.A., CHEQUE: 4759, FECHA DE EMISION:14/02/2018</t>
  </si>
  <si>
    <t>00290012001 DEP.DE CHEQ.AJENOS,RET.DE CAM.,CONCEPTO: DEP POR DEVOLUCION DE DIFERENCIA EN EL PAGO DEL C-31 N° 103/2017 GERENCIA DISTRITAL EL ALTO,DEP.: SERVICIO DE IMPUESTOS NACIONALES</t>
  </si>
  <si>
    <t>00099021001 DEP.DE CHEQ.AJENOS,RET.DE CAM.,CONCEPTO: DEP POR REVERSION DE SALDOS NO EJECUTADOS,DEP.: INE , PROCEDENCIA: BANCO UNION S.A., CHEQUE: 4555, FECHA DE EMISION:08/02/2018</t>
  </si>
  <si>
    <t>00099021001 DEP.DE CHEQ.AJENOS,RET.DE CAM.,CONCEPTO: DEP POT REVERSIONES DE SALDOS NO EJECUTADOS,DEP.: INE , PROCEDENCIA: BANCO UNION S.A., CHEQUE: 4554, FECHA DE EMISION:08/02/2018</t>
  </si>
  <si>
    <t>00099021001 DEP.DE CHEQ.AJENOS,RET.DE CAM.,CONCEPTO: DEVOLUCION DE RECURSOS AL TESORO GENERAL POR VIATICOS NO UTILIZADOS DE IVAN AJHUACHO LOPEZ,DEP.: MARIA ANGELICA TARIFA BORDA -ATT , PROCEDENCIA: BANCO UNION S.A., CHEQUE: 5302, FECHA DE EMISION:14/02/2018</t>
  </si>
  <si>
    <t>00099021001 DEPOSITO DE EFECTIVO, DEPOSITANTE: GONZALO CORTEZ INCHAUSTI, CONCEPTO: REVERSION POR PASAJES, CUENTA DE DEPOSITO: CUENTA UNICA DEL TESORO</t>
  </si>
  <si>
    <t>00099021001 DEPOSITO DE EFECTIVO, DEPOSITANTE: JOHN MOISES ORELLANA VELASQUEZ, CONCEPTO: REVERSION DE PASAJES, CUENTA DE DEPOSITO: CUENTA UNICA DEL TESORO</t>
  </si>
  <si>
    <t>00099021001 DEPOSITO DE EFECTIVO, DEPOSITANTE: BLADIMIR REMMY ZELADA CARVAJAL, CONCEPTO: REVERSION DE PASAJES, CUENTA DE DEPOSITO: CUENTA UNICA DEL TESORO</t>
  </si>
  <si>
    <t>00099021001 DEPOSITO DE EFECTIVO, DEPOSITANTE: EDSON SEJAS VILTE, CONCEPTO: REVERSION DE PASAJES, CUENTA DE DEPOSITO: CUENTA UNICA DEL TESORO</t>
  </si>
  <si>
    <t>00099021001 DEPOSITO DE EFECTIVO, DEPOSITANTE: EINAR MARIO PEREZ ARISPE, CONCEPTO: REVERSION DE PASAJES, CUENTA DE DEPOSITO: CUENTA UNICA DEL TESORO</t>
  </si>
  <si>
    <t>00526012001 DEPOSITO DE EFECTIVO, DEPOSITANTE: HERNAN SILVESTRE VILA, CONCEPTO: DEVOLUCION DE PASAJES, CUENTA DE DEPOSITO: CUENTA UNICA DEL TESORO</t>
  </si>
  <si>
    <t>00099021001 DEPOSITO DE EFECTIVO, DEPOSITANTE: ANASTACIA SOTO GONZALES, CONCEPTO: DEVOLUCION PASAJES NO UTILIZADOS GESTION 2016, CUENTA DE DEPOSITO: CUENTA UNICA DEL TESORO</t>
  </si>
  <si>
    <t>00099021001 DEPOSITO DE EFECTIVO, DEPOSITANTE: MARIA ANGELICA TARIFA BORDA -ATT, CONCEPTO: REEMBOLSO DEL MONTO POR CAPACITACION NO APROBADO DEL CURSO POLITICAS PUBLICAS CAPACITACION PAGADA, CUENTA DE DEPOSITO: CUENTA UNICA DEL TESORO</t>
  </si>
  <si>
    <t>00070037001 DEPOSITO DE EFECTIVO, DEPOSITANTE: YOVANA CARLA RAMOS ARRATIA, CONCEPTO: REVERSION DE SUELDOS 2017, CUENTA DE DEPOSITO: CUENTA UNICA DEL TESORO</t>
  </si>
  <si>
    <t>00099021001 DEPOSITO DE EFECTIVO, DEPOSITANTE: RAMIRO POLO CRUZ - MINISTERIO DE DEPORTES, CONCEPTO: SALDO NO EJECUTADO COPA SUB 18 , 2017, CUENTA DE DEPOSITO: CUENTA UNICA DEL TESORO</t>
  </si>
  <si>
    <t>00099021001 DEPOSITO DE EFECTIVO, DEPOSITANTE: RAMIRO POLO CRUZ, CONCEPTO: DEVOLUCION DE VIATICOS, CUENTA DE DEPOSITO: CUENTA UNICA DEL TESORO</t>
  </si>
  <si>
    <t>00099021001 DEPOSITO DE EFECTIVO, DEPOSITANTE: JEANETTE OLMOS SOTO, CONCEPTO: DEVOLUCION DOBLE PERCEPCION, CUENTA DE DEPOSITO: CUENTA UNICA DEL TESORO</t>
  </si>
  <si>
    <t>00099021001 DEPOSITO DE EFECTIVO, DEPOSITANTE: JUAN MAMANI PACO, CONCEPTO: PAGO DE MULTAS - SIN - EX DUF, CUENTA DE DEPOSITO: CUENTA UNICA DEL TESORO</t>
  </si>
  <si>
    <t>00099021001 DEPOSITO DE EFECTIVO, DEPOSITANTE: ERNESTO ROSSELL A PROCURADURIA GRAL DEL ESTADO, CONCEPTO: DUPLICADO CREDENCIAL, CUENTA DE DEPOSITO: CUENTA UNICA DEL TESORO</t>
  </si>
  <si>
    <t>00099021001 DEPOSITO DE EFECTIVO, DEPOSITANTE: MARCO ANTONIO VARGAS BERNAL, CONCEPTO: REVERSION DE PASAJES FORO DEL GAS, CUENTA DE DEPOSITO: CUENTA UNICA DEL TESORO</t>
  </si>
  <si>
    <t>00099021001 DEPOSITO DE EFECTIVO, DEPOSITANTE: RAUL BORDA ROMAY, CONCEPTO: REVERSION DE PASAJES FORO DEL GAS, CUENTA DE DEPOSITO: CUENTA UNICA DEL TESORO</t>
  </si>
  <si>
    <t>00099021001 DEPOSITO DE EFECTIVO, DEPOSITANTE: RAMIRO VILLCA FERNANDEZ, CONCEPTO: REVERSION DE PASAJES FORO DEL GAS, CUENTA DE DEPOSITO: CUENTA UNICA DEL TESORO</t>
  </si>
  <si>
    <t>00099021001 DEPOSITO DE EFECTIVO, DEPOSITANTE: MINISTERIO DE CULTURAS Y TURISMO, CONCEPTO: DEVOLUCION DE DINERO, CUENTA DE DEPOSITO: CUENTA UNICA DEL TESORO</t>
  </si>
  <si>
    <t>00099021001 DEPOSITO DE EFECTIVO, DEPOSITANTE: GERARDO RAMOS TARQUI, CONCEPTO: DEVOLUCION, CUENTA DE DEPOSITO: CUENTA UNICA DEL TESORO</t>
  </si>
  <si>
    <t>00020031101 DEPOSITO DE EFECTIVO, DEPOSITANTE: ORMAR AUGUSTO CARMONA MALDONADO CI 9334377 CB, CONCEPTO: DEPÓSITO DE DEVOLUCION, CUENTA DE DEPOSITO: CUENTA UNICA DEL TESORO</t>
  </si>
  <si>
    <t>00046057005 DEPOSITO DE EFECTIVO, DEPOSITANTE: TRINIDAD GARCIA CRUZ, CONCEPTO: DEVOLUCION DE HABERES MES DE NOVIEMBRE, CUENTA DE DEPOSITO: CUENTA UNICA DEL TESORO</t>
  </si>
  <si>
    <t>00046057005 DEPOSITO DE EFECTIVO, DEPOSITANTE: NARDA LUTINO AYAVIRI, CONCEPTO: DEVOLUCION DE HABERES POR DISMINUCION EN EL IMPORTE DE SU CONTRATO, CUENTA DE DEPOSITO: CUENTA UNICA DEL TESORO</t>
  </si>
  <si>
    <t>00099021001 DEPOSITO DE EFECTIVO, DEPOSITANTE: FRIDA GLORIA PEREDO MARTINEZ, CONCEPTO: DEVOLUCION HABERES (DOBLE PERCEPCION), CUENTA DE DEPOSITO: CUENTA UNICA DEL TESORO</t>
  </si>
  <si>
    <t>00047274202 DEPOSITO DE EFECTIVO, DEPOSITANTE: DAVID JUVENAL CORDERO APAZA, CONCEPTO: DEVOLUCION FONDOS DE AVANCE, CUENTA DE DEPOSITO: CUENTA UNICA DEL TESORO</t>
  </si>
  <si>
    <t>00099021001 DEP.DE CHEQ.AJENOS,RET.DE CAM.,CONCEPTO: DEP. POR DEVOLUCION,DEP.: INE , PROCEDENCIA: BANCO UNION S.A., CHEQUE: 4566, FECHA DE EMISION:16/02/2018</t>
  </si>
  <si>
    <t>00099021001 DEP.DE CHEQ.AJENOS,RET.DE CAM.,CONCEPTO: DEP. POR DEVOLUCION,DEP.: INE , PROCEDENCIA: BANCO UNION S.A., CHEQUE: 4565, FECHA DE EMISION:16/02/2018</t>
  </si>
  <si>
    <t>00099021001 DEPOSITO DE EFECTIVO, DEPOSITANTE: ANASTACIA SOTO GONZALES, CONCEPTO: DEVOLUCION RECURSOS PASAJES NO UTILIZADOS GESTION 2017, CUENTA DE DEPOSITO: CUENTA UNICA DEL TESORO</t>
  </si>
  <si>
    <t>00099021001 DEPOSITO DE EFECTIVO, DEPOSITANTE: ALEJANDRO ACOCHIRI VARGAS, CONCEPTO: DEVOLUCION DE DEUDA, CUENTA DE DEPOSITO: CUENTA UNICA DEL TESORO</t>
  </si>
  <si>
    <t>00099021001 DEPOSITO DE EFECTIVO, DEPOSITANTE: ALVARO PUENTE BUSTOS, CONCEPTO: REVERSION PASAJES, CUENTA DE DEPOSITO: CUENTA UNICA DEL TESORO</t>
  </si>
  <si>
    <t>00020031101 DEPOSITO DE EFECTIVO, DEPOSITANTE: RS. 1 "TTE GRAL GERMAN BUSCH", CONCEPTO: ALIMENTACION RC-IVA, CUENTA DE DEPOSITO: CUENTA UNICA DEL TESORO</t>
  </si>
  <si>
    <t>00099021001 DEPOSITO DE EFECTIVO, DEPOSITANTE: PATRICIA E. M. RONCAL REVOLLO, CONCEPTO: DEVOLUCION PORCENTAJE DE AGUINALDO, CUENTA DE DEPOSITO: CUENTA UNICA DEL TESORO</t>
  </si>
  <si>
    <t>00099021001 DEPOSITO DE EFECTIVO, DEPOSITANTE: CESAR DARWIN ZABALA CANO, CONCEPTO: REVERSION DE PASAJES, CUENTA DE DEPOSITO: CUENTA UNICA DEL TESORO</t>
  </si>
  <si>
    <t>00099021001 DEPOSITO DE EFECTIVO, DEPOSITANTE: GROVER LUNA MOYA, CONCEPTO: DEVOLUCION FONDOS EN AVANCE COPA ESTADO PLURINACIONAL DE BOLIVIA SUB 18, CUENTA DE DEPOSITO: CUENTA UNICA DEL TESORO</t>
  </si>
  <si>
    <t>00099021001 DEPOSITO DE EFECTIVO, DEPOSITANTE: IVAN MAURICIO PARI ROJAS, CONCEPTO: REVERSION PASAJES, CUENTA DE DEPOSITO: CUENTA UNICA DEL TESORO</t>
  </si>
  <si>
    <t>00099021001 DEPOSITO DE EFECTIVO, DEPOSITANTE: JOBE LIBORIO ROBLES MAMANI, CONCEPTO: DEVOLUCION POR PERCEPCION INDEBIDA, CUENTA DE DEPOSITO: CUENTA UNICA DEL TESORO</t>
  </si>
  <si>
    <t>00099021001 DEPOSITO DE EFECTIVO, DEPOSITANTE: HUGO SAUL GUTIERREZ LEON, CONCEPTO: REVERSION PAGO DE SUELDOS PREVENTIVO N° 69, CUENTA DE DEPOSITO: CUENTA UNICA DEL TESORO</t>
  </si>
  <si>
    <t>00070011102 DEPOSITO DE EFECTIVO, DEPOSITANTE: ANGELA MARIA CACERES LAIME CI 6628516 MTEPS, CONCEPTO: DEVOLUCION DE VIATICOS, CUENTA DE DEPOSITO: CUENTA UNICA DEL TESORO</t>
  </si>
  <si>
    <t>00099021001 DEPOSITO DE EFECTIVO, DEPOSITANTE: ANGEL REYNALDO JAUREGUI URQUIOLA, CONCEPTO: LIQUIDACION DE DOBLE PERCEPCION, CUENTA DE DEPOSITO: CUENTA UNICA DEL TESORO</t>
  </si>
  <si>
    <t>00099021001 DEPOSITO DE EFECTIVO, DEPOSITANTE: MINISTERIO DE DEPORTES-LUIS OROZCO ROMERO, CONCEPTO: DEVOL SALDOS NO EJECUTADOS FONDOS EN AVANCE COPA ESTADO PLURINACIONAL SUB 18 3RA VERSION DIC 2017, CUENTA DE DEPOSITO: CUENTA UNICA DEL TESORO</t>
  </si>
  <si>
    <t>00099021001 DEPOSITO DE EFECTIVO, DEPOSITANTE: MIN.DE DEPORTES-JUAN MARCELO SEGURONDO TORRICO, CONCEPTO: DEVOLUCION SALDOS FONDOS EN AVANCE COPA ESTADO PLURINACIONAL DE BOLIVIA SUB 18, CUENTA DE DEPOSITO: CUENTA UNICA DEL TESORO</t>
  </si>
  <si>
    <t>00099021001 DEPOSITO DE EFECTIVO, DEPOSITANTE: BPE-II " CNL O. MOSCOSO", CONCEPTO: RETENSION 8%, CUENTA DE DEPOSITO: CUENTA UNICA DEL TESORO</t>
  </si>
  <si>
    <t>00047274202 DEPOSITO DE EFECTIVO, DEPOSITANTE: DAVID JUVENAL CORDERO APAZA, CONCEPTO: DEVOLUCION DE FONDOS DE AVANCE, CUENTA DE DEPOSITO: CUENTA UNICA DEL TESORO</t>
  </si>
  <si>
    <t>00099021001 DEPOSITO DE EFECTIVO, DEPOSITANTE: HUGO EDUARDO SAENZ GARCIA, CONCEPTO: DEVOLUCION SALDO FONDOS EN AVANCE COPA ESTADO PLURINACIONAL DE BOLIVIA SUB 18, CUENTA DE DEPOSITO: CUENTA UNICA DEL TESORO</t>
  </si>
  <si>
    <t>00099021001 DEP.DE CHEQ.AJENOS,RET.DE CAM.,CONCEPTO: NAVARRO TABOADA GASTON PABLO,DEP.: BANCO UNION S.A. , PROCEDENCIA: BANCO UNION S.A., CHEQUE: 154432, FECHA DE EMISION:20/02/2018</t>
  </si>
  <si>
    <t>00099021001 DEPOSITO DE EFECTIVO, DEPOSITANTE: DIONICIO JULIAN PACHECO, CONCEPTO: DEV. DOBLE PERCEPCION DE DICIEMBRE 2017 A ENERO 2018 MAS LAS DUODECIMAS DE AGUINALDO, CUENTA DE DEPOSITO: CUENTA UNICA DEL TESORO</t>
  </si>
  <si>
    <t>00266022001 DEPOSITO DE EFECTIVO, DEPOSITANTE: HERNAN PABLO QUISPE QUISPE, CONCEPTO: DEVOLUCION DE REFRIGERIO DE 9 DIAS LABORALES DEL 22 DE JULIO AL 3 DE AGOSTO, CUENTA DE DEPOSITO: CUENTA UNICA DEL TESORO</t>
  </si>
  <si>
    <t>00020031101 DEPOSITO DE EFECTIVO, DEPOSITANTE: EJERCITO DE BOLIVIA, CONCEPTO: DIFERENCIA DE GASTOS, CUENTA DE DEPOSITO: CUENTA UNICA DEL TESORO</t>
  </si>
  <si>
    <t>00099021001 DEPOSITO DE EFECTIVO, DEPOSITANTE: ZULMA CABEZAS SALAZAR, CONCEPTO: CONCEPTO DE DEVOLUCION PAGO DE HEBERES ENERO 2018, CUENTA DE DEPOSITO: CUENTA UNICA DEL TESORO</t>
  </si>
  <si>
    <t>00099021001 DEPOSITO DE EFECTIVO, DEPOSITANTE: MARIA ADRIANA MARISCAL RAMOS, CONCEPTO: DEVOLUCION MINISTERIO DE SALUD Y DEPORTES, CUENTA DE DEPOSITO: CUENTA UNICA DEL TESORO</t>
  </si>
  <si>
    <t>00582012002 DEPOSITO DE EFECTIVO, DEPOSITANTE: ROCIO RAQUEL PAZ TAPIA, CONCEPTO: DEVOLUCION DE RECURSOS NO UTILIZADOS REFRIGERIO DICIEMBRE 2017 DISTRIBUIDORA SOPOCACHI PREV 5703, CUENTA DE DEPOSITO: CUENTA UNICA DEL TESORO</t>
  </si>
  <si>
    <t>00099021001 DEPOSITO DE EFECTIVO, DEPOSITANTE: JUAN CARLOS CRUZ BELTRAN, CONCEPTO: REVERSION SALDO PASAJES, CUENTA DE DEPOSITO: CUENTA UNICA DEL TESORO</t>
  </si>
  <si>
    <t>00047081101 DEPOSITO DE EFECTIVO, DEPOSITANTE: ADELAIDA JIMENEZ OLIVARES-CONTADORA GRAL.ORURO, CONCEPTO: DEVOLUCION FONDOS EN AVANCE, CUENTA DE DEPOSITO: CUENTA UNICA DEL TESORO</t>
  </si>
  <si>
    <t>00291012002 DEPOSITO DE EFECTIVO, DEPOSITANTE: ADMINISTRADORA BOLIVIANA DE CARRETERAS(REG ORURO), CONCEPTO: REPOSICION POR EXTRAVIO DE CREDENCIALES, CUENTA DE DEPOSITO: CUENTA UNICA DEL TESORO</t>
  </si>
  <si>
    <t>00099021001 DEPOSITO DE EFECTIVO, DEPOSITANTE: PONCIANO LEON LEON, CONCEPTO: REVERSION TOTAL PASAJES VIATICOS Y FLETES, CUENTA DE DEPOSITO: CUENTA UNICA DEL TESORO</t>
  </si>
  <si>
    <t>00592012001 DEPOSITO DE EFECTIVO, DEPOSITANTE: BOLTUR, CONCEPTO: CORRESPONDE A LA NOTA DE DEBITO 109739 DE LA GESTION 2017, CUENTA DE DEPOSITO: CUENTA UNICA DEL TESORO</t>
  </si>
  <si>
    <t>00099021001 DEPOSITO DE EFECTIVO, DEPOSITANTE: JUAN CARLOS LIMACHE, CONCEPTO: DEVOLUCION DE FONDOS PORA PASAJES PARTIDA 221,10 DEL PREVENTIVO N° 126, CUENTA DE DEPOSITO: CUENTA UNICA DEL TESORO</t>
  </si>
  <si>
    <t>00099021001 DEPOSITO DE EFECTIVO, DEPOSITANTE: BANCO BISA S.A., CONCEPTO: UTILES DE ESCRITORIO, CUENTA DE DEPOSITO: CUENTA UNICA DEL TESORO</t>
  </si>
  <si>
    <t>00099021001 DEPOSITO DE EFECTIVO, DEPOSITANTE: LIMBERTH ROJAS NOGALES, CONCEPTO: DEVOLUCION DE PASAJES, CUENTA DE DEPOSITO: CUENTA UNICA DEL TESORO</t>
  </si>
  <si>
    <t>00099021001 DEPOSITO DE EFECTIVO, DEPOSITANTE: NORAH TEREZA BOHORQUEZ VDA DE GONZALES, CONCEPTO: PAGP POR CONVENIO ENTRE LA SRA NORAH TEREZA BOHORQUEZ VDA DE GONZALES Y EL SENASIR, CUENTA DE DEPOSITO: CUENTA UNICA DEL TESORO</t>
  </si>
  <si>
    <t>00099021001 DEPOSITO DE EFECTIVO, DEPOSITANTE: ARTURO M. ECHALAR RIVERA, CONCEPTO: REEMBOLSO DE FONDOS DE ACUERDO A INFORME OBSERVADO DE CARGOS DE CUENTA, CUENTA DE DEPOSITO: CUENTA UNICA DEL TESORO</t>
  </si>
  <si>
    <t>00099021001 DEPOSITO DE EFECTIVO, DEPOSITANTE: ARTURO M. ECHALAR RIVERA, CONCEPTO: REEMBOLSO DE FONDOS DE ACUERDO A INFORME OBSERVADO DA CARGOS DE CUENTA, CUENTA DE DEPOSITO: CUENTA UNICA DEL TESORO</t>
  </si>
  <si>
    <t>00099021001 DEPOSITO DE EFECTIVO, DEPOSITANTE: HERNAN RIGOBERTO OSINAGA REGUERIN, CONCEPTO: REVERSION POR VIAJE AL INTERIOR DEL PAIS, CUENTA DE DEPOSITO: CUENTA UNICA DEL TESORO</t>
  </si>
  <si>
    <t>00099021001 DEPOSITO DE EFECTIVO, DEPOSITANTE: ENDE EMPRESA NACIONAL DE ELECTRICIDAD, CONCEPTO: CUMPL DS 3448 REMUNERACION ENERO/18-WILFREDO OVANDO ROJAS, CUENTA DE DEPOSITO: CUENTA UNICA DEL TESORO</t>
  </si>
  <si>
    <t>00099021001 DEPOSITO DE EFECTIVO, DEPOSITANTE: ROBER SEJAS BERNAL - INSA, CONCEPTO: REVERSION, CUENTA DE DEPOSITO: CUENTA UNICA DEL TESORO</t>
  </si>
  <si>
    <t>00099021001 DEPOSITO DE EFECTIVO, DEPOSITANTE: GASTON HERRERA LOZADA - INSA, CONCEPTO: REVERSION, CUENTA DE DEPOSITO: CUENTA UNICA DEL TESORO</t>
  </si>
  <si>
    <t>00099021001 DEPOSITO DE EFECTIVO, DEPOSITANTE: ALEX GOMEZ CLAROS - INSA, CONCEPTO: REVERSION, CUENTA DE DEPOSITO: CUENTA UNICA DEL TESORO</t>
  </si>
  <si>
    <t>00132062001 DEPOSITO DE EFECTIVO, DEPOSITANTE: JUAN CARLOS GUZMAN MEDINA, CONCEPTO: DEVOLUCION SALDOS DE FONDOS EN AVANCE, CUENTA DE DEPOSITO: CUENTA UNICA DEL TESORO</t>
  </si>
  <si>
    <t>00266022001 DEPOSITO DE EFECTIVO, DEPOSITANTE: MARGARITA VELASCO NINA, CONCEPTO: DEVOLUCION REFRIGERIO OCTUBRE-2017 DISTRITOS: LA PAZ , EL ALTO Y PROVINCIAS, CUENTA DE DEPOSITO: CUENTA UNICA DEL TESORO</t>
  </si>
  <si>
    <t>00099021001 DEPOSITO DE EFECTIVO, DEPOSITANTE: IRENE BALLADARES VELASQUEZ, CONCEPTO: DEVOLUCION AL SENASIR ( COACTIVO SOCIAL ), CUENTA DE DEPOSITO: CUENTA UNICA DEL TESORO</t>
  </si>
  <si>
    <t>00290012001 DEP.DE CHEQ.AJENOS,RET.DE CAM.,CONCEPTO: REFRIGERIOS NO PAGADOS DEL 2006 AL 2012 PARA REGISTRAR COMO RESULTADOS GESTIONES ANTERIORES OF.CENTR,DEP.: SERVICIO DE IMPUESTOS NACIONALES</t>
  </si>
  <si>
    <t>00099021001 DEP.DE CHEQ.AJENOS,RET.DE CAM.,CONCEPTO: DEV.DE RECURSOS POR EXTRAVIO DE CREDENCIALES DE LAS SRAS.DANIELA ZEBALLOS Y ELVIRA CONDORI,DEP.: CAMARA DE SENADORES , PROCEDENCIA: BANCO UNION S.A., CHEQUE: 6832, FECHA DE EMISION:21/02/2018</t>
  </si>
  <si>
    <t>00099021001 DEP.DE CHEQ.AJENOS,RET.DE CAM.,CONCEPTO: TRIBUNAL CONSTITUCIONAL - DEVOL INCAPACIDAD TEMPORAL - NOV/2017,DEP.: CAJA PETROLERA DE SALUD (SUCRE) , PROCEDENCIA: BANCO UNION S.A., CHEQUE: 17972, FECHA DE EMISION:07/02/2018</t>
  </si>
  <si>
    <t>00099021001 DEPOSITO DE EFECTIVO, DEPOSITANTE: LEONCIO JUAN TOLA MAMANI, CONCEPTO: REVERSION FLETES Y ALMACENAMIENTO, CUENTA DE DEPOSITO: CUENTA UNICA DEL TESORO</t>
  </si>
  <si>
    <t>00099021001 DEPOSITO DE EFECTIVO, DEPOSITANTE: CODESUR, CONCEPTO: DEVOLUCION DE MONTO NO EJECUTADO POR LA COMPRA DE REFRIGERIO PARA REUNIONES CON DELEGADOS, CUENTA DE DEPOSITO: CUENTA UNICA DEL TESORO</t>
  </si>
  <si>
    <t>00099021001 DEPOSITO DE EFECTIVO, DEPOSITANTE: MARISABEL ZUBIETA SALAS, CONCEPTO: PAGO DE FONDO EN AVANCE, CUENTA DE DEPOSITO: CUENTA UNICA DEL TESORO</t>
  </si>
  <si>
    <t>00099021001 DEPOSITO DE EFECTIVO, DEPOSITANTE: RUBEN MISAEL MUÑOZ RAMIREZ, CONCEPTO: DEVOLUCION DE PASAJES, CUENTA DE DEPOSITO: CUENTA UNICA DEL TESORO</t>
  </si>
  <si>
    <t>00290012001 DEP.DE CHEQ.AJENOS,RET.DE CAM.,CONCEPTO: DEP. POR CONCEPTO DE SALDOS NO UTILIZADOS EN EL PAGO DE REFRIGERIOS DE DIC/2017 A FUNCIONARIOS,DEP.: SERVICIO DE IMPUESTOS NACIONALES</t>
  </si>
  <si>
    <t>00099021001 DEP.DE CHEQ.AJENOS,RET.DE CAM.,CONCEPTO: GIRO: MEJIA IVONNE MARLENE JORDAN DE,DEP.: BANCO UNION S.A. , PROCEDENCIA: BANCO UNION S.A., CHEQUE: 154434, FECHA DE EMISION:22/02/2018</t>
  </si>
  <si>
    <t>00291014345 DEP.DE CHEQ.AJENOS,RET.DE CAM.,CONCEPTO: DEVOLUCION SALDO,DEP.: ADMINISTRADORA BOLIVIANA DE CARRETERAS , PROCEDENCIA: BANCO DE CREDITO DE BOLIVIA S.A., CHEQUE: 2861, FECHA DE EMISION:15/02/2018</t>
  </si>
  <si>
    <t>00591012001 DEP.DE CHEQ.AJENOS,RET.DE CAM.,CONCEPTO: DEPOSITÓS POR EXTRAVIO DE CREDENCIALES,DEP.: EMP.ESTATAL DE TRANS.POR CABLE MI TELEFERICO , PROCEDENCIA: BANCO UNION S.A., CHEQUE: 1571, FECHA DE EMISION:21/02/2018</t>
  </si>
  <si>
    <t>00078014207 DEPOSITO DE EFECTIVO, DEPOSITANTE: MINISTERIO DE HIDROCARBUROS, CONCEPTO: DEVOLUCION SALDOS REFRIGERIO PERSONAL DE PLANTA MES DE DICIEMBRE 2017, CUENTA DE DEPOSITO: CUENTA UNICA DEL TESORO</t>
  </si>
  <si>
    <t>00099021001 DEPOSITO DE EFECTIVO, DEPOSITANTE: RCM-5"LANZA", CONCEPTO: DEVOLUCION ALIMENTACION Y MARISCALERIA PARA CABALLO, CUENTA DE DEPOSITO: CUENTA UNICA DEL TESORO</t>
  </si>
  <si>
    <t>00099021001 DEPOSITO DE EFECTIVO, DEPOSITANTE: MARINA LOZADA VDA DE MICHEL, CONCEPTO: ABONO INDEBIDO ROMULO MICHEL HERVAS, CUENTA DE DEPOSITO: CUENTA UNICA DEL TESORO</t>
  </si>
  <si>
    <t>00099021001 DEPOSITO DE EFECTIVO, DEPOSITANTE: LUCIA HOYOS MERCADO, CONCEPTO: DEVOLUCION IMPORTE PASAJE AEREO LA PAZ-SANTA CRUZ, CUENTA DE DEPOSITO: CUENTA UNICA DEL TESORO</t>
  </si>
  <si>
    <t>00099021001 DEPOSITO DE EFECTIVO, DEPOSITANTE: DAVID BALBOA MAMANI, CONCEPTO: DEVOLUCION DOBLE PERCEPCION DEL MES FEBRERO, CUENTA DE DEPOSITO: CUENTA UNICA DEL TESORO</t>
  </si>
  <si>
    <t>00099021001 DEPOSITO DE EFECTIVO, DEPOSITANTE: JAVIER CHURA GUTIERREZ, CONCEPTO: DEVOLUCION DE PASAJES, CUENTA DE DEPOSITO: CUENTA UNICA DEL TESORO</t>
  </si>
  <si>
    <t>00099021001 DEPOSITO DE EFECTIVO, DEPOSITANTE: DAVID CHAMBI FLORES, CONCEPTO: REVERSION DE COMBUSTIBLE, CUENTA DE DEPOSITO: CUENTA UNICA DEL TESORO</t>
  </si>
  <si>
    <t>00020031101 DEPOSITO DE EFECTIVO, DEPOSITANTE: BARRIENTOS LIZON DEREK MARCELO, CONCEPTO: REVERSION DE VIATICOS - FUENTE 11 TGN (C-31 SIGEP), CUENTA DE DEPOSITO: CUENTA UNICA DEL TESORO</t>
  </si>
  <si>
    <t>00099021001 DEPOSITO DE EFECTIVO, DEPOSITANTE: JUAN MARCELO ENCINAS TEDESQUI, CONCEPTO: DEVOLUCION DE PASAJES, CUENTA DE DEPOSITO: CUENTA UNICA DEL TESORO</t>
  </si>
  <si>
    <t>00099021001 DEPOSITO DE EFECTIVO, DEPOSITANTE: JUAN MARTINEZ YELMA, CONCEPTO: DEVOLUCION DE PASAJES, CUENTA DE DEPOSITO: CUENTA UNICA DEL TESORO</t>
  </si>
  <si>
    <t>00099021001 DEPOSITO DE EFECTIVO, DEPOSITANTE: OSCAR FERNANDO QUIROGA CAYALO, CONCEPTO: DEVOLUCION DE PASAJES, CUENTA DE DEPOSITO: CUENTA UNICA DEL TESORO</t>
  </si>
  <si>
    <t>00099021001 DEPOSITO DE EFECTIVO, DEPOSITANTE: GILMAR RAFAEL ROMERO CAMACHO, CONCEPTO: DEVOLUCION DE PASAJES, CUENTA DE DEPOSITO: CUENTA UNICA DEL TESORO</t>
  </si>
  <si>
    <t>00099021001 DEPOSITO DE EFECTIVO, DEPOSITANTE: JOSE DORYAN CUEVAS CUEVAS, CONCEPTO: DEVOLUCION DE PASAJES, CUENTA DE DEPOSITO: CUENTA UNICA DEL TESORO</t>
  </si>
  <si>
    <t>00099021001 DEPOSITO DE EFECTIVO, DEPOSITANTE: RICHARD AREGON CLAURE, CONCEPTO: DEVOLUCION DE PASAJES, CUENTA DE DEPOSITO: CUENTA UNICA DEL TESORO</t>
  </si>
  <si>
    <t>00099021001 DEPOSITO DE EFECTIVO, DEPOSITANTE: JAVIER JHONNY AYMAYA MAMANI, CONCEPTO: DEVOLUCION POR CONCEPTO DE PASAJES, IV CUMBRE FORO DE GAS EN SANTA CRUZ 2017, CUENTA DE DEPOSITO: CUENTA UNICA DEL TESORO</t>
  </si>
  <si>
    <t>00099021001 DEPOSITO DE EFECTIVO, DEPOSITANTE: EDUARDO FERNANDEZ FLORES, CONCEPTO: DEVOLUCION DE PASAJES, CUENTA DE DEPOSITO: CUENTA UNICA DEL TESORO</t>
  </si>
  <si>
    <t>00099021001 DEPOSITO DE EFECTIVO, DEPOSITANTE: YOLANDA LILIANA GONZALES RIOS, CONCEPTO: DEVOLUCION DE HABERES MES ENERO 2018, CUENTA DE DEPOSITO: CUENTA UNICA DEL TESORO</t>
  </si>
  <si>
    <t>00099021001 DEPOSITO DE EFECTIVO, DEPOSITANTE: YOLANDA LILIANA GONZALES RIOS, CONCEPTO: DEVOLUCION DE HABERES MES DICIEMBRE 2017, CUENTA DE DEPOSITO: CUENTA UNICA DEL TESORO</t>
  </si>
  <si>
    <t>00099021001 DEPOSITO DE EFECTIVO, DEPOSITANTE: ADALID CHOQUE LEYVA, CONCEPTO: DEVOLUCION DE TRANSPORTE TERRESTRE, CUENTA DE DEPOSITO: CUENTA UNICA DEL TESORO</t>
  </si>
  <si>
    <t>00099024113 DEP.DE CHEQ.AJENOS,RET.DE CAM.,CONCEPTO: DEV.DE RECURSOS UPRE PROG.BOLIVIA CAMBIA DE PROY.NO EJECUTADOS AL CIERRE DE GESTION 2017,DEP.: GOBIERNO AUTONOMO DEPARTAMENTAL DEL BENI</t>
  </si>
  <si>
    <t>00099021001 DEP.DE CHEQ.AJENOS,RET.DE CAM.,CONCEPTO: DEV.RECURSOS POR RECUP.DE LA DIF. POR PAGO DE PASAJES AEREOS NO UTILIZADOS T. TOMICIC GESTION 2013,DEP.: CAMARA DE SENADORES , PROCEDENCIA: BANCO UNION S.A., CHEQUE: 6835, FECHA DE EMISION:23/02/2018</t>
  </si>
  <si>
    <t>00099021001 DEP.DE CHEQ.AJENOS,RET.DE CAM.,CONCEPTO: DEVOLUCION DE RECURSOS,DEP.: AGENCIA NACIONAL DE HIDROCARBUROS , PROCEDENCIA: BANCO UNION S.A., CHEQUE: 4920, FECHA DE EMISION:21/02/2018</t>
  </si>
  <si>
    <t>00099021001 DEP.DE CHEQ.AJENOS,RET.DE CAM.,CONCEPTO: DEVOLUCION DE RECURSOS,DEP.: AGENCIA NACIONAL DE HIDROCARBUROS , PROCEDENCIA: BANCO UNION S.A., CHEQUE: 4918, FECHA DE EMISION:19/02/2018</t>
  </si>
  <si>
    <t>00660072001 DEP.DE CHEQ.AJENOS,RET.DE CAM.,CONCEPTO: DEVOLUCION DE VIATICOS SR. ARAPA CONDORI ERICK DIEGO VIAJE A SUCRE EL 28-09-2017,DEP.: ORGANO JUDICIAL , PROCEDENCIA: BANCO UNION S.A., CHEQUE: 2014, FECHA DE EMISION:21/02/2018</t>
  </si>
  <si>
    <t>00660072001 DEP.DE CHEQ.AJENOS,RET.DE CAM.,CONCEPTO: DEVOL DE VIATICOS SR BARRIOS ESPINOZA DIEGO ALEJANDRO VIAJE A LA LOCALIDAD DE VIACHA EL 26-12-2017,DEP.: ORGANO JUDICIAL , PROCEDENCIA: BANCO UNION S.A., CHEQUE: 2015, FECHA DE EMISION:21/02/2018</t>
  </si>
  <si>
    <t>00526012001 DEPOSITO DE EFECTIVO, DEPOSITANTE: JHERMY LUIS CANTUTA URUCHI, CONCEPTO: DEVOLUCION DE PASAJES, CUENTA DE DEPOSITO: CUENTA UNICA DEL TESORO</t>
  </si>
  <si>
    <t>00020031101 DEPOSITO DE EFECTIVO, DEPOSITANTE: BAT. PROD. IV " E. VICTOR ", CONCEPTO: REVERSION POR MATERIAL, CUENTA DE DEPOSITO: CUENTA UNICA DEL TESORO</t>
  </si>
  <si>
    <t>00099021001 DEPOSITO DE EFECTIVO, DEPOSITANTE: MARCELO VARGAS BARRAL, CONCEPTO: REVERSION DE PASAJES, CUENTA DE DEPOSITO: CUENTA UNICA DEL TESORO</t>
  </si>
  <si>
    <t>00099021001 DEPOSITO DE EFECTIVO, DEPOSITANTE: OMAR ANTONIO VISCARRA TORREZ, CONCEPTO: LLAMADAS MAYORES A CINCO MINUTOS, CUENTA DE DEPOSITO: CUENTA UNICA DEL TESORO</t>
  </si>
  <si>
    <t>00099021001 DEPOSITO DE EFECTIVO, DEPOSITANTE: NICOLAS ROJAS FLORES, CONCEPTO: DOBLE PERCEPCION, OCTUBRE 2017 A FEBRERO 2018 MAS DUODECIMAS DE AGUINALDO, CUENTA DE DEPOSITO: CUENTA UNICA DEL TESORO</t>
  </si>
  <si>
    <t>00099021001 DEPOSITO DE EFECTIVO, DEPOSITANTE: RIGOBERTO APAZA ALARCON, CONCEPTO: DEVOLUCION DE MONTO PARA COMBUSTIBLE, CUENTA DE DEPOSITO: CUENTA UNICA DEL TESORO</t>
  </si>
  <si>
    <t>00099021001 DEPOSITO DE EFECTIVO, DEPOSITANTE: ROSENDO MENDOZA CUSICANQUI, CONCEPTO: COMPROMISO DE DEVOLUCION DE DEUDA POR DOBLE PERCEPCION, CUENTA DE DEPOSITO: CUENTA UNICA DEL TESORO</t>
  </si>
  <si>
    <t>00190012003 DEPOSITO DE EFECTIVO, DEPOSITANTE: LUIS ALBERTO MENDOZA GARCIA, CONCEPTO: DEVOLUCION VIATICOS POR VIAJE AL MUNICIPIO CAPINOTA EL 22 DE DICIEMBRE/2017, CUENTA DE DEPOSITO: CUENTA UNICA DEL TESORO</t>
  </si>
  <si>
    <t>00020011103 DEPOSITO DE EFECTIVO, DEPOSITANTE: ROMULO MAMANI TIÑINI, CONCEPTO: REVERSION PASAJES PREV 8274 CARGO CTA, CUENTA DE DEPOSITO: CUENTA UNICA DEL TESORO</t>
  </si>
  <si>
    <t>00190012003 DEPOSITO DE EFECTIVO, DEPOSITANTE: NICOLAS MENA ARIAS, CONCEPTO: DEVOLUCION DE VIATICOS POR VIAJE A LA PAZ EL 29 DE DICIEMBRE / 2017, CUENTA DE DEPOSITO: CUENTA UNICA DEL TESORO</t>
  </si>
  <si>
    <t>00099021001 DEPOSITO DE EFECTIVO, DEPOSITANTE: RITA PAULINA JIMENEZ HUANCOLLO, CONCEPTO: COBRO INDEBIDO NUEVAS NUPCIAS, CUENTA DE DEPOSITO: CUENTA UNICA DEL TESORO</t>
  </si>
  <si>
    <t>00099021001 DEPOSITO DE EFECTIVO, DEPOSITANTE: ALFONSO VALENCIA CESPEDES, CONCEPTO: REVERSION, CUENTA DE DEPOSITO: CUENTA UNICA DEL TESORO</t>
  </si>
  <si>
    <t>00132062001 DEPOSITO DE EFECTIVO, DEPOSITANTE: JUAN CARLOS GUZMAN MEDINA, CONCEPTO: DEVOLUCION SALDOS DE FONDO EN AVANCE, CUENTA DE DEPOSITO: CUENTA UNICA DEL TESORO</t>
  </si>
  <si>
    <t>00099021001 DEPOSITO DE EFECTIVO, DEPOSITANTE: JUAN ISRAEL FLORES HIDALGO, CONCEPTO: DEVOLUCION DE PASAJES, CUENTA DE DEPOSITO: CUENTA UNICA DEL TESORO</t>
  </si>
  <si>
    <t>00099021001 DEPOSITO DE EFECTIVO, DEPOSITANTE: MINISTERIO PUBLICO, CONCEPTO: DEVOLUCION DE VIATICOS POR EL SR. IVAN CARLOS CABALLERO BARRERO, CUENTA DE DEPOSITO: CUENTA UNICA DEL TESORO</t>
  </si>
  <si>
    <t>00099021001 DEPOSITO DE EFECTIVO, DEPOSITANTE: ARIEL AUGUSTO ZUBIETA OCSA, CONCEPTO: DEVOLUCION DE PASAJES, CUENTA DE DEPOSITO: CUENTA UNICA DEL TESORO</t>
  </si>
  <si>
    <t>00099021001 DEPOSITO DE EFECTIVO, DEPOSITANTE: JESUS REYNALDO LIMA MAMANI CI. 6800126LP, CONCEPTO: REVERSION BONO AL CARGO NOVIEMBRE 2017, CUENTA DE DEPOSITO: CUENTA UNICA DEL TESORO</t>
  </si>
  <si>
    <t>00099021001 DEPOSITO DE EFECTIVO, DEPOSITANTE: LUIS MENCIAS SURCO, CONCEPTO: DEVOLUCION DE DOBLE PERCEPCION, CUENTA DE DEPOSITO: CUENTA UNICA DEL TESORO</t>
  </si>
  <si>
    <t>00035031101 DEPOSITO DE EFECTIVO, DEPOSITANTE: RENE FERNANDO GONZALEZ MICHEL, CONCEPTO: DEVOLUCION A MEDIO DIA DE HABER, CUENTA DE DEPOSITO: CUENTA UNICA DEL TESORO</t>
  </si>
  <si>
    <t>00099021001 DEPOSITO DE EFECTIVO, DEPOSITANTE: OMAR ANCASI CHOQUECALATA, CONCEPTO: REVERSION: SERVICIOS BASICOS MES DICIEMBRE/17, CUENTA DE DEPOSITO: CUENTA UNICA DEL TESORO</t>
  </si>
  <si>
    <t>00582012001 DEPOSITO DE EFECTIVO, DEPOSITANTE: EBA-LUIS GUTIERREZ IBAÑEZ, CONCEPTO: DEVOLUCION DE RECURSOS PREV -85, CUENTA DE DEPOSITO: CUENTA UNICA DEL TESORO</t>
  </si>
  <si>
    <t>00047081101 DEPOSITO DE EFECTIVO, DEPOSITANTE: NESTOR JOSE TROCHE CHOQUEHUANCA, CONCEPTO: REVERSION DE SUELDO, CUENTA DE DEPOSITO: CUENTA UNICA DEL TESORO</t>
  </si>
  <si>
    <t>00099021001 DEP.DE CHEQ.AJENOS,RET.DE CAM.,CONCEPTO: PAGO INCAPACIDADES TEMPORALES REEMBOLSO MIN DE ECONOMIA Y FIANZAS PUBLICAS,DEP.: CAJA NACIONAL DE SALUD , PROCEDENCIA: BANCO UNION S.A., CHEQUE: 14910, FECHA DE EMISION:26/02/2018</t>
  </si>
  <si>
    <t>00099021001 DEP.DE CHEQ.AJENOS,RET.DE CAM.,CONCEPTO: PAGO INCAPACIDAD TEMPORAL DEL PERSONAL ABC CORRESPONDIENTE MES DIC 2017,DEP.: CAJA DE SALUD DE CAMINOS Y RA , PROCEDENCIA: BANCO UNION S.A., CHEQUE: 8842, FECHA DE EMISION:31/01/2018</t>
  </si>
  <si>
    <t>00292012001 DEP.DE CHEQ.AJENOS,RET.DE CAM.,CONCEPTO: PAGO INCAPACIDAD TEMPORAL DEL PERSONAL VIAS BOLIVIA CORRESPONDIENTE MES NOV 2017,DEP.: CAJA DE SALUD DE CAMINOS Y RA , PROCEDENCIA: BANCO UNION S.A., CHEQUE: 8841, FECHA DE EMISION:31/01/2018</t>
  </si>
  <si>
    <t>00086011102 DEP.DE CHEQ.AJENOS,RET.DE CAM.,CONCEPTO: SANCION ADMINISTRATIVA,DEP.: ORGANO JUDICIAL JAVIER T. GUTIERREZ VERASTEGUI , PROCEDENCIA: BANCO UNION S.A., CHEQUE: 10080, FECHA DE EMISION:14/02/2018</t>
  </si>
  <si>
    <t>00099021001 DEP.DE CHEQ.AJENOS,RET.DE CAM.,CONCEPTO: DEV. POR INTIMACIONES PAGO POR MULTAS INTERESES Y DEMAS RECARGOS DE LA AFP GES. 2000,2002 Y 2003,DEP.: CAMARA DE SENADORES , PROCEDENCIA: BANCO UNION S.A., CHEQUE: 6837, FECHA DE EMISION:26/02/2018</t>
  </si>
  <si>
    <t>00099021001 DEP.DE CHEQ.AJENOS,RET.DE CAM.,CONCEPTO: DEVOLUCION POR CAMBIO DE RUTA DE PASAJE AEREO PREVENTIVO N° 2 COMPROMISO N°10 GESTION N° 2017,DEP.: ADEMAF-CLAUDIA NAVARRO , PROCEDENCIA: BANCO UNION S.A., CHEQUE: 1232, FECHA DE EMISION:22/02/2018</t>
  </si>
  <si>
    <t>00099021001 DEPOSITO DE EFECTIVO, DEPOSITANTE: OSCAR VLADIMIR REYES, CONCEPTO: DEPOSITÓ REVERSION PASAJES PREVENTIVO N° 8653 / 17 N° DE CARGO DE CUENTA, CUENTA DE DEPOSITO: CUENTA UNICA DEL TESORO</t>
  </si>
  <si>
    <t>00099021001 DEPOSITO DE EFECTIVO, DEPOSITANTE: CARLA A. MONTAÑO RIVERA, CONCEPTO: DEVOLUCION DE FONDOS EN AVANCE, CUENTA DE DEPOSITO: CUENTA UNICA DEL TESORO</t>
  </si>
  <si>
    <t>00099021001 DEPOSITO DE EFECTIVO, DEPOSITANTE: CHRISTIAN MARCELO DIAZ TOLEDO, CONCEPTO: DEVOLUCION POR PAGO EN EXCESO DE HONORARIOS, CUENTA DE DEPOSITO: CUENTA UNICA DEL TESORO</t>
  </si>
  <si>
    <t>00591012001 DEPOSITO DE EFECTIVO, DEPOSITANTE: TANIA ULO COSTAS, CONCEPTO: PAGO POR CONCEPTO DE AGUA POTABLE Y ENERGIA ELECTRICA, CUENTA DE DEPOSITO: CUENTA UNICA DEL TESORO</t>
  </si>
  <si>
    <t>00099021001 DEPOSITO DE EFECTIVO, DEPOSITANTE: CARMELO EDUARDO ARDAYA FARIA, CONCEPTO: POR SERVICIOS BASICOS ENERGIA ELECTRICA, CUENTA DE DEPOSITO: CUENTA UNICA DEL TESORO</t>
  </si>
  <si>
    <t>00099021001 DEPOSITO DE EFECTIVO, DEPOSITANTE: CLAUDIA ALEJANDRA NAVARRO DURAN, CONCEPTO: EXCEDENTE DE TELEFONIA FIJA CORRESPONDIENTE AL MES DE MAYO 2017, CUENTA DE DEPOSITO: CUENTA UNICA DEL TESORO</t>
  </si>
  <si>
    <t>00099021001 DEPOSITO DE EFECTIVO, DEPOSITANTE: MELBA VALERIA CEPCEL MENDOZA, CONCEPTO: REVERSION DE PASAJES FORO DEL GAS, CUENTA DE DEPOSITO: CUENTA UNICA DEL TESORO</t>
  </si>
  <si>
    <t>00099021001 DEPOSITO DE EFECTIVO, DEPOSITANTE: RC - 2 BALLIVIAN, CONCEPTO: RETENCION AGUA POTABLE P - 458, CUENTA DE DEPOSITO: CUENTA UNICA DEL TESORO</t>
  </si>
  <si>
    <t>00099021001 DEPOSITO DE EFECTIVO, DEPOSITANTE: ESCONBOL, CONCEPTO: RETENCION POR MARISCALERIA, CUENTA DE DEPOSITO: CUENTA UNICA DEL TESORO</t>
  </si>
  <si>
    <t>00099021001 DEPOSITO DE EFECTIVO, DEPOSITANTE: MARIO ALBERTO SAPIENCIA ARRIETA, CONCEPTO: DEVOLUCION PAGO EXCEDENTE TELEFONIA FIJA MARIO ALBERTO SAPIENCIA ARRIETA, CUENTA DE DEPOSITO: CUENTA UNICA DEL TESORO</t>
  </si>
  <si>
    <t>00099021001 DEPOSITO DE EFECTIVO, DEPOSITANTE: ESPINOZA VACA R. ORLANDO, CONCEPTO: DEVOLUCION DE PASAJES, CUENTA DE DEPOSITO: CUENTA UNICA DEL TESORO</t>
  </si>
  <si>
    <t>00099021001 DEPOSITO DE EFECTIVO, DEPOSITANTE: OVANDO CANDIA JOSE ANTONIO, CONCEPTO: DEVOLUCION DE PASAJES, CUENTA DE DEPOSITO: CUENTA UNICA DEL TESORO</t>
  </si>
  <si>
    <t>00099021001 DEPOSITO DE EFECTIVO, DEPOSITANTE: MARTINEZ MONTOYA JUAN MANUEL, CONCEPTO: DEVOLUCION DE PASAJES, CUENTA DE DEPOSITO: CUENTA UNICA DEL TESORO</t>
  </si>
  <si>
    <t>00099021001 DEPOSITO DE EFECTIVO, DEPOSITANTE: PORFIRIO APAZA ROQUE, CONCEPTO: DEVOLUCION DE PASAJES, CUENTA DE DEPOSITO: CUENTA UNICA DEL TESORO</t>
  </si>
  <si>
    <t>00099021001 DEPOSITO DE EFECTIVO, DEPOSITANTE: HUGO VACA JULIO, CONCEPTO: DEVOLUCION DE PASAJES, CUENTA DE DEPOSITO: CUENTA UNICA DEL TESORO</t>
  </si>
  <si>
    <t>00099021001 DEPOSITO DE EFECTIVO, DEPOSITANTE: JAIME L. QUISBERT FLORES, CONCEPTO: DEVOLUCION DE PASAJES, CUENTA DE DEPOSITO: CUENTA UNICA DEL TESORO</t>
  </si>
  <si>
    <t>00099021001 DEPOSITO DE EFECTIVO, DEPOSITANTE: HERVERD R. RAFAEL ARCE, CONCEPTO: DEVOLUCION DE PASAJES, CUENTA DE DEPOSITO: CUENTA UNICA DEL TESORO</t>
  </si>
  <si>
    <t>00099021001 DEPOSITO DE EFECTIVO, DEPOSITANTE: ALDO FABIANY CAMACHO ALVIZ, CONCEPTO: DEVOLUCION DE VIATICOS, CUENTA DE DEPOSITO: CUENTA UNICA DEL TESORO</t>
  </si>
  <si>
    <t>00070011102 DEPOSITO DE EFECTIVO, DEPOSITANTE: DENNYS PAMELA RIOS MOLINA, CONCEPTO: DEVOLUCION DE FONDOS EN AVANCE, CUENTA DE DEPOSITO: CUENTA UNICA DEL TESORO</t>
  </si>
  <si>
    <t>00099021001 DEPOSITO DE EFECTIVO, DEPOSITANTE: TCNL CESAR DAVID FERNANDEZ SUAREZ, CONCEPTO: REVERSION PASAJES PREV N° 2862/17 CARGO DE CUENTA, CUENTA DE DEPOSITO: CUENTA UNICA DEL TESORO</t>
  </si>
  <si>
    <t>00212012001 DEPOSITO DE EFECTIVO, DEPOSITANTE: INRA - VIRGILIO QUIROZ MATTA, CONCEPTO: DEVOLUCION POR MOTIVO DE GASTOS OPERATIVOS, CUENTA DE DEPOSITO: CUENTA UNICA DEL TESORO</t>
  </si>
  <si>
    <t>00099021001 DEPOSITO DE EFECTIVO, DEPOSITANTE: RUBEN PRADO ARISPE, CONCEPTO: DEVOLUCION DE HABERES DE ACUERDO A INF N° EX/EP 13, CUENTA DE DEPOSITO: CUENTA UNICA DEL TESORO</t>
  </si>
  <si>
    <t>00099021001 DEP.DE CHEQ.AJENOS,RET.DE CAM.,CONCEPTO: DEV POR INTIMACION VALOR RESIDUAL DEL EQUIPO CEL. SAMSUNG GALAXY -S5 MINI GESTION 2015(KATYA CHAVEZ),DEP.: CAMARA DE SENADORES , PROCEDENCIA: BANCO UNION S.A., CHEQUE: 6838, FECHA DE EMISION:27/02/2018</t>
  </si>
  <si>
    <t>00099021001 DEP.DE CHEQ.AJENOS,RET.DE CAM.,CONCEPTO: DEV. RECURSOS POR EXTRAVIO DE CREDENCIAL (JUAN CARLOS PEREZ),DEP.: CAMARA DE SENADORES , PROCEDENCIA: BANCO UNION S.A., CHEQUE: 6839, FECHA DE EMISION:27/02/2018</t>
  </si>
  <si>
    <t>00099021001 DEP.DE CHEQ.AJENOS,RET.DE CAM.,CONCEPTO: PERALTA CABALLERO JOSE MAURICIO ENRIQUE,DEP.: BANCO UNION S.A. , PROCEDENCIA: BANCO UNION S.A., CHEQUE: 154440, FECHA DE EMISION:27/02/2018</t>
  </si>
  <si>
    <t>00081077001 DEP.DE CHEQ.AJENOS,RET.DE CAM.,CONCEPTO: REPOSICION DE DEBITOS POR COMISIONES BANCARIAS DE LA LIBRETA 00081077001,DEP.: MINISTERIO DE OBRAS PUBLICAS SERVICIOS Y VIVIENDA , PROCEDENCIA: BANCO UNION S.A., CHEQUE: 2332, FECHA DE EMISION:26/02/2018</t>
  </si>
  <si>
    <t>00020011103 DEP.DE CHEQ.AJENOS,RET.DE CAM.,CONCEPTO: PAGO TRANSF. AL EXTERIOR A EMPRESA "THINK HOLDINGS" 7°CUOTA COMPRA DE AERO.BAE.AVRO RJ-70(MSN-E1252),DEP.: TRANSPORTE AEREO MILITAR</t>
  </si>
  <si>
    <t>00020011103 DEP.DE CHEQ.AJENOS,RET.DE CAM.,CONCEPTO: PAGO TRANSF. AL EXTERIOR A EMPRESA "THINK HOLDINGS" 6°CUOTA COMPRA DE AERO.BAE.AVRO RJ-70(MSN-E1252),DEP.: TRANSPORTE AEREO MILITAR</t>
  </si>
  <si>
    <t>00010011101 DEP.DE CHEQ.AJENOS,RET.DE CAM.,CONCEPTO: REEMBOLSO DE SUBSIDIO DE INCAPACIDAD TEMPORAL NOV-2017,DEP.: CAJA BANCARIA ESTATAL DE SALUD , PROCEDENCIA: BANCO UNION S.A., CHEQUE: 26138, FECHA DE EMISION:01/02/2018</t>
  </si>
  <si>
    <t>00020011103 DEP.DE CHEQ.AJENOS,RET.DE CAM.,CONCEPTO: PAGO TRANSF. AL EXTERIOR A EMPRESA "BAE SYSTEMS" ACT T/C COMPRA KIT DE ALTURA AERO.AVRO GESTION 2017,DEP.: TRANSPORTE AEREO MILITAR</t>
  </si>
  <si>
    <t>00086038003 DEP.DE CHEQ.AJENOS,RET.DE CAM.,CONCEPTO: DEPOSITÓ PARA CUBRIR SUELDOS FUNDESNAP,DEP.: SERNAP -REA , PROCEDENCIA: BANCO UNION S.A., CHEQUE: 3066, FECHA DE EMISION:26/02/2018</t>
  </si>
  <si>
    <t>00099021001 DEP.DE CHEQ.AJENOS,RET.DE CAM.,CONCEPTO: REEMBOLSO DEL SUBSIDIO POR INCAPACIDAD TEMPORAL DEL MES DE DICIEMBRE 2017,DEP.: MINISTERIO DE ECONOMIA Y FINANZAS PUBLICAS , PROCEDENCIA: BANCO UNION S.A., CHEQUE: 26301, FECHA DE EMISION:16/02/2018</t>
  </si>
  <si>
    <t>00287102001 DEP.DE CHEQ.AJENOS,RET.DE CAM.,CONCEPTO: REVERSIONES PARCIALES C-31 N 409 Y 1397 GESTION 2017,DEP.: FPS/CENTRAL , PROCEDENCIA: BANCO UNION S.A., CHEQUE: 752, FECHA DE EMISION:19/02/2018</t>
  </si>
  <si>
    <t>00290012001 DEP.DE CHEQ.AJENOS,RET.DE CAM.,CONCEPTO: EJECUCION RETENCION 7% DE GARANTIA Y MULTAS POR INCUMPLIMIENTO DISTRITAL TARIJA,DEP.: SERVICIO DE IMPUESTOS NACIONALES , PROCEDENCIA: BANCO UNION S.A., CHEQUE: 4711, FECHA DE EMISION:27/02/2018</t>
  </si>
  <si>
    <t>00290012001 DEP.DE CHEQ.AJENOS,RET.DE CAM.,CONCEPTO: DEP POR CAJA PETROLERA DE SALUD LIQUIDACION DE APORTES OCTUBRE/2017,DEP.: SERVICIO DE IMPUESTOS NACIONALES , PROCEDENCIA: BANCO UNION S.A., CHEQUE: 4721, FECHA DE EMISION:27/02/2018</t>
  </si>
  <si>
    <t>00290012001 DEP.DE CHEQ.AJENOS,RET.DE CAM.,CONCEPTO: DEP POR SALDO NO EJECUTADO AL BCB POR REFRIGERIO DE SERVIDORES PUBLICOS DE LA OF CENTRAL DIC/2017,DEP.: SERVICIO DE IMPUESTOS NACIONALES</t>
  </si>
  <si>
    <t>00290012001 DEP.DE CHEQ.AJENOS,RET.DE CAM.,CONCEPTO: DEP POR SEGUROS Y REASEGUROS CREDINFORM POR INDEMINIZACION DAÑOS Y DESTRUCTORA DE PARED,DEP.: SERVICIO DE IMPUESTOS NACIONALES , PROCEDENCIA: BANCO UNION S.A., CHEQUE: 4723, FECHA DE EMISION:27/02/2018</t>
  </si>
  <si>
    <t>00223012001 DEPOSITO DE EFECTIVO, DEPOSITANTE: FONABOSQUE, CONCEPTO: REVERSION DE SUELDO MES DE ENERO 2018-LIC SORIA SANCHEZ POLY, CUENTA DE DEPOSITO: CUENTA UNICA DEL TESORO</t>
  </si>
  <si>
    <t>00099021001 DEPOSITO DE EFECTIVO, DEPOSITANTE: ARTURO CORDOVA PATTZY, CONCEPTO: DEVOLUCION DE PASAJES, CUENTA DE DEPOSITO: CUENTA UNICA DEL TESORO</t>
  </si>
  <si>
    <t>00099021001 DEPOSITO DE EFECTIVO, DEPOSITANTE: RODO ROJAS GUZMAN, CONCEPTO: DEP. DE UNA (DUODECIMA) DE AGUINALDO, CUENTA DE DEPOSITO: CUENTA UNICA DEL TESORO</t>
  </si>
  <si>
    <t>00512012001 DEPOSITO DE EFECTIVO, DEPOSITANTE: OCTAVIO RIVEROS CORNEJO, CONCEPTO: DEVOLUCION DE DIFERENCIA PASAJES COMISION MONTEAGUDO 20/02/18, CUENTA DE DEPOSITO: CUENTA UNICA DEL TESORO</t>
  </si>
  <si>
    <t>00512012001 DEPOSITO DE EFECTIVO, DEPOSITANTE: OCTAVIO RIVEROS CORNEJO, CONCEPTO: DEVOLUCION DIFERENCIA PASAJES COMISION COPACABANA 10/02/18, CUENTA DE DEPOSITO: CUENTA UNICA DEL TESORO</t>
  </si>
  <si>
    <t>00593019201 DEPOSITO DE EFECTIVO, DEPOSITANTE: EMPRESA ESTATAL YACANA, CONCEPTO: DEVOLUCION PAGO EN DEMASIA AGUINALDO GESTION 2017 JERRY EYZAGUIRRE, CUENTA DE DEPOSITO: CUENTA UNICA DEL TESORO</t>
  </si>
  <si>
    <t>00526012001 DEPOSITO DE EFECTIVO, DEPOSITANTE: JUVENAL ARNALDO ACARAPI MAGUEÑO, CONCEPTO: DEVOLUCION FONDOS EN AVANCE BOLIVIA TV, CUENTA DE DEPOSITO: CUENTA UNICA DEL TESORO</t>
  </si>
  <si>
    <t>00099021001 DEPOSITO DE EFECTIVO, DEPOSITANTE: LUIS FERNANDO ZABALA FLORES, CONCEPTO: DEVOLUCION HABERES DIC./2017 LUIS FERNANDO ZABALA FLORES PLANILLA 207 C-31 N° 1209, CUENTA DE DEPOSITO: CUENTA UNICA DEL TESORO</t>
  </si>
  <si>
    <t>00212082001 DEPOSITO DE EFECTIVO, DEPOSITANTE: JUAN CARLOS QUISPE CHAMBI, CONCEPTO: DEVOLUCION DE GASTOS OPERATIVOS, CUENTA DE DEPOSITO: CUENTA UNICA DEL TESORO</t>
  </si>
  <si>
    <t>00221012001 DEPOSITO DE EFECTIVO, DEPOSITANTE: SENARECOM, CONCEPTO: DEVOLUCION SALDO C-31 32/18, CUENTA DE DEPOSITO: CUENTA UNICA DEL TESORO</t>
  </si>
  <si>
    <t>00099021001 DEPOSITO DE EFECTIVO, DEPOSITANTE: JUAN JAVIER QUISBERT MURILLO, CONCEPTO: DEVOLUCION DE SALARIO DE DIAS DEL MES DE FEBRERO 2017, CUENTA DE DEPOSITO: CUENTA UNICA DEL TESORO</t>
  </si>
  <si>
    <t>00020051101 DEPOSITO DE EFECTIVO, DEPOSITANTE: ESCUELA NAVAL MILITAR, CONCEPTO: REVERSION DE PASAJES, CUENTA DE DEPOSITO: CUENTA UNICA DEL TESORO</t>
  </si>
  <si>
    <t>00117012001 DEPOSITO DE EFECTIVO, DEPOSITANTE: SIN - TRIBUTOS FISCALES, CONCEPTO: REVERSION PARCIAL CBTE 271/18, CUENTA DE DEPOSITO: CUENTA UNICA DEL TESORO</t>
  </si>
  <si>
    <t>00593019201 DEP.DE CHEQ.AJENOS,RET.DE CAM.,CONCEPTO: REEMBOLSO POR BAJAS MEDICAS DE LA CAJA DE SALUD CORDES A LA EMP. ESTATAL YACANA,DEP.: CAJA DE SALUD CORDES , PROCEDENCIA: BANCO UNION S.A., CHEQUE: 7147, FECHA DE EMISION:22/02/2018</t>
  </si>
  <si>
    <t>00099021001 DEP.DE CHEQ.AJENOS,RET.DE CAM.,CONCEPTO: REEMBOLSO POR BAJAS MEDICAS DE LA CAJA DE SALUD CORDES A LA EMP. MIN.DE OBRAS PUBLICAS SERV.Y VIVI,DEP.: CAJA DE SALUD CORDES , PROCEDENCIA: BANCO UNION S.A., CHEQUE: 7148, FECHA DE EMISION:22/02/2018</t>
  </si>
  <si>
    <t>00099021001 DEP.DE CHEQ.AJENOS,RET.DE CAM.,CONCEPTO: REEMBOLSO POR BAJAS MEDICAS DE LA CAJA DE SALUD CORDES AL MINISTERIO DE ENERGIAS,DEP.: CAJA DE SALUD CORDES , PROCEDENCIA: BANCO UNION S.A., CHEQUE: 7149, FECHA DE EMISION:22/02/2018</t>
  </si>
  <si>
    <t>00099021001 DEP.DE CHEQ.AJENOS,RET.DE CAM.,CONCEPTO: REEMBOLSO POR BAJAS MEDICAS DE LA CAJA DE SALUD CORDES AL MIN.DE MEDIO AMBIENTE Y AGUA,DEP.: CAJA DE SALUD CORDES , PROCEDENCIA: BANCO UNION S.A., CHEQUE: 7146, FECHA DE EMISION:22/02/2018</t>
  </si>
  <si>
    <t>00099021001 DEP.DE CHEQ.AJENOS,RET.DE CAM.,CONCEPTO: REEMBOLSO POR BAJAS MEDICAS DE LA CAJA DE SALUD CORDES AL SERV. PARA LA PREVENCION DE TORTURA-SEPRET,DEP.: CAJA DE SALUD CORDES , PROCEDENCIA: BANCO UNION S.A., CHEQUE: 7145, FECHA DE EMISION:22/02/2018</t>
  </si>
  <si>
    <t>00099021001 DEP.DE CHEQ.AJENOS,RET.DE CAM.,CONCEPTO: REEMBOLSO POR BAJAS MEDICAS DE LA CAJA DE SALUD CORDES A LA AGENCIA BOLIVIANA DE ENERGIA NUCLEAR,DEP.: CAJA DE SALUD CORDES , PROCEDENCIA: BANCO UNION S.A., CHEQUE: 7144, FECHA DE EMISION:22/02/2018</t>
  </si>
  <si>
    <t>00099021001 DEP.DE CHEQ.AJENOS,RET.DE CAM.,CONCEPTO: REEMBOLSO BAJAS MEDICAS CAJA DE SALUD CORDES A LA AUT. DE REG.Y FISC.DE TELECOMUNICACIONES Y TRANSP.,DEP.: CAJA DE SALUD CORDES , PROCEDENCIA: BANCO UNION S.A., CHEQUE: 7156, FECHA DE EMISION:22/02/2018</t>
  </si>
  <si>
    <t>00099021001 DEP.DE CHEQ.AJENOS,RET.DE CAM.,CONCEPTO: REEMBOLSO POR BAJAS MEDICAS DE LA CAJA DE SALUD CORDES AL MINISTERIO DE DEPORTES,DEP.: CAJA DE SALUD CORDES , PROCEDENCIA: BANCO UNION S.A., CHEQUE: 7135, FECHA DE EMISION:22/02/2018</t>
  </si>
  <si>
    <t>00099021001 DEP.DE CHEQ.AJENOS,RET.DE CAM.,CONCEPTO: DEVOLUCION PASAJES NACIONALES S/G PGE/DGAA N° 014 / 18,DEP.: BOA - OFICINA REGIONAL LA PAZ , PROCEDENCIA: BANCO UNION S.A., CHEQUE: 8580, FECHA DE EMISION:16/02/2018</t>
  </si>
  <si>
    <t>00047277002 DEP.DE CHEQ.AJENOS,RET.DE CAM.,CONCEPTO: DEVOLUCION DE SALDO PROYECTO PRODUCCION DE MIEL A.P.G. SANTA CRUZ,DEP.: RENE GOMEZ C. - DAVID CORDERO A. , PROCEDENCIA: BANCO UNION S.A., CHEQUE: 11, FECHA DE EMISION:19/02/2018</t>
  </si>
  <si>
    <t>00047277002 DEP.DE CHEQ.AJENOS,RET.DE CAM.,CONCEPTO: DEVOLUCION DE SALDO PROYECTO DE GANADO BOVINO ÑUFLO CHAVEZ SANTA CRUZ,DEP.: ELMAR MASAY S. - DAVID CORDERO A. , PROCEDENCIA: BANCO UNION S.A., CHEQUE: 24, FECHA DE EMISION:16/02/2018</t>
  </si>
  <si>
    <t>00047277002 DEP.DE CHEQ.AJENOS,RET.DE CAM.,CONCEPTO: DEVOLUCION DE SALDO PROYECTO PRODUCCION DE GANADO BOVINO A.P.G. SANTA CRUZ,DEP.: RONAL ANDRES C. - DAVID CORDERO A. , PROCEDENCIA: BANCO UNION S.A., CHEQUE: 22, FECHA DE EMISION:16/02/2018</t>
  </si>
  <si>
    <t>00099024113 DEP.DE CHEQ.AJENOS,RET.DE CAM.,CONCEPTO: DEVOL RECURSOS OTORGADOS A TRAVES DEL PROG BOLIVIA CAMBIA NO EJECUTADOS AL CIERRE DE GESTION 2017,DEP.: GOBIERNO AUTONOMO MUNICIPAL DE PALOS BLANCOS</t>
  </si>
  <si>
    <t>00253014114 DEP.DE CHEQ.AJENOS,RET.DE CAM.,CONCEPTO: AGUA POTABLE ARRUMANI Y SISTE MA SUR CBBA,DEP.: GAD-CBBA , PROCEDENCIA: BANCO UNION S.A., CHEQUE: 1202, FECHA DE EMISION:27/02/2018</t>
  </si>
  <si>
    <t>00035031101 DEP.DE CHEQ.AJENOS,RET.DE CAM.,CONCEPTO: ARRIENDO PARQUEO CAMPO FERIAL A ALEX ROJAS POR FEBRERO 2018,DEP.: MEFP-UCPP , PROCEDENCIA: BANCO UNION S.A., CHEQUE: 1213, FECHA DE EMISION:07/02/2018</t>
  </si>
  <si>
    <t>00035031101 DEP.DE CHEQ.AJENOS,RET.DE CAM.,CONCEPTO: INGRESO PARQUEO VEHICULAR AL CAMPO FERIAL POR ENERO 2018,DEP.: MEFP-UCPP , PROCEDENCIA: BANCO UNION S.A., CHEQUE: 1214, FECHA DE EMISION:07/02/2018</t>
  </si>
  <si>
    <t>00035031101 DEP.DE CHEQ.AJENOS,RET.DE CAM.,CONCEPTO: ARRIENDO DE PARQUEO A OSCAR GALLARDO POR DICIEMBRE /2017 ENERO Y FEBRERO 2018,DEP.: MEFP-UCPP , PROCEDENCIA: BANCO UNION S.A., CHEQUE: 1215, FECHA DE EMISION:20/02/2018</t>
  </si>
  <si>
    <t>00035031101 DEP.DE CHEQ.AJENOS,RET.DE CAM.,CONCEPTO: ARRIENDO CAJERO AUTOMATICO BANCO UNION SA POR FEBRERO 2018,DEP.: MEFP-UCPP , PROCEDENCIA: BANCO UNION S.A., CHEQUE: 1218, FECHA DE EMISION:23/02/2018</t>
  </si>
  <si>
    <t>00035031101 DEP.DE CHEQ.AJENOS,RET.DE CAM.,CONCEPTO: ARRIENDO E 1 BLOQUE ROJO PARA EVENTO ANIME PARTY XIII DEL 18 DE FEBRERO DE 2018,DEP.: MEFP-UCPP , PROCEDENCIA: BANCO UNION S.A., CHEQUE: 1219, FECHA DE EMISION:23/02/2018</t>
  </si>
  <si>
    <t>00035031101 DEP.DE CHEQ.AJENOS,RET.DE CAM.,CONCEPTO: ARRIENDO E 1 BR FERIA INDUSTRIAL Y LA CONSTRUCCION PARA EL 1 AL 4 DE MARZO 2018,DEP.: MEFP-UCPP , PROCEDENCIA: BANCO UNION S.A., CHEQUE: 1220, FECHA DE EMISION:23/02/2018</t>
  </si>
  <si>
    <t>00099021001 DEP.DE CHEQ.AJENOS,RET.DE CAM.,CONCEPTO: DEVOLUCION DE RECURSOS,DEP.: AGENCIA NACIONAL DE HIDROCARBUROS , PROCEDENCIA: BANCO UNION S.A., CHEQUE: 4925, FECHA DE EMISION:26/02/2018</t>
  </si>
  <si>
    <t>00099021001 DEP.DE CHEQ.AJENOS,RET.DE CAM.,CONCEPTO: DEVOLUCION DE RECURSOS,DEP.: AGENCIA NACIONAL DE HIDROCARBUROS , PROCEDENCIA: BANCO UNION S.A., CHEQUE: 4923, FECHA DE EMISION:26/02/2018</t>
  </si>
  <si>
    <t>00099021001 DEP.DE CHEQ.AJENOS,RET.DE CAM.,CONCEPTO: DEVOLUCION DE RECURSOS,DEP.: AGENCIA NACIONAL DE HIDROCARBUROS , PROCEDENCIA: BANCO UNION S.A., CHEQUE: 4924, FECHA DE EMISION:26/02/2018</t>
  </si>
  <si>
    <t>00099021001 DEPOSITO DE EFECTIVO, DEPOSITANTE: MARIA JESUS HOYOS CASTRO, CONCEPTO: COBRO INDEBIDO POR SEGUNDAS NUPCIAS, CUENTA DE DEPOSITO: CUENTA UNICA DEL TESORO</t>
  </si>
  <si>
    <t>00070011102 DEPOSITO DE EFECTIVO, DEPOSITANTE: MIN DE TRABAJO EMPLEO Y PREVISION SOCIAL, CONCEPTO: DEVOLUCION DE VIATICOS, CUENTA DE DEPOSITO: CUENTA UNICA DEL TESORO</t>
  </si>
  <si>
    <t>00041014101 DEPOSITO DE EFECTIVO, DEPOSITANTE: LUCAS ARGOTE CHOQUE-G.A.M.DE SANTIVAÑEZ, CONCEPTO: DEPOSITÓ PARA EQUIPOS DE COMPUTACION KUAAS QUIPUS, CUENTA DE DEPOSITO: CUENTA UNICA DEL TESORO</t>
  </si>
  <si>
    <t>00526012001 DEPOSITO DE EFECTIVO, DEPOSITANTE: BOLIVIA TV, CONCEPTO: DEVOLUCION POR VENTA DE SERVICIOS, CUENTA DE DEPOSITO: CUENTA UNICA DEL TESORO</t>
  </si>
  <si>
    <t>00099021001 DEPOSITO DE EFECTIVO, DEPOSITANTE: ELISEO ROJAS PINTO, CONCEPTO: DEVOLUCION 1 DIA DE REFRIGERIO, CUENTA DE DEPOSITO: CUENTA UNICA DEL TESORO</t>
  </si>
  <si>
    <t>00291012006 DEPOSITO DE EFECTIVO, DEPOSITANTE: OFICINA CENTRAL ABC, CONCEPTO: DEVOLUCION DE SALDO VIATICOS, CUENTA DE DEPOSITO: CUENTA UNICA DEL TESORO</t>
  </si>
  <si>
    <t>00099021001 DEPOSITO DE EFECTIVO, DEPOSITANTE: RENE CLEMENTE ALARCON AYALA, CONCEPTO: COMPROMISO DE DEVOLUCION DE DEUDA, CUENTA DE DEPOSITO: CUENTA UNICA DEL TESORO</t>
  </si>
  <si>
    <t>00099021001 DEPOSITO DE EFECTIVO, DEPOSITANTE: RC-10 "MERCADO", CONCEPTO: RETENCION, CUENTA DE DEPOSITO: CUENTA UNICA DEL TESORO</t>
  </si>
  <si>
    <t>00130012002 DEPOSITO DE EFECTIVO, DEPOSITANTE: ELIZABETH GLADYS CHAVEZ VALDEZ, CONCEPTO: DEVOLUCION POR GASTOS, CUENTA DE DEPOSITO: CUENTA UNICA DEL TESORO</t>
  </si>
  <si>
    <t>00099021001 DEPOSITO DE EFECTIVO, DEPOSITANTE: MIN. DE JUSTICIA Y TRANSPARENCIA INSTITUCIONAL, CONCEPTO: DEVOLUCION REFRIGERIO ENERO 2018 DE ALBERTO PACHECO, CUENTA DE DEPOSITO: CUENTA UNICA DEL TESORO</t>
  </si>
  <si>
    <t>00099021001 DEPOSITO DE EFECTIVO, DEPOSITANTE: EDWIN MAMANI BERRIOS, CONCEPTO: REVERSION DE PASAJES FORO DE GAS, CUENTA DE DEPOSITO: CUENTA UNICA DEL TESORO</t>
  </si>
  <si>
    <t>00099021001 DEPOSITO DE EFECTIVO, DEPOSITANTE: ROLANDO ANGEL CHARCA QUISPE, CONCEPTO: REVERSION DE PASAJES FORO DE GAS, CUENTA DE DEPOSITO: CUENTA UNICA DEL TESORO</t>
  </si>
  <si>
    <t>00099021001 DEPOSITO DE EFECTIVO, DEPOSITANTE: DAVID BERNABE CALLISAYA QUISPE, CONCEPTO: SANCION CON LA SUSP DE FUNC SIN GOCE DE HABERES DE 15 DIAS (RES. N° 034/2014 EN GRADO DE REVISION), CUENTA DE DEPOSITO: CUENTA UNICA DEL TESORO</t>
  </si>
  <si>
    <t>00086077004 DEPOSITO DE EFECTIVO, DEPOSITANTE: UCEP - MMAYA, CONCEPTO: DEV.RECURSOS NO EJECUTADOS DESTINADOS AL PAGO DE REFRIGERIO DE FEBRERO 2018 DE LA UCEP - MMAYA, CUENTA DE DEPOSITO: CUENTA UNICA DEL TESORO</t>
  </si>
  <si>
    <t>CONCILIADO_PARCIAL</t>
  </si>
  <si>
    <t>TRANSFERENCIA RECIBIDA DEL EXTERIOR SEGÚN MENSAJES SWIFT Nos. 01601-01604 (REM.EXT.) DE FECHA 02-02-2018 POR DESEMBOLSO DE CAF PRÉSTAMO CFA009344 PROG.MAS INV.P/ RIEGO FASE IV LIBRETA N° 00287104316 FPS-USD-MIAGUA CAF FASE IV</t>
  </si>
  <si>
    <t>'TRANSFERENCIA'||RECIBIDA DEL EXTERIOR SEGUN MENSAJES SWIFT N°01602-01605 (REM. EXT.) DE FECHA 02-02-2018 POR DESEMBOLSO DE CAF PRESTAMO CFA005544 PROG. AGUA SANEAMIENTO Y DRENAJE. LIBRETA N° 00086017004 MMAYA USD VRHR CAF 5544 PROG.AGUA SANEAMIENTO Y DRENAJE</t>
  </si>
  <si>
    <t>TRANSFERENCIA RECIBIDA DEL EXTERIOR SEGÚN MENSAJES SWIFT Nos. 01600-01603 (REM.EXT.) DE FECHA 02-02-2018 POR DESEMBOLSO DE CAF PRÉSTAMO CFA005544 PROG.AGUA, SANEAMIENTO Y DRENA LIBRETA N° 00990307011 PAR CAF 5544-$US GMSCZ SANEAMIENTO Y DRENAJE URBANO</t>
  </si>
  <si>
    <t>'TRANSFERENCIA'||RECIBIDA DEL EXTERIOR SEGUN MENSAJES SWIFT N°01602-01605 (REM. EXT.) DE FECHA 02-02-2018 POR DESEMBOLSO DE CAF PRESTAMO CFA005544 PROG. AGUA SANEAMIENTO Y DRENAJE. LIBRETA N° 00086017004 MMAYA USD VRHR CAF5544 PROG.AGUA SANEAMIENTO Y DRENAJE (UTILES DE ESCRITORIO)</t>
  </si>
  <si>
    <t>PAGO A CAF PRÉSTAMO CFA008814 VCTO. 05-02-2018 POR CUENTA DE TGN , NTI. 010438 VALOR 05-02-2018 INTERESES USD 181.278,18 COMISIONES USD 93.723,48 CTA. 5970 CUENTA UNICA DEL TESORO DOLARES AMERICANOS LIB. 00099021001</t>
  </si>
  <si>
    <t>PAGO A CAF PRÉSTAMO CFA008839 VCTO. 05-02-2018 POR CUENTA DE TGN , NTI. 010394 VALOR 05-02-2018 INTERESES USD 263.776,20 COMISIONES USD 9.182,14 CTA. 5970 CUENTA UNICA DEL TESORO DOLARES AMERICANOS LIB. 00099021001</t>
  </si>
  <si>
    <t>AJUSTE COMPLEMENTARIO POR REVALORIZACION SALDOS DE ACTIVOS DE RESERVA Y OBLIGACIONES MONEDA EXTRANJERA (DOLARES) Saldo MO = -995481747.34 ;Bs/Mo: 6.86000000000 ;Saldo Bs: -6829004786.74</t>
  </si>
  <si>
    <t>TRANSFERENCIA RECIBIDA DEL EXTERIOR SEGÚN MENSAJES SWIFT Nos. 01818-01808 (REM.EXT.) DE FECHA 06-02-2018 POR DESEMBOLSO DE OPEP PRÉSTAMO 1653-P WA NO.7 LIBRETA N° 00291014361 ABC- USD OFID 1653P CARRETERA VILLA GRANADO PTE TAPERAS LA PALIZADA</t>
  </si>
  <si>
    <t>AJUSTE COMPLEMENTARIO POR REVALORIZACION SALDOS DE ACTIVOS DE RESERVA Y OBLIGACIONES MONEDA EXTRANJERA (DOLARES) Saldo MO = -994424207.58 ;Bs/Mo: 6.86000000000 ;Saldo Bs: -6821750063.99</t>
  </si>
  <si>
    <t>PAGO PRÉSTAMO BID 939-SF-BO VCTO. 08-02-2018 POR CUENTA DE BANCO DE DESARROLLO , VALOR 08-02-2018 CAPITAL USD 651.382,87 INTERESES USD 170.751,54 LIBRETA N° 00099021001 TGN RECURSOS ORDINARIOS DOLARES AMERICANOS ALIVIO MDRI</t>
  </si>
  <si>
    <t>PAGO A CAF PRÉSTAMO CFA008239 VCTO. 08-02-2018 POR CUENTA DE TGN , NTI. 010444 VALOR 08-02-2018 CAPITAL USD 2.062.101,77 INTERESES USD 586.114,93 COMISIONES USD 70.467,24 CTA. 5970 CUENTA UNICA DEL TESORO DOLARES AMERICANOS LIB. 00099021001</t>
  </si>
  <si>
    <t>'TRANSFERENCIA DE FONDOS DE DPTOS.DE ENCAJE LEGAL DEL SISTEMA FINANCIERO A DPTOS.CTES.DEL SECTOR PUBLICO S/G CITE' BUN.CA/P.CORP/030/||2018; DE LA FECHA (HRE-TSO-882). DEVOLUCIÓN DE RECURSOS POR CIERRE FIDEICOMISO ATPDEA. A SOLICITUD DE FIDEICOMISO ATPDEA - BDP SAM; LIBRETA 00099021001 TGN RECURSOS ORDINARIOS; BUN.</t>
  </si>
  <si>
    <t>AJUSTE COMPLEMENTARIO POR REVALORIZACION SALDOS DE ACTIVOS DE RESERVA Y OBLIGACIONES MONEDA EXTRANJERA (DOLARES) Saldo MO = -961721867.72 ;Bs/Mo: 6.86000000000 ;Saldo Bs: -6597412012.55</t>
  </si>
  <si>
    <t>PAGO A IDA PRÉSTAMO 5170-BO VCTO. 15-02-2018 POR CUENTA DE TGN , NTI. 010355 VALOR 15-02-2018 CAPITAL USD 767.622,47 INTERESES USD 461.666,20 CTA. 5970 CUENTA UNICA DEL TESORO DOLARES AMERICANOS LIB. 00099021001</t>
  </si>
  <si>
    <t>PAGO A BID PRÉSTAMO 3599/BL-BO VCTO. 15-02-2018 POR CUENTA DE TGN , NTI. 010423 VALOR 15-02-2018 INTERESES USD 264,38 CTA. 5970 CUENTA UNICA DEL TESORO DOLARES AMERICANOS LIB. 00099021001</t>
  </si>
  <si>
    <t>PAGO A BID PRÉSTAMO 3599/BL-BO VCTO. 15-02-2018 POR CUENTA DE TGN , NTI. 010422 VALOR 15-02-2018 INTERESES USD 9.935,22 COMISIONES USD 122.904,13 CTA. 5970 CUENTA UNICA DEL TESORO DOLARES AMERICANOS LIB. 00099021001</t>
  </si>
  <si>
    <t>'TRANSFERENCIA'||TRANSFERENCIA RECIBIDA DEL EXTERIOR SEGÚN MENSAJES SWIFT NOS. 2267-2258 (REM.EXT.) DE FECHA 16-02-2018, VALOR 16-02-2018 AYUDA HUMANITARIA LIBRETA N° 00099021001 TGN-RECURSOS ORDINARIOS-DOLARES (5970)</t>
  </si>
  <si>
    <t>TRANSFERENCIA RECIBIDA DEL EXTERIOR SEGÚN MENSAJES SWIFT Nos. 2265-2256 (REM.EXT.) DE FECHA 16-02-2018 POR DESEMBOLSO DE FONPLATA PRÉSTAMO BOL 30/2017 INFRAESTRUCTURA URBANA DESEMB. NRO. 1 LIBRETA N° 00287104320 FPS-USD-BOL 30 - PIU - 180</t>
  </si>
  <si>
    <t>AJUSTE COMPLEMENTARIO POR REVALORIZACION SALDOS DE ACTIVOS DE RESERVA Y OBLIGACIONES MONEDA EXTRANJERA (DOLARES) Saldo MO = -960590167.56 ;Bs/Mo: 6.86000000000 ;Saldo Bs: -6589648549.47</t>
  </si>
  <si>
    <t>AJUSTE COMPLEMENTARIO POR REVALORIZACION SALDOS DE ACTIVOS DE RESERVA Y OBLIGACIONES MONEDA EXTRANJERA (DOLARES) Saldo MO = -954959523.96 ;Bs/Mo: 6.86000000000 ;Saldo Bs: -6551022334.35</t>
  </si>
  <si>
    <t>00099037019 DEPOSITO DE EFECTIVO, DEPOSITANTE: TITO BERROCAL CASTILLO, CONCEPTO: REPOSICION UTILES DE ESCRITORIO, CUENTA DE DEPOSITO: CUENTA UNICA DEL TESORO EN DOLARES AMERICANOS</t>
  </si>
  <si>
    <t>||COBRO DE COMISIONES QUE EFECTUA EL BANK OF TOKIO - MITSUBISHI UFJ. LTD POR PAGO DEL PRESTAMO BV-P5 VCTO. 02/02/2018, SEGUN MENSAJE SWIFT NRO.2434 DE LA FECHA LIBRETA NRO. 00099021001 TGN RECURSOS ORDINARIOS DOLARES AMERICANOS REF.: COMISIONES BANCARIAS</t>
  </si>
  <si>
    <t>PAGO A JICA PRÉSTAMO BV-P5 VCTO. 20-02-2018 POR CUENTA DE TGN , NTI. 010424 VALOR 20-02-2018 INTERESES JPY 7.262,00 COMISIONES JPY 1.185.105,00 CTA. 5970 CUENTA UNICA DEL TESORO DOLARES AMERICANOS LIB. 00099021001</t>
  </si>
  <si>
    <t>||COBRO DE COMISIONES QUE EFECTUA EL KEB HANA BANK POR PAGO DEL PRESTAMO EDCF BOL NO. 2 VCTO. 20/02/2018 LIBRETA NRO. 00099021001 TGN RECURSOS ORDINARIOS DOLARES AMERICANOS REF.: COMISIONES BANCARIAS</t>
  </si>
  <si>
    <t>PAGO A CAF PRÉSTAMO CFA009277 VCTO. 20-02-2018 POR CUENTA DE TGN , NTI. 010453 VALOR 20-02-2018 INTERESES USD 576.835,42 COMISIONES USD 250.647,83 CTA. 5970 CUENTA UNICA DEL TESORO DOLARES AMERICANOS LIB. 00099021001</t>
  </si>
  <si>
    <t>||DEVOLUCION DE FONDOS POR EL EXIMBANK COREA POR PAGO EN DEMASIA POR VARIACIÓN CAMBIARIA DEL PRESTAMO EDCF BOL NO. 2 DEL VENCIMIENTO DE FECHA 20/02/2018 POR USD 84,32 LIBRETA NRO. 00099021001 TGN RECURSOS ORDINARIOS - DOLARES AMERICANOS</t>
  </si>
  <si>
    <t>AJUSTE COMPLEMENTARIO POR REVALORIZACION SALDOS DE ACTIVOS DE RESERVA Y OBLIGACIONES MONEDA EXTRANJERA (DOLARES) Saldo MO = -921173344.87 ;Bs/Mo: 6.86000000000 ;Saldo Bs: -6319249145.82</t>
  </si>
  <si>
    <t>NUMERO DE LIBRETACUT: 00291012001 OPERACIÓN E46 TRANSFERENCIA DEL SISTEMA FINANCIERO POR CUENTA DE TERCEROS A LA CUT EN DOLARES AMERICANOS ABONAR AL BCB CUENTA UNICA DEL TESORO EN DOLARES NRO.5970034001 LIBRETA 00291012001 CON LA DENOMINACION US ABC OTROS RECURSOS ESPECIFICOS DE ACUERDO A SOLICITUD</t>
  </si>
  <si>
    <t>||TRANSFERENCIA DE FONDOS A SOLICITUD DEL VICEMINISTERIO DEL TESORO Y CREDITO PUBLICO SEGUN NOTA MEFP/VTCP/DGCP/UODP-015/2018 DE FECHA 21/02/2018 REF.: TRASPASO POR PAGO DE COMISIONES CONVENIO DE CREDITO N° CBO 1009 01 J LIBRETA 00099021001 TGN RECURSOS ORDINARIOS - DOLARES AMERICANOS (5970)</t>
  </si>
  <si>
    <t>00099021001 DEP.DE CHEQ.AJENOS,RET.DE CAM.,CONCEPTO: DEVOLUCION ASISTENCIA TECNICA-FONDESIF,DEP.: FUNDACION SARTAWI , PROCEDENCIA: BANCO UNION S.A., CHEQUE: 182, FECHA DE EMISION:22/02/2018</t>
  </si>
  <si>
    <t>TRANSFERENCIA RECIBIDA DEL EXTERIOR SEGÚN MENSAJES SWIFT Nos. 02611-02609 (REM.EXT.) DE FECHA 23-02-2018 POR DESEMBOLSO DE IDA PRÉSTAMO 5712-BO 001 PICAR12-05 LIBRETA N° 00047137002 MDRyT-PROY. INVERSION COM. AR</t>
  </si>
  <si>
    <t>AJUSTE COMPLEMENTARIO POR REVALORIZACION SALDOS DE ACTIVOS DE RESERVA Y OBLIGACIONES MONEDA EXTRANJERA (DOLARES) Saldo MO = -929548752.48 ;Bs/Mo: 6.86000000000 ;Saldo Bs: -6376704442.02</t>
  </si>
  <si>
    <t>TRANSFERENCIA RECIBIDA DEL EXTERIOR SEGÚN MENSAJES SWIFT Nos. 02611-02609 (REM.EXT.) DE FECHA 23-02-2018 POR DESEMBOLSO DE IDA PRÉSTAMO 5712-BO 001 PICAR12-05 LIBRETA N° 00047137002 MDRyT-PROY. INVERSION COM. AR REF.: UTILES DE ESCRITORIO</t>
  </si>
  <si>
    <t>PAGO A FONPLATA PRÉSTAMO BOL 22/2014 VCTO. 24-02-2018 POR CUENTA DE TGN , NTI. 010360 VALOR 26-02-2018 CAPITAL USD 467.712,82 INTERESES USD 101.974,31 COMISIONES USD 11.728,13 CTA. 5970 CUENTA UNICA DEL TESORO DOLARES AMERICANOS LIB. 00099021001</t>
  </si>
  <si>
    <t>TRANSFERENCIA RECIBIDA DEL EXTERIOR SEGÚN MENSAJES SWIFT Nos. 2857-2855 (REM.EXT.) DE FECHA 28-02-2018 POR DESEMBOLSO DE CAF PRÉSTAMO CFA008785 PROGRAMA MI RIEGO LIBRETA N° 00287104314 FPS - U$ - MI RIEGO CAF</t>
  </si>
  <si>
    <t>AJUSTE COMPLEMENTARIO POR REVALORIZACION SALDOS DE ACTIVOS DE RESERVA Y OBLIGACIONES MONEDA EXTRANJERA (DOLARES) Saldo MO = -924361817.26 ;Bs/Mo: 6.86000000000 ;Saldo Bs: -6341122066.38</t>
  </si>
  <si>
    <t>TRANSFERENCIA DE FONDOS S/G CITE N°||FSF ADM 007/18 DEL FONDESIF RECIBIDA EN LA FECHA (TRAM-TSO-1029) REF: TRANSFERENCIA DE FONDOS POR DEVOLUCION A LA CUT DE SALDOS NO UTILIZADOS POR GASTOS DE PROTOCOLIZACION DEL TGN VII ABONO EN LA LIB. N° 00099021001 TGN RECURSOS ORDINARIOS DOLARES AMERICANOS</t>
  </si>
  <si>
    <t>TRANSFERENCIA RECIBIDA DEL EXTERIOR SEGÚN MENSAJES SWIFT Nos. 02858-02856 (REM.EXT.) DE FECHA 28-02-2018 POR DESEMBOLSO DE IDA PRÉSTAMO 5454-BO 001 10 LIBRETA N° 00085027001 ME-USD-PROY. IDTR II - TGN-PEVD-CONVENIO 5454-BO</t>
  </si>
  <si>
    <t>TRANSFERENCIA RECIBIDA DEL EXTERIOR SEGÚN MENSAJES SWIFT Nos. 02858-02856 (REM.EXT.) DE FECHA 28-02-2018 POR DESEMBOLSO DE IDA PRÉSTAMO 5454-BO 001 10 LIBRETA N° 00085027001 ME-USD-PROY. IDTR II - TGN-PEVD-CONVENIO 5454-BO REF.: UTILES DE ESCRITORIO</t>
  </si>
  <si>
    <t>9/01/2018</t>
  </si>
  <si>
    <t>De: 00099014102 A:00290014101 DEVOLUCION DE RECUPERACIONES DE RECLAMOS DE ACREEDORES A FAVOR DEL SIN DE LAS GESTIONES 2007 AL 2010 A SOLICITUD DEL SIN S/G NOTA CITE:SIN/GAF/DRF/NOT/02240/2017 Y PROCEDIMIENTO MEFP/VPCF/UCCF Nº1301/2017 Y M</t>
  </si>
  <si>
    <t>De: 00099021001 A:00290014101 DEVOLUCION DE RECUPERACIONES DE RECLAMOS DE ACREEDORES A FAVOR DEL SIN DE LAS GESTIONES 2007 AL 2010 A SOLICITUD DEL SIN S/G NOTA CITE:SIN/GAF/DRF/NOT/02240/2017 Y PROCEDIMIENTO MEFP/VPCF/UCCF Nº1301/2017 Y M</t>
  </si>
  <si>
    <t>De: 00099014102 A:00582012001 DEVOLUCION DE RECUPERACIONES DE RECLAMOS DE ACREEDORES A FAVOR DE EBA GESTION 2015 A SOLICITUD DE EBA S/G NOTA CITE:SEDEM/GG/EBA/RAF/2017-0296 Y PROCEDIMIENTO MEFP/VPCF/UCCF Nº1307/2017 Y MEFP/VTCP/DGPOT/UAIS</t>
  </si>
  <si>
    <t>De: 00099014102 A:00578012002 DEVOLUCION DE RECUPERACIONES DE RECLAMOS DE ACREEDORES A FAVOR DE BOA GESTION 2016 A SOLICITUD DE BOA S/G NOTA CITE:OB.AH.NE.641.2017 Y PROCEDIMIENTO MEFP/VPCF/UCCF Nº1282/2017 Y MEFP/VTCP/DGPOT/UAIS/Nº7430/2</t>
  </si>
  <si>
    <t>De: 00099014102 A:00223012001 DEVOLUCION DE RECUPERACIONES DE RECLAMOS DE ACREEDORES A FAVOR DE FONABOSQUE GESTIONES 2016-2017 A SOLICITUD DE FONABOSQUE S/G NOTA CITE:FONABOSQUE/DGE/Nº1014 Y 1018/2017 Y PROCEDIMIENTO MEFP/VPCF/UCCF Nº1303</t>
  </si>
  <si>
    <t>De: 00099021001 A:00288012001 DEVOLUCIÓN DE RECURSOS A SOLICITUD DEL SENARI SG NOTA CITE: SENARI Nº683/2017 Y REGISTROS REALIZADOS POR LA DGCF C-21 SIP Nros. 6362, 6363, 6364, 6365, 6366 Y 6367 EN LA GESTION 2015, PROCEDIMIENTO MEFP/VPCF/D</t>
  </si>
  <si>
    <t>16/02/2018</t>
  </si>
  <si>
    <t>00153012001</t>
  </si>
  <si>
    <t>De: 00153012001 A:00099021001 TRASPASO A SOLICITUD DEL OBSERVATORIO PLURINACIONAL DE CALIDAD EDUCATIVA S/G CITE: NE.:/OPCE/DE 016/2018 EN EL MARCO DE LA NOTA CITE: MEFP/VPCF/DGCF/UCCF/Nº043/2018, 6-3286-R.</t>
  </si>
  <si>
    <t>00153018001</t>
  </si>
  <si>
    <t>De: 00153018001 A:00099021001 TRASPASO A SOLICITUD DEL OBSERVATORIO PLURINACIONAL DE CALIDAD EDUCATIVA S/G CITE: NE.:/OPCE/DE 016/2018 EN EL MARCO DE LA NOTA CITE: MEFP/VPCF/DGCF/UCCF/Nº043/2018, HR 6-3286-R.</t>
  </si>
  <si>
    <t>21/02/2018</t>
  </si>
  <si>
    <t>00225024301</t>
  </si>
  <si>
    <t>De: 00225024301 A:00099021001 Traspaso de la Libreta N°00225024301 SENASBA-BS. PROGRAMA RURAL -BID 2597 a solicitud del SENASBA según Cite: SENASBA/DGE/NE/N°148/2018, en virtud al cierre del préstamo BID-2597/BL-BO"PROGRAMA DE AGUA POTABLE</t>
  </si>
  <si>
    <t>00290014101</t>
  </si>
  <si>
    <t>00582012001</t>
  </si>
  <si>
    <t>00578012002</t>
  </si>
  <si>
    <t>00223012001</t>
  </si>
  <si>
    <t>15/02/2018</t>
  </si>
  <si>
    <t>00099018040</t>
  </si>
  <si>
    <t>De: 00099018040 A:00046088001 DESEMBOLSO UAP/003/2018 CIF UAP/FRA/1185/2009 PROGRAMA DE FORTALECIMIENTO DE LAS REDES DE SALUD A REQUERIMIENTO DEL MINISTERIO DE PLANIFICACIÓN DEL DESARROLLO S/G CITE MPD/VIPFE/DGGFE/UAP-000233/2018, HR. 6-43</t>
  </si>
  <si>
    <t>De: 00099018040 A:00046088008 DESEMBOLSO UAP/004/2018 CONVENIO UAP/FRA/1280/2016 IMPLEMENTACIÓN DE LA MAESTRÍA EN CITOLOGIA APLICADA: DIAGNOSTICO DIFERENCIAL Y MOLECULAR DE CÁNCER PRIMERA VERSIÓN REQUERIMIENTO DEL MINISTERIO DE PLANIFICACI</t>
  </si>
  <si>
    <t>De: 00099018027 A:00066018013 DESEMBOLSO UAP/005/2018 PROYECTO FORTALECIMIENTO DE ACTIVIDADES DEL MINISTERIO DE PLANIFICACIÓN DEL DESARROLLO A TRAVÉS DE LA DIRECCIÓN GENERAL DE LA INVERSIÓN PUBLICA MEM-VIPFE/DGGFE/UAP-000037/2015 A SOLICIT</t>
  </si>
  <si>
    <t>28/02/2018</t>
  </si>
  <si>
    <t>00046088008</t>
  </si>
  <si>
    <t>Dirección General de Administración y Finanzas Territoriales</t>
  </si>
  <si>
    <t>Empresa Pública Nacional Estratégica Lácteos de Bolivia</t>
  </si>
  <si>
    <t>B16011480002</t>
  </si>
  <si>
    <t>00574012003 DEP.DE CHEQ.AJENOS,RET.DE CAM.,CONCEPTO: REPOSICION DE FONDOS,DEP.: LACTEOSBOL , PROCEDENCIA: BANCO UNION S.A., CHEQUE: 4680, FECHA DE EMISION:26/02/2018</t>
  </si>
  <si>
    <t>B16012040002</t>
  </si>
  <si>
    <t>00016014201 DEP.DE CHEQ.AJENOS,RET.DE CAM.,CONCEPTO: TRANSFERENCIA A LA GOBERNACION DE ORURO,DEP.: MINISTERIO DE EDUCACION , PROCEDENCIA: BANCO UNION S.A., CHEQUE: 21670, FECHA DE EMISION:28/02/2018</t>
  </si>
  <si>
    <t>B16012480002</t>
  </si>
  <si>
    <t>00253014207 DEP.DE CHEQ.AJENOS,RET.DE CAM.,CONCEPTO: TRATAMIENTO DE AGUA POTABLE CHUQUIAGUILLO LA PAZ,DEP.: EPSAS , PROCEDENCIA: BANCO UNION S.A., CHEQUE: 1206, FECHA DE EMISION:28/02/2018</t>
  </si>
  <si>
    <t>B16012500002</t>
  </si>
  <si>
    <t>00253014207 DEP.DE CHEQ.AJENOS,RET.DE CAM.,CONCEPTO: GASTOS ADMINISTRATIVOS PROAR PRESUP 2017,DEP.: GAD-POTOSI , PROCEDENCIA: BANCO UNION S.A., CHEQUE: 1199, FECHA DE EMISION:27/02/2018</t>
  </si>
  <si>
    <t>B16012510002</t>
  </si>
  <si>
    <t>00253014207 DEP.DE CHEQ.AJENOS,RET.DE CAM.,CONCEPTO: SISTEMA DE RIEGO SAN BENITO AGUIRRE SACABA,DEP.: GAD-SACABA , PROCEDENCIA: BANCO UNION S.A., CHEQUE: 1205, FECHA DE EMISION:28/02/2018</t>
  </si>
  <si>
    <t>B16012580002</t>
  </si>
  <si>
    <t>00020011103 DEP.DE CHEQ.AJENOS,RET.DE CAM.,CONCEPTO: PAGO TRANSF.AL EXTERIOR A EMP."THINK HOLDINGS" P/CONTRATACION 2 PILOTOS AEREO.AVRO.RJ70 FAB-108,DEP.: TRANSPORTE AEREO MILITAR , PROCEDENCIA: BANCO UNION S.A., CHEQUE: 19095, FECHA DE EMISION:28/02/2018</t>
  </si>
  <si>
    <t>B16012690002</t>
  </si>
  <si>
    <t>00574012002 DEP.DE CHEQ.AJENOS,RET.DE CAM.,CONCEPTO: LACTEOSBOL - DEVOL.INCAPACIDAD TEMP.- DIC./17,DEP.: CAJA PETROLERA DE SALUD , PROCEDENCIA: BANCO UNION S.A., CHEQUE: 12857, FECHA DE EMISION:01/03/2018</t>
  </si>
  <si>
    <t>B16012700002</t>
  </si>
  <si>
    <t>00099021001 DEP.DE CHEQ.AJENOS,RET.DE CAM.,CONCEPTO: MIN.COMUNICACION - DEVOL. INCAPACIDAD TEMP. - DIC. / 17,DEP.: CAJA PETROLERA DE SALUD , PROCEDENCIA: BANCO UNION S.A., CHEQUE: 12858, FECHA DE EMISION:01/03/2018</t>
  </si>
  <si>
    <t>B16012730002</t>
  </si>
  <si>
    <t>00099021001 DEP.DE CHEQ.AJENOS,RET.DE CAM.,CONCEPTO: H.C. DIPUTADOS - DEVOL. INCAPACIDAD TEMP. - DIC. / 2017,DEP.: CAJA PETROLERA DE SALUD , PROCEDENCIA: BANCO UNION S.A., CHEQUE: 12855, FECHA DE EMISION:01/03/2018</t>
  </si>
  <si>
    <t>B16012750002</t>
  </si>
  <si>
    <t>00099021001 DEP.DE CHEQ.AJENOS,RET.DE CAM.,CONCEPTO: AUT.IMPUG.TRIBUTARIA - DEVOL. INCAPACIDAD TEMP.-DIC. / 17,DEP.: CAJA PETROLERA DE SALUD , PROCEDENCIA: BANCO UNION S.A., CHEQUE: 12842, FECHA DE EMISION:01/03/2018</t>
  </si>
  <si>
    <t>B16012760002</t>
  </si>
  <si>
    <t>00099021001 DEP.DE CHEQ.AJENOS,RET.DE CAM.,CONCEPTO: SEDES - DEVOLUCION INCAPACIDAD TEMP. - DIC / 17,DEP.: CAJA PETROLERA DE SALUD , PROCEDENCIA: BANCO UNION S.A., CHEQUE: 12865, FECHA DE EMISION:01/03/2018</t>
  </si>
  <si>
    <t>B16012770002</t>
  </si>
  <si>
    <t>00597012001 DEP.DE CHEQ.AJENOS,RET.DE CAM.,CONCEPTO: PAGO DE SUELDOS,DEP.: YACIMIENTOS DE LITIO BOLIVIANOS , PROCEDENCIA: BANCO UNION S.A., CHEQUE: 62, FECHA DE EMISION:01/03/2018</t>
  </si>
  <si>
    <t>O16011470002</t>
  </si>
  <si>
    <t>00099021001 DEPOSITO DE EFECTIVO, DEPOSITANTE: CYNTIA GUTIERREZ VALDIVIA, CONCEPTO: PARA EL COBRO DE SUELDO DEL MAGISTERIO, CUENTA DE DEPOSITO: CUENTA UNICA DEL TESORO</t>
  </si>
  <si>
    <t>O16011490002</t>
  </si>
  <si>
    <t>00099021001 DEPOSITO DE EFECTIVO, DEPOSITANTE: AUTORIDAD DE FISCALIZACION DEL JUEGO, CONCEPTO: POR INCAPACIDAD TEMPORAL NOVIEMBRE 2017, CUENTA DE DEPOSITO: CUENTA UNICA DEL TESORO</t>
  </si>
  <si>
    <t>O16011800002</t>
  </si>
  <si>
    <t>O16011820002</t>
  </si>
  <si>
    <t>O16011910002</t>
  </si>
  <si>
    <t>00099021001 DEPOSITO DE EFECTIVO, DEPOSITANTE: MARIA DEL CARMEN CAMACHO ALDANA, CONCEPTO: DEVOLUCION POR DOBLE PERCEPCION, CUENTA DE DEPOSITO: CUENTA UNICA DEL TESORO</t>
  </si>
  <si>
    <t>O16012080002</t>
  </si>
  <si>
    <t>00099021001 DEPOSITO DE EFECTIVO, DEPOSITANTE: JUSTO RONQUILLO CHOQUE, CONCEPTO: DEVOLUCION DE HABERES, CUENTA DE DEPOSITO: CUENTA UNICA DEL TESORO</t>
  </si>
  <si>
    <t>O16012420002</t>
  </si>
  <si>
    <t>O16012470002</t>
  </si>
  <si>
    <t>O16012490002</t>
  </si>
  <si>
    <t>O16012860002</t>
  </si>
  <si>
    <t>00099021001 DEPOSITO DE EFECTIVO, DEPOSITANTE: RUDY ROBERTO MAMANI QUISBERT, CONCEPTO: DEVOLUCION DE AGUINALDO 2017 UPEA, CUENTA DE DEPOSITO: CUENTA UNICA DEL TESORO</t>
  </si>
  <si>
    <t>O16013110002</t>
  </si>
  <si>
    <t>O16013210002</t>
  </si>
  <si>
    <t>00225014303 DEPOSITO DE EFECTIVO, DEPOSITANTE: JEOVANA FELICIDAD ZABALA, CONCEPTO: PAGO CONSULTORIA, CUENTA DE DEPOSITO: CUENTA UNICA DEL TESORO</t>
  </si>
  <si>
    <t>O16013900002</t>
  </si>
  <si>
    <t>00099021001 DEPOSITO DE EFECTIVO, DEPOSITANTE: EJERCITO DE BOLIVIA 147956025, CONCEPTO: REVERSION POR CONCEPTO PRODUCTOS METALICOS CORRESPONDIENTE A ENERO, CUENTA DE DEPOSITO: CUENTA UNICA DEL TESORO</t>
  </si>
  <si>
    <t>B16015840002</t>
  </si>
  <si>
    <t>00287102001 DEP.DE CHEQ.AJENOS,RET.DE CAM.,CONCEPTO: REVERSION C-31 N° 21 SCZ,DEP.: F.P.S. - OFICINA CENTRAL , PROCEDENCIA: BANCO UNION S.A., CHEQUE: 768, FECHA DE EMISION:28/02/2018</t>
  </si>
  <si>
    <t>B16016260002</t>
  </si>
  <si>
    <t>00130012002 DEP.DE CHEQ.AJENOS,RET.DE CAM.,CONCEPTO: PAGO INTERES A FOFIM CUOTA N° 97,DEP.: FONDO DE FINANCIAMIENTO PARA LA MINERIA-FOFIM , PROCEDENCIA: BANCO MERCANTIL SANTA CRUZ SA., CHEQUE: 7939, FECHA DE EMISION:01/03/2018</t>
  </si>
  <si>
    <t>B16016360002</t>
  </si>
  <si>
    <t>00290012001 DEP.DE CHEQ.AJENOS,RET.DE CAM.,CONCEPTO: DEP.POR DEV.DE PASAJES AEREOS DE YOLA RADA VELASCO PARA DAR DE BAJA DE CXC A BOA DICIEMBRE/2017,DEP.: SERVICIO DE IMPUESTOS NACIONALES</t>
  </si>
  <si>
    <t>B16016370002</t>
  </si>
  <si>
    <t>00290012001 DEP.DE CHEQ.AJENOS,RET.DE CAM.,CONCEPTO: DEP. POR MULTAS Y ATRASOS DE CONSULTORES DE LINEA DE LA GGCBBA DE DIC. / 2017,DEP.: SERVICIO DE IMPUESTOS NACIONALES , PROCEDENCIA: BANCO UNION S.A., CHEQUE: 4776, FECHA DE EMISION:28/02/2018</t>
  </si>
  <si>
    <t>B16016390002</t>
  </si>
  <si>
    <t>00290012001 DEP.DE CHEQ.AJENOS,RET.DE CAM.,CONCEPTO: DEP.POR MULTAS Y ATRASOS DE CONSULTORES DE LINEA DICIEMBRE/2017 DE LA OF. CENTRAL C-31 SIP N° 51,DEP.: SERVICIO DE IMPUESTOS NACIONALES</t>
  </si>
  <si>
    <t>B16016830002</t>
  </si>
  <si>
    <t>00099021001 DEP.DE CHEQ.AJENOS,RET.DE CAM.,CONCEPTO: DEVOLUCION DE RECURSOS,DEP.: AGENCIA NACIONAL DE HIDROCARBUROS , PROCEDENCIA: BANCO UNION S.A., CHEQUE: 4929, FECHA DE EMISION:28/02/2018</t>
  </si>
  <si>
    <t>B16016870002</t>
  </si>
  <si>
    <t>00099021001 DEP.DE CHEQ.AJENOS,RET.DE CAM.,CONCEPTO: DEVOLUCION DE RECURSOS,DEP.: AGENCIA NACIONAL DE HIDROCARBUROS , PROCEDENCIA: BANCO UNION S.A., CHEQUE: 4928, FECHA DE EMISION:28/02/2018</t>
  </si>
  <si>
    <t>B16016980002</t>
  </si>
  <si>
    <t>00099021001 DEP.DE CHEQ.AJENOS,RET.DE CAM.,CONCEPTO: PAGO DE SINIESTRO,DEP.: CIA DE SEGUROS FORTALEZA S.A. , PROCEDENCIA: BANCO FORTALEZA SOCIEDAD ANONIMA (BANCO FORTALEZA S.A.), CHEQUE: 6572, FECHA DE EMISIO</t>
  </si>
  <si>
    <t>O16015590002</t>
  </si>
  <si>
    <t>00099021001 DEPOSITO DE EFECTIVO, DEPOSITANTE: LOURDES ALIAGA ZAPATA, CONCEPTO: DOBLE PERCEPCION DEL MES, CUENTA DE DEPOSITO: CUENTA UNICA DEL TESORO</t>
  </si>
  <si>
    <t>O16016090002</t>
  </si>
  <si>
    <t>00099021001 DEPOSITO DE EFECTIVO, DEPOSITANTE: NANCY VDA DE PINTO, CONCEPTO: DEVOLUCION, CUENTA DE DEPOSITO: CUENTA UNICA DEL TESORO</t>
  </si>
  <si>
    <t>O16016270002</t>
  </si>
  <si>
    <t>00099021001 DEPOSITO DE EFECTIVO, DEPOSITANTE: MARCELO ANTONIO VARGAS RIVERO CI 3130638 CBBA, CONCEPTO: DEVOLUCION PASAJE, CUENTA DE DEPOSITO: CUENTA UNICA DEL TESORO</t>
  </si>
  <si>
    <t>O16016500002</t>
  </si>
  <si>
    <t>00512012001 DEPOSITO DE EFECTIVO, DEPOSITANTE: MARTHA CAMPOS - A.A.S.A.N.A., CONCEPTO: DEVOLUCION, CUENTA DE DEPOSITO: CUENTA UNICA DEL TESORO</t>
  </si>
  <si>
    <t>O16016530002</t>
  </si>
  <si>
    <t>00099021001 DEPOSITO DE EFECTIVO, DEPOSITANTE: WALDO FLORENTINO YAPU MACHICADO, CONCEPTO: DEVOLUCION DE DEUDA, CUENTA DE DEPOSITO: CUENTA UNICA DEL TESORO</t>
  </si>
  <si>
    <t>O16016990002</t>
  </si>
  <si>
    <t>00099021001 DEPOSITO DE EFECTIVO, DEPOSITANTE: HILARION YAPUCHURA HUMEREZ, CONCEPTO: DEVOLUCION DE HABERES, CUENTA DE DEPOSITO: CUENTA UNICA DEL TESORO</t>
  </si>
  <si>
    <t>O16017000002</t>
  </si>
  <si>
    <t>00099021001 DEPOSITO DE EFECTIVO, DEPOSITANTE: JUAN CARLOS QUISBERT COLQUE, CONCEPTO: DEVOLUCION DE HABERES, CUENTA DE DEPOSITO: CUENTA UNICA DEL TESORO</t>
  </si>
  <si>
    <t>O16017040002</t>
  </si>
  <si>
    <t>00099021001 DEPOSITO DE EFECTIVO, DEPOSITANTE: DENNIS VINO CARRILLO ATT, CONCEPTO: DEVOLUCION INACISTENCIA CURSO CENCAP, CUENTA DE DEPOSITO: CUENTA UNICA DEL TESORO</t>
  </si>
  <si>
    <t>O16017300002</t>
  </si>
  <si>
    <t>00099021001 DEPOSITO DE EFECTIVO, DEPOSITANTE: LUIS JOSHUA SILES CASTRO, CONCEPTO: DEVOLUCION DE EXCEDENTE DE AGUINALDO POR RENUNCIA AL CARGO EN EL MDPYEP, CUENTA DE DEPOSITO: CUENTA UNICA DEL TESORO</t>
  </si>
  <si>
    <t>O16017340002</t>
  </si>
  <si>
    <t>00099021001 DEPOSITO DE EFECTIVO, DEPOSITANTE: GERONIMO MAYTA ROMERO, CONCEPTO: CONVENIO DE PAGO `POR COBRO INDEVIDO N 029-17, CUENTA DE DEPOSITO: CUENTA UNICA DEL TESORO</t>
  </si>
  <si>
    <t>O16017350002</t>
  </si>
  <si>
    <t>O16017370002</t>
  </si>
  <si>
    <t>00099021001 DEPOSITO DE EFECTIVO, DEPOSITANTE: MIGUEL MEJIA VASQUEZ, CONCEPTO: SEGUNDO DEPOSITÓ EXTRAJUDICIAL MIN DE PLANIFICACION DEL DESARROLLO, CUENTA DE DEPOSITO: CUENTA UNICA DEL TESORO</t>
  </si>
  <si>
    <t>O16017470002</t>
  </si>
  <si>
    <t>00133012001 DEPOSITO DE EFECTIVO, DEPOSITANTE: LOTERIA NACIONAL DE B Y S, CONCEPTO: VC SALDO PAGO PREMIOS NAVIDAD PARA TODOS, CUENTA DE DEPOSITO: CUENTA UNICA DEL TESORO</t>
  </si>
  <si>
    <t>O16017840002</t>
  </si>
  <si>
    <t>00099021001 DEPOSITO DE EFECTIVO, DEPOSITANTE: EDWIN ORLANDO COSTAS SALAZAR, CONCEPTO: DEVOLUCION DE PASAJES Y VIATICOS, CUENTA DE DEPOSITO: CUENTA UNICA DEL TESORO</t>
  </si>
  <si>
    <t>O16018310002</t>
  </si>
  <si>
    <t>00099021001 DEPOSITO DE EFECTIVO, DEPOSITANTE: ANDREA ISABEL GUZMAN ARROYO, CONCEPTO: PAGO EXCEDENTES SERVICIO DE LLAMADAS TELEFONIA MOVIL AGOSTO,SEPTIEMBRE, DICIEMBRE 2017 Y ENERO 2018, CUENTA DE DEPOSITO: CUENTA UNICA DEL TESORO</t>
  </si>
  <si>
    <t>O16018450002</t>
  </si>
  <si>
    <t>00291012002 DEPOSITO DE EFECTIVO, DEPOSITANTE: CONSTRUCTORA NAVLA LTDA, CONCEPTO: 4 MANUALES AMBIENTALES VOLUMEN V,VOLUMEN VI,VII,IX, CUENTA DE DEPOSITO: CUENTA UNICA DEL TESORO</t>
  </si>
  <si>
    <t>O16018780002</t>
  </si>
  <si>
    <t>00592012001 DEPOSITO DE EFECTIVO, DEPOSITANTE: ANA WENDY MAMANI YUJRA, CONCEPTO: MINISTERIO DE DESARROLLO RURAL Y TIERRAS GESTION 2017 N° 164190 N° 164217, CUENTA DE DEPOSITO: CUENTA UNICA DEL TESORO</t>
  </si>
  <si>
    <t>O16018810002</t>
  </si>
  <si>
    <t>00592012001 DEPOSITO DE EFECTIVO, DEPOSITANTE: ANA WENDY MAMANI YUJRA, CONCEPTO: ND 107283 ADUANA NACIONAL GESTION 2017, CUENTA DE DEPOSITO: CUENTA UNICA DEL TESORO</t>
  </si>
  <si>
    <t>O16018830002</t>
  </si>
  <si>
    <t>00592012001 DEPOSITO DE EFECTIVO, DEPOSITANTE: ANA WENDY MAMANI YUJRA, CONCEPTO: ND 102039 - EMAPA GESTION 2017, CUENTA DE DEPOSITO: CUENTA UNICA DEL TESORO</t>
  </si>
  <si>
    <t>B16020470002</t>
  </si>
  <si>
    <t>00099021001 DEP.DE CHEQ.AJENOS,RET.DE CAM.,CONCEPTO: REEMBOLSO POR BAJAS MEDICAS DE INCAPACIDAD TEMPORAL,DEP.: MINISTERIO DE SALUD , PROCEDENCIA: BANCO UNION S.A., CHEQUE: 26433, FECHA DE EMISION:23/02/2018</t>
  </si>
  <si>
    <t>B16021130002</t>
  </si>
  <si>
    <t>00340012003 DEP.DE CHEQ.AJENOS,RET.DE CAM.,CONCEPTO: PAGO INCAPACIDAD TEMPORAL DEL PERSONAL SEGIP CORRESPONDIENTE MESES NOV-DIC 2017,DEP.: CAJA DE SALUD DE CAMINOS Y RA , PROCEDENCIA: BANCO UNION S.A., CHEQUE: 8883, FECHA DE EMISION:21/02/2018</t>
  </si>
  <si>
    <t>B16021200002</t>
  </si>
  <si>
    <t>00099021001 DEP.DE CHEQ.AJENOS,RET.DE CAM.,CONCEPTO: PAGO INCAPACIDAD TEMPORAL DEL PERSONAL SEGIP CORRESPONDIENTE MESES NOV Y DIC 2017,DEP.: CAJA DE SALUD DE CAMINOS Y RA , PROCEDENCIA: BANCO UNION S.A., CHEQUE: 8884, FECHA DE EMISION:21/02/2018</t>
  </si>
  <si>
    <t>B16021300002</t>
  </si>
  <si>
    <t>00020011103 DEP.DE CHEQ.AJENOS,RET.DE CAM.,CONCEPTO: PAGO TRANSF AL EXTERIOR A LA EMPRESA SKY SYSTEMS POR ADQUISICION DE REPUESTO,DEP.: TRANSPORTE AEREO MILITAR , PROCEDENCIA: BANCO UNION S.A., CHEQUE: 19125, FECHA DE EMISION:02/03/2018</t>
  </si>
  <si>
    <t>B16021400002</t>
  </si>
  <si>
    <t>00099021001 DEP.DE CHEQ.AJENOS,RET.DE CAM.,CONCEPTO: RESTITUCION AL BCB EJECUCION DE BOLETA DE GARANTIA POR INCUMPLIMIENTO DE CONTRATO,DEP.: MINISTERIO DE GOBIERNO UELICN , PROCEDENCIA: BANCO UNION S.A., CHEQUE: 7801, FECHA DE EMISION:28/02/2018</t>
  </si>
  <si>
    <t>B16021490002</t>
  </si>
  <si>
    <t>00086031110 DEP.DE CHEQ.AJENOS,RET.DE CAM.,CONCEPTO: DEPÓSITO POR CONCEPTO DE COBRO POR MULTAS,DEP.: SERNAP - AMBORO , PROCEDENCIA: BANCO UNION S.A., CHEQUE: 1066, FECHA DE EMISION:27/02/2018</t>
  </si>
  <si>
    <t>B16021510002</t>
  </si>
  <si>
    <t>00086031110 DEP.DE CHEQ.AJENOS,RET.DE CAM.,CONCEPTO: DEPÓSITO POR INGRESO MES FEBRERO 2018,DEP.: SERNAP- AMBORO , PROCEDENCIA: BANCO UNION S.A., CHEQUE: 1068, FECHA DE EMISION:27/02/2018</t>
  </si>
  <si>
    <t>B16021540002</t>
  </si>
  <si>
    <t>00086031110 DEP.DE CHEQ.AJENOS,RET.DE CAM.,CONCEPTO: DEPÓSITO POR INGRESOS SISCO MES ENERO 2018,DEP.: SERNAP -A MBORO , PROCEDENCIA: BANCO UNION S.A., CHEQUE: 1054, FECHA DE EMISION:06/02/2018</t>
  </si>
  <si>
    <t>B16021630002</t>
  </si>
  <si>
    <t>00086038003 DEP.DE CHEQ.AJENOS,RET.DE CAM.,CONCEPTO: DEPÓSITO POR REVERSION DE FONDOS NO UTILIZADOS GESTION 2017,DEP.: SERNAP TORO TORO , PROCEDENCIA: BANCO UNION S.A., CHEQUE: 893, FECHA DE EMISION:15/02/2018</t>
  </si>
  <si>
    <t>B16021640002</t>
  </si>
  <si>
    <t>00086038003 DEP.DE CHEQ.AJENOS,RET.DE CAM.,CONCEPTO: DEPÓSITO POR REVERSION DE FONDOS NO UTILIZADOS GESTION 2017,DEP.: SERNAP - TORO TORO , PROCEDENCIA: BANCO UNION S.A., CHEQUE: 891, FECHA DE EMISION:15/02/2018</t>
  </si>
  <si>
    <t>B16021670002</t>
  </si>
  <si>
    <t>00086038003 DEP.DE CHEQ.AJENOS,RET.DE CAM.,CONCEPTO: DEPÓSITO POR REVERSION DE FONDOS GESTION 2017,DEP.: SERNAP - TORO TORO , PROCEDENCIA: BANCO UNION S.A., CHEQUE: 892, FECHA DE EMISION:15/02/2018</t>
  </si>
  <si>
    <t>B16021690002</t>
  </si>
  <si>
    <t>00099021001 DEP.DE CHEQ.AJENOS,RET.DE CAM.,CONCEPTO: DEV. DE RECURSOS POR EXTRAVIO DE CREDENCIAL SR GROVER CONDORI BELTRAN,DEP.: CAMARA DE SENADORES , PROCEDENCIA: BANCO UNION S.A., CHEQUE: 6841, FECHA DE EMISION:05/03/2018</t>
  </si>
  <si>
    <t>B16021970002</t>
  </si>
  <si>
    <t>00099021001 DEP.DE CHEQ.AJENOS,RET.DE CAM.,CONCEPTO: DEVOLUCION DE SALDOS DE GESTION DE 2017-PROYECTO MEJ PRODUCCION APICOLA-COROICO,DEP.: GOBIERNO AUTONOMO MUNICIPAL DE COROICO , PROCEDENCIA: BANCO UNION S.A., CHEQUE: 8322, FECHA DE EMISION:02/03/2018</t>
  </si>
  <si>
    <t>B16022010002</t>
  </si>
  <si>
    <t>00099021001 DEP.DE CHEQ.AJENOS,RET.DE CAM.,CONCEPTO: DEVOLUCION DE SALDOS DE GESTION 2017-PROYECTO FORTAL PRODUCCION DE CAFE-COROICO,DEP.: GOBIERNO AUTONOMO MUNICIPAL DE COROICO , PROCEDENCIA: BANCO UNION S.A., CHEQUE: 8321, FECHA DE EMISION:02/03/2018</t>
  </si>
  <si>
    <t>B16022020002</t>
  </si>
  <si>
    <t>00253014104 DEP.DE CHEQ.AJENOS,RET.DE CAM.,CONCEPTO: APORTE LOCAL SISTEMA AGUA POTABLE YUCUMO,DEP.: MUNICIPIO SAN BORJA , PROCEDENCIA: BANCO UNION S.A., CHEQUE: 1209, FECHA DE EMISION:05/03/2018</t>
  </si>
  <si>
    <t>B16022030002</t>
  </si>
  <si>
    <t>00099021001 DEP.DE CHEQ.AJENOS,RET.DE CAM.,CONCEPTO: REVERSION AL PREVENTIVO N° 497/16 POR EXCESO DE TELEFONIA MOVIL,DEP.: VICEPRESIDENCIA DEL ESTADO , PROCEDENCIA: BANCO UNION S.A., CHEQUE: 14385, FECHA DE EMISION:05/03/2018</t>
  </si>
  <si>
    <t>B16022050002</t>
  </si>
  <si>
    <t>00253014407 DEP.DE CHEQ.AJENOS,RET.DE CAM.,CONCEPTO: AMPLIACION SISTEMA AGUA POTABLE VILLAZON,DEP.: GAM VILLAZON , PROCEDENCIA: BANCO UNION S.A., CHEQUE: 1210, FECHA DE EMISION:05/03/2018</t>
  </si>
  <si>
    <t>O16020300002</t>
  </si>
  <si>
    <t>O16020350002</t>
  </si>
  <si>
    <t>O16020440002</t>
  </si>
  <si>
    <t>00099021001 DEPOSITO DE EFECTIVO, DEPOSITANTE: AIDA M. VDA DE ROSSO, CONCEPTO: CONVENIO DE PAGO 00916, CUENTA DE DEPOSITO: CUENTA UNICA DEL TESORO</t>
  </si>
  <si>
    <t>O16020730002</t>
  </si>
  <si>
    <t>00099021001 DEPOSITO DE EFECTIVO, DEPOSITANTE: BLADIMIR UVER MENDOZA POCOACA, CONCEPTO: REVERSION PASAJES, CUENTA DE DEPOSITO: CUENTA UNICA DEL TESORO</t>
  </si>
  <si>
    <t>O16020910002</t>
  </si>
  <si>
    <t>O16020940002</t>
  </si>
  <si>
    <t>00047081101 DEPOSITO DE EFECTIVO, DEPOSITANTE: LEONARDO FRANCK, CONCEPTO: DEVOLUCION DE VIATICOS, CUENTA DE DEPOSITO: CUENTA UNICA DEL TESORO</t>
  </si>
  <si>
    <t>O16021120002</t>
  </si>
  <si>
    <t>O16021320002</t>
  </si>
  <si>
    <t>00099021001 DEPOSITO DE EFECTIVO, DEPOSITANTE: JANNET VILLARROEL RIVERA, CONCEPTO: REVERSION REFRIGERIO PREV. 968/18, CUENTA DE DEPOSITO: CUENTA UNICA DEL TESORO</t>
  </si>
  <si>
    <t>00224012005 DEPOSITO DE EFECTIVO, DEPOSITANTE: WALTER QUISPE CALCINA, CONCEPTO: DEVOLUCION DE SALDO NO UTILIZADO EN FONDOS EN AVANCE, CUENTA DE DEPOSITO: CUENTA UNICA DEL TESORO</t>
  </si>
  <si>
    <t>O16021360002</t>
  </si>
  <si>
    <t>00099021001 DEPOSITO DE EFECTIVO, DEPOSITANTE: CECILIA FLORES DE CEÑI, CONCEPTO: COBRO INDEBIDO DE SENASIR DEL MES DE MARZO, CUENTA DE DEPOSITO: CUENTA UNICA DEL TESORO</t>
  </si>
  <si>
    <t>O16021380002</t>
  </si>
  <si>
    <t>00099021001 DEPOSITO DE EFECTIVO, DEPOSITANTE: ANTONIO PACORICONA QUISPE, CONCEPTO: POR DOBLE COBRO PERCEPCION FPS, CUENTA DE DEPOSITO: CUENTA UNICA DEL TESORO</t>
  </si>
  <si>
    <t>O16021410002</t>
  </si>
  <si>
    <t>00099021001 DEPOSITO DE EFECTIVO, DEPOSITANTE: ALVARO RODRIGO FERNHOLZ JEMIO, CONCEPTO: DEVOLUCION DEL BONO DE ANTIGUEDAD AGUINALDO Y SEGUNDO AGUINALDO GESTION 2015, CUENTA DE DEPOSITO: CUENTA UNICA DEL TESORO</t>
  </si>
  <si>
    <t>O16021450002</t>
  </si>
  <si>
    <t>O16021680002</t>
  </si>
  <si>
    <t>00086031101 DEPOSITO DE EFECTIVO, DEPOSITANTE: SERNAP - AMBORO, CONCEPTO: DEPÓSITO POR REVERSION FONDOS, CUENTA DE DEPOSITO: CUENTA UNICA DEL TESORO</t>
  </si>
  <si>
    <t>O16021710002</t>
  </si>
  <si>
    <t>00086031106 DEPOSITO DE EFECTIVO, DEPOSITANTE: JUNA CARLOS ECHEVERRIA SANABRIA, CONCEPTO: DEPÓSITO POR REVERSION DE FONDOS EN AVANCE, CUENTA DE DEPOSITO: CUENTA UNICA DEL TESORO</t>
  </si>
  <si>
    <t>O16021730002</t>
  </si>
  <si>
    <t>00086031106 DEPOSITO DE EFECTIVO, DEPOSITANTE: JUAN CARLOS ECHEVERRIA SANABRIA, CONCEPTO: DEPÓSITO POR REVERSION DE FONDOS EN AVANCE, CUENTA DE DEPOSITO: CUENTA UNICA DEL TESORO</t>
  </si>
  <si>
    <t>O16021890002</t>
  </si>
  <si>
    <t>O16021960002</t>
  </si>
  <si>
    <t>00099021001 DEPOSITO DE EFECTIVO, DEPOSITANTE: REYNALDO LAURA MAMANI, CONCEPTO: POR CONCEPTO DE DEVOLUCION, CUENTA DE DEPOSITO: CUENTA UNICA DEL TESORO</t>
  </si>
  <si>
    <t>O16022200002</t>
  </si>
  <si>
    <t>00117012001 DEPOSITO DE EFECTIVO, DEPOSITANTE: RUHT ALVAREZ PINTO, CONCEPTO: REVERSION PARCIAL C-31 = 18, CUENTA DE DEPOSITO: CUENTA UNICA DEL TESORO</t>
  </si>
  <si>
    <t>O16022620002</t>
  </si>
  <si>
    <t>O16022650002</t>
  </si>
  <si>
    <t>00099021001 DEPOSITO DE EFECTIVO, DEPOSITANTE: ENRIQUE AUGUSTO TORRICO ARAUJO, CONCEPTO: REPOSICION DE LLAMADAS, CUENTA DE DEPOSITO: CUENTA UNICA DEL TESORO</t>
  </si>
  <si>
    <t>O16022800002</t>
  </si>
  <si>
    <t>00099021001 DEPOSITO DE EFECTIVO, DEPOSITANTE: CEFERINA CELIA PEREZ CHUCA, CONCEPTO: DEVOLUCION POR EL COBRO INDEBIDO, CUENTA DE DEPOSITO: CUENTA UNICA DEL TESORO</t>
  </si>
  <si>
    <t>O16022860002</t>
  </si>
  <si>
    <t>00099021001 DEPOSITO DE EFECTIVO, DEPOSITANTE: WILMER JUAN QUISPE CHOQUE, CONCEPTO: REVERSION PASAJES, CUENTA DE DEPOSITO: CUENTA UNICA DEL TESORO</t>
  </si>
  <si>
    <t>O16022910002</t>
  </si>
  <si>
    <t>00291012002 DEPOSITO DE EFECTIVO, DEPOSITANTE: DAVID GONZALO MERCADO JUANES, CONCEPTO: DEUDA TELEFONICA, CUENTA DE DEPOSITO: CUENTA UNICA DEL TESORO</t>
  </si>
  <si>
    <t>O16023110002</t>
  </si>
  <si>
    <t>00099021001 DEPOSITO DE EFECTIVO, DEPOSITANTE: FLORA RODRIGUEZ SIRPA, CONCEPTO: DEVOLUCION COBRO INDEBIDO, CUENTA DE DEPOSITO: CUENTA UNICA DEL TESORO</t>
  </si>
  <si>
    <t>O16023360002</t>
  </si>
  <si>
    <t>O16023530002</t>
  </si>
  <si>
    <t>O16023540002</t>
  </si>
  <si>
    <t>00234014202 DEPOSITO DE EFECTIVO, DEPOSITANTE: NANCY ARANO Y., CONCEPTO: DEV- AL C-31N° 1636 PARTIDA 31110 REFRIGERIOS, CUENTA DE DEPOSITO: CUENTA UNICA DEL TESORO</t>
  </si>
  <si>
    <t>B16025840002</t>
  </si>
  <si>
    <t>00680012001 DEP.DE CHEQ.AJENOS,RET.DE CAM.,CONCEPTO: PAGO ALQUILER ATM CONTRALORIA MES MARZO 2018,DEP.: BANCO UNION S.A. , PROCEDENCIA: BANCO UNION S.A., CHEQUE: 151685, FECHA DE EMISION:05/03/2018</t>
  </si>
  <si>
    <t>B16025940002</t>
  </si>
  <si>
    <t>00099024113 DEP.DE CHEQ.AJENOS,RET.DE CAM.,CONCEPTO: DEVOLUCION DE DINERO,DEP.: MUNICIPIO PTO GONZALO MORENO , PROCEDENCIA: BANCO UNION S.A., CHEQUE: 844, FECHA DE EMISION:01/03/2018</t>
  </si>
  <si>
    <t>B16026050002</t>
  </si>
  <si>
    <t>00099021001 DEP.DE CHEQ.AJENOS,RET.DE CAM.,CONCEPTO: PAGO POR DESCUENTO MONTOS EXCEDENTES POR DOBLE PERCEPCION DE RECURSOS PUBLICOS,DEP.: CAJA NACIONAL DE SALUD , PROCEDENCIA: BANCO UNION S.A., CHEQUE: 34436, FECHA DE EMISION:05/03/2018</t>
  </si>
  <si>
    <t>B16026210002</t>
  </si>
  <si>
    <t>00046181101 DEP.DE CHEQ.AJENOS,RET.DE CAM.,CONCEPTO: REVERSION DE FONDOS,DEP.: MINISTERIO DE SALUD , PROCEDENCIA: BANCO UNION S.A., CHEQUE: 12491, FECHA DE EMISION:28/02/2018</t>
  </si>
  <si>
    <t>B16026390002</t>
  </si>
  <si>
    <t>00099021001 DEP.DE CHEQ.AJENOS,RET.DE CAM.,CONCEPTO: RECURSOS NO EJECUTADOS FONADIN,DEP.: GOBIERNO AUTONOMO DEPARTAMENTAL DE COCHABAMBA , PROCEDENCIA: BANCO UNION S.A., CHEQUE: 110431, FECHA DE EMISION:27/02/2018</t>
  </si>
  <si>
    <t>B16026450002</t>
  </si>
  <si>
    <t>00206018012 DEP.DE CHEQ.AJENOS,RET.DE CAM.,CONCEPTO: DEP POR DONACION,DEP.: INE , PROCEDENCIA: BANCO UNION S.A., CHEQUE: 4579, FECHA DE EMISION:06/03/2018</t>
  </si>
  <si>
    <t>B16026570002</t>
  </si>
  <si>
    <t>00099021001 DEP.DE CHEQ.AJENOS,RET.DE CAM.,CONCEPTO: DEVOLUCION DE CC NO COBRADA NOVIEMBRE Y AGUINALDO 2017,DEP.: LA VITALICIA SEGUROS Y REASEGUROS DE VIDA S.A. , PROCEDENCIA: BANCO BISA S.A., CHEQUE: 46177, FECHA DE EMISION:06/03/2018</t>
  </si>
  <si>
    <t>O16025010002</t>
  </si>
  <si>
    <t>00099021001 DEPOSITO DE EFECTIVO, DEPOSITANTE: RI-33 "CNL LADISLAO CABRERA", CONCEPTO: DE RETENCION DE IMPUESTOS (IUE-IT), POR CONSUMO DE AGUA POTABLE CORRESP AL MES DE ENERO DE 2018, CUENTA DE DEPOSITO: CUENTA UNICA DEL TESORO</t>
  </si>
  <si>
    <t>O16025660002</t>
  </si>
  <si>
    <t>00047297001 DEPOSITO DE EFECTIVO, DEPOSITANTE: JUAN JOSE APARICIO PORRES, CONCEPTO: DEVOLUCION DE DOS DIAS DE HABER MAR / 17, CUENTA DE DEPOSITO: CUENTA UNICA DEL TESORO</t>
  </si>
  <si>
    <t>O16025780002</t>
  </si>
  <si>
    <t>00099021001 DEPOSITO DE EFECTIVO, DEPOSITANTE: RCM-4 INGAVI, CONCEPTO: REVERSION DEL RCM-4 INGAVI, CUENTA DE DEPOSITO: CUENTA UNICA DEL TESORO</t>
  </si>
  <si>
    <t>O16025860002</t>
  </si>
  <si>
    <t>00099021001 DEPOSITO DE EFECTIVO, DEPOSITANTE: OFEP, CONCEPTO: PAGO CONSUMO DE AGUA POTABLE CORRESPONDIENTE A LOS MESES DE ENERO Y FEBRERO DE 2018, CUENTA DE DEPOSITO: CUENTA UNICA DEL TESORO</t>
  </si>
  <si>
    <t>O16026030002</t>
  </si>
  <si>
    <t>00132079201 DEPOSITO DE EFECTIVO, DEPOSITANTE: VLADIMIR CHACON MAMANI, CONCEPTO: DEVOLUCION DE FONDOS NO UTILIZADOS, CUENTA DE DEPOSITO: CUENTA UNICA DEL TESORO</t>
  </si>
  <si>
    <t>O16026350002</t>
  </si>
  <si>
    <t>00099021001 DEPOSITO DE EFECTIVO, DEPOSITANTE: CARLOS JAVIER VALVERDE FERRUFINO RI-22 MEJILLONES, CONCEPTO: DEVOLUCION DE SERVICIOS BASICOS AGUA POTABLE, CUENTA DE DEPOSITO: CUENTA UNICA DEL TESORO</t>
  </si>
  <si>
    <t>O16026380002</t>
  </si>
  <si>
    <t>O16026540002</t>
  </si>
  <si>
    <t>00086038007 DEPOSITO DE EFECTIVO, DEPOSITANTE: LINA CARMELA CABRERA M., CONCEPTO: DEVOLUCION POR PAGO 50% PAGO DE AGUA MES FEBRERO 2018, CUENTA DE DEPOSITO: CUENTA UNICA DEL TESORO</t>
  </si>
  <si>
    <t>O16026600002</t>
  </si>
  <si>
    <t>00099021001 DEPOSITO DE EFECTIVO, DEPOSITANTE: OSCAR ENRIQUE CONDO CHOQUE, CONCEPTO: DEVOLUCION DE PASAJES, CUENTA DE DEPOSITO: CUENTA UNICA DEL TESORO</t>
  </si>
  <si>
    <t>O16026670002</t>
  </si>
  <si>
    <t>00099021001 DEPOSITO DE EFECTIVO, DEPOSITANTE: SENDER TERRAZAS GUZMAN, CONCEPTO: DEVOLUCION DE MONTO NO EJECUTADO POR LA COMPRA DE COMBUSTIBLE PARA VIAJE A VILLA TUNARI, CUENTA DE DEPOSITO: CUENTA UNICA DEL TESORO</t>
  </si>
  <si>
    <t>O16027090002</t>
  </si>
  <si>
    <t>00020051101 DEPOSITO DE EFECTIVO, DEPOSITANTE: ARMADA BOLIVIANA, CONCEPTO: REVERSION POR TASAS, CUENTA DE DEPOSITO: CUENTA UNICA DEL TESORO</t>
  </si>
  <si>
    <t>O16027360002</t>
  </si>
  <si>
    <t>00046041101 DEPOSITO DE EFECTIVO, DEPOSITANTE: ESCUELA NACIONAL DE SALUD, CONCEPTO: DEVOLUCION DE REFRIGERIO S/G C-31 N° 290 GESTION 2017 DICIEMBRE, CUENTA DE DEPOSITO: CUENTA UNICA DEL TESORO</t>
  </si>
  <si>
    <t>O16027370002</t>
  </si>
  <si>
    <t>00099021001 DEPOSITO DE EFECTIVO, DEPOSITANTE: SEDES LA PAZ, CONCEPTO: DEVOLUCION POR DOBLE PERCEPCION DE HABERES, CUENTA DE DEPOSITO: CUENTA UNICA DEL TESORO</t>
  </si>
  <si>
    <t>O16027390002</t>
  </si>
  <si>
    <t>00099021001 DEPOSITO DE EFECTIVO, DEPOSITANTE: MIGUEL ANGEL YANAPA CHAPI, CONCEPTO: DEV.SALDO A FAVOR ANH SEGUN CONCILIACION POR PAGO PARCIAL DICIEMBRE 2017, CUENTA DE DEPOSITO: CUENTA UNICA DEL TESORO</t>
  </si>
  <si>
    <t>O16027400002</t>
  </si>
  <si>
    <t>O16027460002</t>
  </si>
  <si>
    <t>00070011102 DEPOSITO DE EFECTIVO, DEPOSITANTE: JESSICA FAVIOLA LEON BARRAL, CONCEPTO: DEVOLUCION DE VIATICOS, CUENTA DE DEPOSITO: CUENTA UNICA DEL TESORO</t>
  </si>
  <si>
    <t>O16027470002</t>
  </si>
  <si>
    <t>00070011102 DEPOSITO DE EFECTIVO, DEPOSITANTE: SEVERINA HERNANDEZ CONDORI, CONCEPTO: DEVOLUCION DE VIATICO, CUENTA DE DEPOSITO: CUENTA UNICA DEL TESORO</t>
  </si>
  <si>
    <t>O16027480002</t>
  </si>
  <si>
    <t>00070011102 DEPOSITO DE EFECTIVO, DEPOSITANTE: PATRICIA SERRANO AGUILAR, CONCEPTO: DEVOLUCION DE VIATICO, CUENTA DE DEPOSITO: CUENTA UNICA DEL TESORO</t>
  </si>
  <si>
    <t>O16027550002</t>
  </si>
  <si>
    <t>00212014306 DEPOSITO DE EFECTIVO, DEPOSITANTE: LUIS HORACIO PLAZA CHUQUIMIA CI. 4744604 LP., CONCEPTO: DEVOLUCION DE HABERES GESTION 2017, CUENTA DE DEPOSITO: CUENTA UNICA DEL TESORO</t>
  </si>
  <si>
    <t>O16027870002</t>
  </si>
  <si>
    <t>O16028020002</t>
  </si>
  <si>
    <t>00099021001 DEPOSITO DE EFECTIVO, DEPOSITANTE: GERMAN MAMANI HUALLPA, CONCEPTO: PAGO A LA CUT EXCEDENTES SERV.DE LLAMADAS TELEFONIA MOVIL OCTUBRE 2017 Y ENERO 2018, CUENTA DE DEPOSITO: CUENTA UNICA DEL TESORO</t>
  </si>
  <si>
    <t>B16029460002</t>
  </si>
  <si>
    <t>00070011102 DEP.DE CHEQ.AJENOS,RET.DE CAM.,CONCEPTO: IMPUESTO EN DEMASIA CORRESPONDIENTE AL MES DE ENERO/18,DEP.: MTEPS , PROCEDENCIA: BANCO UNION S.A., CHEQUE: 8594, FECHA DE EMISION:19/02/2018</t>
  </si>
  <si>
    <t>B16029480002</t>
  </si>
  <si>
    <t>00099021001 DEP.DE CHEQ.AJENOS,RET.DE CAM.,CONCEPTO: DEVOLUCION DEL BOLETO AEREO INTERNACIONAL AEROLINEA AVIANCA DEL VIAJE A WASHINGTON,DEP.: CAMARA DE SENADORES , PROCEDENCIA: BANCO UNION S.A., CHEQUE: 6842, FECHA DE EMISION:06/03/2018</t>
  </si>
  <si>
    <t>B16030020002</t>
  </si>
  <si>
    <t>00342012001 DEP.DE CHEQ.AJENOS,RET.DE CAM.,CONCEPTO: DEVOLUCION DE FONDOS REFRIGERIO C-31 N 2346 MES DICIEMBRE,DEP.: AEV REGIONAL COCHABAMBA , PROCEDENCIA: BANCO UNION S.A., CHEQUE: 570, FECHA DE EMISION:19/02/2018</t>
  </si>
  <si>
    <t>B16030270002</t>
  </si>
  <si>
    <t>00099021001 DEP.DE CHEQ.AJENOS,RET.DE CAM.,CONCEPTO: DEVOLUCION DE DUODECIMAS AGUINALDO,DEP.: CONTRALORIA GENERAL DEL ESTADO , PROCEDENCIA: BANCO UNION S.A., CHEQUE: 5545, FECHA DE EMISION:05/03/2018</t>
  </si>
  <si>
    <t>B16030300002</t>
  </si>
  <si>
    <t>00099021001 DEP.DE CHEQ.AJENOS,RET.DE CAM.,CONCEPTO: REMBOLSO SUBSIDIO INCAPACIDAD TEMPORAL CSBP,DEP.: CONTRALORIA GENERAL DEL ESTADO , PROCEDENCIA: BANCO UNION S.A., CHEQUE: 5544, FECHA DE EMISION:05/03/2018</t>
  </si>
  <si>
    <t>B16030330002</t>
  </si>
  <si>
    <t>00099021001 DEP.DE CHEQ.AJENOS,RET.DE CAM.,CONCEPTO: REMBOLSO SUBSIDIO INCAPACIDAD TEMPORAL CSBP,DEP.: CONTRALORIA GENERAL DEL ESTADO , PROCEDENCIA: BANCO UNION S.A., CHEQUE: 5542, FECHA DE EMISION:05/03/2018</t>
  </si>
  <si>
    <t>B16030360002</t>
  </si>
  <si>
    <t>00099021001 DEP.DE CHEQ.AJENOS,RET.DE CAM.,CONCEPTO: REMBOLSO SUBSIDIO INCAPACIDAD TEMPORAL CSBP,DEP.: CONTRALORIA GENERAL DEL ESTADO , PROCEDENCIA: BANCO UNION S.A., CHEQUE: 5540, FECHA DE EMISION:05/03/2018</t>
  </si>
  <si>
    <t>B16030380002</t>
  </si>
  <si>
    <t>00223012001 DEP.DE CHEQ.AJENOS,RET.DE CAM.,CONCEPTO: DEVOLUCION DE PASAJES VIATICOS POR INCUMPLIMIENTO PLAZO PRESENTACION DE ARTURO ESCOBAR,DEP.: FONABOSQUE , PROCEDENCIA: BANCO UNION S.A., CHEQUE: 649, FECHA DE EMISION:02/03/2018</t>
  </si>
  <si>
    <t>B16030390002</t>
  </si>
  <si>
    <t>00099021001 DEP.DE CHEQ.AJENOS,RET.DE CAM.,CONCEPTO: REMBOLSO SUBSIDIO INCAPACIDAD TEMPORAL CSBP,DEP.: CONTRALORIA GENERAL DEL ESTADO , PROCEDENCIA: BANCO UNION S.A., CHEQUE: 5537, FECHA DE EMISION:05/03/2018</t>
  </si>
  <si>
    <t>B16030420002</t>
  </si>
  <si>
    <t>00099021001 DEP.DE CHEQ.AJENOS,RET.DE CAM.,CONCEPTO: REMBOLSO SUBSIDIO INCAPACIDAD TEMPORAL CSBP,DEP.: CONTRALORIA GENERAL DEL ESTADO , PROCEDENCIA: BANCO UNION S.A., CHEQUE: 5539, FECHA DE EMISION:05/03/2018</t>
  </si>
  <si>
    <t>B16030430002</t>
  </si>
  <si>
    <t>00680012001 DEP.DE CHEQ.AJENOS,RET.DE CAM.,CONCEPTO: EXTRAVIO CREDENCIAL,DEP.: CONTRALORIA GENERAL DEL ESTADO , PROCEDENCIA: BANCO UNION S.A., CHEQUE: 5543, FECHA DE EMISION:05/03/2018</t>
  </si>
  <si>
    <t>B16030490002</t>
  </si>
  <si>
    <t>00680012001 DEP.DE CHEQ.AJENOS,RET.DE CAM.,CONCEPTO: DEVOLUCION DE PEAJES,DEP.: CONTRALORIA GENERAL DEL ESTADO , PROCEDENCIA: BANCO UNION S.A., CHEQUE: 5541, FECHA DE EMISION:05/03/2018</t>
  </si>
  <si>
    <t>B16030500002</t>
  </si>
  <si>
    <t>00099021001 DEP.DE CHEQ.AJENOS,RET.DE CAM.,CONCEPTO: REPOSICION DE DOS CREDENCIALES C-31 N° 1721 GESTION 2016,DEP.: SEGIP OF. NACIONAL , PROCEDENCIA: BANCO UNION S.A., CHEQUE: 11876, FECHA DE EMISION:26/02/2018</t>
  </si>
  <si>
    <t>B16030590002</t>
  </si>
  <si>
    <t>00582012002 DEP.DE CHEQ.AJENOS,RET.DE CAM.,CONCEPTO: DEVOLUCION DE RECURSOS NO ENTREGADOS,DEP.: EBA-EMPRESA BOLIVIANA DE ALMENDRA Y DERIVADOS , PROCEDENCIA: BANCO UNION S.A., CHEQUE: 4776, FECHA DE EMISION:02/03/2018</t>
  </si>
  <si>
    <t>B16030760002</t>
  </si>
  <si>
    <t>00099021001 DEP.DE CHEQ.AJENOS,RET.DE CAM.,CONCEPTO: TRANSFERENCIA DE DEPOSITÓS EN DEMASIA,DEP.: DEFENSORIA DEL PUEBLO , PROCEDENCIA: BANCO UNION S.A., CHEQUE: 1017, FECHA DE EMISION:28/02/2018</t>
  </si>
  <si>
    <t>B16030890002</t>
  </si>
  <si>
    <t>00291012005 DEP.DE CHEQ.AJENOS,RET.DE CAM.,CONCEPTO: PAGO ESPACIO PUBLICITARIO TRAMO AUTOPISTA LA PAZ EL ALTO,DEP.: ENTEL S.A. , PROCEDENCIA: BANCO MERCANTIL SANTA CRUZ SA., CHEQUE: 207994, FECHA DE EMISION:05/03/2018</t>
  </si>
  <si>
    <t>O16029280002</t>
  </si>
  <si>
    <t>00070011102 DEPOSITO DE EFECTIVO, DEPOSITANTE: KATERINE ALBANIA RIVERA ALVAREZ, CONCEPTO: DEVOLUCION DE VIATICO, CUENTA DE DEPOSITO: CUENTA UNICA DEL TESORO</t>
  </si>
  <si>
    <t>O16029290002</t>
  </si>
  <si>
    <t>00099021001 DEPOSITO DE EFECTIVO, DEPOSITANTE: FREDDY HUMBERTO VASQUEZ SANDOVAL, CONCEPTO: DEVOLUCION DE DEUDA SENASIR, CUENTA DE DEPOSITO: CUENTA UNICA DEL TESORO</t>
  </si>
  <si>
    <t>O16029390002</t>
  </si>
  <si>
    <t>00070011102 DEPOSITO DE EFECTIVO, DEPOSITANTE: JOSE LUIS RODRIGUEZ MUJICA, CONCEPTO: DEVOLUCION DE VIATICO, CUENTA DE DEPOSITO: CUENTA UNICA DEL TESORO</t>
  </si>
  <si>
    <t>O16029530002</t>
  </si>
  <si>
    <t>O16029640002</t>
  </si>
  <si>
    <t>00070011102 DEPOSITO DE EFECTIVO, DEPOSITANTE: CESAR LUIS EDGARDO GARNICA CHAVEZ, CONCEPTO: DEVOLUCION DE VIATICO, CUENTA DE DEPOSITO: CUENTA UNICA DEL TESORO</t>
  </si>
  <si>
    <t>O16029650002</t>
  </si>
  <si>
    <t>00070011102 DEPOSITO DE EFECTIVO, DEPOSITANTE: MIGUEL A LUQUE LAURA, CONCEPTO: DEVOLUCION DE VIATICOS, CUENTA DE DEPOSITO: CUENTA UNICA DEL TESORO</t>
  </si>
  <si>
    <t>O16029660002</t>
  </si>
  <si>
    <t>00070011102 DEPOSITO DE EFECTIVO, DEPOSITANTE: MIRNA VICTORIA HUANCA MENDEZ, CONCEPTO: DEVOLUCION DE VIATICOS, CUENTA DE DEPOSITO: CUENTA UNICA DEL TESORO</t>
  </si>
  <si>
    <t>O16029710002</t>
  </si>
  <si>
    <t>00070011102 DEPOSITO DE EFECTIVO, DEPOSITANTE: ISABEL HINOJOSA FLORES CI 4365767 LP, CONCEPTO: DEVOLUCION DE VIATICOS, CUENTA DE DEPOSITO: CUENTA UNICA DEL TESORO</t>
  </si>
  <si>
    <t>O16029760002</t>
  </si>
  <si>
    <t>00291012002 DEPOSITO DE EFECTIVO, DEPOSITANTE: SERGIO RODRIGO QUISBERT CHOQUEHUANCA, CONCEPTO: EXCESO DETALLE DE LLAMADAS, CUENTA DE DEPOSITO: CUENTA UNICA DEL TESORO</t>
  </si>
  <si>
    <t>O16029780002</t>
  </si>
  <si>
    <t>00292032001 DEPOSITO DE EFECTIVO, DEPOSITANTE: ESTACION DE SERVICIOS VOLCAN SRL, CONCEPTO: DEVOLUCION DEL SALDO PAGADO EN DEMASIA EN 31/01/2018, CUENTA DE DEPOSITO: CUENTA UNICA DEL TESORO</t>
  </si>
  <si>
    <t>O16029810002</t>
  </si>
  <si>
    <t>00070011102 DEPOSITO DE EFECTIVO, DEPOSITANTE: WILSON NESTOR CONSTANCIO CHOQUE, CONCEPTO: DEVOLUCION DE VIATICO, CUENTA DE DEPOSITO: CUENTA UNICA DEL TESORO</t>
  </si>
  <si>
    <t>O16029950002</t>
  </si>
  <si>
    <t>00070011102 DEPOSITO DE EFECTIVO, DEPOSITANTE: ROSMERY LAURA MAMANI FLORES, CONCEPTO: DEVOLUCION DE VIATICOS, CUENTA DE DEPOSITO: CUENTA UNICA DEL TESORO</t>
  </si>
  <si>
    <t>O16029990002</t>
  </si>
  <si>
    <t>00070011102 DEPOSITO DE EFECTIVO, DEPOSITANTE: MILKO VARGAS CESPEDES, CONCEPTO: DEVOLUCION DE VIATICO, CUENTA DE DEPOSITO: CUENTA UNICA DEL TESORO</t>
  </si>
  <si>
    <t>O16030010002</t>
  </si>
  <si>
    <t>00070011102 DEPOSITO DE EFECTIVO, DEPOSITANTE: ALVARO MAGNE TINTAYA, CONCEPTO: DEVOLUCION DE VIATICO, CUENTA DE DEPOSITO: CUENTA UNICA DEL TESORO</t>
  </si>
  <si>
    <t>O16030030002</t>
  </si>
  <si>
    <t>00070011102 DEPOSITO DE EFECTIVO, DEPOSITANTE: DELMA ATAHUICHI CALANI, CONCEPTO: DEVOLUCION DE VIATICO, CUENTA DE DEPOSITO: CUENTA UNICA DEL TESORO</t>
  </si>
  <si>
    <t>O16030370002</t>
  </si>
  <si>
    <t>00070011102 DEPOSITO DE EFECTIVO, DEPOSITANTE: SANDRA LICETH JIMENEZ LOPEZ, CONCEPTO: DEVOLUCION DE VIATICO, CUENTA DE DEPOSITO: CUENTA UNICA DEL TESORO</t>
  </si>
  <si>
    <t>O16030480002</t>
  </si>
  <si>
    <t>00099021001 DEPOSITO DE EFECTIVO, DEPOSITANTE: OFICINA CENTRAL ABC, CONCEPTO: DEVOLUCION DE SALDO VIATICOS, CUENTA DE DEPOSITO: CUENTA UNICA DEL TESORO</t>
  </si>
  <si>
    <t>O16030670002</t>
  </si>
  <si>
    <t>00099021001 DEPOSITO DE EFECTIVO, DEPOSITANTE: AMELIA APAZA DE APAZA, CONCEPTO: DEVOLUCION POR CONCEPTO ""SENASIR"", CUENTA DE DEPOSITO: CUENTA UNICA DEL TESORO</t>
  </si>
  <si>
    <t>O16030810002</t>
  </si>
  <si>
    <t>00070011102 DEPOSITO DE EFECTIVO, DEPOSITANTE: DANIEL RIOS PORTUGAL, CONCEPTO: DEVOLUCION DE VIATICOS, CUENTA DE DEPOSITO: CUENTA UNICA DEL TESORO</t>
  </si>
  <si>
    <t>O16030870002</t>
  </si>
  <si>
    <t>00587012001 DEPOSITO DE EFECTIVO, DEPOSITANTE: YOLANDA VARGAS, CONCEPTO: DEVOLUCION DE FONDOS, CUENTA DE DEPOSITO: CUENTA UNICA DEL TESORO</t>
  </si>
  <si>
    <t>O16030930002</t>
  </si>
  <si>
    <t>00574012002 DEPOSITO DE EFECTIVO, DEPOSITANTE: DIONICIO ARCANI RAMOS, CONCEPTO: DEVOLUCION DE FONDOS NO UTILIZADOS, CUENTA DE DEPOSITO: CUENTA UNICA DEL TESORO</t>
  </si>
  <si>
    <t>O16030950002</t>
  </si>
  <si>
    <t>00574012002 DEPOSITO DE EFECTIVO, DEPOSITANTE: DIONICIO ARCANI RAMOS, CONCEPTO: DEVOLUCION DE FONDOS, CUENTA DE DEPOSITO: CUENTA UNICA DEL TESORO</t>
  </si>
  <si>
    <t>O16031190002</t>
  </si>
  <si>
    <t>00660012002 DEPOSITO DE EFECTIVO, DEPOSITANTE: MARIA DEL CARMEN BEJARANO MERCADO, CONCEPTO: DEVOLUCION UN DIA DE HABER, CUENTA DE DEPOSITO: CUENTA UNICA DEL TESORO</t>
  </si>
  <si>
    <t>O16031220002</t>
  </si>
  <si>
    <t>00041048004 DEPOSITO DE EFECTIVO, DEPOSITANTE: VALENTIN BAUTISTA MAMANI, CONCEPTO: DEVOLUCION SALDO FONDOS EN AVANCE NO UTILIZADOS, CUENTA DE DEPOSITO: CUENTA UNICA DEL TESORO</t>
  </si>
  <si>
    <t>O16031240002</t>
  </si>
  <si>
    <t>00081014202 DEPOSITO DE EFECTIVO, DEPOSITANTE: EDWIN TAPIA CABALLERO, CONCEPTO: DEVOLUCION DE VIATICOS NO UTILIZADOS, CUENTA DE DEPOSITO: CUENTA UNICA DEL TESORO</t>
  </si>
  <si>
    <t>O16032090002</t>
  </si>
  <si>
    <t>00099021001 DEPOSITO DE EFECTIVO, DEPOSITANTE: AUGUSTO COSSIO ALVAREZ, CONCEPTO: DEVOLUCION DE PASAJES Y VIATICOS, CUENTA DE DEPOSITO: CUENTA UNICA DEL TESORO</t>
  </si>
  <si>
    <t>B16033450002</t>
  </si>
  <si>
    <t>00020011102 DEP.DE CHEQ.AJENOS,RET.DE CAM.,CONCEPTO: PAGO DE HABERES PERSONAL EVENTUAL ADICIONAL ENERO/18 SRZ,DEP.: TRANSPORTE AEREO MILITAR , PROCEDENCIA: BANCO UNION S.A., CHEQUE: 19131, FECHA DE EMISION:06/03/2018</t>
  </si>
  <si>
    <t>B16033460002</t>
  </si>
  <si>
    <t>00020011103 DEP.DE CHEQ.AJENOS,RET.DE CAM.,CONCEPTO: PAGO DEVOLUCION DE COMISIONES BANCARIAS POR USO CUENTA FISCAL,DEP.: TRANSPORTE AEREO MILITAR , PROCEDENCIA: BANCO UNION S.A., CHEQUE: 19141, FECHA DE EMISION:07/03/2018</t>
  </si>
  <si>
    <t>B16033470002</t>
  </si>
  <si>
    <t>00020011102 DEP.DE CHEQ.AJENOS,RET.DE CAM.,CONCEPTO: PAGO DE HABERES PERSONAL CONSULTOR DE FEBRERO/18 DGTAM,DEP.: TRANSPORTE AEREO MILITAR , PROCEDENCIA: BANCO UNION S.A., CHEQUE: 19146, FECHA DE EMISION:08/03/2018</t>
  </si>
  <si>
    <t>B16033480002</t>
  </si>
  <si>
    <t>00020011102 DEP.DE CHEQ.AJENOS,RET.DE CAM.,CONCEPTO: PAGO DE HABERES PERSONAL EVENTUAL DE FEBRERO/18 DGTAM,DEP.: TRANSPORTE AEREO MILITAR , PROCEDENCIA: BANCO UNION S.A., CHEQUE: 19145, FECHA DE EMISION:08/03/2018</t>
  </si>
  <si>
    <t>B16033580002</t>
  </si>
  <si>
    <t>00035031101 DEP.DE CHEQ.AJENOS,RET.DE CAM.,CONCEPTO: ARRENDAMIENTO STANDS EXPOBODA 1 2018,DEP.: MEFP-UCPP , PROCEDENCIA: BANCO UNION S.A., CHEQUE: 1225, FECHA DE EMISION:01/03/2018</t>
  </si>
  <si>
    <t>B16033640002</t>
  </si>
  <si>
    <t>00035031101 DEP.DE CHEQ.AJENOS,RET.DE CAM.,CONCEPTO: ARRIENDO PLAZA AKAPANA EVENTO COMADRES PACEÑA 2018,DEP.: MEFP UCPP , PROCEDENCIA: BANCO UNION S.A., CHEQUE: 1226, FECHA DE EMISION:01/03/2018</t>
  </si>
  <si>
    <t>B16034410002</t>
  </si>
  <si>
    <t>00592012001 DEP.DE CHEQ.AJENOS,RET.DE CAM.,CONCEPTO: DEVOLUCION BOLETO 930-5957671975 ND 149720 GESTION 2017,DEP.: BOLIVIANA DE AVIACION , PROCEDENCIA: BANCO UNION S.A., CHEQUE: 8599, FECHA DE EMISION:23/02/2018</t>
  </si>
  <si>
    <t>O16033380002</t>
  </si>
  <si>
    <t>00099021001 DEPOSITO DE EFECTIVO, DEPOSITANTE: LICEO MILITAR, CONCEPTO: REVERSION DE TELEFONIA, CUENTA DE DEPOSITO: CUENTA UNICA DEL TESORO</t>
  </si>
  <si>
    <t>O16033440002</t>
  </si>
  <si>
    <t>00016011101 DEPOSITO DE EFECTIVO, DEPOSITANTE: MINISTERIO DE EDUCACION, CONCEPTO: DEVOLUCION A CUENTA, CUENTA DE DEPOSITO: CUENTA UNICA DEL TESORO</t>
  </si>
  <si>
    <t>O16033520002</t>
  </si>
  <si>
    <t>00099021001 DEPOSITO DE EFECTIVO, DEPOSITANTE: COOPERATIVA DE AHORRO Y CREDITO INCAHUASI LTDA., CONCEPTO: UTILES DE ESCRITORIO, CUENTA DE DEPOSITO: CUENTA UNICA DEL TESORO</t>
  </si>
  <si>
    <t>O16033790002</t>
  </si>
  <si>
    <t>00117012001 DEPOSITO DE EFECTIVO, DEPOSITANTE: RUHT ALVAREZ PINTO, CONCEPTO: REVERSION PARCIAL C-31 18, CUENTA DE DEPOSITO: CUENTA UNICA DEL TESORO</t>
  </si>
  <si>
    <t>O16033870002</t>
  </si>
  <si>
    <t>00099021001 DEPOSITO DE EFECTIVO, DEPOSITANTE: CARLOS FERNANDO TAPIA CASTILLO, CONCEPTO: DEVOLUCION DEUDA, CUENTA DE DEPOSITO: CUENTA UNICA DEL TESORO</t>
  </si>
  <si>
    <t>O16034030002</t>
  </si>
  <si>
    <t>O16034120002</t>
  </si>
  <si>
    <t>00099021001 DEPOSITO DE EFECTIVO, DEPOSITANTE: MARTHA CLOTILDE ARANDA MERCADO, CONCEPTO: DEVOLUCION, CUENTA DE DEPOSITO: CUENTA UNICA DEL TESORO</t>
  </si>
  <si>
    <t>O16034390002</t>
  </si>
  <si>
    <t>O16034440002</t>
  </si>
  <si>
    <t>00592012001 DEPOSITO DE EFECTIVO, DEPOSITANTE: PAOLA CATACORA, CONCEPTO: ND 155260-GESTION 2017, CUENTA DE DEPOSITO: CUENTA UNICA DEL TESORO</t>
  </si>
  <si>
    <t>O16034540002</t>
  </si>
  <si>
    <t>00512012001 DEPOSITO DE EFECTIVO, DEPOSITANTE: ANDREA RUBIN DE CELIS SORIA GALVARRO - AASANA, CONCEPTO: DEVOLUCION, CUENTA DE DEPOSITO: CUENTA UNICA DEL TESORO</t>
  </si>
  <si>
    <t>O16034630002</t>
  </si>
  <si>
    <t>00099021001 DEPOSITO DE EFECTIVO, DEPOSITANTE: BAT.ECO. - 1 MARTIN CARDENAS, CONCEPTO: COMBUSTIBLE, CUENTA DE DEPOSITO: CUENTA UNICA DEL TESORO</t>
  </si>
  <si>
    <t>O16035210002</t>
  </si>
  <si>
    <t>00212082004 DEPOSITO DE EFECTIVO, DEPOSITANTE: FRANKLIN PEDRO ARGANDOÑA COARITI, CONCEPTO: DEVOLUCION DE VIATICOS, CUENTA DE DEPOSITO: CUENTA UNICA DEL TESORO</t>
  </si>
  <si>
    <t>O16035230002</t>
  </si>
  <si>
    <t>B16037230002</t>
  </si>
  <si>
    <t>00046181101 DEP.DE CHEQ.AJENOS,RET.DE CAM.,CONCEPTO: REVERSION DE FONDOS,DEP.: MINISTERIO DE SALUD , PROCEDENCIA: BANCO UNION S.A., CHEQUE: 12503, FECHA DE EMISION:06/03/2018</t>
  </si>
  <si>
    <t>B16037360002</t>
  </si>
  <si>
    <t>00099021001 DEP.DE CHEQ.AJENOS,RET.DE CAM.,CONCEPTO: AYDDE MAMANI COLQUE,DEP.: BANCO UNION S.A. , PROCEDENCIA: BANCO UNION S.A., CHEQUE: 154447, FECHA DE EMISION:09/03/2018</t>
  </si>
  <si>
    <t>O16037370002</t>
  </si>
  <si>
    <t>00099021001 DEPOSITO DE EFECTIVO, DEPOSITANTE: JULIA ROSALIA TICONIPA CHEJE, CONCEPTO: DOBLE PERCEPCION, CUENTA DE DEPOSITO: CUENTA UNICA DEL TESORO</t>
  </si>
  <si>
    <t>O16037620002</t>
  </si>
  <si>
    <t>00070011102 DEPOSITO DE EFECTIVO, DEPOSITANTE: JUAN AVELLANEDA PINAICOBO, CONCEPTO: DEVOLUCION DE VIATICOS, TALLER CBBA, CUENTA DE DEPOSITO: CUENTA UNICA DEL TESORO</t>
  </si>
  <si>
    <t>O16037770002</t>
  </si>
  <si>
    <t>00212082001 DEPOSITO DE EFECTIVO, DEPOSITANTE: JIMMY GASPAR CORDOVA CHOQUE, CONCEPTO: DEVOLUCION DE VIATICOS, CUENTA DE DEPOSITO: CUENTA UNICA DEL TESORO</t>
  </si>
  <si>
    <t>O16037780002</t>
  </si>
  <si>
    <t>00130012002 DEPOSITO DE EFECTIVO, DEPOSITANTE: CARLOS FAUSTO ALIAGA LIMA, CONCEPTO: DEVOLUCION SUELDO PARA REGULARIZAR ENERO 2018, CUENTA DE DEPOSITO: CUENTA UNICA DEL TESORO</t>
  </si>
  <si>
    <t>O16037790002</t>
  </si>
  <si>
    <t>00212082001 DEPOSITO DE EFECTIVO, DEPOSITANTE: GROVER CHACHAHUAYNA LIPA, CONCEPTO: DEVOLUCION DE VIATICOS, CUENTA DE DEPOSITO: CUENTA UNICA DEL TESORO</t>
  </si>
  <si>
    <t>O16038030002</t>
  </si>
  <si>
    <t>00099021001 DEPOSITO DE EFECTIVO, DEPOSITANTE: CARLA MONTAÑO RIVERA, CONCEPTO: DEVOLUCION DE FONDOS EN AVANCE, CUENTA DE DEPOSITO: CUENTA UNICA DEL TESORO</t>
  </si>
  <si>
    <t>O16038110002</t>
  </si>
  <si>
    <t>00592012001 DEPOSITO DE EFECTIVO, DEPOSITANTE: MARISOL CONDORI, CONCEPTO: ND 2043 GESTION 2015-MIN PRESIDENCIA UAGS, CUENTA DE DEPOSITO: CUENTA UNICA DEL TESORO</t>
  </si>
  <si>
    <t>O16038170002</t>
  </si>
  <si>
    <t>00099021001 DEPOSITO DE EFECTIVO, DEPOSITANTE: JAVIER ALEJANDRO OSSIO CALDERON, CONCEPTO: DEVOLUCION RECURSOS SEGUN INF DGE - UAI N° 07/2017 UNIDAD AUDITORIA INTERNA, CUENTA DE DEPOSITO: CUENTA UNICA DEL TESORO</t>
  </si>
  <si>
    <t>O16038200002</t>
  </si>
  <si>
    <t>00086031101 DEPOSITO DE EFECTIVO, DEPOSITANTE: SERNAP COTAPATA, CONCEPTO: POR INGRESOS DE SERVICIOS HIGIENICOS DEL MES DE FEBRERO DE 2018, CUENTA DE DEPOSITO: CUENTA UNICA DEL TESORO</t>
  </si>
  <si>
    <t>O16038230002</t>
  </si>
  <si>
    <t>00086031101 DEPOSITO DE EFECTIVO, DEPOSITANTE: SERNAP COTAPATA, CONCEPTO: POR INGRESOS DE SERVICIOS HIGIENICOS DEL MES DE ENERO DE 2018, CUENTA DE DEPOSITO: CUENTA UNICA DEL TESORO</t>
  </si>
  <si>
    <t>O16038570002</t>
  </si>
  <si>
    <t>00212082001 DEPOSITO DE EFECTIVO, DEPOSITANTE: ALEJANDRO JUVENAL CHOQUETARQUI QUENTA, CONCEPTO: DEVOLUCION DE VIATICOS, CUENTA DE DEPOSITO: CUENTA UNICA DEL TESORO</t>
  </si>
  <si>
    <t>O16038780002</t>
  </si>
  <si>
    <t>00020031101 DEPOSITO DE EFECTIVO, DEPOSITANTE: CARLOS JAVIER VALVERDE FERRUFINO, CONCEPTO: DEVOLUCION DE ALIMENTACION SEGURIDAD FISICA, CUENTA DE DEPOSITO: CUENTA UNICA DEL TESORO</t>
  </si>
  <si>
    <t>O16039270002</t>
  </si>
  <si>
    <t>00099021001 DEPOSITO DE EFECTIVO, DEPOSITANTE: SARAH RAFAEL ANTEZANA, CONCEPTO: POR COBRO INDEBIDO - MAGISTERIO, CUENTA DE DEPOSITO: CUENTA UNICA DEL TESORO</t>
  </si>
  <si>
    <t>O16039310002</t>
  </si>
  <si>
    <t>00081011101 DEPOSITO DE EFECTIVO, DEPOSITANTE: UNIDAD LIQUIDACION ECOBOL, CONCEPTO: PAGO APORTES PARA AFP´S, CUENTA DE DEPOSITO: CUENTA UNICA DEL TESORO</t>
  </si>
  <si>
    <t>B16040370002</t>
  </si>
  <si>
    <t>00020011103 DEP.DE CHEQ.AJENOS,RET.DE CAM.,CONCEPTO: PAGO TRANSF AL EXT EMP"THINK HOLDINGS"ALQ DE CONTAINER,TRANS Y PARQ,AERO AVRO 146 RJ70 E1230 FAB-108,DEP.: TRANSPORTE AEREO MILITAR</t>
  </si>
  <si>
    <t>B16040410002</t>
  </si>
  <si>
    <t>00020011103 DEP.DE CHEQ.AJENOS,RET.DE CAM.,CONCEPTO: PAGO TRANSF AL EXT A LA EMP"CARIBE AV"POR ADQU DE UN MOTOR JT8D-17 P/ LA AERO.BOEING737-200 FAB-117,DEP.: TRANSPORTE AEREO MILITAR</t>
  </si>
  <si>
    <t>B16040450002</t>
  </si>
  <si>
    <t>00020011103 DEP.DE CHEQ.AJENOS,RET.DE CAM.,CONCEPTO: PAGO TRANSF AL EXT EMP "SKY SYSTENS" ANTIC DEL 50% POR ADQ DE MAT CONSUMIBLE SERV "C" AERO FAB-107,DEP.: TRANSPORTE AEREO MILITAR , PROCEDENCIA: BANCO UNION S.A., CHEQUE: 19163, FECHA DE EMISION:09/03/2018</t>
  </si>
  <si>
    <t>B16040610002</t>
  </si>
  <si>
    <t>00342012001 DEP.DE CHEQ.AJENOS,RET.DE CAM.,CONCEPTO: DEVOLUCION DE FONDOS REFRIGERIO C-31 N° 2344 MES DICIEMBRE,DEP.: A.E.V. REGIONAL SUCRE , PROCEDENCIA: BANCO UNION S.A., CHEQUE: 403, FECHA DE EMISION:07/03/2018</t>
  </si>
  <si>
    <t>B16040820002</t>
  </si>
  <si>
    <t>00099021001 DEP.DE CHEQ.AJENOS,RET.DE CAM.,CONCEPTO: TRIBUNAL CONSTITUCIONAL-DEVOLUCION INCAPACIDADTEMPORAL,DEP.: CAJA PETROLERA DE SALUD (SUCRE) , PROCEDENCIA: BANCO UNION S.A., CHEQUE: 18065, FECHA DE EMISION:06/03/2018</t>
  </si>
  <si>
    <t>B16040900002</t>
  </si>
  <si>
    <t>00086038003 DEP.DE CHEQ.AJENOS,RET.DE CAM.,CONCEPTO: DEP POR 1ER DESEMBOLSO PERTENECIENTE A LA FIDUCIARIA FUNDESNAP GESTION 2018,DEP.: FUNDESNAP , PROCEDENCIA: BANCO UNION S.A., CHEQUE: 920, FECHA DE EMISION:09/03/2018</t>
  </si>
  <si>
    <t>B16040940002</t>
  </si>
  <si>
    <t>00086038003 DEP.DE CHEQ.AJENOS,RET.DE CAM.,CONCEPTO: DEP POR 1ER DESEMBOLSO PERTENECIENTE A LA FIDUCIARIA FENDESNAP GESTION 2018,DEP.: FUNDESNAP , PROCEDENCIA: BANCO UNION S.A., CHEQUE: 165, FECHA DE EMISION:09/03/2018</t>
  </si>
  <si>
    <t>B16041120002</t>
  </si>
  <si>
    <t>00099021001 DEP.DE CHEQ.AJENOS,RET.DE CAM.,CONCEPTO: REVERSION DE C-31 N° 303 DA9,DEP.: FPS-CENTRAL , PROCEDENCIA: BANCO UNION S.A., CHEQUE: 158, FECHA DE EMISION:06/03/2018</t>
  </si>
  <si>
    <t>B16041210002</t>
  </si>
  <si>
    <t>00099021001 DEP.DE CHEQ.AJENOS,RET.DE CAM.,CONCEPTO: DEV.POR EXCEDENTE TELEFONIA FIJA Y MOVIL MESES ABRIL,JUNIO,JULIO,AGOSTO,SEPT. GESTION 2006,DEP.: CAMARA DE SENADORES , PROCEDENCIA: BANCO UNION S.A., CHEQUE: 6847, FECHA DE EMISION:12/03/2018</t>
  </si>
  <si>
    <t>B16041240002</t>
  </si>
  <si>
    <t>00099021001 DEP.DE CHEQ.AJENOS,RET.DE CAM.,CONCEPTO: DEVOLUCION DE VIATICOS,DEP.: CONTRALORIA GENERAL DE ESTADO , PROCEDENCIA: BANCO UNION S.A., CHEQUE: 5550, FECHA DE EMISION:08/03/2018</t>
  </si>
  <si>
    <t>B16041260002</t>
  </si>
  <si>
    <t>00099021001 DEP.DE CHEQ.AJENOS,RET.DE CAM.,CONCEPTO: DEV.POR EXTRAVIO DE CREDENCIALES ( M. QUISBERT - S. GARABITO,DEP.: CAMARA DE SENADORES , PROCEDENCIA: BANCO UNION S.A., CHEQUE: 6848, FECHA DE EMISION:12/03/2018</t>
  </si>
  <si>
    <t>B16041440002</t>
  </si>
  <si>
    <t>00514010012 DEP.DE CHEQ.AJENOS,RET.DE CAM.,CONCEPTO: TRANSFERENCIA DE FONDOS PARA PAGOS AL EXTERIOR,DEP.: EMPRESA NACIONAL DE ELECTRICIDAD , PROCEDENCIA: BANCO UNION S.A., CHEQUE: 17018, FECHA DE EMISION:09/03/2018</t>
  </si>
  <si>
    <t>B16041480002</t>
  </si>
  <si>
    <t>00201032002 DEP.DE CHEQ.AJENOS,RET.DE CAM.,CONCEPTO: PAGO 2DA PLANILLA PROY VILLA TUNARI,DEP.: ADEMAF-RUTH BRIZEIDA CHOQUE ALAVE , PROCEDENCIA: BANCO UNION S.A., CHEQUE: 1233, FECHA DE EMISION:12/03/2018</t>
  </si>
  <si>
    <t>O16040280002</t>
  </si>
  <si>
    <t>O16040350002</t>
  </si>
  <si>
    <t>00070011102 DEPOSITO DE EFECTIVO, DEPOSITANTE: RENE ARTURO MIRANDA SARAVIA, CONCEPTO: DEVOLUCION PAGO EN EXCESO AGOSTO 2013, CUENTA DE DEPOSITO: CUENTA UNICA DEL TESORO</t>
  </si>
  <si>
    <t>O16040530002</t>
  </si>
  <si>
    <t>00212082001 DEPOSITO DE EFECTIVO, DEPOSITANTE: EUSTAQUIO HUMIRI CALLISAYA, CONCEPTO: DEVOLUCION DE VIATICOS, CUENTA DE DEPOSITO: CUENTA UNICA DEL TESORO</t>
  </si>
  <si>
    <t>O16040840002</t>
  </si>
  <si>
    <t>00099021001 DEPOSITO DE EFECTIVO, DEPOSITANTE: GILBERTO TOLEDO LLUPANQUI, CONCEPTO: DOBLE PERCEPCION, CUENTA DE DEPOSITO: CUENTA UNICA DEL TESORO</t>
  </si>
  <si>
    <t>O16041130002</t>
  </si>
  <si>
    <t>00099021001 DEPOSITO DE EFECTIVO, DEPOSITANTE: CATALINA CAROLINA SALAZAR MIRANDA, CONCEPTO: DOBLE PERCEPCION, CUENTA DE DEPOSITO: CUENTA UNICA DEL TESORO</t>
  </si>
  <si>
    <t>O16041200002</t>
  </si>
  <si>
    <t>00526012001 DEPOSITO DE EFECTIVO, DEPOSITANTE: JIMMY CRUZ OSINAGA, CONCEPTO: DEVOLUCION DE VIATICOS, CUENTA DE DEPOSITO: CUENTA UNICA DEL TESORO</t>
  </si>
  <si>
    <t>O16041650002</t>
  </si>
  <si>
    <t>00099021001 DEPOSITO DE EFECTIVO, DEPOSITANTE: EDDERGLEY DURAN REBOUCA, CONCEPTO: DEVOLUCION DE PASAJES, CUENTA DE DEPOSITO: CUENTA UNICA DEL TESORO</t>
  </si>
  <si>
    <t>O16041880002</t>
  </si>
  <si>
    <t>00378012002 DEPOSITO DE EFECTIVO, DEPOSITANTE: PEREZ YUJRA FLORENTINO ISRAEL, CONCEPTO: DEVOLUCION PREVENTIVO N 109, CUENTA DE DEPOSITO: CUENTA UNICA DEL TESORO</t>
  </si>
  <si>
    <t>O16041940002</t>
  </si>
  <si>
    <t>00099021001 DEPOSITO DE EFECTIVO, DEPOSITANTE: PEDRO HUGO QUISPE FERNANDEZ, CONCEPTO: DEVOLUCION DE HABERES, CUENTA DE DEPOSITO: CUENTA UNICA DEL TESORO</t>
  </si>
  <si>
    <t>O16041960002</t>
  </si>
  <si>
    <t>00099021001 DEPOSITO DE EFECTIVO, DEPOSITANTE: SERGIO ALEX AGUILAR MAMANI, CONCEPTO: REVERSION DE PASAJES, CUENTA DE DEPOSITO: CUENTA UNICA DEL TESORO</t>
  </si>
  <si>
    <t>O16042340002</t>
  </si>
  <si>
    <t>00099021001 DEPOSITO DE EFECTIVO, DEPOSITANTE: MARIO CHOQUE CONDORI, CONCEPTO: DEVOLUCION DOBLE PERCEPCION, CUENTA DE DEPOSITO: CUENTA UNICA DEL TESORO</t>
  </si>
  <si>
    <t>O16042420002</t>
  </si>
  <si>
    <t>00099021001 DEPOSITO DE EFECTIVO, DEPOSITANTE: DAVID BALBOA MAMANI, CONCEPTO: DEVOLUCION DOBLE PERCEPCION DEL MES DE MARZO 2016, CUENTA DE DEPOSITO: CUENTA UNICA DEL TESORO</t>
  </si>
  <si>
    <t>O16042520002</t>
  </si>
  <si>
    <t>00292012001 DEPOSITO DE EFECTIVO, DEPOSITANTE: EBER MAMANI TINCUTA, CONCEPTO: CONVENIO ENTRE VIAS BOLIVIA Y FEDERACION 1RO MAYO, CUENTA DE DEPOSITO: CUENTA UNICA DEL TESORO</t>
  </si>
  <si>
    <t>O16042600002</t>
  </si>
  <si>
    <t>O16042610002</t>
  </si>
  <si>
    <t>00099021001 DEPOSITO DE EFECTIVO, DEPOSITANTE: AGUIRRE FUENTES CARLOS ALBERTO, CONCEPTO: POR DEVOLUCION DE RECURSOS S/G C-31 735, CUENTA DE DEPOSITO: CUENTA UNICA DEL TESORO</t>
  </si>
  <si>
    <t>O16042660002</t>
  </si>
  <si>
    <t>O16042680002</t>
  </si>
  <si>
    <t>00099021001 DEPOSITO DE EFECTIVO, DEPOSITANTE: JAIME ZAMBRANA DAZA, CONCEPTO: DEP POR RETENCION DE AGUA MES ENERO 2018 DEL RA-4 "BULLAIN", CUENTA DE DEPOSITO: CUENTA UNICA DEL TESORO</t>
  </si>
  <si>
    <t>O16042690002</t>
  </si>
  <si>
    <t>00292012001 DEPOSITO DE EFECTIVO, DEPOSITANTE: EBER MAMANI TINCUTA, CONCEPTO: CONVENIO ENTRE VIAS BOLIVIA Y FEDERACION 1RO DE MAYO, CUENTA DE DEPOSITO: CUENTA UNICA DEL TESORO</t>
  </si>
  <si>
    <t>O16042700002</t>
  </si>
  <si>
    <t>O16042730002</t>
  </si>
  <si>
    <t>O16042780002</t>
  </si>
  <si>
    <t>O16042830002</t>
  </si>
  <si>
    <t>O16042840002</t>
  </si>
  <si>
    <t>O16042850002</t>
  </si>
  <si>
    <t>O16042870002</t>
  </si>
  <si>
    <t>O16042890002</t>
  </si>
  <si>
    <t>O16042900002</t>
  </si>
  <si>
    <t>O16042910002</t>
  </si>
  <si>
    <t>00593012001 DEPOSITO DE EFECTIVO, DEPOSITANTE: EDGAR EDUARDO MEJIA DAVILA, CONCEPTO: DEVOLUCION DINERO MANTENIMIENTO VEHICULO, CUENTA DE DEPOSITO: CUENTA UNICA DEL TESORO</t>
  </si>
  <si>
    <t>O16042920002</t>
  </si>
  <si>
    <t>O16042940002</t>
  </si>
  <si>
    <t>O16042960002</t>
  </si>
  <si>
    <t>00099021001 DEPOSITO DE EFECTIVO, DEPOSITANTE: JORGE ALBERTO COSSIO ROCHA, CONCEPTO: REVERCION SUELDO OCTUBRE 2016, CUENTA DE DEPOSITO: CUENTA UNICA DEL TESORO</t>
  </si>
  <si>
    <t>O16042970002</t>
  </si>
  <si>
    <t>O16042980002</t>
  </si>
  <si>
    <t>O16043000002</t>
  </si>
  <si>
    <t>O16043010002</t>
  </si>
  <si>
    <t>00099021001 DEPOSITO DE EFECTIVO, DEPOSITANTE: JORGE ALBERTO COSSIO ROCHA, CONCEPTO: REVERCION DE SUELDO NOVIEMBRE 2016, CUENTA DE DEPOSITO: CUENTA UNICA DEL TESORO</t>
  </si>
  <si>
    <t>O16043030002</t>
  </si>
  <si>
    <t>O16043050002</t>
  </si>
  <si>
    <t>O16043080002</t>
  </si>
  <si>
    <t>O16043110002</t>
  </si>
  <si>
    <t>O16043140002</t>
  </si>
  <si>
    <t>O16043170002</t>
  </si>
  <si>
    <t>O16043180002</t>
  </si>
  <si>
    <t>00212082004 DEPOSITO DE EFECTIVO, DEPOSITANTE: PEDRO LEON CLARES, CONCEPTO: REGISTRO DE REEMBOLSO VIATICOS DE VIAJE A ARASAYA-ACHACACHI CON EL OBJETIVO DE REALIZAR RELEVAMIENTO, CUENTA DE DEPOSITO: CUENTA UNICA DEL TESORO</t>
  </si>
  <si>
    <t>O16043190002</t>
  </si>
  <si>
    <t>O16043200002</t>
  </si>
  <si>
    <t>O16043660002</t>
  </si>
  <si>
    <t>O16043700002</t>
  </si>
  <si>
    <t>00099021001 DEPOSITO DE EFECTIVO, DEPOSITANTE: JOSE ISMAEL VILLARROEL ALARCON, CONCEPTO: DEVOLUCION ASIGNACION DE RECURSOS GASTOS CONSULTOR MATHIAS FORTEAU, CUENTA DE DEPOSITO: CUENTA UNICA DEL TESORO</t>
  </si>
  <si>
    <t>O16043720002</t>
  </si>
  <si>
    <t>O16043740002</t>
  </si>
  <si>
    <t>00099021001 DEPOSITO DE EFECTIVO, DEPOSITANTE: JOSE ISMAEL VILLARROEL ALARCON, CONCEPTO: DEVOLUCION ASIGNACION DE RECURSOS GASTOS CONSULTOR MOHAMMED BEDJAOUI, CUENTA DE DEPOSITO: CUENTA UNICA DEL TESORO</t>
  </si>
  <si>
    <t>O16043780002</t>
  </si>
  <si>
    <t>O16043820002</t>
  </si>
  <si>
    <t>O16043840002</t>
  </si>
  <si>
    <t>O16043860002</t>
  </si>
  <si>
    <t>00099021001 DEPOSITO DE EFECTIVO, DEPOSITANTE: JOSE ISMAEL VILLARROEL ALARCON, CONCEPTO: DEVOLUCION ASIGNACION DE RECURSOS GASTOS CONSULTORA PATRICIA JIMENEZ, CUENTA DE DEPOSITO: CUENTA UNICA DEL TESORO</t>
  </si>
  <si>
    <t>O16043880002</t>
  </si>
  <si>
    <t>00099021001 DEPOSITO DE EFECTIVO, DEPOSITANTE: JOSE ISMAEL VILLARROEL ALARCON, CONCEPTO: DEVOLUCION ASIGNACION DE RECURSOS GASTOS CONSULTORA GIMENA GONZALEZ, CUENTA DE DEPOSITO: CUENTA UNICA DEL TESORO</t>
  </si>
  <si>
    <t>O16043890002</t>
  </si>
  <si>
    <t>00099021001 DEPOSITO DE EFECTIVO, DEPOSITANTE: ESCUELA MILITAR DE TOPOGRAFIA DEL EJERCITO, CONCEPTO: REVERSION SERVICIO DE TELEFONIA CORRESPONDIENTE AL MES DE ENE/18, CUENTA DE DEPOSITO: CUENTA UNICA DEL TESORO</t>
  </si>
  <si>
    <t>O16043910002</t>
  </si>
  <si>
    <t>00099021001 DEPOSITO DE EFECTIVO, DEPOSITANTE: JOSE ISMAEL VILLARROEL ALARCON, CONCEPTO: DEVOLUCION ASIGNACION DE RECURSOS GASTOS CONSULTORA OLGA DALBINOE, CUENTA DE DEPOSITO: CUENTA UNICA DEL TESORO</t>
  </si>
  <si>
    <t>B16045470002</t>
  </si>
  <si>
    <t>00099021001 DEP.DE CHEQ.AJENOS,RET.DE CAM.,CONCEPTO: DEVOLUCION DE BOLETOS CORRESPONDIENTES A LA LINEA BOA,DEP.: DEFENSORIA DEL PUEBLO , PROCEDENCIA: BANCO UNION S.A., CHEQUE: 8613, FECHA DE EMISION:02/03/2018</t>
  </si>
  <si>
    <t>B16045680002</t>
  </si>
  <si>
    <t>00099024113 DEP.DE CHEQ.AJENOS,RET.DE CAM.,CONCEPTO: DEVOLUCION RECURSOS OTORGADOS A TRAVEZ DEL PROGRAMA BOLIVIA CAMBIA NO EJECUTADOS AL CIERRE DE 2017,DEP.: GOBIERNO AUTONOMO MUNICIPAL DE COROICO</t>
  </si>
  <si>
    <t>B16046290002</t>
  </si>
  <si>
    <t>00290012001 DEP.DE CHEQ.AJENOS,RET.DE CAM.,CONCEPTO: DEP. POR MULTAS Y ATRASOS CONSULTORES DE LINEA GGLP SEGUN INFORME PRELIMINAR DE AUDITORIA 2017,DEP.: SERVICIO DE IMPUESTOS NACIONALES</t>
  </si>
  <si>
    <t>B16046310002</t>
  </si>
  <si>
    <t>00290012001 DEP.DE CHEQ.AJENOS,RET.DE CAM.,CONCEPTO: DEP POR CUMPLIMIENTO DE CONTRATO DE CREDIMFORM INTERNATIONAL SA GESTION 2017 CON C-31 SIP N 56,DEP.: SERVICIO DE IMPUESTOS NACIONALES</t>
  </si>
  <si>
    <t>B16046330002</t>
  </si>
  <si>
    <t>00290012001 DEP.DE CHEQ.AJENOS,RET.DE CAM.,CONCEPTO: DEP POR MULTAS Y ATRASOS DE CONSULTORES DE LA GGLP POR EL M,ES DE DICIEMBRE 2017 C-31 SIP N 58,DEP.: SERVICIO DE IMPUESTOS NACIONALES</t>
  </si>
  <si>
    <t>B16046350002</t>
  </si>
  <si>
    <t>00020011103 DEP.DE CHEQ.AJENOS,RET.DE CAM.,CONCEPTO: PAGO TRANSF.EXT.EMP."THINK HOLDINGS"P/EL SERV.DE ADECUACION AERO AVRO146-RJ70 E1230 P/VUELO FERRY T.,DEP.: TRANSPORTE AEREO MILITAR</t>
  </si>
  <si>
    <t>B16046370002</t>
  </si>
  <si>
    <t>00099021001 DEP.DE CHEQ.AJENOS,RET.DE CAM.,CONCEPTO: DEPOSITÓS POR REPOSICION DE CREDENCIALES DEV A LA CUT PREV 4314/2017,DEP.: MINISTERIO DE COMUNICACION , PROCEDENCIA: BANCO UNION S.A., CHEQUE: 9486, FECHA DE EMISION:09/03/2018</t>
  </si>
  <si>
    <t>B16046380002</t>
  </si>
  <si>
    <t>00099021001 DEP.DE CHEQ.AJENOS,RET.DE CAM.,CONCEPTO: COMPENSACION MENSUAL DE COTIZACION,DEP.: FUTURO DE BOLIVIA S.A. AFP , PROCEDENCIA: BANCO DE CREDITO DE BOLIVIA S.A., CHEQUE: 52829, FECHA DE EMISION:13/03/2018</t>
  </si>
  <si>
    <t>B16046390002</t>
  </si>
  <si>
    <t>00099021001 DEP.DE CHEQ.AJENOS,RET.DE CAM.,CONCEPTO: DEVOLUCION FONDOS SENASIR CONCILIACION NOV/2017,DEP.: SEGUROS PROVIDA SA , PROCEDENCIA: BANCO NACIONAL DE BOLIVIA S.A., CHEQUE: 4350259, FECHA DE EMISION:09/03/2018</t>
  </si>
  <si>
    <t>B16046410002</t>
  </si>
  <si>
    <t>00099021001 DEP.DE CHEQ.AJENOS,RET.DE CAM.,CONCEPTO: FRACCION COMPLEMENTARIA MENSUAL,DEP.: FUTURO DE BOLIVIA S.A. AFP , PROCEDENCIA: BANCO DE CREDITO DE BOLIVIA S.A., CHEQUE: 52830, FECHA DE EMISION:13/03/2018</t>
  </si>
  <si>
    <t>B16046430002</t>
  </si>
  <si>
    <t>00099021001 DEP.DE CHEQ.AJENOS,RET.DE CAM.,CONCEPTO: DEVOLUCION FONDOS CASO PASCUALA VILLCA QUISPE,DEP.: SEGUROS PROVIDA SA , PROCEDENCIA: BANCO NACIONAL DE BOLIVIA S.A., CHEQUE: 2312756, FECHA DE EMISION:09/03/2018</t>
  </si>
  <si>
    <t>B16046680002</t>
  </si>
  <si>
    <t>00047257001 DEP.DE CHEQ.AJENOS,RET.DE CAM.,CONCEPTO: REVERSION DEL EEP ISQUILLANI-PATACAMAYA,DEP.: UEP-ACCESOS UOL PATACAMAYA , PROCEDENCIA: BANCO UNION S.A., CHEQUE: 2724, FECHA DE EMISION:28/02/2018</t>
  </si>
  <si>
    <t>B16046720002</t>
  </si>
  <si>
    <t>00099021001 DEP.DE CHEQ.AJENOS,RET.DE CAM.,CONCEPTO: DEVOLUCION DE CC NO COBRADA NOVIEMBRE Y AGUINALDO 2017,DEP.: LA VITALICIA SEGUROS Y REASEGUROS DE VIDA S.A. , PROCEDENCIA: BANCO BISA S.A., CHEQUE: 46191, FECHA DE EMISION:13/03/2018</t>
  </si>
  <si>
    <t>B16046770002</t>
  </si>
  <si>
    <t>00086054201 DEP.DE CHEQ.AJENOS,RET.DE CAM.,CONCEPTO: TRANSFERENCIA APORTE LOCAL G.A.DE POTOSI,DEP.: GOBIERNO AUTONOMO DEPTAL.DE POTOSI , PROCEDENCIA: BANCO UNION S.A., CHEQUE: 78882, FECHA DE EMISION:05/03/2018</t>
  </si>
  <si>
    <t>O16045370002</t>
  </si>
  <si>
    <t>00099021001 DEPOSITO DE EFECTIVO, DEPOSITANTE: ESCUELA MILITAR DE EQUITACION DEL EJERCITO, CONCEPTO: RETENCION IUE E IT PRODUCTOS QUIMICOS Y FARMACEUTICOS Y PRODUCTOS METALICOS FEBRERO/18, CUENTA DE DEPOSITO: CUENTA UNICA DEL TESORO</t>
  </si>
  <si>
    <t>O16045390002</t>
  </si>
  <si>
    <t>00099021001 DEPOSITO DE EFECTIVO, DEPOSITANTE: ESCUELA MILITAR DE EQUITACION DEL EJERCITO, CONCEPTO: RETENCION IUE E IT ALIMENTACION PARA ANIMALES FEBRERO/18, CUENTA DE DEPOSITO: CUENTA UNICA DEL TESORO</t>
  </si>
  <si>
    <t>O16045410002</t>
  </si>
  <si>
    <t>00099021001 DEPOSITO DE EFECTIVO, DEPOSITANTE: RC-7 "CHICHAS", CONCEPTO: RETENCION POR CONCEPTO DE ALIMENTACION ANIMALES MES DE FEBRERO, CUENTA DE DEPOSITO: CUENTA UNICA DEL TESORO</t>
  </si>
  <si>
    <t>O16045420002</t>
  </si>
  <si>
    <t>00099021001 DEPOSITO DE EFECTIVO, DEPOSITANTE: JORGE ARMANDO VINCHENTTY CHAVARRIA, CONCEPTO: RETENCION RC-IVA 13% CAMBIO DE DESTINO VIATICOS, CUENTA DE DEPOSITO: CUENTA UNICA DEL TESORO</t>
  </si>
  <si>
    <t>O16045460002</t>
  </si>
  <si>
    <t>00099021001 DEPOSITO DE EFECTIVO, DEPOSITANTE: FELIX ARUQUIPA MENDOZA, CONCEPTO: RETENCION RC-IVA 13 % CAMBIO DE DESTINO VIATICOS, CUENTA DE DEPOSITO: CUENTA UNICA DEL TESORO</t>
  </si>
  <si>
    <t>O16045480002</t>
  </si>
  <si>
    <t>00099021001 DEPOSITO DE EFECTIVO, DEPOSITANTE: OSCAR CANAVIRI HUACANI, CONCEPTO: RETENCION RC-IVA 13 % CAMBIO DE DESTINO VIATICOS, CUENTA DE DEPOSITO: CUENTA UNICA DEL TESORO</t>
  </si>
  <si>
    <t>O16045710002</t>
  </si>
  <si>
    <t>00132079201 DEPOSITO DE EFECTIVO, DEPOSITANTE: CARLA MIRIAM PAZ ROSAS, CONCEPTO: VIATICOS NO UTILIZADOS (DEVOLUCION), CUENTA DE DEPOSITO: CUENTA UNICA DEL TESORO</t>
  </si>
  <si>
    <t>O16045720002</t>
  </si>
  <si>
    <t>00099021001 DEPOSITO DE EFECTIVO, DEPOSITANTE: GLADYS DEL CARMEN VARGAS RAMIREZ, CONCEPTO: DEVOLUCION DE DEUDA, CUENTA DE DEPOSITO: CUENTA UNICA DEL TESORO</t>
  </si>
  <si>
    <t>O16045790002</t>
  </si>
  <si>
    <t>00099021001 DEPOSITO DE EFECTIVO, DEPOSITANTE: FRANKLIN ALEGRIA CRUZ, CONCEPTO: DEVOLUCION FONDOS EN AVANCE, CUENTA DE DEPOSITO: CUENTA UNICA DEL TESORO</t>
  </si>
  <si>
    <t>O16045900002</t>
  </si>
  <si>
    <t>00099021001 DEPOSITO DE EFECTIVO, DEPOSITANTE: NELLY ROSARIO ALIAGA ARANDA, CONCEPTO: DOBLE PERCEPCION, CUENTA DE DEPOSITO: CUENTA UNICA DEL TESORO</t>
  </si>
  <si>
    <t>O16046050002</t>
  </si>
  <si>
    <t>O16046090002</t>
  </si>
  <si>
    <t>00099021001 DEPOSITO DE EFECTIVO, DEPOSITANTE: IGNACIO SIÑANI QUISPE, CONCEPTO: REVERSION COMBUSTIBLE, CUENTA DE DEPOSITO: CUENTA UNICA DEL TESORO</t>
  </si>
  <si>
    <t>O16046160002</t>
  </si>
  <si>
    <t>00099021001 DEPOSITO DE EFECTIVO, DEPOSITANTE: WALDO FLORENTINO YAPU MACHICADO, CONCEPTO: DEVOLUCION DE DEUDAD POR DOBLE PERCEPCION, CUENTA DE DEPOSITO: CUENTA UNICA DEL TESORO</t>
  </si>
  <si>
    <t>O16046230002</t>
  </si>
  <si>
    <t>00099021001 DEPOSITO DE EFECTIVO, DEPOSITANTE: ROSARIO SANCHEZ CARRILLO, CONCEPTO: DOBLE PERCEPCION, CUENTA DE DEPOSITO: CUENTA UNICA DEL TESORO</t>
  </si>
  <si>
    <t>O16046280002</t>
  </si>
  <si>
    <t>00020051101 DEPOSITO DE EFECTIVO, DEPOSITANTE: IGNACIO SIÑANI QUISPE, CONCEPTO: REVERSION TASAS, CUENTA DE DEPOSITO: CUENTA UNICA DEL TESORO</t>
  </si>
  <si>
    <t>O16046300002</t>
  </si>
  <si>
    <t>00099021001 DEPOSITO DE EFECTIVO, DEPOSITANTE: EDWIN VALERIO CHANA SILVESTRE, CONCEPTO: REVERSION COMBUSTIBLE, CUENTA DE DEPOSITO: CUENTA UNICA DEL TESORO</t>
  </si>
  <si>
    <t>O16046540002</t>
  </si>
  <si>
    <t>00099021001 DEPOSITO DE EFECTIVO, DEPOSITANTE: JESUS HENRY CALZADA JUSTO, CONCEPTO: REVERSION PASAJES PREV. N 8684/17 N CARGO DE CUENTA, CUENTA DE DEPOSITO: CUENTA UNICA DEL TESORO</t>
  </si>
  <si>
    <t>O16046580002</t>
  </si>
  <si>
    <t>00099021001 DEPOSITO DE EFECTIVO, DEPOSITANTE: ASFI-FERRARI ISA ALEIDA, CONCEPTO: DEVOLUCION FONDOS POR COSTO PASAJES AEREOS, CUENTA DE DEPOSITO: CUENTA UNICA DEL TESORO</t>
  </si>
  <si>
    <t>O16046650002</t>
  </si>
  <si>
    <t>00099021001 DEPOSITO DE EFECTIVO, DEPOSITANTE: POLICIA BOLIVIANA-LUIS A. CORDOVA CARDOZO, CONCEPTO: REVERSION DE HABERES ENERO 2018, CUENTA DE DEPOSITO: CUENTA UNICA DEL TESORO</t>
  </si>
  <si>
    <t>O16046710002</t>
  </si>
  <si>
    <t>00249012001 DEPOSITO DE EFECTIVO, DEPOSITANTE: CASIANO GUARACHI CONDORI, CONCEPTO: DESCARGO DE COMBUSTIBLE DE VIAJE EN COMISION COCHABAMBA SANTA CRUZ Y TRINIDAD, CUENTA DE DEPOSITO: CUENTA UNICA DEL TESORO</t>
  </si>
  <si>
    <t>O16047010002</t>
  </si>
  <si>
    <t>00132052001 DEPOSITO DE EFECTIVO, DEPOSITANTE: SEMILLAS, CONCEPTO: DEVOLUCION SALDO NO UTILIZADO C31-84, CUENTA DE DEPOSITO: CUENTA UNICA DEL TESORO</t>
  </si>
  <si>
    <t>O16047050002</t>
  </si>
  <si>
    <t>00020011103 DEPOSITO DE EFECTIVO, DEPOSITANTE: CARMEN GALARZA ORDOÑEZ, CONCEPTO: GASTOS POR ALIMENTACION N° PREV/171/18 FUENTE N° 11, CUENTA DE DEPOSITO: CUENTA UNICA DEL TESORO</t>
  </si>
  <si>
    <t>O16047070002</t>
  </si>
  <si>
    <t>00099021001 DEPOSITO DE EFECTIVO, DEPOSITANTE: CARMEN GALARZA ORDOÑEZ, CONCEPTO: GASTOS POR VIATICOS N° PREV169/18 FUENTE 10, CUENTA DE DEPOSITO: CUENTA UNICA DEL TESORO</t>
  </si>
  <si>
    <t>O16047540002</t>
  </si>
  <si>
    <t>00132069202 DEPOSITO DE EFECTIVO, DEPOSITANTE: SAMUEL WILLAMS MALAGA ARTEAGA, CONCEPTO: REVERSION DE GASTOS NO EFECTUADOS, CUENTA DE DEPOSITO: CUENTA UNICA DEL TESORO</t>
  </si>
  <si>
    <t>O16047640002</t>
  </si>
  <si>
    <t>00099021001 DEPOSITO DE EFECTIVO, DEPOSITANTE: ROBERTO RAMIREZ MAMANI, CONCEPTO: DEVOLUCION POR EXCEDENTE DE PAGO-SERVICIO-COTEL-16 (C-31 7240), CUENTA DE DEPOSITO: CUENTA UNICA DEL TESORO</t>
  </si>
  <si>
    <t>O16047650002</t>
  </si>
  <si>
    <t>00099021001 DEPOSITO DE EFECTIVO, DEPOSITANTE: JUAN GERARDO QUELCA MEDINA, CONCEPTO: REVERSION DEFINITIVA, CUENTA DE DEPOSITO: CUENTA UNICA DEL TESORO</t>
  </si>
  <si>
    <t>O16047680002</t>
  </si>
  <si>
    <t>00099021001 DEPOSITO DE EFECTIVO, DEPOSITANTE: RENE ALEJO PUCHO - MIN. DE LA PRESIEDENCIA, CONCEPTO: DEVOLUCION DE COMBUSTIBLE, CUENTA DE DEPOSITO: CUENTA UNICA DEL TESORO</t>
  </si>
  <si>
    <t>O16047970002</t>
  </si>
  <si>
    <t>00592012001 DEPOSITO DE EFECTIVO, DEPOSITANTE: MARIELA APAZA, CONCEPTO: NOTA DE DEBITO-143087 MINISTERIO DE EDUCACION GESTION 2017, CUENTA DE DEPOSITO: CUENTA UNICA DEL TESORO</t>
  </si>
  <si>
    <t>O16047990002</t>
  </si>
  <si>
    <t>00592012001 DEPOSITO DE EFECTIVO, DEPOSITANTE: ELIAS VIDAURRE, CONCEPTO: NOTA DE DEBITO-100952 MINISTERIO DE LA PRESIDENCIA-FNSE GESTION 2016, CUENTA DE DEPOSITO: CUENTA UNICA DEL TESORO</t>
  </si>
  <si>
    <t>O16048010002</t>
  </si>
  <si>
    <t>00292012001 DEPOSITO DE EFECTIVO, DEPOSITANTE: VIAS BOLIVIA, CONCEPTO: DEVOLUCION DE PASAJES AEREOS Y VIATICOS POR ADRIANA CONDE, CUENTA DE DEPOSITO: CUENTA UNICA DEL TESORO</t>
  </si>
  <si>
    <t>O16048160002</t>
  </si>
  <si>
    <t>00155012001 DEPOSITO DE EFECTIVO, DEPOSITANTE: CARLOS EDUARDO LOPEZ MORALES, CONCEPTO: DEVOLUCION PAGO REFRIGERIO MES DE ENERO/2018 CORRESPONDIENTE AL DIA 5/01/2018, CUENTA DE DEPOSITO: CUENTA UNICA DEL TESORO</t>
  </si>
  <si>
    <t>O16048170002</t>
  </si>
  <si>
    <t>00070011102 DEPOSITO DE EFECTIVO, DEPOSITANTE: SARA CESPEDES RAMOS, CONCEPTO: DEVOLUCION POR CONCEPTO DE REFRIGERIO, CUENTA DE DEPOSITO: CUENTA UNICA DEL TESORO</t>
  </si>
  <si>
    <t>B16050020002</t>
  </si>
  <si>
    <t>00342012001 DEP.DE CHEQ.AJENOS,RET.DE CAM.,CONCEPTO: DEVOLUCION DE FONDOS C-31 N° 375,DEP.: A.E.V. REGIONAL SANTA CRUZ , PROCEDENCIA: BANCO UNION S.A., CHEQUE: 748, FECHA DE EMISION:09/03/2018</t>
  </si>
  <si>
    <t>B16050030002</t>
  </si>
  <si>
    <t>00290012001 DEP.DE CHEQ.AJENOS,RET.DE CAM.,CONCEPTO: DEVOLUCION (REFRIGERIOS PROYECTADOS),DEP.: SIN - GERENCIA GRACO LA PAZ , PROCEDENCIA: BANCO UNION S.A., CHEQUE: 1450, FECHA DE EMISION:14/03/2018</t>
  </si>
  <si>
    <t>B16050060002</t>
  </si>
  <si>
    <t>00290012001 DEP.DE CHEQ.AJENOS,RET.DE CAM.,CONCEPTO: DEVOLUCION (REFRIGERIOS PROYECTADOS),DEP.: SIN - GERENCIA GRACO LA PAZ , PROCEDENCIA: BANCO UNION S.A., CHEQUE: 1447, FECHA DE EMISION:14/03/2018</t>
  </si>
  <si>
    <t>B16050330002</t>
  </si>
  <si>
    <t>00290012001 DEP.DE CHEQ.AJENOS,RET.DE CAM.,CONCEPTO: DEP MULTAS ATRASOS DE CONSULTORES DE LA GDMTR/2018 MESES DIC MARZO A AGOSTO 2017 S/G C-31 SIP N°60,DEP.: SERVICIO DE IMPUESTOS NACIONALES</t>
  </si>
  <si>
    <t>B16050360002</t>
  </si>
  <si>
    <t>00290012001 DEP.DE CHEQ.AJENOS,RET.DE CAM.,CONCEPTO: DEP POR BAJA DE CXC DICIEMBRE/2017 CAJA PETROLERA DE SALUD S/G C-31 SIP N° 55,DEP.: SERVICIO DE IMPUESTOS NACIONALES , PROCEDENCIA: BANCO UNION S.A., CHEQUE: 4782, FECHA DE EMISION:05/03/2018</t>
  </si>
  <si>
    <t>B16050590002</t>
  </si>
  <si>
    <t>00574012003 DEP.DE CHEQ.AJENOS,RET.DE CAM.,CONCEPTO: PAGO INCAPACIDAD TEMPORAL DEL PERSONAL LACTEOBOL SEDEM CORRESPONDIENTE MES DICIEMBRE 2017,DEP.: CAJA DE SALUD DE CAMINOS Y RA , PROCEDENCIA: BANCO UNION S.A., CHEQUE: 8912, FECHA DE EMISION:28/02/2018</t>
  </si>
  <si>
    <t>B16050670002</t>
  </si>
  <si>
    <t>00574012002 DEP.DE CHEQ.AJENOS,RET.DE CAM.,CONCEPTO: PAGO INCAPACIDAD TEMPORAL DEL PERSONAL LASTEOSBOL SEDEM CORRESPONDIENTE DICIEMBRE 2017,DEP.: CAJA DE SALUD DE CAMINOS Y RA , PROCEDENCIA: BANCO UNION S.A., CHEQUE: 8911, FECHA DE EMISION:28/02/2018</t>
  </si>
  <si>
    <t>B16050700002</t>
  </si>
  <si>
    <t>00514010012 DEP.DE CHEQ.AJENOS,RET.DE CAM.,CONCEPTO: TRANSFERENCIA DE FONDOS PARA PAGOS AL EXTERIOR,DEP.: EMPRESA NACIONAL DE ELECTRICIDAD , PROCEDENCIA: BANCO UNION S.A., CHEQUE: 488, FECHA DE EMISION:13/03/2018</t>
  </si>
  <si>
    <t>O16049910002</t>
  </si>
  <si>
    <t>00212082004 DEPOSITO DE EFECTIVO, DEPOSITANTE: PEDRO MAYDANA FLORES, CONCEPTO: DEVOLUCION DE VIATICOS, CUENTA DE DEPOSITO: CUENTA UNICA DEL TESORO</t>
  </si>
  <si>
    <t>O16049990002</t>
  </si>
  <si>
    <t>00099021001 DEPOSITO DE EFECTIVO, DEPOSITANTE: MERCEDEZ ANA GOMEZ FERNANDEZ, CONCEPTO: DOBLE PERCEPCION, CUENTA DE DEPOSITO: CUENTA UNICA DEL TESORO</t>
  </si>
  <si>
    <t>O16050320002</t>
  </si>
  <si>
    <t>00099021001 DEPOSITO DE EFECTIVO, DEPOSITANTE: BLANCA PILAR CHAMBILLA LUNA, CONCEPTO: REVERSION DE BOLETA A MONTO CERO POR NO CORRESPONDER MI PAGO DE FEBRERO 2018, CUENTA DE DEPOSITO: CUENTA UNICA DEL TESORO</t>
  </si>
  <si>
    <t>O16050730002</t>
  </si>
  <si>
    <t>00099021001 DEPOSITO DE EFECTIVO, DEPOSITANTE: JUAN MAMANI PACO, CONCEPTO: PAGO DE MULTA SIN - EX DUF, CUENTA DE DEPOSITO: CUENTA UNICA DEL TESORO</t>
  </si>
  <si>
    <t>O16051560002</t>
  </si>
  <si>
    <t>00099021001 DEPOSITO DE EFECTIVO, DEPOSITANTE: SEDES-FERNANDO LUIS MALDONADO TIÑINI, CONCEPTO: DEVOLUCION BONO DE FRONTERA DIC/2017, CUENTA DE DEPOSITO: CUENTA UNICA DEL TESORO</t>
  </si>
  <si>
    <t>O16051570002</t>
  </si>
  <si>
    <t>00099021001 DEPOSITO DE EFECTIVO, DEPOSITANTE: SEDES-FERNANDO LUIS MALDONADO TIÑINI, CONCEPTO: DEVOLUCION BONO FRONTERA FEBRERO 2018, CUENTA DE DEPOSITO: CUENTA UNICA DEL TESORO</t>
  </si>
  <si>
    <t>O16051580002</t>
  </si>
  <si>
    <t>00099021001 DEPOSITO DE EFECTIVO, DEPOSITANTE: SEDES-FERNANDO LUIS MALDONADO TIÑINI, CONCEPTO: DEVOLUCION BONO DE FRONTERA ENERO/2018, CUENTA DE DEPOSITO: CUENTA UNICA DEL TESORO</t>
  </si>
  <si>
    <t>O16051590002</t>
  </si>
  <si>
    <t>00099021001 DEPOSITO DE EFECTIVO, DEPOSITANTE: CYNTHIA SILVA MATURANA-MMAYA, CONCEPTO: DEVOLUCION DE GASTOS DE REPRESENTACION POR VIAJE A "COSTA RICA Y SAN JOSE", CUENTA DE DEPOSITO: CUENTA UNICA DEL TESORO</t>
  </si>
  <si>
    <t>O16051600002</t>
  </si>
  <si>
    <t>00086011101 DEPOSITO DE EFECTIVO, DEPOSITANTE: CYNTHIA SILVA MATURANA-MMAYA, CONCEPTO: DEVOLUCION DE VIATICOS POR VIAJE AL EXTERIOR DEL PAIS "COSTA RICA,SAN JOSE", CUENTA DE DEPOSITO: CUENTA UNICA DEL TESORO</t>
  </si>
  <si>
    <t>O16051750002</t>
  </si>
  <si>
    <t>00344012001 DEPOSITO DE EFECTIVO, DEPOSITANTE: GLORIA HUANCA, CONCEPTO: DEVOLUCION CARGO A CUENTA, CUENTA DE DEPOSITO: CUENTA UNICA DEL TESORO</t>
  </si>
  <si>
    <t>O16052370002</t>
  </si>
  <si>
    <t>00593019201 DEPOSITO DE EFECTIVO, DEPOSITANTE: EMPRESA ESTATAL YACANA, CONCEPTO: REVERSION PREVENTIVO N° 2 / 2018, CUENTA DE DEPOSITO: CUENTA UNICA DEL TESORO</t>
  </si>
  <si>
    <t>O16052390002</t>
  </si>
  <si>
    <t>00593019201 DEPOSITO DE EFECTIVO, DEPOSITANTE: WILMER RAUL QUISPE SIES, CONCEPTO: REVERSION PREVENTIVO 411 Y 430 * 2017, CUENTA DE DEPOSITO: CUENTA UNICA DEL TESORO</t>
  </si>
  <si>
    <t>O16052410002</t>
  </si>
  <si>
    <t>00099021001 DEPOSITO DE EFECTIVO, DEPOSITANTE: ELIAS AROJA HUARACHI, CONCEPTO: DEVOLUCION VOLUNTARIA DE COBRO INDEBIDO REVERSION DEFINITIVA, CUENTA DE DEPOSITO: CUENTA UNICA DEL TESORO</t>
  </si>
  <si>
    <t>B16053810002</t>
  </si>
  <si>
    <t>00020011103 DEP.DE CHEQ.AJENOS,RET.DE CAM.,CONCEPTO: PAGO TRANSF EXT EMP "AIR PARTS" P/LA ADQ DE LLANTAS DE TREN PRINCIPAL AERO.BAE 146-200 GEST 2015,DEP.: TRANSPORTE AEREO MILITAR , PROCEDENCIA: BANCO UNION S.A., CHEQUE: 19199, FECHA DE EMISION:14/03/2018</t>
  </si>
  <si>
    <t>B16054070002</t>
  </si>
  <si>
    <t>00099021001 DEP.DE CHEQ.AJENOS,RET.DE CAM.,CONCEPTO: OLGA MAMANI COLQUE,DEP.: BANCO UNION S.A. , PROCEDENCIA: BANCO UNION S.A., CHEQUE: 154450, FECHA DE EMISION:15/03/2018</t>
  </si>
  <si>
    <t>B16054260002</t>
  </si>
  <si>
    <t>B16054290002</t>
  </si>
  <si>
    <t>00099024113 DEP.DE CHEQ.AJENOS,RET.DE CAM.,CONCEPTO: DEVOLUCION RECURSOS PROGRAMA UPRE PROY CONST TINGLADO U.EDUCATIVA LA EMBOCADA-SAN BORJA,DEP.: GOBIERNO AUTONOMO MUNICIPAL DE SAN BORJA-BENI</t>
  </si>
  <si>
    <t>B16054300002</t>
  </si>
  <si>
    <t>B16054320002</t>
  </si>
  <si>
    <t>B16054350002</t>
  </si>
  <si>
    <t>00099024113 DEP.DE CHEQ.AJENOS,RET.DE CAM.,CONCEPTO: DEVOLUCION RECURSOS UPRE PROY CONST TINGLADO U. EDUATIVA SAN ANTONIO-SAN BORJA,DEP.: GOBIERNO AUTONOMO MUNICIPAL DE SAN BORJA-BENI</t>
  </si>
  <si>
    <t>B16054400002</t>
  </si>
  <si>
    <t>00099024113 DEP.DE CHEQ.AJENOS,RET.DE CAM.,CONCEPTO: DEVOLUCION RECURSOS PROGRAMA UPRE PROY CONST CENTRO CULTURAL MUNICIPAL-SAN BORJA,DEP.: GOBIERNO AUTONOMO MUNICIPAL DE SAN BORJA-BENI</t>
  </si>
  <si>
    <t>B16054410002</t>
  </si>
  <si>
    <t>00099024113 DEP.DE CHEQ.AJENOS,RET.DE CAM.,CONCEPTO: DEVOLUCION RECURSOS PROGRAMA UPRE PROY RECURSOS NO UTILIZADOS GESTIONES ANTERIORES-SAN BORJA,DEP.: GOBIERNO AUTONOMO MUNICIPAL DE SAN BORJA-BENI</t>
  </si>
  <si>
    <t>B16054440002</t>
  </si>
  <si>
    <t>00099024113 DEP.DE CHEQ.AJENOS,RET.DE CAM.,CONCEPTO: DEVOLUCION RECURSOS PROGRAMA UPRE PROY CONST TINGLADO U. EDUCATIVA LAS ABRAS-SAN BORJA,DEP.: GOBIERNO AUTONOMO MUNICIPAL DE SAN BORJA-BENI</t>
  </si>
  <si>
    <t>B16054790002</t>
  </si>
  <si>
    <t>00099021001 DEP.DE CHEQ.AJENOS,RET.DE CAM.,CONCEPTO: AUTORIDAD DE FISC Y CONTROL DE PENSIONES Y SEGUROS PAGO POR ENFERMEDAD COMUN, CORRESP A DIC 2017,DEP.: CAJA DE SALUD DE LA BANCA PRIVADA</t>
  </si>
  <si>
    <t>B16054820002</t>
  </si>
  <si>
    <t>00099021001 DEP.DE CHEQ.AJENOS,RET.DE CAM.,CONCEPTO: DEVOLUCION DE COTIZAC. EXCESO EMPLEADOR,DEP.: FUTURO DE BOLIVIA S.A. AFP , PROCEDENCIA: BANCO DE CREDITO DE BOLIVIA S.A., CHEQUE: 52948, FECHA DE EMISION:14/03/2018</t>
  </si>
  <si>
    <t>B16054990002</t>
  </si>
  <si>
    <t>00099021001 DEP.DE CHEQ.AJENOS,RET.DE CAM.,CONCEPTO: DEVOLUCION DE FONDOS POR PASAJES AEREOS NO UTILIZADOS EN LA GESTION 2017,DEP.: BOLIVIANA DE AVIACION , PROCEDENCIA: BANCO UNION S.A., CHEQUE: 8696, FECHA DE EMISION:14/03/2018</t>
  </si>
  <si>
    <t>B16055070002</t>
  </si>
  <si>
    <t>00010011101 DEP.DE CHEQ.AJENOS,RET.DE CAM.,CONCEPTO: REEMBOLSO DE SUBSIDIO DE INCAPACIDAD TEMPORAL DICIEMBRE - 2017,DEP.: CAJA BANCARIA ESTATAL DE SALUD , PROCEDENCIA: BANCO UNION S.A., CHEQUE: 26305, FECHA DE EMISION:16/02/2018</t>
  </si>
  <si>
    <t>O16053750002</t>
  </si>
  <si>
    <t>00099021001 DEPOSITO DE EFECTIVO, DEPOSITANTE: CASTA AMANDA INOFUENTES BURGOS, CONCEPTO: DOBLE PERCEPCION, CUENTA DE DEPOSITO: CUENTA UNICA DEL TESORO</t>
  </si>
  <si>
    <t>O16053800002</t>
  </si>
  <si>
    <t>00130012002 DEPOSITO DE EFECTIVO, DEPOSITANTE: LUIS FEDERICO MARTINEZ RETAMOZO, CONCEPTO: POR CONCEPTO DEVOLUCION GASTOS DE COMBUSTIBLE Y PEAJE, CUENTA DE DEPOSITO: CUENTA UNICA DEL TESORO</t>
  </si>
  <si>
    <t>O16053890002</t>
  </si>
  <si>
    <t>00270022001 DEPOSITO DE EFECTIVO, DEPOSITANTE: M. ISABEL ROMERO H., CONCEPTO: DEP POR DEVOLUCION SALDO SERVICIOS BASICOS - 270, CUENTA DE DEPOSITO: CUENTA UNICA DEL TESORO</t>
  </si>
  <si>
    <t>O16053930002</t>
  </si>
  <si>
    <t>00099021001 DEPOSITO DE EFECTIVO, DEPOSITANTE: RI-22 MEJILLONES, CONCEPTO: RETENCION POR SERVICIOS BASICOS CONSUMO AGUA, CUENTA DE DEPOSITO: CUENTA UNICA DEL TESORO</t>
  </si>
  <si>
    <t>O16053960002</t>
  </si>
  <si>
    <t>00099021001 DEPOSITO DE EFECTIVO, DEPOSITANTE: AGENCIA NACIONAL DE HIDROCARBUROS, CONCEPTO: REPOSICION DE LLAMADAS QUE FUERON REALIZADAS A TRAVES DEL CODIGO PIN ASIGNADO, CUENTA DE DEPOSITO: CUENTA UNICA DEL TESORO</t>
  </si>
  <si>
    <t>O16054590002</t>
  </si>
  <si>
    <t>00099021001 DEPOSITO DE EFECTIVO, DEPOSITANTE: EDWIN A. MACHICADO R. -UMSA PETAENG-DERECHO, CONCEPTO: DEVOLUCION EXCESO TOPE SALARIAL DIRECCION A.I. UMSA -PETAENG-DERECHO, CUENTA DE DEPOSITO: CUENTA UNICA DEL TESORO</t>
  </si>
  <si>
    <t>O16054640002</t>
  </si>
  <si>
    <t>00212082004 DEPOSITO DE EFECTIVO, DEPOSITANTE: INRA-DORA MAMANI HUANCA, CONCEPTO: DEVOLUCION DE VIATICOS, CUENTA DE DEPOSITO: CUENTA UNICA DEL TESORO</t>
  </si>
  <si>
    <t>O16054670002</t>
  </si>
  <si>
    <t>00512012001 DEPOSITO DE EFECTIVO, DEPOSITANTE: MAURICIO AREVALO CABRERA AASANA, CONCEPTO: DEVOLUCION, CUENTA DE DEPOSITO: CUENTA UNICA DEL TESORO</t>
  </si>
  <si>
    <t>O16054680002</t>
  </si>
  <si>
    <t>00099021001 DEPOSITO DE EFECTIVO, DEPOSITANTE: EDIFICIO CONAVI COOPROPIETARIOS, CONCEPTO: PAGO EPSAS SALDO ABRIL 2017, CUENTA DE DEPOSITO: CUENTA UNICA DEL TESORO</t>
  </si>
  <si>
    <t>O16054690002</t>
  </si>
  <si>
    <t>00099021001 DEPOSITO DE EFECTIVO, DEPOSITANTE: COOPROPIETARIOS EDIFICIO CONAVI, CONCEPTO: PAGO EPSAS AGOSTO/2017, CUENTA DE DEPOSITO: CUENTA UNICA DEL TESORO</t>
  </si>
  <si>
    <t>O16054700002</t>
  </si>
  <si>
    <t>00099021001 DEPOSITO DE EFECTIVO, DEPOSITANTE: COOPROPIETARIOS EDIFICIO CONAVI, CONCEPTO: PAGO EPSAS DICIEMBRE/2017, CUENTA DE DEPOSITO: CUENTA UNICA DEL TESORO</t>
  </si>
  <si>
    <t>O16054720002</t>
  </si>
  <si>
    <t>00099021001 DEPOSITO DE EFECTIVO, DEPOSITANTE: COOPROPIETARIOS EDIFICIO CONAVI, CONCEPTO: PAGO EPSAS ENERO/2018, CUENTA DE DEPOSITO: CUENTA UNICA DEL TESORO</t>
  </si>
  <si>
    <t>O16054730002</t>
  </si>
  <si>
    <t>00099021001 DEPOSITO DE EFECTIVO, DEPOSITANTE: COOPROPIETARIOS EDIFICIO CONAVI, CONCEPTO: PAGO EPSAS FEBRERO/2018, CUENTA DE DEPOSITO: CUENTA UNICA DEL TESORO</t>
  </si>
  <si>
    <t>O16054750002</t>
  </si>
  <si>
    <t>00099021001 DEPOSITO DE EFECTIVO, DEPOSITANTE: HILDA MERCADO PERALTA C.I. 2374005 LP, CONCEPTO: DOBLE PERCEPCION, CUENTA DE DEPOSITO: CUENTA UNICA DEL TESORO</t>
  </si>
  <si>
    <t>O16054930002</t>
  </si>
  <si>
    <t>00580012001 DEPOSITO DE EFECTIVO, DEPOSITANTE: JORGE YAÑEZ MEJIA, CONCEPTO: DEVOLUCION DE PASAJES NO UTILIZADOS ORURO, CUENTA DE DEPOSITO: CUENTA UNICA DEL TESORO</t>
  </si>
  <si>
    <t>O16054960002</t>
  </si>
  <si>
    <t>00099021001 DEPOSITO DE EFECTIVO, DEPOSITANTE: MARIA LUISA CORDERO RODRIGUEZ, CONCEPTO: DEVOLUCION DE HABERES, CUENTA DE DEPOSITO: CUENTA UNICA DEL TESORO</t>
  </si>
  <si>
    <t>O16055160002</t>
  </si>
  <si>
    <t>00099021001 DEPOSITO DE EFECTIVO, DEPOSITANTE: NELSON CONDORI CHOCATINY, CONCEPTO: DEVOLUCION DE PASAJES, CUENTA DE DEPOSITO: CUENTA UNICA DEL TESORO</t>
  </si>
  <si>
    <t>O16055190002</t>
  </si>
  <si>
    <t>00099021001 DEPOSITO DE EFECTIVO, DEPOSITANTE: JOSE LOPEZ FLORES, CONCEPTO: DEVOLUCION DE PASAJES, CUENTA DE DEPOSITO: CUENTA UNICA DEL TESORO</t>
  </si>
  <si>
    <t>O16055430002</t>
  </si>
  <si>
    <t>00212082004 DEPOSITO DE EFECTIVO, DEPOSITANTE: INSTITUTO NACIONAL DE LA REFORMA AGRARIA (INRA), CONCEPTO: DEVOLUCION DE VIATICOS, CUENTA DE DEPOSITO: CUENTA UNICA DEL TESORO</t>
  </si>
  <si>
    <t>O16055450002</t>
  </si>
  <si>
    <t>00099021001 DEPOSITO DE EFECTIVO, DEPOSITANTE: RAA-7 "TUMUSLA", CONCEPTO: REVERSION DE COMBUSTIBLE, CUENTA DE DEPOSITO: CUENTA UNICA DEL TESORO</t>
  </si>
  <si>
    <t>O16055510002</t>
  </si>
  <si>
    <t>00086038007 DEPOSITO DE EFECTIVO, DEPOSITANTE: WALDO CAMPERO, CONCEPTO: DEPÓSITO POR REVERSION DE FONDOS EN AVANCE, CUENTA DE DEPOSITO: CUENTA UNICA DEL TESORO</t>
  </si>
  <si>
    <t>O16055530002</t>
  </si>
  <si>
    <t>00086038007 DEPOSITO DE EFECTIVO, DEPOSITANTE: LIMBERT TOMAS QUISBERT VARGAS, CONCEPTO: DEPÓSITO POR REVERSION DE FONDOS EN AVANCE, CUENTA DE DEPOSITO: CUENTA UNICA DEL TESORO</t>
  </si>
  <si>
    <t>O16055540002</t>
  </si>
  <si>
    <t>O16055720002</t>
  </si>
  <si>
    <t>00132062001 DEPOSITO DE EFECTIVO, DEPOSITANTE: JUAN CARLOS GUZMAN MEDINA, CONCEPTO: PAGO DE RETENCION DE IMPUESTOS, CUENTA DE DEPOSITO: CUENTA UNICA DEL TESORO</t>
  </si>
  <si>
    <t>O16055960002</t>
  </si>
  <si>
    <t>00513012003 DEPOSITO DE EFECTIVO, DEPOSITANTE: JOHN PANTOJA SERRANO, CONCEPTO: PLANILLA DE HABERES ENERO/2018 (DESCUENTOS), CUENTA DE DEPOSITO: CUENTA UNICA DEL TESORO</t>
  </si>
  <si>
    <t>O16055990002</t>
  </si>
  <si>
    <t>00099021001 DEPOSITO DE EFECTIVO, DEPOSITANTE: ENRIQUE BOTELLO MONTESINOS, CONCEPTO: DOBLE PERCEPCION, CUENTA DE DEPOSITO: CUENTA UNICA DEL TESORO</t>
  </si>
  <si>
    <t>O16056190002</t>
  </si>
  <si>
    <t>00099021001 DEPOSITO DE EFECTIVO, DEPOSITANTE: CARMEN VIRGINIA MERCADO FLORES CI 1081588 CH, CONCEPTO: DEVOLUCION HABERES EN DEMASIA, CUENTA DE DEPOSITO: CUENTA UNICA DEL TESORO</t>
  </si>
  <si>
    <t>O16056330002</t>
  </si>
  <si>
    <t>00099021001 DEPOSITO DE EFECTIVO, DEPOSITANTE: MIN DE DEPORTE-LIZZETTE ANDREA SAENZ GARCIA, CONCEPTO: DEVOLUCION : SALDO FONDOS EN AVANCE COPA ESTADO PLURINACIONAL DE BOLIVIA SUB 18, CUENTA DE DEPOSITO: CUENTA UNICA DEL TESORO</t>
  </si>
  <si>
    <t>O16056370002</t>
  </si>
  <si>
    <t>00342012001 DEPOSITO DE EFECTIVO, DEPOSITANTE: SR JULIO CESAR MERCADO GEMIO, CONCEPTO: DEVOLUCION DE FONDOS GESTION 2015, CUENTA DE DEPOSITO: CUENTA UNICA DEL TESORO</t>
  </si>
  <si>
    <t>B16057820002</t>
  </si>
  <si>
    <t>00660012006 DEP.DE CHEQ.AJENOS,RET.DE CAM.,CONCEPTO: RECUPERACION EXCEDENTE DE TELEFONO OCTUBRE NOVIEMBRE Y DICIEMBRE GESTION 2017,DEP.: ORGANO JUDICIAL DISTRITO SANTA CRUZ , PROCEDENCIA: BANCO UNION S.A., CHEQUE: 4108, FECHA DE EMISION:13/03/2018</t>
  </si>
  <si>
    <t>B16057860002</t>
  </si>
  <si>
    <t>00660012006 DEP.DE CHEQ.AJENOS,RET.DE CAM.,CONCEPTO: RECUPERACION POR DEVOLUCION DE VIATICOS 2017,DEP.: ORGANO JUDICIAL DISTRITO SANTA CRUZ , PROCEDENCIA: BANCO UNION S.A., CHEQUE: 4113, FECHA DE EMISION:13/03/2018</t>
  </si>
  <si>
    <t>B16058660002</t>
  </si>
  <si>
    <t>00099021001 DEP.DE CHEQ.AJENOS,RET.DE CAM.,CONCEPTO: DEVOLUCION POR CHEQUE NO COBRADO, C-31 N° 3368 GESTION 2017 FUENTE 41,DEP.: SEGIP-OFICINA NACIONAL , PROCEDENCIA: BANCO UNION S.A., CHEQUE: 6217, FECHA DE EMISION:23/02/2018</t>
  </si>
  <si>
    <t>B16058850002</t>
  </si>
  <si>
    <t>00087011102 DEP.DE CHEQ.AJENOS,RET.DE CAM.,CONCEPTO: DEVOLUCION DEL SR. NELSON JIMENEZ PAGO DE MULTAS ASFI,DEP.: MINISTERIO DE COMUNICACION , PROCEDENCIA: BANCO UNION S.A., CHEQUE: 9493, FECHA DE EMISION:14/03/2018</t>
  </si>
  <si>
    <t>B16059050002</t>
  </si>
  <si>
    <t>00046191101 DEP.DE CHEQ.AJENOS,RET.DE CAM.,CONCEPTO: REVERSION DE FONDOS,DEP.: MINISTERIO DE SALUD , PROCEDENCIA: BANCO UNION S.A., CHEQUE: 2926, FECHA DE EMISION:05/03/2018</t>
  </si>
  <si>
    <t>B16059070002</t>
  </si>
  <si>
    <t>00046191101 DEP.DE CHEQ.AJENOS,RET.DE CAM.,CONCEPTO: REVERSION DE FONDOS,DEP.: MINISTERIO DE SALUD , PROCEDENCIA: BANCO UNION S.A., CHEQUE: 2925, FECHA DE EMISION:15/03/2018</t>
  </si>
  <si>
    <t>O16057720002</t>
  </si>
  <si>
    <t>00099021001 DEPOSITO DE EFECTIVO, DEPOSITANTE: ASFI-MAX PABLO NINA PAYE, CONCEPTO: DEVOLUCION DE FONDOS ASIGNADOS, CUENTA DE DEPOSITO: CUENTA UNICA DEL TESORO</t>
  </si>
  <si>
    <t>O16057810002</t>
  </si>
  <si>
    <t>00099021001 DEPOSITO DE EFECTIVO, DEPOSITANTE: RCM-5 "LANZA", CONCEPTO: DEVOLUCION DE ALIMENTOS Y PRODUCTOD METALICOS, CUENTA DE DEPOSITO: CUENTA UNICA DEL TESORO</t>
  </si>
  <si>
    <t>O16057830002</t>
  </si>
  <si>
    <t>00099021001 DEPOSITO DE EFECTIVO, DEPOSITANTE: RCM - 5 ""LANZA"", CONCEPTO: DEVOLUCION POR PRODUCTOS FARMACETICOS, CUENTA DE DEPOSITO: CUENTA UNICA DEL TESORO</t>
  </si>
  <si>
    <t>O16057890002</t>
  </si>
  <si>
    <t>00099021001 DEPOSITO DE EFECTIVO, DEPOSITANTE: IRMA ORDOÑEZ POMA, CONCEPTO: REVERSION DE HABER, CUENTA DE DEPOSITO: CUENTA UNICA DEL TESORO</t>
  </si>
  <si>
    <t>O16058280002</t>
  </si>
  <si>
    <t>00099021001 DEPOSITO DE EFECTIVO, DEPOSITANTE: RIM-30 MURILLO, CONCEPTO: POR RETENCION POR SERVICIOS BASICOS AGUA MES ENERO 2018, CUENTA DE DEPOSITO: CUENTA UNICA DEL TESORO</t>
  </si>
  <si>
    <t>O16058470002</t>
  </si>
  <si>
    <t>00099021001 DEPOSITO DE EFECTIVO, DEPOSITANTE: ELEUTERIO MAMANI LIMACHI, CONCEPTO: DEVOLUCION DE COBRO DE PAGO UNICO, CUENTA DE DEPOSITO: CUENTA UNICA DEL TESORO</t>
  </si>
  <si>
    <t>O16058500002</t>
  </si>
  <si>
    <t>00099021001 DEPOSITO DE EFECTIVO, DEPOSITANTE: RAMIRO FERNANDO PINILLA LIZARRAGA, CONCEPTO: D5 2242 REGULARIZACION ENERO 2017 A DICIEMBRE 2017, CUENTA DE DEPOSITO: CUENTA UNICA DEL TESORO</t>
  </si>
  <si>
    <t>O16058650002</t>
  </si>
  <si>
    <t>00099021001 DEPOSITO DE EFECTIVO, DEPOSITANTE: RODOLFO HUARACHI AJHUACHO, CONCEPTO: REVERSION POR COMBUSTIBLE, CUENTA DE DEPOSITO: CUENTA UNICA DEL TESORO</t>
  </si>
  <si>
    <t>O16059150002</t>
  </si>
  <si>
    <t>00099021001 DEPOSITO DE EFECTIVO, DEPOSITANTE: ALVARO MARCO ANTONIO CABA OLIVAREZ, CONCEPTO: CITE: MEFP/VTCP/DGPOT/UAIS-CPI/N° 030/2016 REGULARIZACION SEPTIEMBRE-OCTUBRE 2017, CUENTA DE DEPOSITO: CUENTA UNICA DEL TESORO</t>
  </si>
  <si>
    <t>O16059290002</t>
  </si>
  <si>
    <t>00212082004 DEPOSITO DE EFECTIVO, DEPOSITANTE: INRA-MAXIMO ARIAS SURCO, CONCEPTO: DEVOLUCION DE VIATICOS, CUENTA DE DEPOSITO: CUENTA UNICA DEL TESORO</t>
  </si>
  <si>
    <t>O16059330002</t>
  </si>
  <si>
    <t>00099021001 DEPOSITO DE EFECTIVO, DEPOSITANTE: DINA RAMIREZ CHUI VDA. DE NINA, CONCEPTO: REVERSION HABERES AGOSTO 2015, CUENTA DE DEPOSITO: CUENTA UNICA DEL TESORO</t>
  </si>
  <si>
    <t>O16059550002</t>
  </si>
  <si>
    <t>00574012002 DEPOSITO DE EFECTIVO, DEPOSITANTE: EMILIO GUILLERMO LOPEZ FERNANDEZ, CONCEPTO: DEVOLUCION DEL 13% POR PASES ABORDO NO DECLARADOS, CUENTA DE DEPOSITO: CUENTA UNICA DEL TESORO</t>
  </si>
  <si>
    <t>O16059590002</t>
  </si>
  <si>
    <t>00046024204 DEPOSITO DE EFECTIVO, DEPOSITANTE: MELINA LICETH CARPIO CORRALES, CONCEPTO: DEVOLUCION DE RECURSOS QUE CORRESPONDE A 371 BS, CUENTA DE DEPOSITO: CUENTA UNICA DEL TESORO</t>
  </si>
  <si>
    <t>O16059810002</t>
  </si>
  <si>
    <t>00099021001 DEPOSITO DE EFECTIVO, DEPOSITANTE: FUNDACION BRIGADA MEDICA CUBANA, CONCEPTO: DEVOLUCION POR CONCEPTO DE GAS LICUADO CORRESPONDIENTE AL MES DE FEBRERO, CUENTA DE DEPOSITO: CUENTA UNICA DEL TESORO</t>
  </si>
  <si>
    <t>O16059830002</t>
  </si>
  <si>
    <t>00099021001 DEPOSITO DE EFECTIVO, DEPOSITANTE: FUNDACION BRIGADA MEDICA CUBANA, CONCEPTO: DEVOLUCION POR CONCEPTO DE TASAS PEAJES CORRESPONDIENTE AL MES DE FEBRERO, CUENTA DE DEPOSITO: CUENTA UNICA DEL TESORO</t>
  </si>
  <si>
    <t>O16059840002</t>
  </si>
  <si>
    <t>00099021001 DEPOSITO DE EFECTIVO, DEPOSITANTE: FUNDACION BRIGADA MEDICA CUBANA, CONCEPTO: DEVOLUCION POR CONCEPTO DE ALIMENTOS CORRESPONDIENTE AL ME DE FEBRERO, CUENTA DE DEPOSITO: CUENTA UNICA DEL TESORO</t>
  </si>
  <si>
    <t>O16059850002</t>
  </si>
  <si>
    <t>00224012006 DEPOSITO DE EFECTIVO, DEPOSITANTE: GUIDO ALVARO BALLON MORALES, CONCEPTO: DEVOLUCION DE SALDO NO UTILIZADO EN FONDOS EN AVANCE, CUENTA DE DEPOSITO: CUENTA UNICA DEL TESORO</t>
  </si>
  <si>
    <t>O16059860002</t>
  </si>
  <si>
    <t>00099021001 DEPOSITO DE EFECTIVO, DEPOSITANTE: FUNDACION BRIGADA MEDICA CUBANA, CONCEPTO: DEVOLUCION POR CONCEPTO DE COMBUSTIBLE CORRESPONDIENTE AL MES DE FEBRERO, CUENTA DE DEPOSITO: CUENTA UNICA DEL TESORO</t>
  </si>
  <si>
    <t>O16059870002</t>
  </si>
  <si>
    <t>00099021001 DEPOSITO DE EFECTIVO, DEPOSITANTE: FUNDACION BRIGADA MEDICA CUBANA, CONCEPTO: DEVOLUCION POR CONCEPTO DE COMUNICACIONES CORRESPONDIENTE AL MES DE FEBRERO, CUENTA DE DEPOSITO: CUENTA UNICA DEL TESORO</t>
  </si>
  <si>
    <t>O16060010002</t>
  </si>
  <si>
    <t>00224012002 DEPOSITO DE EFECTIVO, DEPOSITANTE: MARCO ANTONIO PINTO CALIZAYA, CONCEPTO: DEVOLUCION DE SALDO NO UTILIZADO EN PASAJES, CUENTA DE DEPOSITO: CUENTA UNICA DEL TESORO</t>
  </si>
  <si>
    <t>O16060170002</t>
  </si>
  <si>
    <t>00099021001 DEPOSITO DE EFECTIVO, DEPOSITANTE: MINISTERIO DE MEDIO AMBIENTE Y AGUA MMAYA, CONCEPTO: DEVOLUCION SALDOS FONDOS EN AVANCE, CUENTA DE DEPOSITO: CUENTA UNICA DEL TESORO</t>
  </si>
  <si>
    <t>O16060690002</t>
  </si>
  <si>
    <t>00099021001 DEPOSITO DE EFECTIVO, DEPOSITANTE: JEANETTE OLMOS SOTO, CONCEPTO: DOBLE PERCEPCION, CUENTA DE DEPOSITO: CUENTA UNICA DEL TESORO</t>
  </si>
  <si>
    <t>O16060850002</t>
  </si>
  <si>
    <t>00342012001 DEPOSITO DE EFECTIVO, DEPOSITANTE: FERNANDO PONCE DE LEON, CONCEPTO: DEVOLUCION DE VIATICOS, CUENTA DE DEPOSITO: CUENTA UNICA DEL TESORO</t>
  </si>
  <si>
    <t>O16060890002</t>
  </si>
  <si>
    <t>00342012001 DEPOSITO DE EFECTIVO, DEPOSITANTE: PAOLA GARCIA C.I 4744313 LP, CONCEPTO: DEVOLUCION DE VIATICOS, CUENTA DE DEPOSITO: CUENTA UNICA DEL TESORO</t>
  </si>
  <si>
    <t>O16061210002</t>
  </si>
  <si>
    <t>00070011102 DEPOSITO DE EFECTIVO, DEPOSITANTE: RUDDY CHOQUEHUANCA DE LA CRUZ, CONCEPTO: DEVOLUCION POR EXCEDENTE EN LINEA CORPORATIVA, CUENTA DE DEPOSITO: CUENTA UNICA DEL TESORO</t>
  </si>
  <si>
    <t>B16063100002</t>
  </si>
  <si>
    <t>00047257002 DEP.DE CHEQ.AJENOS,RET.DE CAM.,CONCEPTO: REVERSION,DEP.: UEP-ACCESOS UOL PATACAMAYA , PROCEDENCIA: BANCO UNION S.A., CHEQUE: 2693, FECHA DE EMISION:16/03/2018</t>
  </si>
  <si>
    <t>B16063120002</t>
  </si>
  <si>
    <t>00047257002 DEP.DE CHEQ.AJENOS,RET.DE CAM.,CONCEPTO: REVERSION,DEP.: UEP-ACCESOS UOL PATACAMAYA , PROCEDENCIA: BANCO UNION S.A., CHEQUE: 2740, FECHA DE EMISION:16/03/2018</t>
  </si>
  <si>
    <t>B16063150002</t>
  </si>
  <si>
    <t>00047257002 DEP.DE CHEQ.AJENOS,RET.DE CAM.,CONCEPTO: REVERSION,DEP.: UEP-ACCESOS UOL PATACAMAYA , PROCEDENCIA: BANCO UNION S.A., CHEQUE: 2739, FECHA DE EMISION:16/03/2018</t>
  </si>
  <si>
    <t>B16063170002</t>
  </si>
  <si>
    <t>00047257002 DEP.DE CHEQ.AJENOS,RET.DE CAM.,CONCEPTO: REVERSION,DEP.: UEP-ACCESOS UOL PATACAMAYA , PROCEDENCIA: BANCO UNION S.A., CHEQUE: 2738, FECHA DE EMISION:16/03/2018</t>
  </si>
  <si>
    <t>B16063190002</t>
  </si>
  <si>
    <t>00047257002 DEP.DE CHEQ.AJENOS,RET.DE CAM.,CONCEPTO: REVERSION,DEP.: UEP-ACCESOS UOL PATACAMAYA , PROCEDENCIA: BANCO UNION S.A., CHEQUE: 2737, FECHA DE EMISION:16/03/2018</t>
  </si>
  <si>
    <t>B16063200002</t>
  </si>
  <si>
    <t>00047257002 DEP.DE CHEQ.AJENOS,RET.DE CAM.,CONCEPTO: REVERSION,DEP.: UEP-ACCESOS UOL PATACAMAYA , PROCEDENCIA: BANCO UNION S.A., CHEQUE: 2736, FECHA DE EMISION:16/03/2018</t>
  </si>
  <si>
    <t>B16063210002</t>
  </si>
  <si>
    <t>00047257002 DEP.DE CHEQ.AJENOS,RET.DE CAM.,CONCEPTO: REVERSION,DEP.: UEP-ACCESOS UOL PATACAMAYA , PROCEDENCIA: BANCO UNION S.A., CHEQUE: 2734, FECHA DE EMISION:16/03/2018</t>
  </si>
  <si>
    <t>B16063430002</t>
  </si>
  <si>
    <t>00299014101 DEP.DE CHEQ.AJENOS,RET.DE CAM.,CONCEPTO: DESEMBOLSO PARA GASTOS ADMINISTRATIVOS PROVENIENTES DE LA GOBERNACION,DEP.: SERVICIO DEPARTAMENTAL DE RIEGO LA PAZ , PROCEDENCIA: BANCO UNION S.A., CHEQUE: 552, FECHA DE EMISION:19/03/2018</t>
  </si>
  <si>
    <t>B16063680002</t>
  </si>
  <si>
    <t>00046181101 DEP.DE CHEQ.AJENOS,RET.DE CAM.,CONCEPTO: PAGO DE SUELDOS,DEP.: MINISTERIO DE SALUD , PROCEDENCIA: BANCO UNION S.A., CHEQUE: 12520, FECHA DE EMISION:16/03/2018</t>
  </si>
  <si>
    <t>B16063910002</t>
  </si>
  <si>
    <t>00020011103 DEP.DE CHEQ.AJENOS,RET.DE CAM.,CONCEPTO: PAGO TRANSF. EXT A EMP "THINNK HOLDINGS" ADQUISICION DE REPUESTOS AERO AVR146-RJ70 MSN E1230 FAB-108,DEP.: TRANSPORTE AEREO MILITAR</t>
  </si>
  <si>
    <t>O16062750002</t>
  </si>
  <si>
    <t>00099021001 DEPOSITO DE EFECTIVO, DEPOSITANTE: MARIA MARCELINA BUSTILLOS DE MERCADO, CONCEPTO: PAGO EXCEDENTE DE TELEFONIA FIJA, CUENTA DE DEPOSITO: CUENTA UNICA DEL TESORO</t>
  </si>
  <si>
    <t>O16063440002</t>
  </si>
  <si>
    <t>00099021001 DEPOSITO DE EFECTIVO, DEPOSITANTE: VIAS BOLIVIA MIGUEL ADRIAN CUELLAR QUINO, CONCEPTO: DEVOLUCION POR DOBLE PERCEPCION, CUENTA DE DEPOSITO: CUENTA UNICA DEL TESORO</t>
  </si>
  <si>
    <t>O16063480002</t>
  </si>
  <si>
    <t>00099021001 DEPOSITO DE EFECTIVO, DEPOSITANTE: JUAN CARLOS CARVAJAL APAZA, CONCEPTO: EXCEDENTE DE AGUINALDO, CUENTA DE DEPOSITO: CUENTA UNICA DEL TESORO</t>
  </si>
  <si>
    <t>00526012001 DEPOSITO DE EFECTIVO, DEPOSITANTE: BOLIVIA TV - DANIEL TICONA MAMANI, CONCEPTO: DEVOLUCION DE PASAJES, CUENTA DE DEPOSITO: CUENTA UNICA DEL TESORO</t>
  </si>
  <si>
    <t>O16063670002</t>
  </si>
  <si>
    <t>00099021001 DEPOSITO DE EFECTIVO, DEPOSITANTE: EINAR MARIO PEREZ ARISPE, CONCEPTO: DEVOLUCION DE VIATICOS, CUENTA DE DEPOSITO: CUENTA UNICA DEL TESORO</t>
  </si>
  <si>
    <t>O16064070002</t>
  </si>
  <si>
    <t>O16064110002</t>
  </si>
  <si>
    <t>00099021001 DEPOSITO DE EFECTIVO, DEPOSITANTE: SEDES LA PAZ FLORA SIÑANI MOLLIZACA, CONCEPTO: DEVOLUCION DE BONO DE FRONTERA, CUENTA DE DEPOSITO: CUENTA UNICA DEL TESORO</t>
  </si>
  <si>
    <t>O16064530002</t>
  </si>
  <si>
    <t>O16064970002</t>
  </si>
  <si>
    <t>00099021001 DEPOSITO DE EFECTIVO, DEPOSITANTE: TATIANA VIRGINIA FLORES OROSCO, CONCEPTO: DEVOLUCION DEL SALDO RESTANTE DE LOS FONDOS EN AVANCE FIC CEPPC P.LOG N 005/2018-2019, CUENTA DE DEPOSITO: CUENTA UNICA DEL TESORO</t>
  </si>
  <si>
    <t>O16065120002</t>
  </si>
  <si>
    <t>00099021001 DEPOSITO DE EFECTIVO, DEPOSITANTE: EJERCITO DE BOLIVIA 147956025, CONCEPTO: REVERCION DE SALDOS NO EJECUTADOS PRODUCTOS METALICOS, CUENTA DE DEPOSITO: CUENTA UNICA DEL TESORO</t>
  </si>
  <si>
    <t>O16065140002</t>
  </si>
  <si>
    <t>00099021001 DEPOSITO DE EFECTIVO, DEPOSITANTE: EJERCITO DE BOLIVIA 147956025, CONCEPTO: REVERCION DE SALDO NO EJECUTADO PRODUCTOS QUIMICOS, CUENTA DE DEPOSITO: CUENTA UNICA DEL TESORO</t>
  </si>
  <si>
    <t>O16065150002</t>
  </si>
  <si>
    <t>00099021001 DEPOSITO DE EFECTIVO, DEPOSITANTE: EJERCITO DE BOLIVIA 147956025, CONCEPTO: REVERCION DE SALDOS NO EJECUTADOS ALIMENTOS PARA ANIMALES, CUENTA DE DEPOSITO: CUENTA UNICA DEL TESORO</t>
  </si>
  <si>
    <t>O16065170002</t>
  </si>
  <si>
    <t>00099021001 DEPOSITO DE EFECTIVO, DEPOSITANTE: MARIA ISABEL LOPEZ QUISPE, CONCEPTO: REVERSION P/ADQ. MAT. INSUMOS DEST MTTO DN3 MAMORE CN. CARLOS SILES, CUENTA DE DEPOSITO: CUENTA UNICA DEL TESORO</t>
  </si>
  <si>
    <t>B16066440002</t>
  </si>
  <si>
    <t>00020011103 DEP.DE CHEQ.AJENOS,RET.DE CAM.,CONCEPTO: PAGO TRANSF EXT EMP "THINNK HOLDINGS" ADQUISICION DE REPUESTO AERO AVRO 146-RJ70 MSN E 1230 FAB-108,DEP.: TRANSPORTE AEREO MILITAR</t>
  </si>
  <si>
    <t>B16066770002</t>
  </si>
  <si>
    <t>00016014201 DEP.DE CHEQ.AJENOS,RET.DE CAM.,CONCEPTO: DESEMBOLSO DE RECURSOS CORRESPONDIENTE DIPLOMAS BACHILLER GESTION 2018,DEP.: MINISTERIO DE EDUCACION , PROCEDENCIA: BANCO UNION S.A., CHEQUE: 21694, FECHA DE EMISION:14/03/2018</t>
  </si>
  <si>
    <t>B16066790002</t>
  </si>
  <si>
    <t>00016014201 DEP.DE CHEQ.AJENOS,RET.DE CAM.,CONCEPTO: DIPLOMAS DE BACHILLER GESTION 2018,DEP.: MINISTERIO DE EDUCACION , PROCEDENCIA: BANCO UNION S.A., CHEQUE: 21697, FECHA DE EMISION:14/03/2018</t>
  </si>
  <si>
    <t>B16066810002</t>
  </si>
  <si>
    <t>00016014201 DEP.DE CHEQ.AJENOS,RET.DE CAM.,CONCEPTO: DIPLOMAS DE BACHILLER GESTION 2018,DEP.: MINISTERIO DE EDUCACION , PROCEDENCIA: BANCO UNION S.A., CHEQUE: 21695, FECHA DE EMISION:14/03/2018</t>
  </si>
  <si>
    <t>B16066820002</t>
  </si>
  <si>
    <t>00016014101 DEP.DE CHEQ.AJENOS,RET.DE CAM.,CONCEPTO: DIPLOMAS BACHILLER GESTION 2018,DEP.: MINISTERIO DE EDUCACION , PROCEDENCIA: BANCO UNION S.A., CHEQUE: 21696, FECHA DE EMISION:14/03/2018</t>
  </si>
  <si>
    <t>B16066830002</t>
  </si>
  <si>
    <t>00016011101 DEP.DE CHEQ.AJENOS,RET.DE CAM.,CONCEPTO: DEVOLUCION DE PASAJES AEREOS,DEP.: MINISTERIO DE EDUCACION , PROCEDENCIA: BANCO UNION S.A., CHEQUE: 21693, FECHA DE EMISION:14/03/2018</t>
  </si>
  <si>
    <t>B16066930002</t>
  </si>
  <si>
    <t>00099021001 DEP.DE CHEQ.AJENOS,RET.DE CAM.,CONCEPTO: PAGO DE SINIESTRO,DEP.: ASEGURADORA FORTALEZA S.A , PROCEDENCIA: BANCO FORTALEZA SOCIEDAD ANONIMA (BANCO FORTALEZA S.A.), CHEQUE: 6772, FECHA DE EMISIO</t>
  </si>
  <si>
    <t>B16066990002</t>
  </si>
  <si>
    <t>00342012001 DEP.DE CHEQ.AJENOS,RET.DE CAM.,CONCEPTO: DEVOLUCION FONDOS EN AVANCE,DEP.: AEV REGIONAL TARIJA , PROCEDENCIA: BANCO UNION S.A., CHEQUE: 1197, FECHA DE EMISION:12/03/2018</t>
  </si>
  <si>
    <t>B16067010002</t>
  </si>
  <si>
    <t>00342012001 DEP.DE CHEQ.AJENOS,RET.DE CAM.,CONCEPTO: DEVOLUCION FONDOS EN AVANCE,DEP.: AEV REGIONAL POTOSI , PROCEDENCIA: BANCO UNION S.A., CHEQUE: 589, FECHA DE EMISION:14/03/2018</t>
  </si>
  <si>
    <t>B16067100002</t>
  </si>
  <si>
    <t>00290012001 DEP.DE CHEQ.AJENOS,RET.DE CAM.,CONCEPTO: DEP. POR DEVPOR BOA DE PASAJES NO UTILIZADOS DE FUNCIONARIOS OFICINA NACIONAL*2017 S/ C-31 SIP N°64,DEP.: SERVICIO DE IMPUESTOS NACIONALES</t>
  </si>
  <si>
    <t>B16067110002</t>
  </si>
  <si>
    <t>00290012001 DEP.DE CHEQ.AJENOS,RET.DE CAM.,CONCEPTO: DEP. POR MULTAS Y ATRASOS DE CONSULTORES DE LA GAF DE ENERO/2018 SEGUN C-31 SIP N° 66,DEP.: SERVICIO DE IMPUESTOS NACIONALES , PROCEDENCIA: BANCO UNION S.A., CHEQUE: 4789, FECHA DE EMISION:14/03/2018</t>
  </si>
  <si>
    <t>B16067120002</t>
  </si>
  <si>
    <t>00290012001 DEP.DE CHEQ.AJENOS,RET.DE CAM.,CONCEPTO: DEP DE VICENTA PERALTA POR DEPÓSITO EN DEMASIA DE LA GDCH/2018 SEGUN C-31 SIP N° 67,DEP.: SERVICIO DE IMPUESTOS NACIONALES , PROCEDENCIA: BANCO UNION S.A., CHEQUE: 4790, FECHA DE EMISION:14/03/2018</t>
  </si>
  <si>
    <t>B16067210002</t>
  </si>
  <si>
    <t>00099024113 DEP.DE CHEQ.AJENOS,RET.DE CAM.,CONCEPTO: SALDO DEVOLUCION UPRE CONST. PROYECTO VIVIENDAS TARATA,DEP.: GOBIERNO AUTONOMO MUNICIPAL QUIBAYA , PROCEDENCIA: BANCO UNION S.A., CHEQUE: 2123, FECHA DE EMISION:16/03/2018</t>
  </si>
  <si>
    <t>B16067480002</t>
  </si>
  <si>
    <t>00283042001 DEP.DE CHEQ.AJENOS,RET.DE CAM.,CONCEPTO: VIATICOS,DEP.: ADUANA NACIONAL , PROCEDENCIA: BANCO UNION S.A., CHEQUE: 2960, FECHA DE EMISION:13/03/2018</t>
  </si>
  <si>
    <t>O16066470002</t>
  </si>
  <si>
    <t>00099021001 DEPOSITO DE EFECTIVO, DEPOSITANTE: GABRIEL MENDIETA MONTERO, CONCEPTO: REVERSION PASAJES, CUENTA DE DEPOSITO: CUENTA UNICA DEL TESORO</t>
  </si>
  <si>
    <t>O16066690002</t>
  </si>
  <si>
    <t>00099021001 DEPOSITO DE EFECTIVO, DEPOSITANTE: WALTER JUAN FERNANDEZ CUENTAS, CONCEPTO: REVERSION, CUENTA DE DEPOSITO: CUENTA UNICA DEL TESORO</t>
  </si>
  <si>
    <t>O16066780002</t>
  </si>
  <si>
    <t>00099021001 DEPOSITO DE EFECTIVO, DEPOSITANTE: NORAH TEREZA BOHORQUEZ VDA DE GONZALES, CONCEPTO: COBRO INDEBIDO POR NUEVAS NUPCIAS, CUENTA DE DEPOSITO: CUENTA UNICA DEL TESORO</t>
  </si>
  <si>
    <t>O16066900002</t>
  </si>
  <si>
    <t>00099021001 DEPOSITO DE EFECTIVO, DEPOSITANTE: MARIA TERESA DURAN SUAREZ, CONCEPTO: DEVOLUCION POR DAÑO ECONOMICO INVOLUNTARIO, CUENTA DE DEPOSITO: CUENTA UNICA DEL TESORO</t>
  </si>
  <si>
    <t>O16067020002</t>
  </si>
  <si>
    <t>00574012002 DEPOSITO DE EFECTIVO, DEPOSITANTE: LACTEOSBOL, CONCEPTO: DEVOLUCION DE PAGO EN DEMACIA POLICIAS, CUENTA DE DEPOSITO: CUENTA UNICA DEL TESORO</t>
  </si>
  <si>
    <t>O16067030002</t>
  </si>
  <si>
    <t>00526012001 DEPOSITO DE EFECTIVO, DEPOSITANTE: BOLIVIA TV-FERNANDO BUSTAMANTE, CONCEPTO: DEVOLUCION DE VIATICOS, CUENTA DE DEPOSITO: CUENTA UNICA DEL TESORO</t>
  </si>
  <si>
    <t>O16067610002</t>
  </si>
  <si>
    <t>O16067920002</t>
  </si>
  <si>
    <t>00099021001 DEPOSITO DE EFECTIVO, DEPOSITANTE: ABENOR ROBERTO ALFARO CASTILLO, CONCEPTO: DEVOLUCION POR COBRO DE DOBLE PERCEPCION MES FEBRERO, CUENTA DE DEPOSITO: CUENTA UNICA DEL TESORO</t>
  </si>
  <si>
    <t>O16068030002</t>
  </si>
  <si>
    <t>00081094201 DEPOSITO DE EFECTIVO, DEPOSITANTE: SANTOS ADUVIRI PEREZ, CONCEPTO: DEVOLUCION DE VIATICOS, CUENTA DE DEPOSITO: CUENTA UNICA DEL TESORO</t>
  </si>
  <si>
    <t>O16068040002</t>
  </si>
  <si>
    <t>00046034201 DEPOSITO DE EFECTIVO, DEPOSITANTE: INLASA, CONCEPTO: DEVOLUCION DE SALDO C-31 N° 936, CUENTA DE DEPOSITO: CUENTA UNICA DEL TESORO</t>
  </si>
  <si>
    <t>O16068190002</t>
  </si>
  <si>
    <t>00099021001 DEPOSITO DE EFECTIVO, DEPOSITANTE: EDSON VICTOR OCHA GIRONDA, CONCEPTO: DEVOLUCION DE VIATICOS Y PASAJES, CUENTA DE DEPOSITO: CUENTA UNICA DEL TESORO</t>
  </si>
  <si>
    <t>O16068930002</t>
  </si>
  <si>
    <t>00099021001 DEPOSITO DE EFECTIVO, DEPOSITANTE: CARLOS ANTONIO HUANCA QUISPE, CONCEPTO: DEVOLUCION RESTANTE DE PASAJES, CUENTA DE DEPOSITO: CUENTA UNICA DEL TESORO</t>
  </si>
  <si>
    <t>B16070520002</t>
  </si>
  <si>
    <t>00015011108 DEP.DE CHEQ.AJENOS,RET.DE CAM.,CONCEPTO: DEVOLUCION DE FONDOS,DEP.: MIN. GOBIERNO , PROCEDENCIA: BANCO UNION S.A., CHEQUE: 51039, FECHA DE EMISION:13/03/2018</t>
  </si>
  <si>
    <t>B16070680002</t>
  </si>
  <si>
    <t>00015011108 DEP.DE CHEQ.AJENOS,RET.DE CAM.,CONCEPTO: DEVOLUCION DE FONDOS,DEP.: MIN. GOBIERNO , PROCEDENCIA: BANCO UNION S.A., CHEQUE: 51040, FECHA DE EMISION:13/03/2018</t>
  </si>
  <si>
    <t>B16070790002</t>
  </si>
  <si>
    <t>00660072001 DEP.DE CHEQ.AJENOS,RET.DE CAM.,CONCEPTO: CIERRE DE CUENTAS POR COBRAR DE LA SRA. ROSEMARY JUDITH CORTEZ CALLISAYA,DEP.: ORGANO JUDICIAL , PROCEDENCIA: BANCO UNION S.A., CHEQUE: 2020, FECHA DE EMISION:20/03/2018</t>
  </si>
  <si>
    <t>B16070990002</t>
  </si>
  <si>
    <t>00070011102 DEP.DE CHEQ.AJENOS,RET.DE CAM.,CONCEPTO: DEVOLUCION DE FONDOS CON CARGO A RENDIR JDT - CBBA C-31 N° 223,DEP.: MTEPS , PROCEDENCIA: BANCO UNION S.A., CHEQUE: 8642, FECHA DE EMISION:20/03/2018</t>
  </si>
  <si>
    <t>B16071000002</t>
  </si>
  <si>
    <t>00070011102 DEP.DE CHEQ.AJENOS,RET.DE CAM.,CONCEPTO: DEVOLUCION DE PASAJE LINEA BOA,DEP.: MTPES , PROCEDENCIA: BANCO UNION S.A., CHEQUE: 8644, FECHA DE EMISION:20/03/2018</t>
  </si>
  <si>
    <t>B16071010002</t>
  </si>
  <si>
    <t>00020011103 DEP.DE CHEQ.AJENOS,RET.DE CAM.,CONCEPTO: PAGO TRANSF EXT EMP THINK HOLDINGS P/OCTAVA CUOTA P/LA COMPRA DE LA AERO. BAE AVRO RJ70 (MSN-E1252),DEP.: TRANSPORTE AEREO MILITAR</t>
  </si>
  <si>
    <t>O16070130002</t>
  </si>
  <si>
    <t>00070011102 DEPOSITO DE EFECTIVO, DEPOSITANTE: EFRAIN NINA AVALOS, CONCEPTO: DEVOLUCION DE CONSUMO ENTEL, CUENTA DE DEPOSITO: CUENTA UNICA DEL TESORO</t>
  </si>
  <si>
    <t>O16070420002</t>
  </si>
  <si>
    <t>00099021001 DEPOSITO DE EFECTIVO, DEPOSITANTE: NATTY GINA HUARACHI RODRIGUEZ, CONCEPTO: DOBLE PERCEPCION, CUENTA DE DEPOSITO: CUENTA UNICA DEL TESORO</t>
  </si>
  <si>
    <t>O16070450002</t>
  </si>
  <si>
    <t>O16070580002</t>
  </si>
  <si>
    <t>00585012002 DEPOSITO DE EFECTIVO, DEPOSITANTE: AGENCIA BOLIVIANA ESPACIAL ABE FRANKLIN AYLLON, CONCEPTO: DEPOSITÓ 13% IVA FACT NO DECLARADA, CUENTA DE DEPOSITO: CUENTA UNICA DEL TESORO</t>
  </si>
  <si>
    <t>O16070620002</t>
  </si>
  <si>
    <t>00585012002 DEPOSITO DE EFECTIVO, DEPOSITANTE: AGENCIA BOLIVIANA ESPACIAL JORGE BUENO, CONCEPTO: DEVOLUCION DE VIATICOS NO UTILIZADOS, CUENTA DE DEPOSITO: CUENTA UNICA DEL TESORO</t>
  </si>
  <si>
    <t>O16070750002</t>
  </si>
  <si>
    <t>00099021001 DEPOSITO DE EFECTIVO, DEPOSITANTE: CONALPEDIS, CONCEPTO: REPOSICION DE FONDOS, CUENTA DE DEPOSITO: CUENTA UNICA DEL TESORO</t>
  </si>
  <si>
    <t>O16070760002</t>
  </si>
  <si>
    <t>O16070800002</t>
  </si>
  <si>
    <t>00099021001 DEPOSITO DE EFECTIVO, DEPOSITANTE: FELIX CESAR NAVARRO MIRANDA, CONCEPTO: DEVOLUCION DE VIATICOS POR 1 DIA DE VIAJE TORONTO-CANADA DEL 02 AL 09 DE MARZO DE 2018, CUENTA DE DEPOSITO: CUENTA UNICA DEL TESORO</t>
  </si>
  <si>
    <t>O16070830002</t>
  </si>
  <si>
    <t>00099021001 DEPOSITO DE EFECTIVO, DEPOSITANTE: FELIX CESAR NAVARRO MIRANDA, CONCEPTO: DEVOL DE FONDOS GASTOS DE REPRESENTACION DE 1 DIA VIAJE A TORONTO-CANADA DEL 02 AL 09 MARZO DE 2018, CUENTA DE DEPOSITO: CUENTA UNICA DEL TESORO</t>
  </si>
  <si>
    <t>O16070960002</t>
  </si>
  <si>
    <t>00099021001 DEPOSITO DE EFECTIVO, DEPOSITANTE: CAROLINA VICTORIA SAAVEDRA RONCAL, CONCEPTO: DOBLE PERCEPCION, CUENTA DE DEPOSITO: CUENTA UNICA DEL TESORO</t>
  </si>
  <si>
    <t>O16071050002</t>
  </si>
  <si>
    <t>00099021001 DEPOSITO DE EFECTIVO, DEPOSITANTE: OSCAR HUGO PAUCARA QUISPE, CONCEPTO: DEVOLUCION REFRIGERIO SEGURIDAD ENERO/18, CUENTA DE DEPOSITO: CUENTA UNICA DEL TESORO</t>
  </si>
  <si>
    <t>O16071070002</t>
  </si>
  <si>
    <t>O16071090002</t>
  </si>
  <si>
    <t>00580012001 DEPOSITO DE EFECTIVO, DEPOSITANTE: RONALD ARRAYA VELIZ, CONCEPTO: DEVOLUCION DE PASAJES NO UTILIZADOS, CUENTA DE DEPOSITO: CUENTA UNICA DEL TESORO</t>
  </si>
  <si>
    <t>O16071270002</t>
  </si>
  <si>
    <t>00099021001 DEPOSITO DE EFECTIVO, DEPOSITANTE: FRANZ PABLO FLORES CRUZ, CONCEPTO: DEVOLUCION DE VIATICOS, CUENTA DE DEPOSITO: CUENTA UNICA DEL TESORO</t>
  </si>
  <si>
    <t>O16071310002</t>
  </si>
  <si>
    <t>00099021001 DEPOSITO DE EFECTIVO, DEPOSITANTE: EJERCITO DE BOLIVIA RA-I MY GRAL ELIODORO CAMACHO, CONCEPTO: DEVOLUCION SALDO TELEFONIA, CUENTA DE DEPOSITO: CUENTA UNICA DEL TESORO</t>
  </si>
  <si>
    <t>O16071350002</t>
  </si>
  <si>
    <t>00099021001 DEPOSITO DE EFECTIVO, DEPOSITANTE: ASFI-ROBERTO ALEJANDRO FERNANDEZ, CONCEPTO: DEVOLUCON DE VIATICOS, CUENTA DE DEPOSITO: CUENTA UNICA DEL TESORO</t>
  </si>
  <si>
    <t>O16071360002</t>
  </si>
  <si>
    <t>00099021001 DEPOSITO DE EFECTIVO, DEPOSITANTE: ASFI - FREDDY AUGUSTO LENZ ARDAYA, CONCEPTO: DEVOLUCION DE FONDOS SABSA, CUENTA DE DEPOSITO: CUENTA UNICA DEL TESORO</t>
  </si>
  <si>
    <t>O16071890002</t>
  </si>
  <si>
    <t>00099021001 DEPOSITO DE EFECTIVO, DEPOSITANTE: OSWALDO RENE LOPEZ RAYA, CONCEPTO: CUMPLIMIENTO PARCIAL DE RECONOCIMIENTO DE OBLIGACION A LA CNS BS.27,016,19 ( 2DA CUOTA ), CUENTA DE DEPOSITO: CUENTA UNICA DEL TESORO</t>
  </si>
  <si>
    <t>O16072090002</t>
  </si>
  <si>
    <t>00099021001 DEPOSITO DE EFECTIVO, DEPOSITANTE: SOCORRO MARAÑON CABRERA DE REQUE, CONCEPTO: DEVOLUCION DE DUODECIMAS DE AGUINALDO, CUENTA DE DEPOSITO: CUENTA UNICA DEL TESORO</t>
  </si>
  <si>
    <t>O16072110002</t>
  </si>
  <si>
    <t>00081094201 DEPOSITO DE EFECTIVO, DEPOSITANTE: MICHAEL JURADO URIOSTE, CONCEPTO: DEVOLUCION VIATICOS, CUENTA DE DEPOSITO: CUENTA UNICA DEL TESORO</t>
  </si>
  <si>
    <t>O16072630002</t>
  </si>
  <si>
    <t>00099021001 DEPOSITO DE EFECTIVO, DEPOSITANTE: EDILBERTO ARUQUIPA ALARCON, CONCEPTO: REVERSION CONSUMO DE AGUA DEL MES DE ENERO DEL 2018, CUENTA DE DEPOSITO: CUENTA UNICA DEL TESORO</t>
  </si>
  <si>
    <t>B16073890002</t>
  </si>
  <si>
    <t>00099021001 DEP.DE CHEQ.AJENOS,RET.DE CAM.,CONCEPTO: PAGO INCAPACIDADES TEMPORALES (REEMBOLSO) MINISTERIO DE ECONOMIA FINANZAS PUBLICAS,DEP.: CAJA NACIONAL DE SALUD , PROCEDENCIA: BANCO UNION S.A., CHEQUE: 15092, FECHA DE EMISION:22/03/2018</t>
  </si>
  <si>
    <t>B16073900002</t>
  </si>
  <si>
    <t>00099021001 DEP.DE CHEQ.AJENOS,RET.DE CAM.,CONCEPTO: DEPOSITÓ AL TGN POR CONCEPTO DE DEVOLUCION 10% CAPITAL CASA DE CAMBIO TRAVELEX,DEP.: ASFI-JFI , PROCEDENCIA: BANCO UNION S.A., CHEQUE: 2807, FECHA DE EMISION:16/03/2018</t>
  </si>
  <si>
    <t>B16073990002</t>
  </si>
  <si>
    <t>00290012001 DEP.DE CHEQ.AJENOS,RET.DE CAM.,CONCEPTO: DEP POR MULTAS Y ATRASOS DE LA GDQLLO-FEBRERO/2018 DE CONSULTORES DE LINEA S/G C31 SIP N° 71,DEP.: SERVICIO DE IMPUESTOS NACIONALES</t>
  </si>
  <si>
    <t>B16074020002</t>
  </si>
  <si>
    <t>00290012001 DEP.DE CHEQ.AJENOS,RET.DE CAM.,CONCEPTO: DEP POR DEVOL EFECTUADO POR LUIS ALBERTO BAUTISTA PALOMEQUE PAGO EN DEMASIA DEL CONT ADM N°73/2016,DEP.: SERVICIO DE IMPUESTOS NACIONALES</t>
  </si>
  <si>
    <t>B16074040002</t>
  </si>
  <si>
    <t>00290012001 DEP.DE CHEQ.AJENOS,RET.DE CAM.,CONCEPTO: DEP RETENCION RC-IVA PAGO POR SERV PUBLICOS DE LA GDEA/2018 POR SALDO NO EJECUTADO SG C31 SIP N°74,DEP.: SERVICIO DE IMPUESTOS NACIONALES</t>
  </si>
  <si>
    <t>B16074070002</t>
  </si>
  <si>
    <t>00290012001 DEP.DE CHEQ.AJENOS,RET.DE CAM.,CONCEPTO: DEP POR DEVOLUCIONES EN DEP EN DEMASIA GGLPZ SEGUN C31 SIP N° 68,DEP.: SERVICIO DE IMPUESTOS NACIONALES , PROCEDENCIA: BANCO UNION S.A., CHEQUE: 4797, FECHA DE EMISION:19/03/2018</t>
  </si>
  <si>
    <t>B16074130002</t>
  </si>
  <si>
    <t>00342012001 DEP.DE CHEQ.AJENOS,RET.DE CAM.,CONCEPTO: DEVOLUCION DE FONDOS REFRIGERIO C-31 N° 2344 MES DICIEMBRE,DEP.: A.E.V. REGIONAL SUCRE , PROCEDENCIA: BANCO UNION S.A., CHEQUE: 404, FECHA DE EMISION:07/03/2018</t>
  </si>
  <si>
    <t>B16074140002</t>
  </si>
  <si>
    <t>00099021001 DEP.DE CHEQ.AJENOS,RET.DE CAM.,CONCEPTO: PELAGIA MARTINEZ CHUCA,DEP.: BANCO UNION S.A. , PROCEDENCIA: BANCO UNION S.A., CHEQUE: 154456, FECHA DE EMISION:22/03/2018</t>
  </si>
  <si>
    <t>B16074160002</t>
  </si>
  <si>
    <t>00099021001 DEP.DE CHEQ.AJENOS,RET.DE CAM.,CONCEPTO: ACOSTA CALLEJO WILMA,DEP.: BANCO UNION S.A. , PROCEDENCIA: BANCO UNION S.A., CHEQUE: 154457, FECHA DE EMISION:22/03/2018</t>
  </si>
  <si>
    <t>O16073850002</t>
  </si>
  <si>
    <t>00099021001 DEPOSITO DE EFECTIVO, DEPOSITANTE: RIM-30 "MURILLO", CONCEPTO: RETENCION ALIMENTOS PARA ANIMALES,MEDICAMENTOS, MARISCALERIA MES DE FEBRERO 2018, CUENTA DE DEPOSITO: CUENTA UNICA DEL TESORO</t>
  </si>
  <si>
    <t>O16074000002</t>
  </si>
  <si>
    <t>00099021001 DEPOSITO DE EFECTIVO, DEPOSITANTE: OMAR DAVID RODRIGUEZ BERMUDEZ, CONCEPTO: RECUPERACION EXTRAJUDICIAL, CUENTA DE DEPOSITO: CUENTA UNICA DEL TESORO</t>
  </si>
  <si>
    <t>O16074010002</t>
  </si>
  <si>
    <t>00099021001 DEPOSITO DE EFECTIVO, DEPOSITANTE: JAVIER GUSTAVO PAREDES PORTUGAL, CONCEPTO: RECUPERACION EXTRAJUDICIAL, CUENTA DE DEPOSITO: CUENTA UNICA DEL TESORO</t>
  </si>
  <si>
    <t>O16074090002</t>
  </si>
  <si>
    <t>00342012001 DEPOSITO DE EFECTIVO, DEPOSITANTE: A.E.V. REGIONAL SUCRE, CONCEPTO: DEVOLUCION DE FONDOS REFRIGERIO C-31 N° 2344 MES DICIEMBRE, CUENTA DE DEPOSITO: CUENTA UNICA DEL TESORO</t>
  </si>
  <si>
    <t>O16074390002</t>
  </si>
  <si>
    <t>00099021001 DEPOSITO DE EFECTIVO, DEPOSITANTE: FERMIN CIPRIANO QUISPE MAMANI, CONCEPTO: DOBLE PERCEPCION, CUENTA DE DEPOSITO: CUENTA UNICA DEL TESORO</t>
  </si>
  <si>
    <t>O16074550002</t>
  </si>
  <si>
    <t>00132079201 DEPOSITO DE EFECTIVO, DEPOSITANTE: MIGUEL CALDERON MEDRANO, CONCEPTO: DEVOLUCION DE FONDOS NO UTILIZADOS, CUENTA DE DEPOSITO: CUENTA UNICA DEL TESORO</t>
  </si>
  <si>
    <t>O16074750002</t>
  </si>
  <si>
    <t>00099021001 DEPOSITO DE EFECTIVO, DEPOSITANTE: RC-10 " MERCADO ", CONCEPTO: RETENCION, CUENTA DE DEPOSITO: CUENTA UNICA DEL TESORO</t>
  </si>
  <si>
    <t>O16074800002</t>
  </si>
  <si>
    <t>00099021001 DEPOSITO DE EFECTIVO, DEPOSITANTE: "ESCONBOL", CONCEPTO: RETENCION POR MARISCALERIA CORRESPONDIENTE A MES FEBRERO/18 P-1119, CUENTA DE DEPOSITO: CUENTA UNICA DEL TESORO</t>
  </si>
  <si>
    <t>O16074810002</t>
  </si>
  <si>
    <t>00099021001 DEPOSITO DE EFECTIVO, DEPOSITANTE: SUSY JANNETTE MOYA HOYOS, CONCEPTO: HABERES: NOVIEMBRE,DICIEMBRE-2017 ENERO,FEBRERO-2018, CUENTA DE DEPOSITO: CUENTA UNICA DEL TESORO</t>
  </si>
  <si>
    <t>O16074820002</t>
  </si>
  <si>
    <t>00292012001 DEPOSITO DE EFECTIVO, DEPOSITANTE: EBER MAMANI TINCUTA, CONCEPTO: CONVENIO ENTRE VIAS BOLIVIA Y FEDERACION 1 RO MAYO, CUENTA DE DEPOSITO: CUENTA UNICA DEL TESORO</t>
  </si>
  <si>
    <t>O16074830002</t>
  </si>
  <si>
    <t>O16074840002</t>
  </si>
  <si>
    <t>O16074850002</t>
  </si>
  <si>
    <t>O16074860002</t>
  </si>
  <si>
    <t>O16074880002</t>
  </si>
  <si>
    <t>O16074890002</t>
  </si>
  <si>
    <t>O16074910002</t>
  </si>
  <si>
    <t>O16074920002</t>
  </si>
  <si>
    <t>O16074930002</t>
  </si>
  <si>
    <t>O16074950002</t>
  </si>
  <si>
    <t>O16074970002</t>
  </si>
  <si>
    <t>O16074980002</t>
  </si>
  <si>
    <t>O16074990002</t>
  </si>
  <si>
    <t>O16075010002</t>
  </si>
  <si>
    <t>O16075030002</t>
  </si>
  <si>
    <t>O16075040002</t>
  </si>
  <si>
    <t>O16075050002</t>
  </si>
  <si>
    <t>O16075070002</t>
  </si>
  <si>
    <t>O16075080002</t>
  </si>
  <si>
    <t>O16075130002</t>
  </si>
  <si>
    <t>00081094201 DEPOSITO DE EFECTIVO, DEPOSITANTE: MARIA ALEJANDRA RODRIGUEZ MATUTE, CONCEPTO: DEVOLUCION VIATICOS Y PASAJES, CUENTA DE DEPOSITO: CUENTA UNICA DEL TESORO</t>
  </si>
  <si>
    <t>O16075170002</t>
  </si>
  <si>
    <t>00099021001 DEPOSITO DE EFECTIVO, DEPOSITANTE: ALVARO ARANDIA ENCINAS CI 4074815 OR, CONCEPTO: REVERSION POR CONCEPTO DE PASAJES, CUENTA DE DEPOSITO: CUENTA UNICA DEL TESORO</t>
  </si>
  <si>
    <t>O16075500002</t>
  </si>
  <si>
    <t>00225032001 DEPOSITO DE EFECTIVO, DEPOSITANTE: TERESA MENDOZA INDARA, CONCEPTO: DEVOLUCION DE FONDOS EN AVANCE A CARGO DE RENDICION DE CUENTA, CUENTA DE DEPOSITO: CUENTA UNICA DEL TESORO</t>
  </si>
  <si>
    <t>O16075520002</t>
  </si>
  <si>
    <t>00225032001 DEPOSITO DE EFECTIVO, DEPOSITANTE: DANESKA PORTILLO SILVA, CONCEPTO: DEVOLUCION FONDOS EN AVANCE A CARGO DE RENDICION CUENTAS, CUENTA DE DEPOSITO: CUENTA UNICA DEL TESORO</t>
  </si>
  <si>
    <t>B16077520002</t>
  </si>
  <si>
    <t>00587012009 DEP.DE CHEQ.AJENOS,RET.DE CAM.,CONCEPTO: DEVOLUCION DE FONDOS,DEP.: BISMARCK CHINO , PROCEDENCIA: BANCO UNION S.A., CHEQUE: 1125, FECHA DE EMISION:21/03/2018</t>
  </si>
  <si>
    <t>B16077800002</t>
  </si>
  <si>
    <t>00099021001 DEP.DE CHEQ.AJENOS,RET.DE CAM.,CONCEPTO: PAGO INCAPACIDAD TEMPORAL DEL PERSONAL SEGIP CORRESPONDIENTE MES ENERO 2018,DEP.: CAJA DE SALUD DE CAMINOS Y R.A. , PROCEDENCIA: BANCO UNION S.A., CHEQUE: 8962, FECHA DE EMISION:14/03/2018</t>
  </si>
  <si>
    <t>B16077830002</t>
  </si>
  <si>
    <t>00582012001 DEP.DE CHEQ.AJENOS,RET.DE CAM.,CONCEPTO: PAGO INCAPACIDAD TEMPORAL DEL PERSONAL EBA SEDEM CORRESPONDIENTE MESES ENERO Y FEBRERO 2017,DEP.: CAJA DE SALUD DE CAMINOS Y R.A. , PROCEDENCIA: BANCO UNION S.A., CHEQUE: 8941, FECHA DE EMISION:06/03/2018</t>
  </si>
  <si>
    <t>B16077850002</t>
  </si>
  <si>
    <t>00340012003 DEP.DE CHEQ.AJENOS,RET.DE CAM.,CONCEPTO: PAGO INCAPACIDAD TEMPORAL DEL PERSONAL SEGIP CORRESPONDIENTE MES ENERO 2018,DEP.: CAJA DE SALUD DE CAMINOS Y R.A. , PROCEDENCIA: BANCO UNION S.A., CHEQUE: 8961, FECHA DE EMISION:14/03/2018</t>
  </si>
  <si>
    <t>B16077860002</t>
  </si>
  <si>
    <t>00099021001 DEP.DE CHEQ.AJENOS,RET.DE CAM.,CONCEPTO: PAGO INCAPACIDAD TEMPORAL DEL PERSONAL SEGIP CORRESPONDIENTE MES NOVIEMBRE 2017,DEP.: CAJA DE SALUD DE CAMINOS Y R.A. , PROCEDENCIA: BANCO UNION S.A., CHEQUE: 8968, FECHA DE EMISION:14/03/2018</t>
  </si>
  <si>
    <t>B16077870002</t>
  </si>
  <si>
    <t>00340012003 DEP.DE CHEQ.AJENOS,RET.DE CAM.,CONCEPTO: PAGO INCAPACIDAD TEMPORAL PERSONAL SEGIP CORRESPONDIENTE MES NOVIEMBRE 2017,DEP.: CAJA DE SALUD DE CAMINOS Y R.A. , PROCEDENCIA: BANCO UNION S.A., CHEQUE: 8967, FECHA DE EMISION:14/03/2018</t>
  </si>
  <si>
    <t>B16078050002</t>
  </si>
  <si>
    <t>00099021001 DEP.DE CHEQ.AJENOS,RET.DE CAM.,CONCEPTO: PAGO POR DESCUENTO MONTOS EXCEDENTES POR DOBLE PERCEPCION DE RECURSOS PUBLICOS,DEP.: CAJA NACIONAL DE SALUD , PROCEDENCIA: BANCO UNION S.A., CHEQUE: 34879, FECHA DE EMISION:19/03/2018</t>
  </si>
  <si>
    <t>B16078230002</t>
  </si>
  <si>
    <t>00099021001 DEP.DE CHEQ.AJENOS,RET.DE CAM.,CONCEPTO: REVERSION FRACCION CC TGN NUA 1432424,DEP.: SEGUROS PROVIDA S.A. , PROCEDENCIA: BANCO NACIONAL DE BOLIVIA S.A., CHEQUE: 2312757, FECHA DE EMISION:21/03/2018</t>
  </si>
  <si>
    <t>B16078430002</t>
  </si>
  <si>
    <t>00047257002 DEP.DE CHEQ.AJENOS,RET.DE CAM.,CONCEPTO: REVERSION,DEP.: UEP-ACCESOS UOL-PATACAMAYA , PROCEDENCIA: BANCO UNION S.A., CHEQUE: 2742, FECHA DE EMISION:16/03/2018</t>
  </si>
  <si>
    <t>O16077390002</t>
  </si>
  <si>
    <t>00081094201 DEPOSITO DE EFECTIVO, DEPOSITANTE: SALOMON CLAURE SALINAS, CONCEPTO: DEVOLUCION DE VIATICOS, CUENTA DE DEPOSITO: CUENTA UNICA DEL TESORO</t>
  </si>
  <si>
    <t>O16077570002</t>
  </si>
  <si>
    <t>00099021001 DEPOSITO DE EFECTIVO, DEPOSITANTE: PAULINA RAMOS CALLISAYA, CONCEPTO: DEVOLUCION DE BONO DE FRONTERA ENERO, CUENTA DE DEPOSITO: CUENTA UNICA DEL TESORO</t>
  </si>
  <si>
    <t>O16077580002</t>
  </si>
  <si>
    <t>00099021001 DEPOSITO DE EFECTIVO, DEPOSITANTE: PAULINA RAMOS CALLISAYA, CONCEPTO: DEVOLUCION DE BONO DE FRONTERA FEBRERO, CUENTA DE DEPOSITO: CUENTA UNICA DEL TESORO</t>
  </si>
  <si>
    <t>O16077600002</t>
  </si>
  <si>
    <t>00099021001 DEPOSITO DE EFECTIVO, DEPOSITANTE: ENDE-RUBEN VARGAS, CONCEPTO: CUMPL. DS. 3034 REMUNERACION MAX. FEB/18 WILFREDO OVANDO ROJAS, CUENTA DE DEPOSITO: CUENTA UNICA DEL TESORO</t>
  </si>
  <si>
    <t>O16077640002</t>
  </si>
  <si>
    <t>00587012009 DEPOSITO DE EFECTIVO, DEPOSITANTE: BISMARCK CHINO, CONCEPTO: DEVOLUCION DE FONDOS, CUENTA DE DEPOSITO: CUENTA UNICA DEL TESORO</t>
  </si>
  <si>
    <t>O16077950002</t>
  </si>
  <si>
    <t>00099021001 DEPOSITO DE EFECTIVO, DEPOSITANTE: MILENCA BERNARDINA PINTO FLORES, CONCEPTO: SALDO DE FONDOS EN AVANCE, CUENTA DE DEPOSITO: CUENTA UNICA DEL TESORO</t>
  </si>
  <si>
    <t>O16078090002</t>
  </si>
  <si>
    <t>00099021001 DEPOSITO DE EFECTIVO, DEPOSITANTE: INSUFER, CONCEPTO: MULTA RETRASO DE ENTREGA DE MATERIAL A LA "ATT", CUENTA DE DEPOSITO: CUENTA UNICA DEL TESORO</t>
  </si>
  <si>
    <t>O16078780002</t>
  </si>
  <si>
    <t>00266022001 DEPOSITO DE EFECTIVO, DEPOSITANTE: YESSICA AMANDA ARCE PAREDES-DIR DEP. DE EDUC LP, CONCEPTO: REVERSION DE PAGO DE REFRIGERIO DDELPZ DEL MES DE ENERO 2018, CUENTA DE DEPOSITO: CUENTA UNICA DEL TESORO</t>
  </si>
  <si>
    <t>O16079050002</t>
  </si>
  <si>
    <t>00020041101 DEPOSITO DE EFECTIVO, DEPOSITANTE: VIVIANA CAMBARA FLORES, CONCEPTO: REVERSION PAGO RENUMERACIONES CONSULTORES DE LINEA PREV. N° 373, CUENTA DE DEPOSITO: CUENTA UNICA DEL TESORO</t>
  </si>
  <si>
    <t>00070011102 DEPOSITO DE EFECTIVO, DEPOSITANTE: NOEMI E. TARQUI CORONEL, CONCEPTO: DEVOLUCION FONDOS EN AVANCE, CUENTA DE DEPOSITO: CUENTA UNICA DEL TESORO</t>
  </si>
  <si>
    <t>O16079550002</t>
  </si>
  <si>
    <t>00212082001 DEPOSITO DE EFECTIVO, DEPOSITANTE: INRA-DDLP-ALCIDES ROBERTO TARQUINO CHOQUE, CONCEPTO: DEVOLUCION DE VIATICOS C-3 N° 159/2018, CUENTA DE DEPOSITO: CUENTA UNICA DEL TESORO</t>
  </si>
  <si>
    <t>O16080270002</t>
  </si>
  <si>
    <t>00099021001 DEPOSITO DE EFECTIVO, DEPOSITANTE: MINISTERIO PUBLICO, CONCEPTO: DEVOLUCION DE GASTOS DE INVESTIGACION POR EL DR. CARLOS ROBLES KUBBER, CUENTA DE DEPOSITO: CUENTA UNICA DEL TESORO</t>
  </si>
  <si>
    <t>B16081510002</t>
  </si>
  <si>
    <t>00099021001 DEP.DE CHEQ.AJENOS,RET.DE CAM.,CONCEPTO: DEVOLUCION DE RECURSOS POR EXTRAVIO DE CREDENCIALES,DEP.: CAMARA DE SENADORES , PROCEDENCIA: BANCO UNION S.A., CHEQUE: 6866, FECHA DE EMISION:26/03/2018</t>
  </si>
  <si>
    <t>B16081530002</t>
  </si>
  <si>
    <t>00099021001 DEP.DE CHEQ.AJENOS,RET.DE CAM.,CONCEPTO: DEVOLUCION DE RECURSOS POR EXTRAVIO DE CREDENCIALES,DEP.: CAMARA DE SENADORES , PROCEDENCIA: BANCO UNION S.A., CHEQUE: 6865, FECHA DE EMISION:26/03/2018</t>
  </si>
  <si>
    <t>B16081670002</t>
  </si>
  <si>
    <t>00099021001 DEP.DE CHEQ.AJENOS,RET.DE CAM.,CONCEPTO: DEVOLUCION SALDOS NO EJECUTADOS POR RESOLUCION DE CONTRATO MD-CE12/16,DEP.: MINISTERIO DE DEFENSA , PROCEDENCIA: BANCO UNION S.A., CHEQUE: 19421, FECHA DE EMISION:16/03/2018</t>
  </si>
  <si>
    <t>B16081690002</t>
  </si>
  <si>
    <t>00099021001 DEP.DE CHEQ.AJENOS,RET.DE CAM.,CONCEPTO: AUT. IMPUGNACION TRIBUTARIA - DEVOL INCAPACIDAD TEMPORAL - ENERO/2018,DEP.: CAJA PETROLERA DE SALUD , PROCEDENCIA: BANCO UNION S.A., CHEQUE: 13058, FECHA DE EMISION:26/03/2018</t>
  </si>
  <si>
    <t>B16081700002</t>
  </si>
  <si>
    <t>00099021001 DEP.DE CHEQ.AJENOS,RET.DE CAM.,CONCEPTO: REVERSION DE RECUSRSOS NO EJECUTADOS FUENTE 10 GESTIONES PASADAS (ALIMENTACION),DEP.: MINISTERIO DE DEFENSA , PROCEDENCIA: BANCO UNION S.A., CHEQUE: 127, FECHA DE EMISION:14/03/2018</t>
  </si>
  <si>
    <t>B16081730002</t>
  </si>
  <si>
    <t>00099021001 DEP.DE CHEQ.AJENOS,RET.DE CAM.,CONCEPTO: REVERSION DE RECURSOS NO EJECUTADOS FUENTE 10 SOCORROS GESTIONES PASADAS,DEP.: MINISTERIO DE DEFENSA , PROCEDENCIA: BANCO UNION S.A., CHEQUE: 99, FECHA DE EMISION:14/03/2018</t>
  </si>
  <si>
    <t>B16081740002</t>
  </si>
  <si>
    <t>00099021001 DEP.DE CHEQ.AJENOS,RET.DE CAM.,CONCEPTO: MIN COMUNICACION - DEVOL INCAPACIDAD TEMPORAL - ENERO/2018,DEP.: CAJA PETROLERA DE SALUD , PROCEDENCIA: BANCO UNION S.A., CHEQUE: 13060, FECHA DE EMISION:26/03/2018</t>
  </si>
  <si>
    <t>B16081760002</t>
  </si>
  <si>
    <t>00099021001 DEP.DE CHEQ.AJENOS,RET.DE CAM.,CONCEPTO: REVERSION DE RECURSOS NO EJECUTADOS SOCORROS FUENTE 10 GESTIONES PASADAS,DEP.: MINISTERIO DE DEFENSA , PROCEDENCIA: BANCO UNION S.A., CHEQUE: 100, FECHA DE EMISION:14/03/2018</t>
  </si>
  <si>
    <t>B16081770002</t>
  </si>
  <si>
    <t>00155012001 DEP.DE CHEQ.AJENOS,RET.DE CAM.,CONCEPTO: DIREC. DEL NOTARIADO PLURINACIONAL - DEVOL INCAPACIDAD TEMPORAL ENERO /18,DEP.: CAJA PETROLERA DE SALUD , PROCEDENCIA: BANCO UNION S.A., CHEQUE: 13087, FECHA DE EMISION:26/03/2018</t>
  </si>
  <si>
    <t>B16081800002</t>
  </si>
  <si>
    <t>00099021001 DEP.DE CHEQ.AJENOS,RET.DE CAM.,CONCEPTO: REVERSION DE RECURSOS NO EJECUTADOS ALIMENTACION FUENTE 10 GESTIONES PASADAS,DEP.: MINISTERIO DE DEFENSA , PROCEDENCIA: BANCO UNION S.A., CHEQUE: 126, FECHA DE EMISION:14/03/2018</t>
  </si>
  <si>
    <t>B16081840002</t>
  </si>
  <si>
    <t>00099021001 DEP.DE CHEQ.AJENOS,RET.DE CAM.,CONCEPTO: REVERSION DE RECURSOS NO EJECUTADOS ALIMENTACION FUENTE 10 GESTIONES PASADAS,DEP.: MINISTERIO DE DEFENSA , PROCEDENCIA: BANCO UNION S.A., CHEQUE: 125, FECHA DE EMISION:14/03/2018</t>
  </si>
  <si>
    <t>B16081860002</t>
  </si>
  <si>
    <t>00099021001 DEP.DE CHEQ.AJENOS,RET.DE CAM.,CONCEPTO: H.C. DIPUTADOS - DEVOLUCION INCAPACIDAD TEMP - ENERO/18,DEP.: CAJA PETROLERA DE SALUD , PROCEDENCIA: BANCO UNION S.A., CHEQUE: 13086, FECHA DE EMISION:26/03/2018</t>
  </si>
  <si>
    <t>B16081890002</t>
  </si>
  <si>
    <t>00099021001 DEP.DE CHEQ.AJENOS,RET.DE CAM.,CONCEPTO: REVERSION DE RECURSOS NO EJECUTADOS SOCORROS FUENTE 10 GESTIONES PASADAS,DEP.: MINISTERIO DE DEFENSA , PROCEDENCIA: BANCO UNION S.A., CHEQUE: 98, FECHA DE EMISION:14/03/2018</t>
  </si>
  <si>
    <t>B16082510002</t>
  </si>
  <si>
    <t>00047364102 DEP.DE CHEQ.AJENOS,RET.DE CAM.,CONCEPTO: CONSTRUCCION MICRORIEGO CHANKA TUICA,DEP.: GOB. AUTONOMO MUNICIPAL DE POCOATA , PROCEDENCIA: BANCO UNION S.A., CHEQUE: 4514, FECHA DE EMISION:14/03/2018</t>
  </si>
  <si>
    <t>B16082550002</t>
  </si>
  <si>
    <t>00041021101 DEP.DE CHEQ.AJENOS,RET.DE CAM.,CONCEPTO: REVERSION DE CHEQUES NO COBRADOS DE GESTIONES ANTERIORES,DEP.: SENAPI , PROCEDENCIA: BANCO UNION S.A., CHEQUE: 2758, FECHA DE EMISION:19/03/2018</t>
  </si>
  <si>
    <t>O16081470002</t>
  </si>
  <si>
    <t>00099021001 DEPOSITO DE EFECTIVO, DEPOSITANTE: E.M. VILOCO, CONCEPTO: DEVOLUCION, CUENTA DE DEPOSITO: CUENTA UNICA DEL TESORO</t>
  </si>
  <si>
    <t>O16081560002</t>
  </si>
  <si>
    <t>00099021001 DEPOSITO DE EFECTIVO, DEPOSITANTE: IBEX EXPRESS LTDA, CONCEPTO: DEVOLUCION POR PAGO EXCEDENTE DE ATT POR SERVICIO COURIER MES DE DICIEMBRE 2017, CUENTA DE DEPOSITO: CUENTA UNICA DEL TESORO</t>
  </si>
  <si>
    <t>O16081790002</t>
  </si>
  <si>
    <t>00099021001 DEPOSITO DE EFECTIVO, DEPOSITANTE: AUT DE FISC. Y CONTROL SOCIAL DE ELECTRICIDAD, CONCEPTO: DEVOLUCION DE REFREIGERIO, CUENTA DE DEPOSITO: CUENTA UNICA DEL TESORO</t>
  </si>
  <si>
    <t>O16082040002</t>
  </si>
  <si>
    <t>00099021001 DEPOSITO DE EFECTIVO, DEPOSITANTE: MERCEDES AMPARO BOZO ABASTO, CONCEPTO: DEVOLUCION DE RENTA SENASIR DE FALLECIDO JOSE ANTONIO BOZO MEDINA, CUENTA DE DEPOSITO: CUENTA UNICA DEL TESORO</t>
  </si>
  <si>
    <t>O16082100002</t>
  </si>
  <si>
    <t>00574012002 DEPOSITO DE EFECTIVO, DEPOSITANTE: LACTEOSBOL, CONCEPTO: FONDO ROTATIVO LACTEOSBOL PAGO DEPOSITÓ 13% FACTURA LUZ, CUENTA DE DEPOSITO: CUENTA UNICA DEL TESORO</t>
  </si>
  <si>
    <t>O16082290002</t>
  </si>
  <si>
    <t>00099021001 DEPOSITO DE EFECTIVO, DEPOSITANTE: GROVER MARCO LOA SEGURA, CONCEPTO: DEVOLUCION DE PASAJES, CUENTA DE DEPOSITO: CUENTA UNICA DEL TESORO</t>
  </si>
  <si>
    <t>O16082440002</t>
  </si>
  <si>
    <t>00047081101 DEPOSITO DE EFECTIVO, DEPOSITANTE: OSCAR MAXIMO VARGAS SUAREZ, CONCEPTO: DEVOLUCION DE VIATICOS, CUENTA DE DEPOSITO: CUENTA UNICA DEL TESORO</t>
  </si>
  <si>
    <t>O16082670002</t>
  </si>
  <si>
    <t>00086038007 DEPOSITO DE EFECTIVO, DEPOSITANTE: JAVIER RUBEN QUISPE POMA, CONCEPTO: DEP POR REVERSION DE FONDOS EN AVANCE, CUENTA DE DEPOSITO: CUENTA UNICA DEL TESORO</t>
  </si>
  <si>
    <t>O16082700002</t>
  </si>
  <si>
    <t>00086031101 DEPOSITO DE EFECTIVO, DEPOSITANTE: ESDRAS FRANZ MANCILLA CONDORI, CONCEPTO: DEP POR REVERSION DE FONDOS EN AVANCE, CUENTA DE DEPOSITO: CUENTA UNICA DEL TESORO</t>
  </si>
  <si>
    <t>O16082780002</t>
  </si>
  <si>
    <t>00086051101 DEPOSITO DE EFECTIVO, DEPOSITANTE: ROXANA CUADIAY MONTENEGRO, CONCEPTO: DEVOLUCION DE GARANTIA, CUENTA DE DEPOSITO: CUENTA UNICA DEL TESORO</t>
  </si>
  <si>
    <t>O16082820002</t>
  </si>
  <si>
    <t>00291012002 DEPOSITO DE EFECTIVO, DEPOSITANTE: ADMINISTRADORA BOLIVIANA DE CARRETERAS, CONCEPTO: REPOSICION CREDENCIAL INSTITUCIONAL, CUENTA DE DEPOSITO: CUENTA UNICA DEL TESORO</t>
  </si>
  <si>
    <t>O16082840002</t>
  </si>
  <si>
    <t>00099021001 DEPOSITO DE EFECTIVO, DEPOSITANTE: WILMAN HURTADO LARA, CONCEPTO: DEP. DE REVERSION DE VIATICOS POR PASAJES, CUENTA DE DEPOSITO: CUENTA UNICA DEL TESORO</t>
  </si>
  <si>
    <t>O16082960002</t>
  </si>
  <si>
    <t>00099021001 DEPOSITO DE EFECTIVO, DEPOSITANTE: JACINTA MAMANI CANAVIRI-PROFESORA, CONCEPTO: DEVOLUCION DE SUELDO (MES DE ABRIL 2017), CUENTA DE DEPOSITO: CUENTA UNICA DEL TESORO</t>
  </si>
  <si>
    <t>O16083080002</t>
  </si>
  <si>
    <t>00099021001 DEPOSITO DE EFECTIVO, DEPOSITANTE: FIDEL DAVID SEMPERTEGUI HUARITA, CONCEPTO: DEVOLUCION POR EXCESO DE PAGO DE CONSULTORIA POR PRODUCTO, CUENTA DE DEPOSITO: CUENTA UNICA DEL TESORO</t>
  </si>
  <si>
    <t>O16083120002</t>
  </si>
  <si>
    <t>00099021001 DEPOSITO DE EFECTIVO, DEPOSITANTE: MINISTERIO DE DEFENSA, CONCEPTO: DEVOLUCION DE PASAJES, CUENTA DE DEPOSITO: CUENTA UNICA DEL TESORO</t>
  </si>
  <si>
    <t>O16083140002</t>
  </si>
  <si>
    <t>00086031101 DEPOSITO DE EFECTIVO, DEPOSITANTE: NOEL DURAN LAURA, CONCEPTO: RECONOCIMIENTO DE SERVICIOS BASICOS POR LA CONSECIONARIA DE ALIMENTACION DE MESES DIC/17 Y ENERO/18, CUENTA DE DEPOSITO: CUENTA UNICA DEL TESORO</t>
  </si>
  <si>
    <t>O16083830002</t>
  </si>
  <si>
    <t>00086084202 DEPOSITO DE EFECTIVO, DEPOSITANTE: UNIDAD DESCONCENTRADA SUSTENTAR, CONCEPTO: DEVOLUCION DE GASTOS EN COMBUSTIBLE Y LUBRICATES Y OTROS ALQUILERES C-31 -17 / 2018, CUENTA DE DEPOSITO: CUENTA UNICA DEL TESORO</t>
  </si>
  <si>
    <t>O16083850002</t>
  </si>
  <si>
    <t>00086084202 DEPOSITO DE EFECTIVO, DEPOSITANTE: UNIDAD DESCONCENTRADA SUSTENTAR, CONCEPTO: DEVOLUCION DE GASTOS EN COMBUSTIBLE Y LUBRICANTES C-31 - 3 /2018, CUENTA DE DEPOSITO: CUENTA UNICA DEL TESORO</t>
  </si>
  <si>
    <t>O16083880002</t>
  </si>
  <si>
    <t>00099021001 DEPOSITO DE EFECTIVO, DEPOSITANTE: TATIANA TANIA CUELLAR GAVINCHA, CONCEPTO: REVERSION DE BOLETA MENSUAL DEL MES DE NOVIEMBRE DEL AÑO 2014, CUENTA DE DEPOSITO: CUENTA UNICA DEL TESORO</t>
  </si>
  <si>
    <t>O16083890002</t>
  </si>
  <si>
    <t>00020011103 DEPOSITO DE EFECTIVO, DEPOSITANTE: REGISTRO INTERNACIONAL BOLIVIANO DE BUQUES, CONCEPTO: REVERSION PASAJES A RURENABAQUE SEGUN PREV. 85161, CUENTA DE DEPOSITO: CUENTA UNICA DEL TESORO</t>
  </si>
  <si>
    <t>O16084000002</t>
  </si>
  <si>
    <t>00099021001 DEPOSITO DE EFECTIVO, DEPOSITANTE: GILBERTA CABANA CHIRINOS, CONCEPTO: DEVOLUCION DE HABERES FEBRERO, CUENTA DE DEPOSITO: CUENTA UNICA DEL TESORO</t>
  </si>
  <si>
    <t>O16084290002</t>
  </si>
  <si>
    <t>00099021001 DEPOSITO DE EFECTIVO, DEPOSITANTE: CELESTINA APAZA DE HINOJOSA, CONCEPTO: UNA DUODECIMA DE AGUINALDO, CUENTA DE DEPOSITO: CUENTA UNICA DEL TESORO</t>
  </si>
  <si>
    <t>O16084490002</t>
  </si>
  <si>
    <t>00099021001 DEPOSITO DE EFECTIVO, DEPOSITANTE: GRACIELA JUDITH GUTIERREZ TAPIA VDA. DE DEHEZA, CONCEPTO: DEVOLUCION POR COBROS INDEBIDAMENTE PERCIBIDOS, CUENTA DE DEPOSITO: CUENTA UNICA DEL TESORO</t>
  </si>
  <si>
    <t>00070011102 DEPOSITO DE EFECTIVO, DEPOSITANTE: WILLYAM SILVA PEREZ, CONCEPTO: DEVOLUCION DE CARGO DE CUENTA, CUENTA DE DEPOSITO: CUENTA UNICA DEL TESORO</t>
  </si>
  <si>
    <t>B16085900002</t>
  </si>
  <si>
    <t>00099021001 DEP.DE CHEQ.AJENOS,RET.DE CAM.,CONCEPTO: DEVOLUCION DE RECURSOS DE GESTIONES 2015,2016 Y 2017,DEP.: ADEMAF MONICA VARGAS RUIZ , PROCEDENCIA: BANCO UNION S.A., CHEQUE: 1237, FECHA DE EMISION:26/03/2018</t>
  </si>
  <si>
    <t>B16085910002</t>
  </si>
  <si>
    <t>00099021001 DEP.DE CHEQ.AJENOS,RET.DE CAM.,CONCEPTO: DEVOLUCION DE RECURSOS CAJA PETROLERA DE SALUD,DEP.: ADEMAF MONICA VARGAS RUIZ , PROCEDENCIA: BANCO UNION S.A., CHEQUE: 1236, FECHA DE EMISION:26/03/2018</t>
  </si>
  <si>
    <t>B16086000002</t>
  </si>
  <si>
    <t>00513082001 DEP.DE CHEQ.AJENOS,RET.DE CAM.,CONCEPTO: REPOSICION PASE DE INGRESO,DEP.: YPFB REDES DE GAS LA PAZ , PROCEDENCIA: BANCO UNION S.A., CHEQUE: 846, FECHA DE EMISION:26/03/2018</t>
  </si>
  <si>
    <t>B16086010002</t>
  </si>
  <si>
    <t>00513082001 DEP.DE CHEQ.AJENOS,RET.DE CAM.,CONCEPTO: REPOSICION PASE DE INGRESO,DEP.: YPFB REDES DE GAS LA PAZ , PROCEDENCIA: BANCO UNION S.A., CHEQUE: 847, FECHA DE EMISION:26/03/2018</t>
  </si>
  <si>
    <t>B16086030002</t>
  </si>
  <si>
    <t>00513082001 DEP.DE CHEQ.AJENOS,RET.DE CAM.,CONCEPTO: REPOSICION PASE DE INGRESO,DEP.: YPFB REDES DE GAS LA PAZ , PROCEDENCIA: BANCO UNION S.A., CHEQUE: 848, FECHA DE EMISION:26/03/2018</t>
  </si>
  <si>
    <t>B16086270002</t>
  </si>
  <si>
    <t>00099021001 DEP.DE CHEQ.AJENOS,RET.DE CAM.,CONCEPTO: DEVOLUCION DEL IMPORTE NO UTILIZADO AL BCB-CUT,DEP.: MINISTERIO DE GOBIERNO-UELICN , PROCEDENCIA: BANCO UNION S.A., CHEQUE: 7814, FECHA DE EMISION:21/03/2018</t>
  </si>
  <si>
    <t>B16086300002</t>
  </si>
  <si>
    <t>00099021001 DEP.DE CHEQ.AJENOS,RET.DE CAM.,CONCEPTO: IMPORTE NO UTILIZADO AL BCB-CUT,DEP.: MINISTERIO DE GOBIERNO-UELICN , PROCEDENCIA: BANCO UNION S.A., CHEQUE: 7813, FECHA DE EMISION:21/03/2018</t>
  </si>
  <si>
    <t>B16086560002</t>
  </si>
  <si>
    <t>00593012001 DEP.DE CHEQ.AJENOS,RET.DE CAM.,CONCEPTO: VENTA DE TOPS , HILOS Y TELAS,DEP.: EMPRESA ESTATAL YACANA , PROCEDENCIA: BANCO UNION S.A., CHEQUE: 217, FECHA DE EMISION:23/03/2018</t>
  </si>
  <si>
    <t>B16086580002</t>
  </si>
  <si>
    <t>00035031101 DEP.DE CHEQ.AJENOS,RET.DE CAM.,CONCEPTO: ARRENDAMIENTO ESPACIO EN EL PARQUEO A ALEX WILSOR ROJAS MENDOZA POR EL MES DE MARZO 2018,DEP.: MEFP - UCPP , PROCEDENCIA: BANCO UNION S.A., CHEQUE: 1227, FECHA DE EMISION:12/03/2018</t>
  </si>
  <si>
    <t>B16086590002</t>
  </si>
  <si>
    <t>00593012001 DEP.DE CHEQ.AJENOS,RET.DE CAM.,CONCEPTO: VENTA DE TOPS, HILOS Y TELAS,DEP.: EMPRESA ESTATAL YACANA , PROCEDENCIA: BANCO UNION S.A., CHEQUE: 215, FECHA DE EMISION:23/03/2018</t>
  </si>
  <si>
    <t>B16086620002</t>
  </si>
  <si>
    <t>00593012001 DEP.DE CHEQ.AJENOS,RET.DE CAM.,CONCEPTO: VENTA DE TOPS, HILOS Y TELAS,DEP.: EMPRESA ESTATAL YACANA , PROCEDENCIA: BANCO UNION S.A., CHEQUE: 218, FECHA DE EMISION:23/03/2018</t>
  </si>
  <si>
    <t>B16086640002</t>
  </si>
  <si>
    <t>00035031101 DEP.DE CHEQ.AJENOS,RET.DE CAM.,CONCEPTO: ARRENDAMIENTO DEL STAND M-24-81 DEL BLOQUE ROJO PARA LA FERIA LA PAZ EXPONE A LA ASFI,DEP.: MEFP - UCPP , PROCEDENCIA: BANCO UNION S.A., CHEQUE: 1228, FECHA DE EMISION:12/03/2018</t>
  </si>
  <si>
    <t>B16086660002</t>
  </si>
  <si>
    <t>00035031101 DEP.DE CHEQ.AJENOS,RET.DE CAM.,CONCEPTO: ARRIENDO DE UN ESPACIO EN EL PARQUEO A OSCAR ALBERTO GALLARDO SAAVEDRA PO EL MES DE MARZO 2018,DEP.: MEFP - UCPP , PROCEDENCIA: BANCO UNION S.A., CHEQUE: 1229, FECHA DE EMISION:12/03/2018</t>
  </si>
  <si>
    <t>B16086690002</t>
  </si>
  <si>
    <t>00035031101 DEP.DE CHEQ.AJENOS,RET.DE CAM.,CONCEPTO: INGRESO PARQUEO VEHICULAR AL CAMPO FERIAL POR FEBRERO 2018,DEP.: MEFP - UCPP , PROCEDENCIA: BANCO UNION S.A., CHEQUE: 1230, FECHA DE EMISION:12/03/2018</t>
  </si>
  <si>
    <t>B16086700002</t>
  </si>
  <si>
    <t>00592012001 DEP.DE CHEQ.AJENOS,RET.DE CAM.,CONCEPTO: DEVOLUCION TKT 9305998814653 NOTA DE DEBITO N 163653 POR CRESPO PARA BOLTUR,DEP.: MINISTERIO DE LA PRESIDENCIA , PROCEDENCIA: BANCO UNION S.A., CHEQUE: 8703, FECHA DE EMISION:15/03/2018</t>
  </si>
  <si>
    <t>B16086850002</t>
  </si>
  <si>
    <t>00660072001 DEP.DE CHEQ.AJENOS,RET.DE CAM.,CONCEPTO: DEVOLUCION DE VIATICOS DR RAMIRO QUENTA VIAJE A CBBA EL 25-10-2017,DEP.: ORGANO JUDICIAL , PROCEDENCIA: BANCO UNION S.A., CHEQUE: 2021, FECHA DE EMISION:21/03/2018</t>
  </si>
  <si>
    <t>B16087220002</t>
  </si>
  <si>
    <t>00099021001 DEP.DE CHEQ.AJENOS,RET.DE CAM.,CONCEPTO: A.G.E.T.I.C. - DEVOLUCION INCAPACIDAD TEMP ENERO/2018,DEP.: CAJA PETRLERA DE SALUD , PROCEDENCIA: BANCO UNION S.A., CHEQUE: 13057, FECHA DE EMISION:27/03/2018</t>
  </si>
  <si>
    <t>B16087230002</t>
  </si>
  <si>
    <t>00081011101 DEP.DE CHEQ.AJENOS,RET.DE CAM.,CONCEPTO: MIN OBRAS PUBLICAS - DEVOL. INCAPACIDAD TEMPORAL-ENERO /2018,DEP.: CAJA PETROLERA DE SALUD , PROCEDENCIA: BANCO UNION S.A., CHEQUE: 13059, FECHA DE EMISION:26/03/2018</t>
  </si>
  <si>
    <t>O16086320002</t>
  </si>
  <si>
    <t>00512012001 DEPOSITO DE EFECTIVO, DEPOSITANTE: EVELYN BERTHA VIVEROS RIOS, CONCEPTO: DEVOLUCION DE VIATICOS, CUENTA DE DEPOSITO: CUENTA UNICA DEL TESORO</t>
  </si>
  <si>
    <t>O16086450002</t>
  </si>
  <si>
    <t>00099021001 DEPOSITO DE EFECTIVO, DEPOSITANTE: ROLANDO SIMEON MUJICA PATON, CONCEPTO: DEVOLUCION DE PASAJES, CUENTA DE DEPOSITO: CUENTA UNICA DEL TESORO</t>
  </si>
  <si>
    <t>O16086470002</t>
  </si>
  <si>
    <t>00099021001 DEPOSITO DE EFECTIVO, DEPOSITANTE: ARMADA BOLIVIANA, CONCEPTO: REVERSION POR CONCEPTO DE COMBUSTIBLES LUBRICANTES Y DERIVADOS PARA CONSUMO, CUENTA DE DEPOSITO: CUENTA UNICA DEL TESORO</t>
  </si>
  <si>
    <t>O16086730002</t>
  </si>
  <si>
    <t>00099021001 DEPOSITO DE EFECTIVO, DEPOSITANTE: ARMING QUISPE MORALES, CONCEPTO: DEVOLUCION DE BONOS, CUENTA DE DEPOSITO: CUENTA UNICA DEL TESORO</t>
  </si>
  <si>
    <t>O16087410002</t>
  </si>
  <si>
    <t>00099021001 DEPOSITO DE EFECTIVO, DEPOSITANTE: ASFI MARIA RENE ROJAS CUTILI, CONCEPTO: DEVOLUCION FONDOS POR VIATICOS, CUENTA DE DEPOSITO: CUENTA UNICA DEL TESORO</t>
  </si>
  <si>
    <t>O16087520002</t>
  </si>
  <si>
    <t>00513012007 DEPOSITO DE EFECTIVO, DEPOSITANTE: YPFB PETROANDINA SAM, CONCEPTO: APORTES DE CAPITAL DEL SOCIO, CUENTA DE DEPOSITO: CUENTA UNICA DEL TESORO</t>
  </si>
  <si>
    <t>O16087740002</t>
  </si>
  <si>
    <t>00212082001 DEPOSITO DE EFECTIVO, DEPOSITANTE: INRA LA PAZ, CONCEPTO: DEVOLUCION DE GASTOS OPERATIVOS C-31 N° 158/2017, CUENTA DE DEPOSITO: CUENTA UNICA DEL TESORO</t>
  </si>
  <si>
    <t>O16088050002</t>
  </si>
  <si>
    <t>00099021001 DEPOSITO DE EFECTIVO, DEPOSITANTE: MARIA FLORES HINOJOSA, CONCEPTO: REVERSION DE HABER, CUENTA DE DEPOSITO: CUENTA UNICA DEL TESORO</t>
  </si>
  <si>
    <t>O16088350002</t>
  </si>
  <si>
    <t>00099021001 DEPOSITO DE EFECTIVO, DEPOSITANTE: MIN.DE DEPORTES-JUAN MARCELO SEGURONDO, CONCEPTO: DEV.SALDOS 2DO FONDO EN AVANCE COPA ESTADO PLURINACIONAL DE BOLIVIA SUB 18 (DAMAS Y VARONES), CUENTA DE DEPOSITO: CUENTA UNICA DEL TESORO</t>
  </si>
  <si>
    <t>O16088710002</t>
  </si>
  <si>
    <t>00212082001 DEPOSITO DE EFECTIVO, DEPOSITANTE: JUAN MAMANI COCASADA, CONCEPTO: DEVOLUCION DE GASTOS OPERATIVOS, CUENTA DE DEPOSITO: CUENTA UNICA DEL TESORO</t>
  </si>
  <si>
    <t>B16090460002</t>
  </si>
  <si>
    <t>00099024113 DEP.DE CHEQ.AJENOS,RET.DE CAM.,CONCEPTO: MULTA PROY. CONSTRUCCION DEL CAMPO FERIAL MULTIPROPOSITO ZONA FRANCA SUCRE - FASE II,DEP.: MINISTERIO DE LA PRESIDENCIA - UPRE , PROCEDENCIA: BANCO UNION S.A., CHEQUE: 542, FECHA DE EMISION:22/03/2018</t>
  </si>
  <si>
    <t>B16090890002</t>
  </si>
  <si>
    <t>00660012006 DEP.DE CHEQ.AJENOS,RET.DE CAM.,CONCEPTO: DEP. POR REGULARIZACION DE FONDOS EN AVANCE 2017,DEP.: ORGANO JUDICIAL-DISTRITO COCHABAMBA , PROCEDENCIA: BANCO UNION S.A., CHEQUE: 3079, FECHA DE EMISION:26/03/2018</t>
  </si>
  <si>
    <t>B16090910002</t>
  </si>
  <si>
    <t>00660012006 DEP.DE CHEQ.AJENOS,RET.DE CAM.,CONCEPTO: EXCEDENTE DE LLAMADAS TELEFONICAS GESTION 2017,DEP.: ORGANO JUDICIAL-DISTRITO COCHABAMBA , PROCEDENCIA: BANCO UNION S.A., CHEQUE: 3081, FECHA DE EMISION:26/03/2018</t>
  </si>
  <si>
    <t>B16090930002</t>
  </si>
  <si>
    <t>00221012001 DEP.DE CHEQ.AJENOS,RET.DE CAM.,CONCEPTO: DEVOLUCION A C-31 N° 7/18,DEP.: SENARECOM , PROCEDENCIA: BANCO UNION S.A., CHEQUE: 1295, FECHA DE EMISION:28/03/2018</t>
  </si>
  <si>
    <t>B16090960002</t>
  </si>
  <si>
    <t>00660012006 DEP.DE CHEQ.AJENOS,RET.DE CAM.,CONCEPTO: DEVOLUCION DE VIATICOS GESTION 2017,DEP.: ORGANO JUDICIAL-DISTRITO COCHABAMBA , PROCEDENCIA: BANCO UNION S.A., CHEQUE: 3080, FECHA DE EMISION:26/03/2018</t>
  </si>
  <si>
    <t>B16091170002</t>
  </si>
  <si>
    <t>00099021001 DEP.DE CHEQ.AJENOS,RET.DE CAM.,CONCEPTO: DEV EJECUSION BOLETA DE GARANTIA A BANCO FORTALEZA S.A. DE CTTO CON CBI-CRIOTEC,DEP.: MINISTERIO DE COMUNICACION , PROCEDENCIA: BANCO UNION S.A., CHEQUE: 9513, FECHA DE EMISION:27/03/2018</t>
  </si>
  <si>
    <t>B16091180002</t>
  </si>
  <si>
    <t>00099021001 DEP.DE CHEQ.AJENOS,RET.DE CAM.,CONCEPTO: DEV EJECUCION BOLETA GARANTIA A BANCO NACIONAL DE BOLIVIA S.A. CTTO CON CBI-CRYOTEC,DEP.: MINISTERIO DE COMUNICACION , PROCEDENCIA: BANCO UNION S.A., CHEQUE: 9512, FECHA DE EMISION:27/03/2018</t>
  </si>
  <si>
    <t>O16090110002</t>
  </si>
  <si>
    <t>00130012002 DEPOSITO DE EFECTIVO, DEPOSITANTE: LUIS FEDERICO MARTINEZ RETAMOZO, CONCEPTO: DEVOLUCION POR CONCEPTO DE PEAJES, CUENTA DE DEPOSITO: CUENTA UNICA DEL TESORO</t>
  </si>
  <si>
    <t>O16090200002</t>
  </si>
  <si>
    <t>00099021001 DEPOSITO DE EFECTIVO, DEPOSITANTE: CARLA A. MONTAÑO RIVERA, CONCEPTO: DEVOLUCION DE FONDOS, CUENTA DE DEPOSITO: CUENTA UNICA DEL TESORO</t>
  </si>
  <si>
    <t>O16090230002</t>
  </si>
  <si>
    <t>O16090250002</t>
  </si>
  <si>
    <t>O16090270002</t>
  </si>
  <si>
    <t>O16090280002</t>
  </si>
  <si>
    <t>00099021001 DEPOSITO DE EFECTIVO, DEPOSITANTE: SENASIR GERLAN CHOQUE BLANCO, CONCEPTO: DEVOLUCION DOS DUODECIMAS DE AGUINALDO, CUENTA DE DEPOSITO: CUENTA UNICA DEL TESORO</t>
  </si>
  <si>
    <t>O16090310002</t>
  </si>
  <si>
    <t>00086018043 DEPOSITO DE EFECTIVO, DEPOSITANTE: CARLA A. MONTAÑO RIVERA, CONCEPTO: DEVOLUCION DE FONDOS, CUENTA DE DEPOSITO: CUENTA UNICA DEL TESORO</t>
  </si>
  <si>
    <t>O16090490002</t>
  </si>
  <si>
    <t>00099021001 DEPOSITO DE EFECTIVO, DEPOSITANTE: DANIN CHAVARRIA NUÑEZ, CONCEPTO: RECUPERACION EXTRAJUDICIAL, CUENTA DE DEPOSITO: CUENTA UNICA DEL TESORO</t>
  </si>
  <si>
    <t>O16090610002</t>
  </si>
  <si>
    <t>00099021001 DEPOSITO DE EFECTIVO, DEPOSITANTE: RUDDY WILBERT QUISPE FLORES CI 6059517 LP EJERCITO, CONCEPTO: DEVOLUCION DE VIATICOS, CUENTA DE DEPOSITO: CUENTA UNICA DEL TESORO</t>
  </si>
  <si>
    <t>O16090630002</t>
  </si>
  <si>
    <t>00099021001 DEPOSITO DE EFECTIVO, DEPOSITANTE: SIMON BARRIONUEVO CANAVIRI CI 6045960 LP EJERCITO, CONCEPTO: DEVOLUCION DE VIATICOS, CUENTA DE DEPOSITO: CUENTA UNICA DEL TESORO</t>
  </si>
  <si>
    <t>O16090650002</t>
  </si>
  <si>
    <t>00099021001 DEPOSITO DE EFECTIVO, DEPOSITANTE: LUIS FERNANDO LOMA ARAGONES, CONCEPTO: DEPOSITÓ POR DEVOLUCION DE FONDOS SEA, CUENTA DE DEPOSITO: CUENTA UNICA DEL TESORO</t>
  </si>
  <si>
    <t>O16090860002</t>
  </si>
  <si>
    <t>00526012001 DEPOSITO DE EFECTIVO, DEPOSITANTE: ORELLANA PAZ WALTER CI. 4180242, CONCEPTO: DEVOLUCION DE SALARIO EN EXCESO JUNIO A SEPTIEMBRE, CUENTA DE DEPOSITO: CUENTA UNICA DEL TESORO</t>
  </si>
  <si>
    <t>O16091430002</t>
  </si>
  <si>
    <t>00099021001 DEPOSITO DE EFECTIVO, DEPOSITANTE: RA-3 "PISAGUA", CONCEPTO: REVERSION DE ENERGIA ELECTRICA DIC/17, CUENTA DE DEPOSITO: CUENTA UNICA DEL TESORO</t>
  </si>
  <si>
    <t>O16091650002</t>
  </si>
  <si>
    <t>00099021001 DEPOSITO DE EFECTIVO, DEPOSITANTE: RENE MARTINEZ - MINISTERIO DE DEPORTES, CONCEPTO: DEVOLUCION CAMPAMENTO CHINA, CUENTA DE DEPOSITO: CUENTA UNICA DEL TESORO</t>
  </si>
  <si>
    <t>O16091770002</t>
  </si>
  <si>
    <t>00099021001 DEPOSITO DE EFECTIVO, DEPOSITANTE: JUAN ACHO COLQUE, CONCEPTO: DEVOLCION DE SUELDO, CUENTA DE DEPOSITO: CUENTA UNICA DEL TESORO</t>
  </si>
  <si>
    <t>O16091780002</t>
  </si>
  <si>
    <t>00099021001 DEPOSITO DE EFECTIVO, DEPOSITANTE: CONALPEDIS, CONCEPTO: DIFERENCIA EN PLANILLAS DEL MES DE AGOSTO GESTION 2017, CUENTA DE DEPOSITO: CUENTA UNICA DEL TESORO</t>
  </si>
  <si>
    <t>O16091950002</t>
  </si>
  <si>
    <t>00099021001 DEPOSITO DE EFECTIVO, DEPOSITANTE: ROSARIO SEMPERTEGUI MENA, CONCEPTO: DOBLE PERCEPCION (DEVOLUCION), CUENTA DE DEPOSITO: CUENTA UNICA DEL TESORO</t>
  </si>
  <si>
    <t>O16092030002</t>
  </si>
  <si>
    <t>00099021001 DEPOSITO DE EFECTIVO, DEPOSITANTE: WILFREDO MIGUEL MAMANI YUJRA, CONCEPTO: REVERSION DE PAGO DE SUELDO DEL MES DE FEBRERO POR PERCEPCION INDEBIDA, CUENTA DE DEPOSITO: CUENTA UNICA DEL TESORO</t>
  </si>
  <si>
    <t>O16092170002</t>
  </si>
  <si>
    <t>00234014202 DEPOSITO DE EFECTIVO, DEPOSITANTE: NANCY ARANO YUCRA, CONCEPTO: DEV. AL C-31 N° 279 PARTIDA 31110 REFRIGERIOS, CUENTA DE DEPOSITO: CUENTA UNICA DEL TESORO</t>
  </si>
  <si>
    <t>O16092290002</t>
  </si>
  <si>
    <t>O16092370002</t>
  </si>
  <si>
    <t>O16092390002</t>
  </si>
  <si>
    <t>00513012003 DEPOSITO DE EFECTIVO, DEPOSITANTE: LINE HOUSE SERVICES SRL, CONCEPTO: DEVOLUCION PAGO DOBLE YPFB MES DICIEMBRE 2017, CUENTA DE DEPOSITO: CUENTA UNICA DEL TESORO</t>
  </si>
  <si>
    <t>O16092440002</t>
  </si>
  <si>
    <t>00132042002 DEPOSITO DE EFECTIVO, DEPOSITANTE: JESUS AGUILAR, CONCEPTO: REVERSION DE FONDOS VIATICOS JESUS AGULAR EEPAF, CUENTA DE DEPOSITO: CUENTA UNICA DEL TESORO</t>
  </si>
  <si>
    <t>B16093790002</t>
  </si>
  <si>
    <t>00047084105 DEP.DE CHEQ.AJENOS,RET.DE CAM.,CONCEPTO: POR TRANSFERENCIA DE LA GOBERNACION DEL DEPARTAMENTO DE ORURO PARA ACTIVIDADES DEL PROGRAMA PRONEFA,DEP.: SENASAG - ORURO , PROCEDENCIA: BANCO UNION S.A., CHEQUE: 314, FECHA DE EMISION:28/03/2018</t>
  </si>
  <si>
    <t>B16093920002</t>
  </si>
  <si>
    <t>00660012006 DEP.DE CHEQ.AJENOS,RET.DE CAM.,CONCEPTO: DEVOLUCION DE PASAJES GESTION 2017,DEP.: ORGANO JUDICIAL - DISTRITO CHUQUISACA , PROCEDENCIA: BANCO UNION S.A., CHEQUE: 1158, FECHA DE EMISION:26/03/2018</t>
  </si>
  <si>
    <t>B16093940002</t>
  </si>
  <si>
    <t>00660012006 DEP.DE CHEQ.AJENOS,RET.DE CAM.,CONCEPTO: DEVOLUCION DE VIATICOS GESTION 2017,DEP.: ORGANO JUDICIAL - DISTRITO CHUQUISACA , PROCEDENCIA: BANCO UNION S.A., CHEQUE: 1161, FECHA DE EMISION:26/03/2018</t>
  </si>
  <si>
    <t>B16093980002</t>
  </si>
  <si>
    <t>00660012006 DEP.DE CHEQ.AJENOS,RET.DE CAM.,CONCEPTO: DEVOLUCION DE VIATICOS GESTION 2017,DEP.: ORGANO JUDICIAL - DISTRITO CHUQUISACA , PROCEDENCIA: BANCO UNION S.A., CHEQUE: 1163, FECHA DE EMISION:26/03/2018</t>
  </si>
  <si>
    <t>B16093990002</t>
  </si>
  <si>
    <t>00660142001 DEP.DE CHEQ.AJENOS,RET.DE CAM.,CONCEPTO: DEVOLUCION DE PASAJES Y VIATICOS GERMAN MIRANDA Y GONZALO PEREZ,DEP.: ORGANO JUDICIAL - DISTRITO PANDO , PROCEDENCIA: BANCO UNION S.A., CHEQUE: 743, FECHA DE EMISION:26/03/2018</t>
  </si>
  <si>
    <t>B16094030002</t>
  </si>
  <si>
    <t>00087011104 DEP.DE CHEQ.AJENOS,RET.DE CAM.,CONCEPTO: RECUPERACION DE RECURSOS PROCESOS COACTIVOS NOTA DE CARGO 87/2001 ENCONTRA DE JUAN CARLOS MOLINA,DEP.: MINISTERIO DE COMUNICACION , PROCEDENCIA: BANCO UNION S.A., CHEQUE: 9511, FECHA DE EMISION:27/03/2018</t>
  </si>
  <si>
    <t>B16094050002</t>
  </si>
  <si>
    <t>00130012002 DEP.DE CHEQ.AJENOS,RET.DE CAM.,CONCEPTO: PAGO INTERES A FOFIM CUOTA N° 98,DEP.: COMERMIN R.L. , PROCEDENCIA: BANCO MERCANTIL SANTA CRUZ SA., CHEQUE: 8000, FECHA DE EMISION:28/03/2018</t>
  </si>
  <si>
    <t>B16094250002</t>
  </si>
  <si>
    <t>00292062001 DEP.DE CHEQ.AJENOS,RET.DE CAM.,CONCEPTO: DEVOLUCION DE SALDOS NO EJECUTADOS POTOSI,DEP.: VIAS BOLIVIA , PROCEDENCIA: BANCO UNION S.A., CHEQUE: 912, FECHA DE EMISION:22/03/2018</t>
  </si>
  <si>
    <t>B16094260002</t>
  </si>
  <si>
    <t>00292012001 DEP.DE CHEQ.AJENOS,RET.DE CAM.,CONCEPTO: DEVOLUCION DE SALDOS CUENTA POR COBRAR,DEP.: VIAS BOLIVIA , PROCEDENCIA: BANCO UNION S.A., CHEQUE: 3418, FECHA DE EMISION:28/03/2018</t>
  </si>
  <si>
    <t>B16094470002</t>
  </si>
  <si>
    <t>00070011102 DEP.DE CHEQ.AJENOS,RET.DE CAM.,CONCEPTO: DEPOSITÓ POR DEMASIA PAGO IMPUESTOS FEBRERO / 2018,DEP.: MTEPS , PROCEDENCIA: BANCO UNION S.A., CHEQUE: 8648, FECHA DE EMISION:23/03/2018</t>
  </si>
  <si>
    <t>B16094670002</t>
  </si>
  <si>
    <t>00015011108 DEP.DE CHEQ.AJENOS,RET.DE CAM.,CONCEPTO: DEVOLUCION DE FONDOS,DEP.: MIN GOBIERNO , PROCEDENCIA: BANCO UNION S.A., CHEQUE: 51046, FECHA DE EMISION:27/03/2018</t>
  </si>
  <si>
    <t>O16093800002</t>
  </si>
  <si>
    <t>00099021001 DEPOSITO DE EFECTIVO, DEPOSITANTE: IVAN PABLO ALTAMIRANO MENDOZA, CONCEPTO: DEVOLUCION DE HABER, CUENTA DE DEPOSITO: CUENTA UNICA DEL TESORO</t>
  </si>
  <si>
    <t>O16093810002</t>
  </si>
  <si>
    <t>O16094000002</t>
  </si>
  <si>
    <t>00249012001 DEPOSITO DE EFECTIVO, DEPOSITANTE: CENTRAL DE ABAST. Y SUMINISTROS DE SALUD-CEASS, CONCEPTO: DEVOLUCION DE SALDO POR FONDOS EXCEPCIONALES PARA GASTOS MENORES FEBRERO, CUENTA DE DEPOSITO: CUENTA UNICA DEL TESORO</t>
  </si>
  <si>
    <t>O16094660002</t>
  </si>
  <si>
    <t>00099024113 DEPOSITO DE EFECTIVO, DEPOSITANTE: RENE RAMIRO TICONA TITO, CONCEPTO: CONSTRUCCION TINGLADO U.E CHOJÑACALA-MUNICIPIO ACHACACHI, CUENTA DE DEPOSITO: CUENTA UNICA DEL TESORO</t>
  </si>
  <si>
    <t>O16094780002</t>
  </si>
  <si>
    <t>00099021001 DEPOSITO DE EFECTIVO, DEPOSITANTE: MARIA JESUS HOYOS CASTRO, CONCEPTO: COBRO POR SEGUNDAS NUPCIAS, CUENTA DE DEPOSITO: CUENTA UNICA DEL TESORO</t>
  </si>
  <si>
    <t>O16094810002</t>
  </si>
  <si>
    <t>00155012001 DEPOSITO DE EFECTIVO, DEPOSITANTE: FAUSTO RUDDY ORTUÑO IBAÑEZ, CONCEPTO: FACTURAS NO DECLARADAS (VIATICOS), CUENTA DE DEPOSITO: CUENTA UNICA DEL TESORO</t>
  </si>
  <si>
    <t>O16094940002</t>
  </si>
  <si>
    <t>00099021001 DEPOSITO DE EFECTIVO, DEPOSITANTE: JOSE LUIS QUISBERT POMA, CONCEPTO: DEP DE FONDOS POR CONSUMO DE GAS CONCESIONARIA MPD, MES OCTUBRE/2017, CUENTA DE DEPOSITO: CUENTA UNICA DEL TESORO</t>
  </si>
  <si>
    <t>O16094960002</t>
  </si>
  <si>
    <t>00099021001 DEPOSITO DE EFECTIVO, DEPOSITANTE: JOSE LUIS QUISBERT POMA, CONCEPTO: DEP DE FONDOS POR CONSUMO DE GAS CONSESIONARIA MPD CORRESPONDIENTE MES NOVIEMBRE/2017, CUENTA DE DEPOSITO: CUENTA UNICA DEL TESORO</t>
  </si>
  <si>
    <t>O16094970002</t>
  </si>
  <si>
    <t>00099021001 DEPOSITO DE EFECTIVO, DEPOSITANTE: JOSE LUIS QUISBERT POMA, CONCEPTO: DEP DE FONDOS POR CONSUMO DE GAS CONCESIONARIA MPD MES DICIEMBRE/2017, CUENTA DE DEPOSITO: CUENTA UNICA DEL TESORO</t>
  </si>
  <si>
    <t>O16094990002</t>
  </si>
  <si>
    <t>00099021001 DEPOSITO DE EFECTIVO, DEPOSITANTE: JOSE LUIS QUISBERT POMA, CONCEPTO: DEP DE FONDOS POR CONSUMO DE GAS CONCESIONARIA MPD MES ENERO/2018, CUENTA DE DEPOSITO: CUENTA UNICA DEL TESORO</t>
  </si>
  <si>
    <t>O16095480002</t>
  </si>
  <si>
    <t>00099021001 DEPOSITO DE EFECTIVO, DEPOSITANTE: JUAN CARLOS ARGANDOÑA PORCEL CI 1059746 CH, CONCEPTO: REVERSION, CUENTA DE DEPOSITO: CUENTA UNICA DEL TESORO</t>
  </si>
  <si>
    <t>O16095510002</t>
  </si>
  <si>
    <t>00099021001 DEPOSITO DE EFECTIVO, DEPOSITANTE: TERESA ROSARIO CARTAGENA ALIAGA, CONCEPTO: DEVOLUCION POR DOBLE PERCEPCION, CUENTA DE DEPOSITO: CUENTA UNICA DEL TESORO</t>
  </si>
  <si>
    <t>G06757870002</t>
  </si>
  <si>
    <t>TRANSFERENCIA DEL EXTERIOR SEGUN SWIFT NO.2924 DE FECHA 01/03/2018 ORDENANTE: PERMANENT MSSN OF BOLIVIA-NEW YORK REF:DEVOLUCION SALDOS LIB. 00099021001 TGN-RECURSOS ORDINARIOS (3987)</t>
  </si>
  <si>
    <t>G06763580002</t>
  </si>
  <si>
    <t>TRANSFERENCIA DEL EXTERIOR SEGUN SWIFT 02960 DE FECHA 01/03/2018 ORDENANTE: CONSULADO GENL DE BOLIVIA EN HOUSTON REF.: DEV. SALDOS GASTOS DE FUNCIONAMIENTO LIB. 00099021001 TGN-RECURSOS ORDINARIOS (3987)</t>
  </si>
  <si>
    <t>G06764900002</t>
  </si>
  <si>
    <t>REGULARIZACION DE TRANSFERENCIA DEL EXTERIOR SEGUN SWIFT 02675 DE FECHA 01/03/2018 ORDENANTE: CONSULADO DE BOLIVIA EN SALTA-ARGENTINA REF.: DEVOLUCION SALDOS NO EJECUTADOS CORRESP. A LA RECAUDACION DECRETO SUPREMO 741 GESTION 2017 LIB. 00099021001 TGN-RECURSOS ORDINARIOS (3987)</t>
  </si>
  <si>
    <t>Q09466290002</t>
  </si>
  <si>
    <t>NUMERO DE LIBRETA CUT: 00513052001 OPERACIÓN E18 TRANSFERENCIA DEL SISTEMA FINANCIERO POR CUENTA DE TERCEROS A LA CUT A SOL.IMATHIA CONSTRUCION SL SUC BOLIVIA</t>
  </si>
  <si>
    <t>Q09469090002</t>
  </si>
  <si>
    <t>S09151200002</t>
  </si>
  <si>
    <t>||TRANSFERENCIA DE FONDOS S/G. FORMULARIO, CITE' BUN133/18 DE LA FECHA (HRE-TSO-1051). DEVOLUCIÓN DE SALDO NO EJECUTADO POR FINALIZACIÓN DE VIGENCIA DE CONVENIO N°84 SUSCRITO ENTRE EL MMAYA, GAD DE SANTA CRUZ Y SEARPI. CONST. DE MEDIDAS NO ESTRUCTURALES EN RIOS. A SOLICITUD DE SEARPI ; LIBR.00086014302 MMAYA-BS CAF EMERGENCIAS RIO GRANDE 2; BUN.</t>
  </si>
  <si>
    <t>S09150990003</t>
  </si>
  <si>
    <t>||REGULARIZACIÓN DE LA OPERACIÓN NRO. G-0675351 S/G. ESTADO DE CUENTA DEL DEPARTAMENTO DE OPERACIONES CAMBIARIAS, EN ATENCIÓN A CORREOS ELECTRÓNICOS DE LA DIRECCIÓN GENERAL DE AERONAUTICA CIVIL Y AASANA DE F.28/02/2018. DEBITO DE LA LIBRETA 00117012001 DGAC, REPOSICION UTILES DE ESCRITORIO.</t>
  </si>
  <si>
    <t>G06757800003</t>
  </si>
  <si>
    <t>TRANSFERENCIA DE FONDOS AL EXTERIOR A SOLICITUD DE TESORO GENERAL DE LA NACION SEGUN SOLICITUD 4441 REF: PAGO POR LA RECEPCION DE 15 QUINCE MIL PIEZAS DE LIBRETAS DE PASAPORTES DE LECTURA MECANICA LPLM A LA EMPRESA IN INTERNATIONAL IMPRIMERIE NATIONALE LIB. 00099021001 TGN-RECURSOS ORDINARIOS (3987)</t>
  </si>
  <si>
    <t>G06757810004</t>
  </si>
  <si>
    <t>VENTA DE DIVISAS CON TRANSFERENCIA DE FONDOS A SOLICITUD DE SERVICIO GENERAL DE IDENTIFICACION PERSONAL - SEGIP SEGUN SOLICITUD 4440 REF: ENTREGA DE FONDOS PARA PAGO DE PLANILLA DE COMPENSACION COSTO DE VIDA A LA OFICINA DE BUENOS AIRES-ARGENTINA, CORRESP. AL MES DE FEBRERO, SEGUN INFORME TECNICO 53 LIB. 00340012003 RECAUDACION EXTRANJERIA - C.I. -L.C.</t>
  </si>
  <si>
    <t>G06757820004</t>
  </si>
  <si>
    <t>VENTA DE DIVISAS CON TRANSFERENCIA DE FONDOS A SOLICITUD DE SERVICIO GENERAL DE IDENTIFICACION PERSONAL - SEGIP SEGUN SOLICITUD 4437 REF: ENTREGA DE FONDOS PARA PAGO DE PLANILLA DE COMPENSACION COSTO DE VIDA A LA OFICINA DE CALAMA - CHILE, CORRESP. AL MES DE FEBRERO, SEGUN INFORME TECNICO 55/2018, C LIB. 00340012003 RECAUDACION EXTRANJERIA - C.I. -L.C.</t>
  </si>
  <si>
    <t>G06757840004</t>
  </si>
  <si>
    <t>VENTA DE DIVISAS CON TRANSFERENCIA DE FONDOS A SOLICITUD DE ADMINISTRACION DE SERVICIOS PORTUARIOS BOLIVIA SEGUN SOLICITUD 4439 REF: H.R. 650 - PAGO AL SENOR ALEJANDRO NICOLAS TARA URQUIETA POR SERVICIO DE LIMPIEZA EN EL PUERTO DE ARICA, CORRESPONDIENTE A ENERO/2018, SEGUN ORDEN DE PAGO ASP-B/DAF-UA LIB. 00594012001 ASP-B FONDO DE OPERACIONES</t>
  </si>
  <si>
    <t>G06757860004</t>
  </si>
  <si>
    <t>VENTA DE DIVISAS CON TRANSFERENCIA DE FONDOS A SOLICITUD DE SERVICIO GENERAL DE IDENTIFICACION PERSONAL - SEGIP SEGUN SOLICITUD 4438 REF: ENTREGA DE FONDOS PARA PAGO DE PLANILLA DE COMPENSACION COSTO DE VIDA A LA OFICINA DE WASHINGTON - EEUU, CORRESP. AL MES DE FEBRERO, SEGUN INFORME TECNICO 56/2018 LIB. 00340012003 RECAUDACION EXTRANJERIA - C.I. -L.C.</t>
  </si>
  <si>
    <t>G06762080004</t>
  </si>
  <si>
    <t>VENTA DE DIVISAS CON TRANSFERENCIA DE FONDOS A SOLICITUD DE MINISTERIO DE DESARROLLO PRODUCTIVO Y ECONOMIA PLURAL SEGUN SOLICITUD 4443 REF: SOLICITUD DE DIVISAS PARA PAGO DE MEMBRESIA A LA INTER AMERICAN ACCREDITATION COOPERATION IACC POR LA GESTION 2018 LIB. 00041031107 MPM-INSTITUTO BOLIVIANO DE METROLOGIA</t>
  </si>
  <si>
    <t>G06762110004</t>
  </si>
  <si>
    <t>VENTA DE DIVISAS A SOLICITUD DE MINISTERIO DE LA PRESIDENCIA SEGUN SOLICITUD 4446 REF: DIVISAS USD 30,000 PARA VIAJES AL EXTERIOR QUE REALIZARA EL SR.PRESIDENTE DEL ESTADO PLURINACIONAL Y COMITIVA OFICIAL A VENEZUELA Y REPUBLICA DE CHILE. LOS FONDOS SERAN ENTREGADOS AL SR.OMAR ROBERTO CARY ROMANO LIB. 00099021001 TGN-RECURSOS ORDINARIOS (3987)</t>
  </si>
  <si>
    <t>G06773820002</t>
  </si>
  <si>
    <t>TRANSFERENCIA DEL EXTERIOR SEGUN SWIFT NOS.3027-3022 DE FECHA 02/03/2018 ORDENANTE: CONSULADO GENERAL DE BOLIVIA - BUENOS AIRES ARGENTINA REF:SERVICIOS DEL GOBIERNO LIB. 00340012005 SEGIP - RECAUDACION EXTERIOR - CEDULAS DE IDENTIDAD</t>
  </si>
  <si>
    <t>S09151740002</t>
  </si>
  <si>
    <t>||TRANSFERENCIA DE FONDOS S/G. FORMULARIO CITE: BUN135/17 DE LA FECHA.(HRE-TSO-1072), A FAVOR DE MIN.MEDIO AMBIENTE Y AGUA, DEVOLUCION DE RECURSOS PARA EJECUCION DEL PROYECTO DE IMPLEMENTACION SISTEMA DE MONITOREO DEL AGUA CUENCA RIO GUADALQUIVIR DPTO.TARIJA. A SOLICITUD OFICINA TECNICA NACIONAL RIO PILCOMAYO,LIBRETA00099021001 TGN-RECURSOS ORDINARIOS;BUN.</t>
  </si>
  <si>
    <t>S09151770003</t>
  </si>
  <si>
    <t>||TRANSFERENCIA DE FONDOS S/G. MENSAJES SWIFT NROS.02997 Y 02984 DE LA FECHA.(SECTOR PUBLICO). DEBITO LIBRETA N° 00117012001 DGAC, COBRO EMISION COMPROBANTE CONTABLE DE LA FECHA.</t>
  </si>
  <si>
    <t>G06766850004</t>
  </si>
  <si>
    <t>VENTA DE DIVISAS CON TRANSFERENCIA DE FONDOS A SOLICITUD DE MINISTERIO DE DESARROLLO PRODUCTIVO Y ECONOMIA PLURAL SEGUN SOLICITUD 4442 REF: SOLICITUD DE DIVISAS PARA PAGO DE MEMBRESIA A LA ORGANIZACION INTERNACIONAL DE METROLOGIA LEGAL OIML EQUIVALENTES 1.716,67 USD LIB. 00041031107 MPM-INSTITUTO BOLIVIANO DE METROLOGIA POR DIFERENCIAL CAMBIARIO</t>
  </si>
  <si>
    <t>G06766850005</t>
  </si>
  <si>
    <t>VENTA DE DIVISAS CON TRANSFERENCIA DE FONDOS A SOLICITUD DE MINISTERIO DE DESARROLLO PRODUCTIVO Y ECONOMIA PLURAL SEGUN SOLICITUD 4442 REF: SOLICITUD DE DIVISAS PARA PAGO DE MEMBRESIA A LA ORGANIZACION INTERNACIONAL DE METROLOGIA LEGAL OIML EQUIVALENTES 1.716,67 USD LIB. 00041031107 MPM-INSTITUTO BOLIVIANO DE METROLOGIA</t>
  </si>
  <si>
    <t>G06772610004</t>
  </si>
  <si>
    <t>VENTA DE DIVISAS CON TRANSFERENCIA DE FONDOS A SOLICITUD DE MINISTERIO DE DESARROLLO PRODUCTIVO Y ECONOMIA PLURAL SEGUN SOLICITUD 4453 REF: TRANSFERENCIA DE RECURSOS A KEYHOLE PERU SAC EL APORTE COMPROMETIDO POR PROMUEVE BOLIVIA PARA PARTICIPACION DE LA VII VERSION DEL ENCUENTRO EMPRESARIAL ANDINO A LIB. 00041051101 MPM - PROMUEVE BOLIVIA RECURSOS PROPIOS</t>
  </si>
  <si>
    <t>G06772620004</t>
  </si>
  <si>
    <t>VENTA DE DIVISAS CON TRANSFERENCIA DE FONDOS A SOLICITUD DE MINISTERIO DE DESARROLLO PRODUCTIVO Y ECONOMIA PLURAL SEGUN SOLICITUD 4452 REF: TRANSFERENCIA DE RECURSOS A KEYHOLE PERU SAC EL APORTE COMPROMETIDO POR PROMUEVE BOLIVIA PARA PARTICIPACION DE LA VII VERSION DEL ENCUENTRO EMPRESARIAL ANDINO A LIB. 00041051101 MPM - PROMUEVE BOLIVIA RECURSOS PROPIOS</t>
  </si>
  <si>
    <t>G06772630004</t>
  </si>
  <si>
    <t>VENTA DE DIVISAS CON TRANSFERENCIA DE FONDOS A SOLICITUD DE MINISTERIO DE LA PRESIDENCIA SEGUN SOLICITUD 4451 REF: DIVISAS USD 11,977.90 PAGO A AIRBUS HELICOPTERS CONO SUR S.A POR COMPRA DE REPUESTOS PARA AERONAVES FAB 003 Y CONSUMIBLES GESTION 2017, PAGO AL BANCO BBVA URUGUAY S.A, CUENTA 999011879. LIB. 00099021001 TGN-RECURSOS ORDINARIOS (3987)</t>
  </si>
  <si>
    <t>G06772640004</t>
  </si>
  <si>
    <t>VENTA DE DIVISAS CON TRANSFERENCIA DE FONDOS A SOLICITUD DE MINISTERIO DE LA PRESIDENCIA SEGUN SOLICITUD 4450 REF: DIVISAS USD 26,759.47 PAGO A DASSAULT FALCON JET CORP COMPRA REPUESTOS PARA AERONAVES FAC 001 Y FAB 002 INCLUYE COSTOS DE ENVIO, PAGO A BANK OF AMERICA CUENTA 381023401350. LIB. 00099021001 TGN-RECURSOS ORDINARIOS (3987)</t>
  </si>
  <si>
    <t>G06772650004</t>
  </si>
  <si>
    <t>VENTA DE DIVISAS CON TRANSFERENCIA DE FONDOS A SOLICITUD DE MINISTERIO DE LA PRESIDENCIA SEGUN SOLICITUD 4449 REF: DIVISAS USD 1,558.13 PAGO A SATCOM DIRECT INC INVOICE 2774107 POR SERVICIO TELEFONIA E INTERNET SATELITAL PARA AERONAVE FAB 001 NOV, DIC 2017 Y ENERO 2018, PAGO A WELLS FARGO BANK, CUEN LIB. 00099021001 TGN-RECURSOS ORDINARIOS (3987)</t>
  </si>
  <si>
    <t>G06772660004</t>
  </si>
  <si>
    <t>VENTA DE DIVISAS CON TRANSFERENCIA DE FONDOS A SOLICITUD DE MINISTERIO DE LA PRESIDENCIA SEGUN SOLICITUD 4448 REF: DIVISAS USD 7,605.00 PAGO A CUENTA A ROCKWELL COLLINS INC INVOICE 98669582 Y 98669793 POR SERVICIO DE ACTUALIZACION DE DATOS DE NAVEGACION PARA AERONAVE FAB 002, PAGO A BANK OF AMERICA, LIB. 00099021001 TGN-RECURSOS ORDINARIOS (3987)</t>
  </si>
  <si>
    <t>G06773830001</t>
  </si>
  <si>
    <t>COBRO COSTOS DE PAPELERIA SEGUN TRANSFERENCIA DEL EXTERIOR POR ORDEN DE CONSULADO GENERAL DE BOLIVIA - BUENOS AIRES ARGENTINA REF:SERVICIOS DEL GOBIERNO LIB. 00340012003 RECAUDACION EXTRANJERIA - C.I. -L.C.</t>
  </si>
  <si>
    <t>G06775210001</t>
  </si>
  <si>
    <t>G06780000002</t>
  </si>
  <si>
    <t>REGULARIZACION DE TRANSFERENCIA DEL EXTERIOR SEGUN SWIFT 02805 DE FECHA 05/03/2018 ORDENANTE: EMBAJADA DE BOLIVIA ASUNCION PARAGUAY REF.: DEVOLUCION SALDO DE GASTOS DE FUNCIONAMIENTO GESTION 2017 A FECHA 31 DE DICIEMBRE Y SALDO DE LA REMESA ADICIONAL SEGUN NOTA GM-DGAA-UFI LIB. 00099021001 TGN-RECURSOS ORDINARIOS (3987)</t>
  </si>
  <si>
    <t>G06780040002</t>
  </si>
  <si>
    <t>REGULARIZACION DE TRANSFERENCIA DEL EXTERIOR SEGUN SWIFT 02674 DE FECHA 05/03/2018 ORDENANTE: CONSULADO GERAL DA BOLIVIA BR SAO PAULO LIB. 00340012005 SEGIP - RECAUDACION EXTERIOR - CEDULAS DE IDENTIDAD</t>
  </si>
  <si>
    <t>G06780060002</t>
  </si>
  <si>
    <t>REGULARIZACION DE TRANSFERENCIA DEL EXTERIOR SEGUN SWIFT 02545 DE FECHA 05/03/2018 ORDENANTE: EMBAJADA DE BOLIVIA EN FRANCIA REF:: DEVOLUCION DE SALDOS DE GASTOS DE FUNCIONAMIENTO GESTION 2017 LIB. 00099021001 TGN-RECURSOS ORDINARIOS (3987)</t>
  </si>
  <si>
    <t>G06785750002</t>
  </si>
  <si>
    <t>REGULARIZACION DE TRANSFERENCIA DEL EXTERIOR SEGUN SWIFT 02673 DE FECHA 05/03/2018 ORDENANTE: CONSULADO GERAL DA BOLIVIA BR/SAO PAULO LIB. 00099021001 TGN-RECURSOS ORDINARIOS (3987)</t>
  </si>
  <si>
    <t>S09152630003</t>
  </si>
  <si>
    <t>||TRANSFERENCIA DE FONDOS S/G. MENSAJE SWIFT NRO. 03111 DE LA FECHA. (SECTOR PÚBLICO). DEBITO DE LA LIBRETA 00117012001 DGAC, REPOSICION UTILES DE ESCRITORIO.</t>
  </si>
  <si>
    <t>G06779990001</t>
  </si>
  <si>
    <t>COBRO COSTOS DE PAPELERIA POR REGULARIZACION DE TRANSFERENCIA DEL EXTERIOR POR ORDEN DE PETROLEOS PARAGUAYOS (PETROPAR) REF.: OPE 0/381519 LIB. 00513062001 YPFB-OPERACIONES PLANTA DE SEPARACION DE LIQUIDOS RIO GRANDE</t>
  </si>
  <si>
    <t>G06780050001</t>
  </si>
  <si>
    <t>COBRO COSTOS DE PAPELERIA POR REGULARIZACION DE TRANSFERENCIA DEL EXTERIOR POR ORDEN DE CONSULADO GERAL DA BOLIVIA BR SAO PAULO LIB. 00340012003 RECAUDACION EXTRANJERIA - C.I. -L.C.</t>
  </si>
  <si>
    <t>G06782580004</t>
  </si>
  <si>
    <t>VENTA DE DIVISAS CON TRANSFERENCIA DE FONDOS A SOLICITUD DE ADMINISTRACION DE SERVICIOS PORTUARIOS BOLIVIA SEGUN SOLICITUD 4460 REF: H.R. 639 - PAGO DE FACTURAS A TISUR POR SERVICIO DE FAENAS EN EL PUERTO DE MATARANI SEGUN INFORME ASP-B/DOP-UAP/INF-21/2018 Y DEMAS DOCUMENTACION ADJUNTA LIB. 00594012001 ASP-B FONDO DE OPERACIONES</t>
  </si>
  <si>
    <t>S09152510003</t>
  </si>
  <si>
    <t>||REGULARIZACIÓN DE LA OPERACIÓN NRO. G-0677628 DE F. 02/03/2018 S/G. ESTADO DE CUENTA DEL DEPARTAMENTO DE OPERACIONES CAMBIARIAS, EN ATENCIÓN A CORREOS ELECTRÓNICOS DE LA DGAC Y AASANA. DEBITO DE LA LIBRETA 00117012001 DGAC, REPOSICION UTILES DE ESCRITORIO.</t>
  </si>
  <si>
    <t>S09152530003</t>
  </si>
  <si>
    <t>||REGULARIZACIÓN DE LA OPERACIÓN NRO. G-0677629 DE F. 02/03/2018 S/G. ESTADO DE CUENTA DEL DEPARTAMENTO DE OPERACIONES CAMBIARIAS, EN ATENCIÓN A CORREOS ELECTRÓNICOS DE LA DGAC Y AASANA. DEBITO DE LA LIBRETA 00117012001 DGAC, REPOSICION UTILES DE ESCRITORIO.</t>
  </si>
  <si>
    <t>S09152570003</t>
  </si>
  <si>
    <t>||REGULARIZACIÓN DE LA OPERACIÓN NRO. G-0677624 DE F. 02/03/2018 S/G. ESTADO DE CUENTA DEL DEPARTAMENTO DE OPERACIONES CAMBIARIAS, EN ATENCIÓN A CORREOS ELECTRÓNICOS DE LA DGAC Y AASANA. DEBITO DE LA LIBRETA 00117012001 DGAC, REPOSICION UTILES DE ESCRITORIO.</t>
  </si>
  <si>
    <t>G06798010002</t>
  </si>
  <si>
    <t>REGULARIZACION DE TRANSFERENCIA DEL EXTERIOR SEGUN SWIFT NO.3069 DE FECHA 06/03/2018 ORDENANTE: CONSULADO DE BOLIVIA EN ARICA REF:DEVOLUCION SALDOS NO EJECUTADOS GASTOS DE FUNCIONAMIENTO. LIB. 00099021001 TGN-RECURSOS ORDINARIOS (3987)</t>
  </si>
  <si>
    <t>G06800760002</t>
  </si>
  <si>
    <t>TRANSFERENCIA DEL EXTERIOR SEGUN SWIFT NO.3168 DE FECHA 06/03/2018 ORDENANTE: TRANSPORTES AEREOS BOLIVIANOS REF:PAGO GASTOS OPERATIVOS Y ADMINISTRATIVOS SEGUN CARTA GCIA GRAL 03118 LIB. 00525012001 LBP-TRANSPORTES AEREOS BOLIVIANOS (4030001162)</t>
  </si>
  <si>
    <t>J03367410002</t>
  </si>
  <si>
    <t>A:00099024113 Debito automatico por incumplimiento del GAM Mojinete, correspondiente al Convenio Intergubernativo de Financiamiento UPRE-CIF-IG 456/2016 de fecha 12 de julio de 2016, suscrito entre la Unidad de Proyectos Especiales y el GAM Mojinete, proyecto Construccion Fronton Mojinete.</t>
  </si>
  <si>
    <t>S09153250002</t>
  </si>
  <si>
    <t>||TRANSFERENCIA DE FONDOS S/G. FORMULARIO, CITE' BUN139/18 DE LA DE FECHA (HRE-TSO-1102). DEVOLUCIÓN DE RECURSOS OTORGADOS A TRAVÉS DEL PROGRAMA BOLIVIA CAMBIA NO EJECUTADOS, AL CIERRE DE LA GESTIÓN 2017. A SOLICITUD DEL G.A.M. SAN RAFAEL; LIBRETA 00099024113; BUN.</t>
  </si>
  <si>
    <t>S09153280002</t>
  </si>
  <si>
    <t>||TRANSFERENCIA DE FONDOS S/G. FORMULARIO, CITE' BUN141/18 DE LA FECHA. (HRE-TSO-1106). DEVOLUCION DE RECURSOS OTORGADOS A TRAVÉS DEL MINISTERIO DE SALUD Y DEPORTES PARA EJECUTAR PROY. CONST. SIST. DE AGUA POTABLE PALO-MANI EN EL MUNICIPIO DE RAVELO. A SOLICITUD DEL G.A.M. DE RAVELO; LIBRETA 00046058003 MINISTERIO DE SALUD; BUN.</t>
  </si>
  <si>
    <t>S09153370002</t>
  </si>
  <si>
    <t>||TRANSFERENCIA DE FONDOS S/G. FORMULARIO CITE: BUN142/18 DE LA FECHA.(HRE-TSO-1105), DEVOLUCION DE RECURSOS OTORGADOS A TRAVES DEL PROGRAMA BOLIVIA CAMBIA AL GOB.AUT.MCPAL.TOMAVE, NO EJECUTADOS POR LA UPRE EN VARIOS PROYECTOS. A SOLICITUD GOB.AUT.MCPAL.TOMAVE, LIBRETA N° 00990204115; BUN.</t>
  </si>
  <si>
    <t>G06792200003</t>
  </si>
  <si>
    <t>PROVISION DE FONDOS A SOLICITUD DE YACIMIENTOS PETROLIFEROS FISCALES BOLIVIANOS SEGUN SOLICITUD YPFB-0054-2018 REF: PAGO SERV DE TRANSPORTE DE GN ENERO 2018 A YPFB TRANSPORTE LIB. 00513012007 YPFB - RECURSOS NACIONALIZACIÓN</t>
  </si>
  <si>
    <t>G06792250003</t>
  </si>
  <si>
    <t>PROVISION DE FONDOS A SOLICITUD DE YACIMIENTOS PETROLIFEROS FISCALES BOLIVIANOS SEGUN SOLICITUD YPFB-0052-2018 REF: PAGO SERV FIRME DE TRANS DE GN ENERO 18 A YPFB TRANSIERRA SA LIB. 00513012007 YPFB - RECURSOS NACIONALIZACIÓN</t>
  </si>
  <si>
    <t>G06793660001</t>
  </si>
  <si>
    <t>COBRO COSTOS DE PAPELERIA SEGUN TRANSFERENCIA DEL EXTERIOR POR ORDEN DE HERCO COMBUSTIBLE S.A. REF.CONTRATO CONDENSADO DE GAS LIB. 00513062001 YPFB-OPERACIONES PLANTA DE SEPARACION DE LIQUIDOS RIO GRANDE</t>
  </si>
  <si>
    <t>G06796750004</t>
  </si>
  <si>
    <t>VENTA DE DIVISAS CON TRANSFERENCIA DE FONDOS A SOLICITUD DE ADMINISTRACION DE SERVICIOS PORTUARIOS BOLIVIA SEGUN SOLICITUD 4465 REF: H.R. 239 - PAGO TOTAL FACTURAS AL TPA POR SERVICIO DE FAENAS EN EL PUERTO DE ARICA, CORRESPONDIENTE A LA PRIMERA QUINCENA DE FEBRERO/2018 SEGUN COMUNICACION INTERNA, A LIB. 00594012001 ASP-B FONDO DE OPERACIONES</t>
  </si>
  <si>
    <t>G06796810004</t>
  </si>
  <si>
    <t>VENTA DE DIVISAS CON TRANSFERENCIA DE FONDOS A SOLICITUD DE MINISTERIO DE LA PRESIDENCIA SEGUN SOLICITUD 4462 REF: DIVISAS USD 235,000.00 SEGUNDO PAGO A DASSAULT FALCON JET WILMINGTON CORP. POR MANTENIMIENTO AERONAVE FAB 001 SEGUN PROGRESS INVOICE 18000826, PAGO CITIBANK N.A. CUENTA 30442598. LIB. 00099021001 TGN-RECURSOS ORDINARIOS (3987)</t>
  </si>
  <si>
    <t>G06796820004</t>
  </si>
  <si>
    <t>VENTA DE DIVISAS CON TRANSFERENCIA DE FONDOS A SOLICITUD DE ADMINISTRACION DE SERVICIOS PORTUARIOS BOLIVIA SEGUN SOLICITUD 4466 REF: H.R. 292 - ENVIO DE RECURSOS PAGO TOTAL POR REPOSICION A LA CUENTA RECAUDADORA DE ARICA, POR GASTOS DE FUNCIONAMIENTO DICIEMBRE/2017, SEGUN COMUNICACION INTERNA ASP-B/ LIB. 00594012001 ASP-B FONDO DE OPERACIONES POR DIFERENCIAL CAMBIARIO</t>
  </si>
  <si>
    <t>G06796820005</t>
  </si>
  <si>
    <t>VENTA DE DIVISAS CON TRANSFERENCIA DE FONDOS A SOLICITUD DE ADMINISTRACION DE SERVICIOS PORTUARIOS BOLIVIA SEGUN SOLICITUD 4466 REF: H.R. 292 - ENVIO DE RECURSOS PAGO TOTAL POR REPOSICION A LA CUENTA RECAUDADORA DE ARICA, POR GASTOS DE FUNCIONAMIENTO DICIEMBRE/2017, SEGUN COMUNICACION INTERNA ASP-B/ LIB. 00594012001 ASP-B FONDO DE OPERACIONES</t>
  </si>
  <si>
    <t>J03367270001</t>
  </si>
  <si>
    <t>De: 00099024113 Transferencia en cumplimiento al DS N0913 de 15/06/2011 y el Convenio Intergubernativo de Financiamiento UPRE-CIF-IG 453/2015, suscrito entre la UPRE y el GAM Huacaraje, Proyecto Construccion de Tinglado Metalico en la Unidad Educativa 13 de Abril de Huacaraje, correspondiente al pag</t>
  </si>
  <si>
    <t>J03367280001</t>
  </si>
  <si>
    <t>De: 00099024113 Transferencia en cumplimiento al DS N0913 de 15/06/2011 y el Convenio Intergubernativo de Financiamiento UPRE-CIF-IG 536/2016, suscrito entre la UPRE y el GAM Entre Rios, Proyecto Construccion Puente Vehicular Chiquiaca Centro, correspondiente al pago de la planilla N6, segun la UPRE</t>
  </si>
  <si>
    <t>J03367290001</t>
  </si>
  <si>
    <t>De: 00099024113 Transferencia en cumplimiento al DS N0913 de 15/06/2011 y el Convenio Intergubernativo de Financiamiento UPRE-CIF-IG/470/2016, suscrito entre la UPRE y el GAM Cobija, Proyecto Const. U.E. Tecnico Humanistico Alberto Ovando Candia - Barrio 27 de Junio, correspondiente al pago de la pl</t>
  </si>
  <si>
    <t>J03367300001</t>
  </si>
  <si>
    <t>De: 00099024113 Transferencia en cumplimiento al DS N0913 de 15/06/2011 y el Convenio Intergubernativo de Financiamiento UPRE-CIF-IG-496/2016, suscrito entre la UPRE y el GAM Vinto, Proyecto Construccion Tecnologico Vinto, correspondiente al pago de la planilla N5, segun la UPRE.</t>
  </si>
  <si>
    <t>J03367310001</t>
  </si>
  <si>
    <t>De: 00099024113 Transferencia en cumplimiento al DS N0913 de 15/06/2011 y el Convenio Intergubernativo de Financiamiento UPRE-CIF-IG 332/2017, suscrito entre la UPRE y el GAM Escoma, Proyecto Construccion Seis Aulas Unidad Educativa 29 de Septiembre, correspondiente al pago de la planilla N2, segun</t>
  </si>
  <si>
    <t>J03367320001</t>
  </si>
  <si>
    <t>De: 00099024113 Transferencia en cumplimiento al DS N0913 de 15/06/2011 y el Convenio Intergubernativo de Financiamiento UPRE-CIF-IG 973/2017, suscrito entre la UPRE y el GAM Puna, Proyecto Construccion Tinglado y Graderias U.E. Litoral, correspondiente al pago de la planilla N2, segun la UPRE.</t>
  </si>
  <si>
    <t>J03367330001</t>
  </si>
  <si>
    <t>De: 00099024113 Transferencia en cumplimiento al DS N0913 de 15/06/2011 y el Convenio Intergubernativo de Financiamiento UPRE-CIF-IG 836/2017, suscrito entre la UPRE y el GAM San Miguel de Velasco, Proyecto Construccion de Tinglado y Graderias en la Unidad Educativa Monsenor Belisario Santiestevan -</t>
  </si>
  <si>
    <t>J03367340001</t>
  </si>
  <si>
    <t>De: 00099024113 Transferencia en cumplimiento al DS N0913 de 15/06/2011 y el Convenio Intergubernativo de Financiamiento UPRE-CIF-IG 031/2017, suscrito entre la UPRE y el GAM Vinto, Proyecto Construccion Unidad Educativa Evo Morales Ayma, correspondiente al pago de la planilla N5, segun la UPRE.</t>
  </si>
  <si>
    <t>J03367490001</t>
  </si>
  <si>
    <t>De: 00099024113 Transferencia en cumplimiento al DS N0913 de 15/06/2011 y el Convenio Interinstitucional de Financiamiento UPRE-CIF-IG/339/2016, suscrito entre la UPRE y el GAM Asunta, Proyecto Const. 15 Aulas y Tinglado U.E. Charia, correspondiente al pago de la planilla N4, segun la UPRE.</t>
  </si>
  <si>
    <t>J03367500001</t>
  </si>
  <si>
    <t>De: 00099024113 Transferencia en cumplimiento al DS N0913 de 15/06/2011 y el Convenio Interinstitucional de Financiamiento UPRE-CIF-IG/340/2016, suscrito entre la UPRE y el GAM Asunta, Proyecto Const. 15 Aulas y Tinglado U.E. Tecnico Humanistico Alvaro Garcia Linera-Copalani, correspondiente al pag</t>
  </si>
  <si>
    <t>J03367510001</t>
  </si>
  <si>
    <t>De: 00099024113 Transferencia en cumplimiento al DS N0913 de 15/06/2011 y el Convenio Interinstitucional de Financiamiento UPRE-CIF-IG/342/2016, suscrito entre la UPRE y el GAM Asunta, Proyecto Const. 15 Aulas y Tinglado U.E. Elizardo Perez, correspondiente al pago de la planilla N5, segun la UPRE.</t>
  </si>
  <si>
    <t>J03367520001</t>
  </si>
  <si>
    <t>De: 00099024113 Transferencia en cumplimiento al DS N0913 de 15/06/2011 y el Convenio Interinstitucional de Financiamiento UPRE-CIF-IG/341/2016, suscrito entre la UPRE y el GAM Asunta, Proyecto Const. 15 Aulas y Tinglado U.E. El Palmar, correspondiente al pago de la planilla N4, segun la UPRE.</t>
  </si>
  <si>
    <t>J03367530001</t>
  </si>
  <si>
    <t>De: 00099024113 Transferencia en cumplimiento al DS N0913 de 15/06/2011 y el Convenio Interinstitucional de Financiamiento UPRE-CIF-IG 066/2017, suscrito entre la UPRE y el GAM Entre Rios, Proyecto Construccion Tinglado U.E. Saican, correspondiente al pago de la planilla N3, segun la UPRE.</t>
  </si>
  <si>
    <t>J03367540001</t>
  </si>
  <si>
    <t>De: 00099024113 Transferencia en cumplimiento al DS N0913 de 15/06/2011 y el Convenio Interinstitucional de Financiamiento UPRE-CIF-IG 066/2017, suscrito entre la UPRE y el GAM Entre Rios, Proyecto Construccion Tinglado U.E. Saican, correspondiente al pago de la planilla N4, segun la UPRE.</t>
  </si>
  <si>
    <t>S09152870001</t>
  </si>
  <si>
    <t>'COBRO DE'||UTILES DE ESCRITORIO POR EL COMPROBANTE CONTABLE NRO. 0915285 DE LA FECHA, S/G. NOTA DE LA EMPRESA SIDERURGICA DEL MUTUN, CITE' ESM/JPC/071/2017 DE F. 21/11/2017. DEBITO DE LA LIBRETA 0573012001 EMPRESA SIDERURGICA DEL MUTUN-RECURSOS PROPIOS.</t>
  </si>
  <si>
    <t>S09152920001</t>
  </si>
  <si>
    <t>||COBRO DE UTILES DE ESCRITORIO POR REG. DE COMP. S-914279 DEL 26/02/2018POR COBRO DE COMISIONES EFECTUADO POR EL BANK OF TOKIO-MITSUBISHI UFJ. LTD. POR DESEMBOLSO EFECTUADO EL 23/02/2018 DEL PTMO. BV-P5, SEGUN NOTA MEFP/VTCP/DGCP/UODP-244/2018 DEL 05/03/2018 LIB. 00099021001 TGN RECURSOS ORDINARIOS - (3987)</t>
  </si>
  <si>
    <t>S09153360001</t>
  </si>
  <si>
    <t>'COBRO DE'||UTILES DE ESCRITORIO POR EL COMPROBANTE CONTABLE NRO. 0915334 DE LA FECHA, S/G. CORREO ELECTRÓNICO DE YPFB DE F. 23/01/2018. DEBITO DE LA LIBRETA 00513022001 YPFB - OPERACIONES.</t>
  </si>
  <si>
    <t>G06805290002</t>
  </si>
  <si>
    <t>TRANSFERENCIA DEL EXTERIOR SEGUN SWIFT 03199 DE FECHA 07/03/2018 ORDENANTE: CONSULADO DE BOLIVIA EN CALAMA LIB. 00340012005 SEGIP - RECAUDACION EXTERIOR - CEDULAS DE IDENTIDAD</t>
  </si>
  <si>
    <t>S09153800002</t>
  </si>
  <si>
    <t>||TRANSFERENCIA DE FONDOS S/G. FORMULARIO, CITE' BUN145/17 DE LA FECHA. (HRE-TSO-1113). SALDOS NO EJECUTADOS DEL PROGRAMA BOLIVIA CAMBIA. A SOLICITUD DEL G.AM. TIRAQUE; LIBRETA 00099024113 BOLIVIA CAMBIA; BUN.</t>
  </si>
  <si>
    <t>S09154090003</t>
  </si>
  <si>
    <t>||TRANSFERENCIA DE FONDOS S/G. MENSAJE SWIFT NRO. 03239 DE LA FECHA. (SECTOR PÚBLICO). DEBITO DE LA LIBRETA 00117012001 DGAC, REPOSICION UTILES DE ESCRITORIO.</t>
  </si>
  <si>
    <t>G06805300001</t>
  </si>
  <si>
    <t>COBRO COSTOS DE PAPELERIA SEGUN TRANSFERENCIA DEL EXTERIOR POR ORDEN DE CONSULADO DE BOLIVIA EN CALAMA LIB. 00340012003 RECAUDACION EXTRANJERIA - C.I. -L.C.</t>
  </si>
  <si>
    <t>G06808410004</t>
  </si>
  <si>
    <t>VENTA DE DIVISAS CON TRANSFERENCIA DE FONDOS A SOLICITUD DE MINISTERIO DE DEFENSA SEGUN SOLICITUD 4470 REF: PAGO A BAE SYSTEMS POR ACTUALIZACION DE TIPO DE CAMBIO EN LA COMPRA DE KIT DE ALTURA DE LA AERONAVE PARA TRANSPORTE AEREO MILITAR LIB. 00020011103 MINISTERIO DE DEFENSA - INGRESOS VARIOS</t>
  </si>
  <si>
    <t>G06808420004</t>
  </si>
  <si>
    <t>VENTA DE DIVISAS CON TRANSFERENCIA DE FONDOS A SOLICITUD DE MINISTERIO DE DEFENSA SEGUN SOLICITUD 4471 REF: PAGO A THINK HOLDINGS POR LA SEXTA CUOTA DE LA ADQUISICION DE AERONAVE PARA TRANSPORTE AEREO MILITAR LIB. 00020011103 MINISTERIO DE DEFENSA - INGRESOS VARIOS</t>
  </si>
  <si>
    <t>G06808430004</t>
  </si>
  <si>
    <t>VENTA DE DIVISAS CON TRANSFERENCIA DE FONDOS A SOLICITUD DE MINISTERIO DE DEFENSA SEGUN SOLICITUD 4472 REF: PAGO A THINK HOLDINGS POR LA SEPTIMA CUOTA DE LA ADQUISICION DE AERONAVE PARA TRANSPORTE AEREO MILITAR LIB. 00020011103 MINISTERIO DE DEFENSA - INGRESOS VARIOS</t>
  </si>
  <si>
    <t>G06808440004</t>
  </si>
  <si>
    <t>VENTA DE DIVISAS CON TRANSFERENCIA DE FONDOS A SOLICITUD DE SERVICIO DESARROLLO EMPRESAS PUBLICAS PRODUCTIVAS SEGUN SOLICITUD 4482 REF: TRANSFERENCIA DE FONDOS A LA EMPRESA CERVE S.P.A. POR EL SERVICIO LOGISTICO Y DE TRANSPORTE DE LA PROVISION DE SISTEMA DE DECORADO DE ENVASES Y SCREENS DE VIDRIO, P LIB. 00132079201 SEDEM-PLANTA ENVASES DE VIDRIO CHUQUISACA - MUNICIPIO ZUDAÑEZ</t>
  </si>
  <si>
    <t>G06808470004</t>
  </si>
  <si>
    <t>VENTA DE DIVISAS CON TRANSFERENCIA DE FONDOS A SOLICITUD DE AUTORIDAD DE FISCALIZACION Y CONTROL DE PENSIONES Y SEGUROS SEGUN SOLICITUD 4480 REF: PAGO A LA ASOCIACION DE SUPERVISORES DE SEGUROS DE AMERICA LATINA ASSAL POR LA MEMBRESIA CORRESPONDIENTE A LA GESTION 2018 SEGUN NOTA DE SOLICITUD DE PA LIB. 00099021001 TGN-RECURSOS ORDINARIOS (3987)</t>
  </si>
  <si>
    <t>G06808480004</t>
  </si>
  <si>
    <t>VENTA DE DIVISAS CON TRANSFERENCIA DE FONDOS A SOLICITUD DE ADMINISTRACION DE SERVICIOS PORTUARIOS BOLIVIA SEGUN SOLICITUD 4478 REF: H.R. 152-174-229-230 - PAGO DE FACTURAS AL TPA POR SERVICIOS DE REFRIGERACION DE CONTENEDORES, PRIMERA Y SEGUNDA QUINCENA EXPORTACIONES ENERO 2018 Y PESAJE VGM Y AFORO LIB. 00594012001 ASP-B FONDO DE OPERACIONES</t>
  </si>
  <si>
    <t>G06808490004</t>
  </si>
  <si>
    <t>VENTA DE DIVISAS CON TRANSFERENCIA DE FONDOS A SOLICITUD DE ADMINISTRACION DE SERVICIOS PORTUARIOS BOLIVIA SEGUN SOLICITUD 4477 REF: H.R. 342 - ENVIO DE RECURSOS AL PUERTO DE ARICA PARA GASTOS DE FUNCIONAMIENTO APERTURA DE FONDOS GESTION 2018, SEGUN COMUNICACION INTERNA ASP-B/DOP-UAP/CI-46/2018 Y DE LIB. 00594012001 ASP-B FONDO DE OPERACIONES</t>
  </si>
  <si>
    <t>G06811960001</t>
  </si>
  <si>
    <t>COBRO COSTOS DE PAPELERIA SEGUN TRANSFERENCIA DEL EXTERIOR POR ORDEN DE CORPORACION PETROLERA S.A. REF.: PAGO SEGUN PRE FACTURA DE FECHA 07-03-2018 LIB. 00513062001 YPFB-OPERACIONES PLANTA DE SEPARACION DE LIQUIDOS RIO GRANDE</t>
  </si>
  <si>
    <t>Q09496640002</t>
  </si>
  <si>
    <t>NUMERO DE LIBRETA CUT: 00099021001 OPERACIÓN E18 TRANSFERENCIA DEL SISTEMA FINANCIERO POR CUENTA DE TERCEROS A LA CUT TRANSFERENCIA DE FONDOS POR PAGO INDEBIDO - RP FEBRERO 2018</t>
  </si>
  <si>
    <t>Q09496650002</t>
  </si>
  <si>
    <t>NUMERO DE LIBRETA CUT: 00099021001 OPERACIÓN E18 TRANSFERENCIA DEL SISTEMA FINANCIERO POR CUENTA DE TERCEROS A LA CUT TRANSFERENCIA DE FONDOS POR PAGO ADELANTADO P.R.A. - RP FEBRERO 2018</t>
  </si>
  <si>
    <t>S09154420003</t>
  </si>
  <si>
    <t>||TRANSFERENCIA DE FONDOS S/G. MENSAJE SWIFT NRO. 03271 DE LA FECHA. (SECTOR PÚBLICO). DEBITO DE LA LIBRETA 00117012001 DGAC, REPOSICION UTILES DE ESCRITORIO.</t>
  </si>
  <si>
    <t>S09154430003</t>
  </si>
  <si>
    <t>||TRANSFERENCIA DE FONDOS S/G. MENSAJE SWIFT NRO. 03276 DE LA FECHA. (SECTOR PÚBLICO). DEBITO DE LA LIBRETA 00117012001 DGAC, REPOSICION UTILES DE ESCRITORIO.</t>
  </si>
  <si>
    <t>S09154460003</t>
  </si>
  <si>
    <t>||TRANSFERENCIA DE FONDOS EN ATENCIÓN A MENSAJES SWIFT 03296 DE LA FECHA (SECTOR PUBLICO). DEBITO DE LA LIBRETA 00117012001DGAC, REPOSICION UTILES DE ESCRITORIO.</t>
  </si>
  <si>
    <t>G06813160003</t>
  </si>
  <si>
    <t>PAGO A CAF PRÉSTAMO CFA009759 VCTO. 08-03-2018 POR CUENTA DE TGN , NTI. 010527 VALOR 08-03-2018 INTERESES USD 10.861,98 COMISIONES USD 106.196,66 CTA. 3987 CUENTA UNICA DEL TESORO-3987 LIB. 00099021001 REF.: COMISIONES BANCARIAS</t>
  </si>
  <si>
    <t>G06813180003</t>
  </si>
  <si>
    <t>PAGO A CAF PRÉSTAMO CFA009757 VCTO. 08-03-2018 POR CUENTA DE TGN , NTI. 010522 VALOR 08-03-2018 INTERESES USD 11.658,28 COMISIONES USD 121.950,11 CTA. 3987 CUENTA UNICA DEL TESORO-3987 LIB. 00099021001 REF.: COMISIONES BANCARIAS</t>
  </si>
  <si>
    <t>G06816050004</t>
  </si>
  <si>
    <t>VENTA DE DIVISAS CON TRANSFERENCIA DE FONDOS A SOLICITUD DE MINISTERIO DE DESARROLLO PRODUCTIVO Y ECONOMIA PLURAL SEGUN SOLICITUD 4475 REF: VENTA DE DIVISAS PARA TRANSFERENCIA AL BIPM POR MEMBRESIA ANUAL POR LA GESTION 2018 EQUIVALENTES 14.779,59 USD LIB. 00041031107 MPM-INSTITUTO BOLIVIANO DE METROLOGIA POR DIFERENCIAL CAMBIARIO</t>
  </si>
  <si>
    <t>G06816050005</t>
  </si>
  <si>
    <t>VENTA DE DIVISAS CON TRANSFERENCIA DE FONDOS A SOLICITUD DE MINISTERIO DE DESARROLLO PRODUCTIVO Y ECONOMIA PLURAL SEGUN SOLICITUD 4475 REF: VENTA DE DIVISAS PARA TRANSFERENCIA AL BIPM POR MEMBRESIA ANUAL POR LA GESTION 2018 EQUIVALENTES 14.779,59 USD LIB. 00041031107 MPM-INSTITUTO BOLIVIANO DE METROLOGIA</t>
  </si>
  <si>
    <t>G06816060004</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</si>
  <si>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 POR DIFERENCIAL CAMBIARIO</t>
  </si>
  <si>
    <t>G06816060005</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</si>
  <si>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t>
  </si>
  <si>
    <t>G06823390001</t>
  </si>
  <si>
    <t>COBRO COSTOS DE PAPELERIA SEGUN TRANSFERENCIA DEL EXTERIOR POR ORDEN DE GAS CORONA S.A.E.C.A. (ASUNCION PARAGUAY) REF.: ANTICIPO SEGUN CONTRATO YPFB DLG LIB. 00513062001 YPFB-OPERACIONES PLANTA DE SEPARACION DE LIQUIDOS RIO GRANDE</t>
  </si>
  <si>
    <t>J03367960001</t>
  </si>
  <si>
    <t>De: 00099024113 Transferencia en cumplimiento al DS N0913 de 15/06/2011 y el Convenio Interinstitucional de Financiamiento UPRE-CIF-0289/13, suscrito entre la UPRE y el GAM El Alto de La Paz, Proyecto Construccion Mercado Chijini Chico II D12 - El Alto, correspondiente al pago de la planilla N 2, se</t>
  </si>
  <si>
    <t>J03367970001</t>
  </si>
  <si>
    <t>De: 00099024113 Transferencia en cumplimiento al DS N0913 de 15/06/2011 y el Convenio Intergubernativo de Financiamiento UPRE-CIF-IG 495/2016, suscrito entre la UPRE y el GAM Tiquipaya, Proyecto Construccion Unidad Educativa Agrotecnica Chapisirca Tiquipaya , correspondiente al pago de la planilla N</t>
  </si>
  <si>
    <t>J03367980001</t>
  </si>
  <si>
    <t>De: 00099024113 Transferencia en cumplimiento al DS N0913 de 15/06/2011 y el Convenio Intergubernativo de Financiamiento UPRE-CIF-IG 124/2017, suscrito entre la UPRE y el GAM San Pablo de Huacareta, Proyecto Construccion Unidad Educativa Rafael Pabon Animbo , correspondiente al pago de la planilla N</t>
  </si>
  <si>
    <t>J03367990001</t>
  </si>
  <si>
    <t>De: 00099024113 Transferencia en cumplimiento al DS N0913 de 15/06/2011 y el Convenio Interinstitucional de Financiamiento UPRE-CIF-187/2015, suscrito entre la UPRE y el GAM Sacaba, Proyecto Construccion Unidad Educativa Hugo Chavez Frias, correspondiente al pago de la planilla N5, segun la UPRE.</t>
  </si>
  <si>
    <t>J03368000001</t>
  </si>
  <si>
    <t>De: 00099024113 Transferencia en cumplimiento al DS N0913 de 15/06/2011 y el Convenio Interinstitucional de Financiamiento UPRE-CIF-IG 567/2016, suscrito entre la UPRE y el GAM El Puente, Proyecto Construccion Unidad Educativa 12 de Abril Septapas-Face III, correspondiente al pago de la planilla N3</t>
  </si>
  <si>
    <t>J03368010001</t>
  </si>
  <si>
    <t>De: 00099024113 Transferencia en cumplimiento al DS N0913 de 15/06/2011 y el Convenio Intergubernativo de Financiamiento UPRE-CIF-IG 084/2017, suscrito entre la UPRE y el GAM Tarija, Proyecto Construccion Unidad Educ. Urb. Los Laureles de la Ciudad de Tarija, correspondiente al pago de la planilla N</t>
  </si>
  <si>
    <t>J03368020001</t>
  </si>
  <si>
    <t>De: 00099024113 Transferencia en cumplimiento al DS N0913 de 15/06/2011 y el Convenio Intergubernativo de Financiamiento UPRE-CIF-IG 016/2017, suscrito entre la UPRE y el GAD Oruro, Proyecto Construccion Unidad Educativa Bolivia de Vinto Primario, correspondiente al pago de la planilla N4, segun la</t>
  </si>
  <si>
    <t>J03368030001</t>
  </si>
  <si>
    <t>De: 00099024113 Transferencia en cumplimiento al DS N0913 de 15/06/2011 y el Convenio Intergubernativo de Financiamiento UPRE-CIF-IG 451/2017, suscrito entre la UPRE y el GAM Apolo, Proyecto Construccion Bloque de Aulas U.E. Apacheta, correspondiente al pago de la planilla N3, segun la UPRE.</t>
  </si>
  <si>
    <t>J03368040001</t>
  </si>
  <si>
    <t>De: 00099024113 Transferencia en cumplimiento al DS N0913 de 15/06/2011 y el Convenio Intergubernativo de Financiamiento UPRE-CIF-IG 189/2017, suscrito entre la UPRE y el GAM San Joaquin, Proyecto Const. Unidad Educativa Cap. Horacio Vasquez Sanchez Municipio de San Joaquin, correspondiente al pago</t>
  </si>
  <si>
    <t>J03368050001</t>
  </si>
  <si>
    <t>De: 00099024113 Transferencia en cumplimiento al DS N0913 de 15/06/2011 y el Convenio Intergubernativo de Financiamiento UPRE-CIF-IG 305/2017, suscrito entre la UPRE y el GAM Palca, Proyecto Construccion de 12 Aulas U.E. San Jeronimo de Uni, correspondiente al pago de la planilla N2, segun la UPRE.</t>
  </si>
  <si>
    <t>J03368060001</t>
  </si>
  <si>
    <t>De: 00099024113 Transferencia en cumplimiento al DS N0913 de 15/06/2011 y el Convenio Intergubernativo de Financiamiento UPRE-CIF-IG 837/2017, suscrito entre la UPRE y el GAM San Miguel de Velasco, Proyecto Construccion de Tinglado y Graderias en la Unidad Educativa Alta Mira - San Miguel de Velasco</t>
  </si>
  <si>
    <t>J03368070001</t>
  </si>
  <si>
    <t>De: 00099024113 Transferencia en cumplimiento al DS N0913 de 15/06/2011 y el Convenio Intergubernativo de Financiamiento UPRE-CIF-IG 902/2017, suscrito entre la UPRE y el GAM Cuevo, Proyecto Const. Tinglado y Graderia Cancha Polifuncional Unidad Educativa Itacuatia Municipio de Cuevo, correspondient</t>
  </si>
  <si>
    <t>J03368080001</t>
  </si>
  <si>
    <t>De: 00099024113 Transferencia en cumplimiento al DS N0913 de 15/06/2011 y el Convenio Intergubernativo de Financiamiento UPRE-CIF-IG/469/2016, suscrito entre la UPRE y el GAM Cobija, Proyecto Const. Unidad Educativa Cobija A Barrio Conavi, correspondiente al pago de la planilla N 3, segun la UPRE.</t>
  </si>
  <si>
    <t>J03368090001</t>
  </si>
  <si>
    <t>De: 00099024113 Transferencia en cumplimiento al DS N0913 de 15/06/2011 y el Convenio Intergubernativo de Financiamiento UPRE-CIF-IG 007/2016 y UPRE ADENDA-077/2017, suscrito entre la UPRE y el GAR del Gran Chaco, Proyecto Construccion Instituto Tecnologico Industrial Agropecuario Yacuiba, correspon</t>
  </si>
  <si>
    <t>J03368100001</t>
  </si>
  <si>
    <t>De: 00099024113 Transferencia en cumplimiento al DS N0913 de 15/06/2011 y el Convenio Interinstitucional de Financiamiento UPRE-CIF-IG 834/2017, suscrito entre la UPRE y el GAM San Miguel de Velasco, Proyecto Construccion de Tinglado y Graderias de la Unidad Educativa San Pablo A-San Miguel de Vela</t>
  </si>
  <si>
    <t>J03368110001</t>
  </si>
  <si>
    <t>De: 00099024113 Transferencia en cumplimiento al DS N0913 de 15/06/2011 y el Convenio Interinstitucional de Financiamiento UPRE-CIF-IG 334/2017, suscrito entre la UPRE y el GAM Escoma, Proyecto Construccion Seis Aulas Unidad Educativa Cala Cala, correspondiente al pago de la planilla N2, segun la</t>
  </si>
  <si>
    <t>J03368120001</t>
  </si>
  <si>
    <t>De: 00099024113 Transferencia en cumplimiento al DS N0913 de 15/06/2011 y el Convenio Interinstitucional de Financiamiento UPRE-CIF-IG 032/2017, suscrito entre la UPRE y el GAM Vinto, Proyecto Construccion Internado U.E. Elizardo Perez, correspondiente al pago de la planilla N5, segun la UPRE.</t>
  </si>
  <si>
    <t>J03368130001</t>
  </si>
  <si>
    <t>De: 00099024113 Transferencia en cumplimiento al DS N0913 de 15/06/2011 y el Convenio Interinstitucional de Financiamiento UPRE-CIF-IG/388/2015, suscrito entre la UPRE y el GAM Riberalta, Proyecto Construccion Tecnico Humanistico U.E. Evo Morales Ayma C.C. Las Palmeras D7, correspondiente al pago</t>
  </si>
  <si>
    <t>J03368140001</t>
  </si>
  <si>
    <t>De: 00099024113 Transferencia en cumplimiento al DS N0913 de 15/06/2011 y el Convenio Intergubernativo de Financiamiento UPRE-CIF-IG 017/2017, suscrito entre la UPRE y el GAM Oruro, Proyecto Construccion Unidad Educativa Jaime Escalante, correspondiente al pago de la planilla N 1, segun la UPRE.</t>
  </si>
  <si>
    <t>J03368150001</t>
  </si>
  <si>
    <t>De: 00099024113 Transferencia en cumplimiento al DS N0913 de 15/06/2011 y el Convenio Interinstitucional de Financiamiento UPRE-CIF-IG 450/2017, suscrito entre la UPRE y el GAM Apolo, Proyecto Construccion Bloque de Aulas U.E. Puchahui, correspondiente al pago de la planilla N3, segun la UPRE.</t>
  </si>
  <si>
    <t>J03368160001</t>
  </si>
  <si>
    <t>De: 00099024113 Transferencia en cumplimiento al DS N0913 de 15/06/2011 y el Convenio Interinstitucional de Financiamiento UPRE-CIF-IG 695/2017, suscrito entre la UPRE y el GAM Vila Vila, Proyecto Const. Fronton Municipal Vila Vila, correspondiente al pago de la planilla N2, segun la UPRE.</t>
  </si>
  <si>
    <t>J03368170001</t>
  </si>
  <si>
    <t>De: 00099024113 Transferencia en cumplimiento al DS N0913 de 15/06/2011 y el Convenio Intergubernativo de Financiamiento UPRE-CIF-IG 366/2017, suscrito entre la UPRE y el GAM Cairoma, Proyecto Construccion Tinglado Unidad Educativa German Busch Becerra Cairoma , correspondiente al pago de la planil</t>
  </si>
  <si>
    <t>J03368180001</t>
  </si>
  <si>
    <t>De: 00099024113 Transferencia en cumplimiento al DS N0913 de 15/06/2011 y el Convenio Interinstitucional de Financiamiento UPRE-CIF-IG 598/2017, suscrito entre la UPRE y el GAM Villamontes, Proyecto Construccion Puentes Vehiculares Villa Montes Calle Villa Nueva y Cochabamba, correspondiente al pag</t>
  </si>
  <si>
    <t>J03368190001</t>
  </si>
  <si>
    <t>De: 00099024113 Transferencia en cumplimiento al DS N0913 de 15/06/2011 y el Convenio Intergubernativo de Financiamiento UPRE-CIF-IG 268/2017, suscrito entre la UPRE y el GAM Santiago de Huata, Proyecto Construccion de 2 Aulas Unidad Educativa Tajocachi, correspondiente al pago de la planilla N 2, s</t>
  </si>
  <si>
    <t>G06832180002</t>
  </si>
  <si>
    <t>REGULARIZACION DE TRANSFERENCIA DEL EXTERIOR SEGUN SWIFT NO.3119 DE FECHA 09/03/2018 ORDENANTE: CONSULADO DE BOLIVIA EN ARICA-CHILE REF:DEVOLUCION SALDOS GASTOS DE FUNCIONAMIENTO GESTION 2017 LIB. 00099021001 TGN-RECURSOS ORDINARIOS (3987)</t>
  </si>
  <si>
    <t>J03368730002</t>
  </si>
  <si>
    <t>A:00099021001 DEVOLUCION DE RECURSOS POR PAGO DE SESION DE DERECHOS DE TELEVISION, RADIO INTERNET, COMERCIALIZACION MARKETING Y LICENCIA DE LOS XI JUEGOS SUDAMERICANOS COCHABAMBA 2018. C-31 N 316 GESTION 2016, DE ACUERDO A DOCUMENTACION ADJUNTA.</t>
  </si>
  <si>
    <t>J03369110002</t>
  </si>
  <si>
    <t>A:00099021001 Transferencia que efectuamos a requerimiento de la Unidad de Administracion e Informacion Salarial segun nota CITE: MEFP/VTCP/DGPOT/UAIS/No.1279/2018, por concepto de reversion definitiva correspondiente al Instituto Nacional de Estadistica, Ministerio de Obras Publicas y al Ministerio</t>
  </si>
  <si>
    <t>J03369120002</t>
  </si>
  <si>
    <t>A:00046058003 Transferencia que efectuamos a requerimiento de la Unidad de Administracion e Informacion Salarial segun nota CITE: MEFP/VTCP/DGPOT/UAIS/No.1279/2018, por concepto de reversion definitiva correspondiente al Ministerio de Salud, misma que se encuentra consignada en el comprobante de pa</t>
  </si>
  <si>
    <t>J03369130002</t>
  </si>
  <si>
    <t>A:00046054202 Transferencia que efectuamos a requerimiento de la Unidad de Administracion e Informacion Salarial segun nota CITE: MEFP/VTCP/DGPOT/UAIS/No.1279/2018, por concepto de reversion definitiva correspondiente al Ministerio de Salud, mismas que se encuentra consignada en el comprobante de p</t>
  </si>
  <si>
    <t>J03369140002</t>
  </si>
  <si>
    <t>A:00041071101 Transferencia que efectuamos a requerimiento de la Unidad de Administracion e Informacion Salarial segun nota CITE: MEFP/VTCP/DGPOT/UAIS/No.1279/2018, por concepto de reversion definitiva correspondiente al SENAVEX, misma que se encuentra consignada en el comprobante de pago No.18732.</t>
  </si>
  <si>
    <t>J03369170002</t>
  </si>
  <si>
    <t>A:00099021001 Transferencia que efectuamos a requerimiento de la Unidad de Administracion e Informacion Salarial segun notas CITE: MEFP/VTCP/DGPOT/UAIS/Nos.1171 y 1172/2018, por concepto de reversion definitiva correspondiente al SENASIR, misma que se encuentra consignada en los comprobantes de pago</t>
  </si>
  <si>
    <t>Q09500840002</t>
  </si>
  <si>
    <t>Q09500850002</t>
  </si>
  <si>
    <t>NUMERO DE LIBRETA CUT: Cuenta Unica del Tesoro OPERACIÓN E18 TRANSFERENCIA DEL SISTEMA FINANCIERO POR CUENTA DE TERCEROS A LA CUT Pago correspondiente a Febrero 2018</t>
  </si>
  <si>
    <t>S09155030002</t>
  </si>
  <si>
    <t>||TRANSFERENCIA A LA CUENTA UNICA DEL TESORO IMPORTES RETENIDOS A WALTER ABRAHAM PEREZ ALANDIA Y JULIO HUMEREZ QUIROZ POR REMUNERACION MAXIMA CORRESPONDIENTE AL MES DE FEBRERO/2018 - LIBRETA N° 00990201001, SEGUN DOCUMENTOS ADJUNTOS Y "ROC" N° 0196/2018 DEL DCR. TRANS. POR REMUNERACION MAXIMA DE WALTER ABRAHAM PEREZ ALANDIA - FEBRERO/2018 LIBRETA N° 00990201001</t>
  </si>
  <si>
    <t>S09155030003</t>
  </si>
  <si>
    <t>||TRANSFERENCIA A LA CUENTA UNICA DEL TESORO IMPORTES RETENIDOS A WALTER ABRAHAM PEREZ ALANDIA Y JULIO HUMEREZ QUIROZ POR REMUNERACION MAXIMA CORRESPONDIENTE AL MES DE FEBRERO/2018 - LIBRETA N° 00990201001, SEGUN DOCUMENTOS ADJUNTOS Y "ROC" N° 0196/2018 DEL DCR. TRANSFERENCIA POR REMUNERACION MAXIMA DE JULIO HUMEREZ QUIROZ - FEBRERO/2018 LIBRETA N° 00990201001</t>
  </si>
  <si>
    <t>S09155040004</t>
  </si>
  <si>
    <t>||VENTA DE DIVISAS S/G NOTA SEDEM/GG/EV/2018-0032,27/02/18 Y ASIG.DIV.EFECT.P/MEFP DE 09/03/18 REF.:EMISION CARTA DE CREDITO I-2018-04 P/C ENVIBOL A/F SODECA S.L.U.,COMISION EMISION L/C 0,15% S/USD158.067.-POR 113 DIAS,REEMB.GSTS.COM.BS220.-Y EMISION COMP.CONTABLE BS50.- LIB.00132079201 SEDEM-PLANTA ENV.DE VIDRIO CHUQUISACA MUN.ZUDAÑES REF.:COMIS.EMIS.LC I-2018-04</t>
  </si>
  <si>
    <t>S09155080003</t>
  </si>
  <si>
    <t>||REGULARIZACIÓN DE LA OPERACIÓN NRO. G-0681190 DE F. 09/03/2018 S/G. ESTADO DE CUENTA DEL DEPARTAMENTO DE OPERACIONES CAMBIARIAS, EN ATENCIÓN A CORREO ELECTRÓNICO DE LA DIRECCIÓN GENERAL DE AERONÁUTICA CIVIL. DEBITO DE LA LIBRETA 00117012001 DGAC, REPOSICION UTILES DE ESCRITORIO.</t>
  </si>
  <si>
    <t>S09155090003</t>
  </si>
  <si>
    <t>||REGULARIZACIÓN DE LA OPERACIÓN NRO. G-0682427 DE F.08/03/2018 S/G. ESTADO DE CUENTA DEL DEPARTAMENTO DE OPERACIONES CAMBIARIAS, EN ATENCIÓN A CORREO ELECTRÓNICO DE LA DIRECCIÓN GENERAL DE AERONÁUTICA CIVIL. DEBITO DE LA LIBRETA 00117012001 DGAC, REPOSICION UTILES DE ESCRITORIO.</t>
  </si>
  <si>
    <t>S09155240003</t>
  </si>
  <si>
    <t>||TRANSFERENCIA DE FONDOS S/G. MENSAJES SWIFT NROS. 03360 Y 03350 DE LA FECHA. (SECTOR PÚBLICO). DEBITO DE LA LIBRETA 00117012001 DGAC, REPOSICION UTILES DE ESCRITORIO.</t>
  </si>
  <si>
    <t>S09155260001</t>
  </si>
  <si>
    <t>'COBRO DE'||UTILES DE ESCRITORIO POR EL COMPROBANTE CONTABLE NRO. 0915525 DE LA FECHA, SEGÚN CORREO ELECTRÓNICO DE YPFB DE F. 23/01/2018. DEBITO DE LA LIBRETA 00513022001 YPFB - OPERACIONES.</t>
  </si>
  <si>
    <t>G06827150001</t>
  </si>
  <si>
    <t>COBRO COSTOS DE PAPELERIA SEGUN TRANSFERENCIA DEL EXTERIOR POR ORDEN DE HERCO COMBUSTIBLES SA REF.: CONTRATO CONDENSADO DE GAS N. LIB. 00513062001 YPFB-OPERACIONES PLANTA DE SEPARACION DE LIQUIDOS RIO GRANDE</t>
  </si>
  <si>
    <t>G06827180001</t>
  </si>
  <si>
    <t>COBRO COSTOS DE PAPELERIA POR REGULARIZACION DE TRANSFERENCIA DEL EXTERIOR POR ORDEN DE GAS TOTAL S.A. LIB. 00513062001 YPFB-OPERACIONES PLANTA DE SEPARACION DE LIQUIDOS RIO GRANDE</t>
  </si>
  <si>
    <t>G06827220001</t>
  </si>
  <si>
    <t>COBRO COSTOS DE PAPELERIA POR REGULARIZACION DE TRANSFERENCIA DEL EXTERIOR POR ORDEN DE CORP.PARAGUAYA DISTRIBUID.DE DERIVADOS DE PETROLEO S.A. LIB. 00513062001 YPFB-OPERACIONES PLANTA DE SEPARACION DE LIQUIDOS RIO GRANDE</t>
  </si>
  <si>
    <t>G06827240001</t>
  </si>
  <si>
    <t>G06827260001</t>
  </si>
  <si>
    <t>COBRO COSTOS DE PAPELERIA POR REGULARIZACION DE TRANSFERENCIA DEL EXTERIOR POR ORDEN DE YPF EXPLORACION Y PRODUCCION DE HIDROCARBUROS DE BOLIVIA S.A. LIB. 00513062001 YPFB-OPERACIONES PLANTA DE SEPARACION DE LIQUIDOS RIO GRANDE</t>
  </si>
  <si>
    <t>G06827280001</t>
  </si>
  <si>
    <t>COBRO COSTOS DE PAPELERIA POR REGULARIZACION DE TRANSFERENCIA DEL EXTERIOR POR ORDEN DE COMPANHIA MATOGROSSENSE DE GAS LIB. 00513012007 YPFB - RECURSOS NACIONALIZACIÓN</t>
  </si>
  <si>
    <t>G06828640001</t>
  </si>
  <si>
    <t>COBRO COSTOS DE PAPELERIA POR REGULARIZACION DE TRANSFERENCIA DEL EXTERIOR POR ORDEN DE BG BOLIVIA CORPORATION LIB. 00513012003 LBP-YPFB (2011349681373)</t>
  </si>
  <si>
    <t>G06830980004</t>
  </si>
  <si>
    <t>VENTA DE DIVISAS CON TRANSFERENCIA DE FONDOS A SOLICITUD DE MINISTERIO DE DEFENSA SEGUN SOLICITUD 4492 REF: PAGO A THINK HOLDINGS POR CONTRATACION DE 2 PILOTOS POR TRASLADO DE AERONAVE PARA TRANSPORTE AEREO MILITAR LIB. 00020011103 MINISTERIO DE DEFENSA - INGRESOS VARIOS</t>
  </si>
  <si>
    <t>G06831060004</t>
  </si>
  <si>
    <t>VENTA DE DIVISAS CON TRANSFERENCIA DE FONDOS A SOLICITUD DE YACIMIENTOS PETROLIFEROS FISCALES BOLIVIANOS SEGUN SOLICITUD 4503 REF: DECIMO SEGUNDO PAGO A EMPRESA BEICIP FRANLAB POR EL SERVICIO DE CONSULTORIA EN ASESORAMIENTO TECNICO ECONOMICO EN EXPLORACION. LIB. 00513022001 YPFB - "OPERACIONES"</t>
  </si>
  <si>
    <t>G06840930002</t>
  </si>
  <si>
    <t>REGULARIZACION DE TRANSFERENCIA DEL EXTERIOR SEGUN SWIFT NO.3240 DE FECHA 12/03/2018 ORDENANTE: CONSULADO GERAL DA BOLIVIA SAO PAULO-BRASIL REF:GASTOS PROGRAMA DE DOCUMENTACION LIB. 00099021001 TGN-RECURSOS ORDINARIOS (3987)</t>
  </si>
  <si>
    <t>J03369350002</t>
  </si>
  <si>
    <t>A:00292012001 Transferencia que efectuamos a requerimiento de la Unidad de Administracion e Informacion Salarial segun nota CITE: MEFP/VTCP/DGPOT/UAIS/No.1279/2018, por concepto de reversion definitiva correspondiente a VIAS BOLIVIA, misma que se encuentra consignada en el comprobante de pago No.18</t>
  </si>
  <si>
    <t>J03369360002</t>
  </si>
  <si>
    <t>A:00099021001 El concepto de la mencionada operacion corresponde a la transferencia de capital al TGN, por el mes de febrero de 2018 del Fideicomiso Programa de Reconversion Productiva y Comercial TGN 9.</t>
  </si>
  <si>
    <t>Q09506690002</t>
  </si>
  <si>
    <t>NUMERO DE LIBRETA CUT: 00099021001 OPERACIÓN E18 TRANSFERENCIA DEL SISTEMA FINANCIERO POR CUENTA DE TERCEROS A LA CUT TRANSFERENCIA CANCELACION DE LA CUOTA NO 58 POR REEMBOLSO DE AMORTIZACION A CAPITAL Y COSTO DE CAPITAL POR LOS RECURSOS EFECTIVAMENTE RECIBIDOS POR PARTE DE LA EMPRESA METALURGICA</t>
  </si>
  <si>
    <t>J03369820001</t>
  </si>
  <si>
    <t>De: 00290014102 DEVOLUCION DE RECURSOS DEL SERVICIO DE IMPUESTOS NACIONALES DE LA GESTION 2017 S/G NOTASIN/GAF/DRF/NOT/0474/2018 E INFORME MEFP/VTCP/DGPOT/UPCFTGN N16/2018. (H.R. 6-7020-R)</t>
  </si>
  <si>
    <t>S09156490001</t>
  </si>
  <si>
    <t>||COMISION TRANSFERENCIA DE FONDOS AL EXT. 0,10% S/USD 109.200.- REEMB. GASTOS DE COMUNICACION BS220.- Y EMISION CBTE. CONTABLE BS50.- EN COMPLEMENTO A CBTE. ADJUNTO DE LA FECHA GCO. LIB. N°00513012004 LBP-YPFB UNICOMERCIAL REF: COM. PAGO N°7 LC I-2016-032</t>
  </si>
  <si>
    <t>S09158270003</t>
  </si>
  <si>
    <t>||TRANSFERENCIA DE FONDOS EN ATENCIÓN A MENSAJES SWIFT 03542 Y 03539 DE LA FECHA (SECTOR PUBLICO). DEBITO DE LA LIBRETA 00117012001DGAC, REPOSICION UTILES DE ESCRITORIO.</t>
  </si>
  <si>
    <t>S09158310003</t>
  </si>
  <si>
    <t>'TRANSFERENCIA DE FONDOS S/G CITE Nº' MEFP/VTCP/DGAFT/||UOIET/TES/N° 1565/18 DE LA FECHA, DEL MIN.DE ECONOMIA Y FINANZAS PUBLICAS.(HRE-TSO-1395),A LOS GOB.AUT.MCPALES Y GAIOC DE CHARAGUA IYAMBAE BENEFICIARIOS DE PATENTES PETROLERAS CORRESPONDIENTE A LA GESTION/2017 LEY N°3058. DEBITO DE LA LIBRETAN° 00990201001, REPOSICION UTILES DE ESCRITORIO.</t>
  </si>
  <si>
    <t>G06838120004</t>
  </si>
  <si>
    <t>VENTA DE DIVISAS CON TRANSFERENCIA DE FONDOS A SOLICITUD DE INSTITUTO NACIONAL DE INNOVACION AGROPECUARIA Y FORESTAL (INIAF) SEGUN SOLICITUD 4479 REF: 80201010300 52 16 COMPROBANTE DE PAGO POR CONCEPTO DE ACREDITACION A LA ISTA CORRESPONDIENTE A LA GESTION 2018 POR UN MONTO DE 2.764,00 SWISS FRANCS LIB. 00222018011 INIAF-DANDA DESAR. CRECIM. ECO. INCLUSIVO Y SOSTENIBLE BOL. POR DIFERENCIAL CAMBIARIO</t>
  </si>
  <si>
    <t>G06838120005</t>
  </si>
  <si>
    <t>VENTA DE DIVISAS CON TRANSFERENCIA DE FONDOS A SOLICITUD DE INSTITUTO NACIONAL DE INNOVACION AGROPECUARIA Y FORESTAL (INIAF) SEGUN SOLICITUD 4479 REF: 80201010300 52 16 COMPROBANTE DE PAGO POR CONCEPTO DE ACREDITACION A LA ISTA CORRESPONDIENTE A LA GESTION 2018 POR UN MONTO DE 2.764,00 SWISS FRANCS LIB. 00222018011 INIAF-DANDA DESAR. CRECIM. ECO. INCLUSIVO Y SOSTENIBLE BOL.</t>
  </si>
  <si>
    <t>G06840770001</t>
  </si>
  <si>
    <t>COBRO DE COMISIONES AL MEFP LIBRETA 00099021001 TGN-RECURSOS ORDINARIOS MN-CUT (3987) POR PAGO PRESTAMO ICO 0102000036.0 HOSPITAL SAN JUAN DE VCTO. 10-03-2018 DEL GOBIERNO AUTONOMO MUNICIPAL DE TARIJA.</t>
  </si>
  <si>
    <t>G06840900004</t>
  </si>
  <si>
    <t>VENTA DE DIVISAS A SOLICITUD DE MINISTERIO DE LA PRESIDENCIA SEGUN SOLICITUD 4507 REF: DIVISAS USD 50,000 PARA VIAJES AL EXTERIOR QUE REALIZARA EL SR.PRESIDENTE DEL ESTADO PLURINACIONAL Y COMITIVA OFICIAL A MADRID ESPANA Y LA HAYA HOLANDA. LOS FONDOS SERAN ENTREGADOS AL SR.OMAR ROBERTO CARY ROMANO LIB. 00099021001 TGN-RECURSOS ORDINARIOS (3987)</t>
  </si>
  <si>
    <t>G06842090004</t>
  </si>
  <si>
    <t>VENTA DE DIVISAS CON TRANSFERENCIA DE FONDOS A SOLICITUD DE MINISTERIO DE LA PRESIDENCIA SEGUN SOLICITUD 4508 REF: DIVISAS USD 450,000.00 TERCER PAGO A DASSAULT FALCON JET POR MANTENIMIENTO DE AERONAVE FAB 001 EN TALLER WILMINGTON, SEGUN PROGRESS INVOICE 18001015, PAGO A CITIBANK CUENTA 30442598. LIB. 00099021001 TGN-RECURSOS ORDINARIOS (3987)</t>
  </si>
  <si>
    <t>G06842100004</t>
  </si>
  <si>
    <t>VENTA DE DIVISAS CON TRANSFERENCIA DE FONDOS A SOLICITUD DE MINISTERIO DE LA PRESIDENCIA SEGUN SOLICITUD 4509 REF: DIVISAS USD 4,065.00 PAGO SALDO A ROCKWELL COLLINS INC INVOICE 98669793 POR SERVICIO DE ACTUALIZACION DE DATOS DE NAVEGACION PARA AERONAVE FAB 002, PAGO A BANK OF AMERICA, CUENTA 445118 LIB. 00099021001 TGN-RECURSOS ORDINARIOS (3987)</t>
  </si>
  <si>
    <t>G06845360001</t>
  </si>
  <si>
    <t>COBRO COSTOS DE PAPELERIA POR REGULARIZACION DE TRANSFERENCIA DEL EXTERIOR POR ORDEN DE LIMA GAS S.A. LIB. 00513062001 YPFB-OPERACIONES PLANTA DE SEPARACION DE LIQUIDOS RIO GRANDE</t>
  </si>
  <si>
    <t>G06845460001</t>
  </si>
  <si>
    <t>COBRO COSTOS DE PAPELERIA SEGUN TRANSFERENCIA DEL EXTERIOR POR ORDEN DE PETROLEO BRASILEIRO S.A. PETROBRAS LIB. 00513012007 YPFB - RECURSOS NACIONALIZACIÓN</t>
  </si>
  <si>
    <t>G06845520001</t>
  </si>
  <si>
    <t>COBRO COSTOS DE PAPELERIA SEGUN TRANSFERENCIA DEL EXTERIOR POR ORDEN DE PETROLEO BRASILEIRO S.A PETROBRAS LIB. 00513012007 YPFB - RECURSOS NACIONALIZACIÓN</t>
  </si>
  <si>
    <t>J03369380001</t>
  </si>
  <si>
    <t>De: 00099024113 Transferencia en cumplimiento al DS N0913 de 15/06/2011 y el Convenio Intergubernativo de Financiamiento UPRE-CIF-IG 556/2017, suscrito entre la UPRE y el GAM Colquiri, Proyecto Construccion 2 Aulas y Direccion U.E. Chillijta - Chillijta, correspondiente al pago de la planilla N 1, s</t>
  </si>
  <si>
    <t>J03369390001</t>
  </si>
  <si>
    <t>De: 00099024113 Transferencia en cumplimiento al DS N0913 de 15/06/2011 y el Convenio Intergubernativo de Financiamiento UPRE-CIF-IG 077/2018, suscrito entre la UPRE y el GAM Corque, Proyecto Const. Tinglado U.E. Simon Bolivar San Jose de Kala, correspondiente al pago del 20% de anticipo del monto</t>
  </si>
  <si>
    <t>J03369400001</t>
  </si>
  <si>
    <t>De: 00099024113 Transferencia en cumplimiento al DS N0913 de 15/06/2011 y el Convenio Intergubernativo de Financiamiento UPRE-CIF-IG 068/2018, suscrito entre la UPRE y el GAM Todos Santos, Proyecto Construccion Zanja de Coronacion y Muros de Contencion Zona Sur y Norte Todos Santos, correspondiente</t>
  </si>
  <si>
    <t>J03369410001</t>
  </si>
  <si>
    <t>De: 00099024113 Transferencia en cumplimiento al DS N0913 de 15/06/2011 y el Convenio Interinstitucional de Financiamiento UPRE-CIF-IG 188/2017, suscrito entre la UPRE y el GAM San Joaquin, Proyecto Const. Terminal Municipal San Joaquin, correspondiente al pago de la planilla N4, segun la UPRE.</t>
  </si>
  <si>
    <t>J03369420001</t>
  </si>
  <si>
    <t>De: 00099024113 Transferencia en cumplimiento al DS N0913 de 15/06/2011 y el Convenio Interinstitucional de Financiamiento UPRE-CIF-IG 538/2017, suscrito entre la UPRE y el GAM San Irupana, Proyecto Construccion Tinglado U.E. Tejada Sorzano - Irupana, correspondiente al pago de la planilla N3, segu</t>
  </si>
  <si>
    <t>J03369430001</t>
  </si>
  <si>
    <t>De: 00099024113 Transferencia en cumplimiento al DS N0913 de 15/06/2011 y el Convenio Interinstitucional de Financiamiento UPRE-CIF-IG 560/2017, suscrito entre la UPRE y el GAM Ixiamas, Proyecto Construccion Tinglado Polifuncional U.E. Tomas Katari Comunidad El Tigre Dist. 1, correspondiente al pag</t>
  </si>
  <si>
    <t>J03369440001</t>
  </si>
  <si>
    <t>De: 00099024113 Transferencia en cumplimiento al DS N0913 de 15/06/2011 y el Convenio Interinstitucional de Financiamiento UPRE-CIF-IG 557/2017, suscrito entre la UPRE y el GAM Colquiri, Proyecto Construccion 2 Aulas y Direccion U.E. Alto Colquiri - Colquiri, correspondiente al pago de la planilla</t>
  </si>
  <si>
    <t>J03369450001</t>
  </si>
  <si>
    <t>De: 00099024113 Transferencia en cumplimiento al DS N0913 de 15/06/2011 y el Convenio Intergubernativo de Financiamiento UPRE-CIF-IG 542/2017, suscrito entre la UPRE y el GAM Irupana Proyecto Construccion Tinglado U.E. Chaupi - Irupana, correspondiente al pago de la planilla N2, segun la UPRE.</t>
  </si>
  <si>
    <t>J03369460001</t>
  </si>
  <si>
    <t>De: 00099024113 Transferencia en cumplimiento al DS N0913 de 15/06/2011 y el Convenio Intergubernativo de Financiamiento UPRE-CIF-IG 100/2017, suscrito entre la UPRE y el GAM Irupana Proyecto Construccion Tinglado Unidad Educativa Yuni Grande - Irupana, correspondiente al pago de la planilla N3, seg</t>
  </si>
  <si>
    <t>J03369470001</t>
  </si>
  <si>
    <t>De: 00099024113 Transferencia en cumplimiento al DS N0913 de 15/06/2011 y el Convenio Intergubernativo de Financiamiento UPRE-CIF-IG 561/2017, suscrito entre la UPRE y el GAM Ixiamas Proyecto Construccion Bloque de Aulas U.E. Tahua Dist. 2 Carmen Tahua, correspondiente al pago de la planilla N2, seg</t>
  </si>
  <si>
    <t>J03369480001</t>
  </si>
  <si>
    <t>J03369490001</t>
  </si>
  <si>
    <t>De: 00099024113 Transferencia en cumplimiento al DS N0913 de 15/06/2011 y el Convenio Intergubernativo de Financiamiento UPRE-CIF-IG 344/2017, suscrito entre la UPRE y el GAM Curva, Proyecto Construccion Dos Aulas y Una Direccion U.E. Canizaya, correspondiente al pago de la planilla N2, segun la UPR</t>
  </si>
  <si>
    <t>J03369500001</t>
  </si>
  <si>
    <t>De: 00099024113 Transferencia en cumplimiento al DS N0913 de 15/06/2011 y el Convenio Intergubernativo de Financiamiento UPRE-CIF-IG 386/2017, suscrito entre la UPRE y el GAM Coripata, Proyecto Construccion Tinglado Polifuncional U.E. Trancoma, correspondiente al pago de la planilla N2 de cierre, se</t>
  </si>
  <si>
    <t>J03369510001</t>
  </si>
  <si>
    <t>De: 00099024113 Transferencia en cumplimiento al DS N0913 de 15/06/2011 y el Convenio Intergubernativo de Financiamiento UPRE-CIF-IG 014/2017, suscrito entre la UPRE y el GAD Oruro, Proyecto Construccion U.E. 3 de Mayo Senor de la Cruz, correspondiente al pago de la planilla N5, segun la UPRE.</t>
  </si>
  <si>
    <t>J03369520001</t>
  </si>
  <si>
    <t>De: 00099024113 Transferencia en cumplimiento al DS N0913 de 15/06/2011 y el Convenio Intergubernativo de Financiamiento UPRE-CIF-IG 555/2017, suscrito entre la UPRE y el GAM Colquiri, Proyecto Construccion 2 Aulas y Direccion U.E. Pedro Domingo Murillo - Kocaya, correspondiente al pago de la planil</t>
  </si>
  <si>
    <t>J03369530001</t>
  </si>
  <si>
    <t>De: 00099024113 Transferencia en cumplimiento al DS N0913 de 15/06/2011 y el Convenio Intergubernativo de Financiamiento UPRE-CIF-IG 085/2017, suscrito entre la UPRE y el GAM Tarija, Proyecto Construccion Unidad Educ. BR. San Antonio de la Ciudad de Tarija , correspondiente al pago de la planilla N</t>
  </si>
  <si>
    <t>J03369540001</t>
  </si>
  <si>
    <t>De: 00099024113 Transferencia en cumplimiento al DS N0913 de 15/06/2011 y el Convenio Intergubernativo de Financiamiento UPRE-CIF-IG 303/2017, suscrito entre la UPRE y el GAM Palca, Proyecto Construccion de 8 Aulas U.E. Tahuapalca , correspondiente al pago de la planilla N 2, segun la UPRE.</t>
  </si>
  <si>
    <t>J03369550001</t>
  </si>
  <si>
    <t>G06851640002</t>
  </si>
  <si>
    <t>TRANSFERENCIA DEL EXTERIOR SEGUN SWIFT 03560 DE FECHA 13/03/2018 ORDENANTE: CONSULADO DE BOLIVIA EN MADRID ESPAÑA REF.: FEBRERO 2018 LIB. 00340012005 SEGIP - RECAUDACION EXTERIOR - CEDULAS DE IDENTIDAD</t>
  </si>
  <si>
    <t>G06851660002</t>
  </si>
  <si>
    <t>TRANSFERENCIA DEL EXTERIOR SEGUN SWIFT 03558 DE FECHA 13/03/2018 ORDENANTE: CONSULADO DE BOLIVIA EN MADRID ESPAÑA REF.: ENERO 2018 LIB. 00340012005 SEGIP - RECAUDACION EXTERIOR - CEDULAS DE IDENTIDAD</t>
  </si>
  <si>
    <t>G06851700002</t>
  </si>
  <si>
    <t>TRANSFERENCIA DEL EXTERIOR SEGUN SWIFT NO.3557 DE FECHA 13/03/2018 ORDENANTE: CONSULADO DE BOLIVIA EN MADRID REF:RECAUDACION LICENCIA CONDUCIR DIC 2017 LIB. 00340012004 SEGIP-RECAUDACION EXTERIOR-LICENCIAS DE CONDUCIR</t>
  </si>
  <si>
    <t>G06851720002</t>
  </si>
  <si>
    <t>TRANSFERENCIA DEL EXTERIOR SEGUN SWIFT NO.3559 DE FECHA 13/03/2018 ORDENANTE: CONSULADO DE BOLIVIA EN MADRID REF:RECAUDACION LICENCIAS DE CONDUCIR ENERO 2018 LIB. 00340012004 SEGIP-RECAUDACION EXTERIOR-LICENCIAS DE CONDUCIR</t>
  </si>
  <si>
    <t>G06851760002</t>
  </si>
  <si>
    <t>TRANSFERENCIA DEL EXTERIOR SEGUN SWIFT NO.3561 DE FECHA 13/03/2018 ORDENANTE: CONSULADO DE BOLIVIA EN MADRID REF:RECAUDACION LICENCIAS CONDUCIR FEBRERO 2018 LIB. 00340012004 SEGIP-RECAUDACION EXTERIOR-LICENCIAS DE CONDUCIR</t>
  </si>
  <si>
    <t>G06856260002</t>
  </si>
  <si>
    <t>REGULARIZACION DE TRANSFERENCIA DEL EXTERIOR SEGUN SWIFT 03121 DE FECHA 13/03/2018 ORDENANTE: EMBAJADA DE BOLIVIA EN ESTOCOLMO -SUECIA REF.: DEVOLUCION SALDOS PROGRAMA DE DOCUMENTACION LIB. 00099021001 TGN-RECURSOS ORDINARIOS (3987)</t>
  </si>
  <si>
    <t>Q09509910002</t>
  </si>
  <si>
    <t>NUMERO DE LIBRETA CUT: 00291012008 OPERACIÓN E18 TRANSFERENCIA DEL SISTEMA FINANCIERO POR CUENTA DE TERCEROS A LA CUT ANTICIPO PAGO DE FACTURA, ALCANCE TRABAJO - LBC-AT-005-18</t>
  </si>
  <si>
    <t>Q09510250002</t>
  </si>
  <si>
    <t>NUMERO DE LIBRETA CUT: 00099021001 OPERACIÓN E18 TRANSFERENCIA DEL SISTEMA FINANCIERO POR CUENTA DE TERCEROS A LA CUT TRANSFERENCIA PAGO DE MULTAS DEL MES DE ENERO 2018 SERVICIO RECAUDACION SEGIP</t>
  </si>
  <si>
    <t>Q09512700002</t>
  </si>
  <si>
    <t>NÚMERO DE LIBRETA CUT: 99031009.00 OPERACIÓN T01 TRANSFERENCIA DE FONDOS A LA CUT - TESORO DIRECTO DE BANCO UNION S.A. A CUENTA UNICA DEL TESORO CON NUMERO DE SOLICITUD = 2584345 Y NUMERO CORRELATIVO = 91320013032018303 TRANSFERENCIA POR OPERACIONES DE VENTA BONOS BTX</t>
  </si>
  <si>
    <t>S09159330002</t>
  </si>
  <si>
    <t>||TRANSFERENCIA DE FONDOS S/G. FORMULARIO, CITE' BUN158/2018 DE LA FECHA. (HRE-TSO-1402). SALDOS NO EJECUTADOS EN LA GESTIÓN 2017 DEL CONVENIO INTERINSTITUCIONAL N°38 DEL PROGRAMA DE AGUA Y ALCANTARILLADO PERIURBANO. A SOLICITUD DEL GAM SAN JOSE DE CHIQUITOS; LIBRETA 00086058001 MMYA-BS-PROG.AGUA PERIURBANO-ESPAÑA.</t>
  </si>
  <si>
    <t>G06851630001</t>
  </si>
  <si>
    <t>COBRO COSTOS DE PAPELERIA SEGUN TRANSFERENCIA DEL EXTERIOR POR ORDEN DE HERCO COMBUSTIBLES SA (LIMA PERU) REF.: CONTRATO CONDENSADO DE GAS LIB. 00513062001 YPFB-OPERACIONES PLANTA DE SEPARACION DE LIQUIDOS RIO GRANDE</t>
  </si>
  <si>
    <t>G06851670001</t>
  </si>
  <si>
    <t>COBRO COSTOS DE PAPELERIA SEGUN TRANSFERENCIA DEL EXTERIOR POR ORDEN DE CONSULADO DE BOLIVIA EN MADRID ESPAÑA REF.: ENERO 2018 LIB. 00340012003 RECAUDACION EXTRANJERIA - C.I. -L.C.</t>
  </si>
  <si>
    <t>G06851710001</t>
  </si>
  <si>
    <t>COBRO COSTOS DE PAPELERIA SEGUN TRANSFERENCIA DEL EXTERIOR POR ORDEN DE CONSULADO DE BOLIVIA EN MADRID REF:RECAUDACION LICENCIA CONDUCIR DIC 2017 LIB. 00340012003 RECAUDACION EXTRANJERIA - C.I. -L.C.</t>
  </si>
  <si>
    <t>G06851730001</t>
  </si>
  <si>
    <t>COBRO COSTOS DE PAPELERIA SEGUN TRANSFERENCIA DEL EXTERIOR POR ORDEN DE CONSULADO DE BOLIVIA EN MADRID REF:RECAUDACION LICENCIAS DE CONDUCIR ENERO 2018 LIB. 00340012003 RECAUDACION EXTRANJERIA - C.I. -L.C.</t>
  </si>
  <si>
    <t>G06851770001</t>
  </si>
  <si>
    <t>COBRO COSTOS DE PAPELERIA SEGUN TRANSFERENCIA DEL EXTERIOR POR ORDEN DE CONSULADO DE BOLIVIA EN MADRID REF:RECAUDACION LICENCIAS CONDUCIR FEBRERO 2018 LIB. 00340012003 RECAUDACION EXTRANJERIA - C.I. -L.C.</t>
  </si>
  <si>
    <t>G06856220001</t>
  </si>
  <si>
    <t>PAGO A PDVSA PRÉSTAMO SA137065 VCTO. 13-03-2018 POR CUENTA DE YPFB , NTI. 010537 VALOR 13-03-2018 CAPITAL USD 16.899,71 INTERESES USD 3.717,94 CTA. 00513012004 LBP-YPFB-UNICOMERCIAL (4030005415/1-2188907)</t>
  </si>
  <si>
    <t>G06856220004</t>
  </si>
  <si>
    <t>PAGO A PDVSA PRÉSTAMO SA137065 VCTO. 13-03-2018 POR CUENTA DE YPFB , NTI. 010537 VALOR 13-03-2018 CAPITAL USD 16.899,71 INTERESES USD 3.717,94 CTA. 00513012004 LBP-YPFB-UNICOMERCIAL (4030005415/1-2188907) REF.: COMISIONES BANCARIAS</t>
  </si>
  <si>
    <t>G06856230004</t>
  </si>
  <si>
    <t>VENTA DE DIVISAS CON TRANSFERENCIA DE FONDOS A SOLICITUD DE MINISTERIO DE MINERIA Y METALURGIA SEGUN SOLICITUD 4510 REF: SOLICITUD DE PAGO AL EXTERIOR DE PAIS POR SUSCRIPCION A LA REVISTA METAL BULLETIN ESPECIALIZADA EN COTIZACION DE MINERALES PARA LA GESTION 2018. LLOYDS BANK PLC CITY OFFICE PO BOX LIB. 00099021001 TGN-RECURSOS ORDINARIOS (3987)</t>
  </si>
  <si>
    <t>G06856240004</t>
  </si>
  <si>
    <t>VENTA DE DIVISAS CON TRANSFERENCIA DE FONDOS A SOLICITUD DE YACIMIENTOS PETROLIFEROS FISCALES BOLIVIANOS SEGUN SOLICITUD 4513 REF: PAGO A OIL TEST INTERNACIONAL DE CHILE FACTURA DE EXPORACION N 49 POR INSPECCION DE CANTIDAD Y CALIDAD DE CRUDO RECONSTITUIDO MES ENERO 2018 SEGUN DOCUMENTACION ADJUNTA LIB. 00513012007 YPFB - RECURSOS NACIONALIZACIÓN</t>
  </si>
  <si>
    <t>G06857420001</t>
  </si>
  <si>
    <t>COBRO COSTOS DE PAPELERIA SEGUN TRANSFERENCIA DEL EXTERIOR POR ORDEN DE CORPORACION PETROLERA S.A. (ASUNCION PARAGUAY) REF.: PAGO SEGUN FACTURA NRO.35 LIB. 00513062001 YPFB-OPERACIONES PLANTA DE SEPARACION DE LIQUIDOS RIO GRANDE</t>
  </si>
  <si>
    <t>G06859130001</t>
  </si>
  <si>
    <t>COBRO COSTOS DE PAPELERIA SEGUN TRANSFERENCIA DEL EXTERIOR POR ORDEN DE AMBAR ENERGIA LTDA LIB. 00513012007 YPFB - RECURSOS NACIONALIZACIÓN</t>
  </si>
  <si>
    <t>G06859150001</t>
  </si>
  <si>
    <t>G06859170001</t>
  </si>
  <si>
    <t>J03369850001</t>
  </si>
  <si>
    <t>De: 00099024113 Transferencia en cumplimiento al DS N0913 de 15/06/2011 y el Convenio Interinstitucional de Financiamiento UPRE-CIF-IG 822/2017, suscrito entre la UPRE y el GAM Moro Moro, Proyecto Construccion Tinglado y Cancha Polifuncional U.E. Chanara, correspondiente al pago de la planilla N1,</t>
  </si>
  <si>
    <t>S09159260001</t>
  </si>
  <si>
    <t>'COBRO DE'||UTILES DE ESCRITORIO POR EL COMPROBANTE CONTABLE NRO. 0915921 DE LA FECHA, EN ATENCIÓN A CORREO ELECTRÓNICO DE YPFB DE F. 23/01/2018. DEBITO DE LA LIBRETA 00513022001 YPFB - OPERACIONES; COBRO UTILES DE ESCRITORIO.</t>
  </si>
  <si>
    <t>S09159270003</t>
  </si>
  <si>
    <t>||TRANSFERENCIA DE FONDOS S/G. MENSAJES SWIFT NROS. 03605 Y 03583 DE LA FECHA. (SECTOR PÚBLICO). DEBITO DE LA LIBRETA 00117012001 DGAC, REPOSICION UTILES DE ESCRITORIO.</t>
  </si>
  <si>
    <t>S09159280003</t>
  </si>
  <si>
    <t>||TRANSFERENCIA DE FONDOS S/G. MENSAJES SWIFT NROS. 03604 Y 03582 DE LA FECHA. (SECTOR PÚBLICO). DEBITO DE LA LIBRETA 00117012001 DGAC, REPOSICION UTILES DE ESCRITORIO.</t>
  </si>
  <si>
    <t>S09159290003</t>
  </si>
  <si>
    <t>||TRANSFERENCIA DE FONDOS S/G. MENSAJES SWIFT NROS. 03603 Y 03581 DE LA FECHA. (SECTOR PÚBLICO). DEBITO DE LA LIBRETA 00117012001 DGAC, REPOSICION UTILES DE ESCRITORIO.</t>
  </si>
  <si>
    <t>S09159380003</t>
  </si>
  <si>
    <t>||TRANSFERENCIA DE FONDOS EN ATENCIÓN A MENSAJES SWIFT 03623 Y 03617 DE LA FECHA (SECTOR PUBLICO). DEBITO DE LA LIBRETA 00117012001DGAC, REPOSICION UTILES DE ESCRITORIO.</t>
  </si>
  <si>
    <t>G06851650001</t>
  </si>
  <si>
    <t>COBRO COSTOS DE PAPELERIA SEGUN TRANSFERENCIA DEL EXTERIOR POR ORDEN DE CONSULADO DE BOLIVIA EN MADRID ESPAÑA REF.: FEBRERO 2018 LIB. 00340012003 RECAUDACION EXTRANJERIA - C.I. -L.C.</t>
  </si>
  <si>
    <t>G06871250002</t>
  </si>
  <si>
    <t>REGULARIZACION DE TRANSFERENCIA DEL EXTERIOR SEGUN SWIFT 03120 DE FECHA 14/03/2018 ORDENANTE: REPRESENTACION PERMANENTE DE BOLIVIA ANTE LA ORG. DE NACIONES UNIDAS EN ROMA LIB. 00099021001 TGN-RECURSOS ORDINARIOS (3987)</t>
  </si>
  <si>
    <t>Q09514660002</t>
  </si>
  <si>
    <t>Q09516810002</t>
  </si>
  <si>
    <t>NÚMERO DE LIBRETA CUT: 99031009.00 OPERACIÓN T01 TRANSFERENCIA DE FONDOS A LA CUT - TESORO DIRECTO DE BANCO UNION S.A. A CUENTA UNICA DEL TESORO CON NUMERO DE SOLICITUD = 2587426 Y NUMERO CORRELATIVO = 91320014032018356 TRANSFERENCIA POR OPERACIONES DE VENTA BONOS BTX</t>
  </si>
  <si>
    <t>S09159850002</t>
  </si>
  <si>
    <t>||TRANSF. DE FONDOS SEGUN CITE: FSFADM010/18 DEL FONDO DE DESARROLLO DEL SISTEMA FINANCIERO Y DE APOYO AL SECTOR PRODUCTIVO FONDESIF, RECIB. EN LA FECHA REF:TRANSF.AL TGN LA AMORTIZACION DE CAPITAL DE COOP. PAULO VI DE FEBRERO/2018 DEL PRPC TGN N°9 (TRAM-TSO-1405) ABONO EN LA LIBRETA N°00099021001 TGN-RECURSOS ORDINARIOS</t>
  </si>
  <si>
    <t>J03371080001</t>
  </si>
  <si>
    <t>De: 00099024113 Transferencia en cumplimiento al DS N0913 de 15/06/2011 y el Convenio Intergubernativo de Financiamiento UPRE-CIF-IG 501/2015, suscrito entre la UPRE y el GAD Tarija, Proyecto Construccion Puente Vehicular Tolomosa Oeste correspondiente a saldos no ejecutados 2017, segun la UPRE.</t>
  </si>
  <si>
    <t>J03371090001</t>
  </si>
  <si>
    <t>De: 00099024113 Transferencia en cumplimiento al DS N0913 de 15/06/2011 y el Convenio Intergubernativo de Financiamiento UPRE-CIF-IG 416/2017, suscrito entre la UPRE y el GAM Combaya, Proyecto Construccion Internado Unidad Educativa Huaycho Municipio Combaya correspondiente a saldos no ejecutados 20</t>
  </si>
  <si>
    <t>J03371100001</t>
  </si>
  <si>
    <t>De: 00099024113 Transferencia en cumplimiento al DS N0913 de 15/06/2011 y el Convenio Intergubernativo de Financiamiento UPRE-CIF-IG 598/2017, suscrito entre la UPRE y el GAM Villamontes, Proyecto Construccion Puentes Vehiculares Villa Montes Calle Villa Nueva y Cochabamba correspondiente a saldos n</t>
  </si>
  <si>
    <t>J03371110001</t>
  </si>
  <si>
    <t>De: 00099024113 Transferencia en cumplimiento al DS N0913 de 15/06/2011 y el Convenio Intergubernativo de Financiamiento UPRE-CIF-IG 061/2017, suscrito entre la UPRE y el GAM Carapari, Proyecto Construccion Cancha de Futbol Nazareno correspondiente a saldos no ejecutados 2017, segun la UPRE.</t>
  </si>
  <si>
    <t>J03371120001</t>
  </si>
  <si>
    <t>De: 00099024113 Transferencia en cumplimiento al DS N0913 de 15/06/2011 y el Convenio Intergubernativo de Financiamiento UPRE-CIF-IG 060/2017, suscrito entre la UPRE y el GAM Carapari, Proyecto Construccion Tinglado y Graderias U.E. Aguarague La Central correspondiente a saldos no ejecutados 2017, s</t>
  </si>
  <si>
    <t>J03371130001</t>
  </si>
  <si>
    <t>De: 00099024113 Transferencia en cumplimiento al DS N0913 de 15/06/2011 y el Convenio Intergubernativo de Financiamiento UPRE-CIF-IG 026/2017, suscrito entre la UPRE y el GAM Chimore, Proyecto Construccion Coliseo Municipal Chimore correspondiente a saldos no ejecutados 2017, segun la UPRE.</t>
  </si>
  <si>
    <t>J03371140001</t>
  </si>
  <si>
    <t>De: 00099024113 Transferencia en cumplimiento al DS N0913 de 15/06/2011 y el Convenio Intergubernativo de Financiamiento UPRE-CIF-IG 911/2017, suscrito entre la UPRE y el GAM Chimore, Proyecto Construccion Infraestructura Unidad Educativa Senda III correspondiente a saldos no ejecutados 2017, segun</t>
  </si>
  <si>
    <t>J03371150001</t>
  </si>
  <si>
    <t>De: 00099024113 Transferencia en cumplimiento al DS N0913 de 15/06/2011 y el Convenio Intergubernativo de Financiamiento UPRE-CIF-IG 912/2017, suscrito entre la UPRE y el GAM Chimore, Proyecto Construccion Infraestructura Unidad Educativa Senda D correspondiente a saldos no ejecutados 2017, segun la</t>
  </si>
  <si>
    <t>J03371160001</t>
  </si>
  <si>
    <t>De: 00099024113 Transferencia en cumplimiento al DS N0913 de 15/06/2011 y el Convenio Intergubernativo de Financiamiento UPRE-CIF-IG 123/2017, suscrito entre la UPRE y el GAM Cliza, Proyecto Construccion Unidad Educativa Calama correspondiente a saldos no ejecutados 2017, segun la UPRE.</t>
  </si>
  <si>
    <t>J03371170001</t>
  </si>
  <si>
    <t>De: 00099024113 Transferencia en cumplimiento al DS N0913 de 15/06/2011 y el Convenio Intergubernativo de Financiamiento UPRE-CIF-IG 630/2017, suscrito entre la UPRE y el GAM Pasorapa, Proyecto Construccion Calles con Pavic OTB Norte Pasorapa correspondiente a saldos no ejecutados 2017, segun la UPR</t>
  </si>
  <si>
    <t>J03371190001</t>
  </si>
  <si>
    <t>De: 00099024113 Transferencia en cumplimiento al DS N0913 de 15/06/2011 y el Convenio Intergubernativo de Financiamiento UPRE-CIF-IG 631/2017, suscrito entre la UPRE y el GAM Pasorapa, Proyecto Construccion Unidad Educativa Nataniel Verduguez Pasorapa correspondiente a saldos no ejecutados 2017, seg</t>
  </si>
  <si>
    <t>J03371200001</t>
  </si>
  <si>
    <t>De: 00099024113 Transferencia en cumplimiento al DS N0913 de 15/06/2011 y el Convenio Intergubernativo de Financiamiento UPRE-CIF-IG 613/2017, suscrito entre la UPRE y el GAD Pando, Proyecto Construccion de Puentes Tipo Cajon y Alcantarillas en el Barrio Santa Maria correspondiente a saldos no ejecu</t>
  </si>
  <si>
    <t>J03371210001</t>
  </si>
  <si>
    <t>De: 00099024113 Transferencia en cumplimiento al DS N0913 de 15/06/2011 y el Convenio Intergubernativo de Financiamiento UPRE-CIF-IG 611/2017, suscrito entre la UPRE y el GAD Pando, Proyecto Construccion de Puentes Tipo Cajon y Alcantarillas en el Barrio Manantial correspondiente a saldos no ejecuta</t>
  </si>
  <si>
    <t>J03371220001</t>
  </si>
  <si>
    <t>De: 00099024113 Transferencia en cumplimiento al DS N0913 de 15/06/2011 y el Convenio Intergubernativo de Financiamiento UPRE-CIF-IG 607/2017, suscrito entre la UPRE y el GAD Pando, Proyecto Construccion de Puentes Tipo Cajon en el Barrio Eureka correspondiente a saldos no ejecutados 2017, segun la</t>
  </si>
  <si>
    <t>J03371230001</t>
  </si>
  <si>
    <t>De: 00099024113 Transferencia en cumplimiento al DS N0913 de 15/06/2011 y el Convenio Intergubernativo de Financiamiento UPRE-CIF-IG 606/2017, suscrito entre la UPRE y el GAD Pando, Proyecto Construccion de Puentes Tipo Cajon en el Barrio Copacabana correspondiente a saldos no ejecutados 2017, segun</t>
  </si>
  <si>
    <t>J03371240001</t>
  </si>
  <si>
    <t>De: 00099024113 Transferencia en cumplimiento al DS N0913 de 15/06/2011 y el Convenio Intergubernativo de Financiamiento UPRE-CIF-IG 610/2017, suscrito entre la UPRE y el GAD Pando, Proyecto Construccion de Puentes Tipo Cajon y Alcantarillas en El Barrio Luis Adolfo Flores correspondiente a saldos n</t>
  </si>
  <si>
    <t>J03371250001</t>
  </si>
  <si>
    <t>De: 00099024113 Transferencia en cumplimiento al DS N0913 de 15/06/2011 y el Convenio Intergubernativo de Financiamiento UPRE-CIF-IG 612/2017, suscrito entre la UPRE y el GAD Pando, Proyecto Construccion de 1 Puente Tipo Cajon en el Barrio Petrolero correspondiente a saldos no ejecutados 2017, segun</t>
  </si>
  <si>
    <t>J03371260001</t>
  </si>
  <si>
    <t>De: 00099024113 Transferencia en cumplimiento al DS N0913 de 15/06/2011 y el Convenio Intergubernativo de Financiamiento UPRE-CIF-IG 187/2017, suscrito entre la UPRE y el GAD Pando, Proyecto Const. Centro de Capacitacion Departamental Para el Apoyo a la Produccion de Los Pueblos Indigenas de Pando c</t>
  </si>
  <si>
    <t>J03371270001</t>
  </si>
  <si>
    <t>De: 00099024113 Transferencia en cumplimiento al DS N0913 de 15/06/2011 y el Convenio Intergubernativo de Financiamiento UPRE-CIF-IG 1070/2017, suscrito entre la UPRE y el GAM Magdalena, Proyecto Const. Auditorio en Hospital Boliviano Canadiense Santa Maria Magdalena correspondiente a saldos no ejec</t>
  </si>
  <si>
    <t>J03371280001</t>
  </si>
  <si>
    <t>De: 00099024113 Transferencia en cumplimiento al DS N0913 de 15/06/2011 y el Convenio Intergubernativo de Financiamiento UPRE-CIF-IG 1071/2017, suscrito entre la UPRE y el GAM Magdalena, Proyecto Const. Mercado Comunidad Bella Vista (Municipio de Magdalena) correspondiente a saldos no ejecutados 201</t>
  </si>
  <si>
    <t>J03371290001</t>
  </si>
  <si>
    <t>De: 00099024113 Transferencia en cumplimiento al DS N0913 de 15/06/2011 y el Convenio Intergubernativo de Financiamiento UPRE-CIF-IG/119/2016, suscrito entre la UPRE y el GAM de Santiago de Huari proyecto Construccion Unidad Educativa Gualberto Villarroel Santiago de Huari, correspondiente al pago d</t>
  </si>
  <si>
    <t>J03371300001</t>
  </si>
  <si>
    <t>De: 00099024113 Transferencia en cumplimiento al DS N0913 de 15/06/2011 y el Convenio Intergubernativo de Financiamiento UPRE-CIF-IG 161/2017, suscrito entre la UPRE y el GAM de Sena proyecto Const. de Dos Aulas Escolares en la Unidad Educativa Florida en la Comunidad de Florida, correspondiente al</t>
  </si>
  <si>
    <t>J03371310001</t>
  </si>
  <si>
    <t>De: 00099024113 Transferencia en cumplimiento al DS N0913 de 15/06/2011 y el Convenio Intergubernativo de Financiamiento UPRE-CIF-IG 018/2017, suscrito entre la UPRE y el GAM de Oruro proyecto Construccion Unidad Educativa Mejillones 1, correspondiente al pago de la planilla N 4, segun la UPRE.</t>
  </si>
  <si>
    <t>J03371320001</t>
  </si>
  <si>
    <t>De: 00099024113 Transferencia en cumplimiento al DS N0913 de 15/06/2011 y el Convenio Intergubernativo de Financiamiento UPRE-CIF-IG 866/2017, suscrito entre la UPRE y el GAM de Urubicha proyecto Const. Tinglado, Graderias y Cancha Polifuncional U.E. Jose Cors. Manana Distrito 1 Urubicha, correspond</t>
  </si>
  <si>
    <t>J03371330001</t>
  </si>
  <si>
    <t>De: 00099024113 Transferencia en cumplimiento al DS N0913 de 15/06/2011 y el Convenio Intergubernativo de Financiamiento UPRE-CIF-IG/220/2016, suscrito entre la UPRE y el GAM de Pojo proyecto Construccion Mercado Yuthupampa, correspondiente al pago de la planilla N 2, segun la UPRE.</t>
  </si>
  <si>
    <t>J03371340001</t>
  </si>
  <si>
    <t>De: 00099024113 Transferencia en cumplimiento al DS N0913 de 15/06/2011 y el Convenio Intergubernativo de Financiamiento UPRE-CIF-IG/313/2015, suscrito entre la UPRE y el GAM de San Andres proyecto Construccion Unidad Educativa 2 de Agosto San Pablo, correspondiente al pago de la planilla N 3 de ci</t>
  </si>
  <si>
    <t>J03371350001</t>
  </si>
  <si>
    <t>De: 00099024113 Transferencia en cumplimiento al DS N0913 de 15/06/2011 y el Convenio Intergubernativo de Financiamiento UPRE-CIF-IG 055/2017, suscrito entre la UPRE y el GAM Tacopaya, Proyecto Construccion Coliseo Municipal de Tacopaya correspondiente a saldos no ejecutados 2017, segun la UPRE.</t>
  </si>
  <si>
    <t>J03371360001</t>
  </si>
  <si>
    <t>De: 00099024113 Transferencia en cumplimiento al DS N0913 de 15/06/2011 y el Convenio Intergubernativo de Financiamiento UPRE-CIF-IG 618/2017, suscrito entre la UPRE y el GAM Tacopaya, Proyecto Construccion Coliseo U.E. Elizardo Perez - Totora Pampa correspondiente a saldos no ejecutados 2017, segun</t>
  </si>
  <si>
    <t>J03371370001</t>
  </si>
  <si>
    <t>De: 00099024113 Transferencia en cumplimiento al DS N0913 de 15/06/2011 y el Convenio Intergubernativo de Financiamiento UPRE-CIF-IG 617/2017, suscrito entre la UPRE y el GAM Tacopaya, Proyecto Construccion Coliseo U.E. Rene Barrientos Ortuno - Ventilla correspondiente a saldos no ejecutados 2017, s</t>
  </si>
  <si>
    <t>J03371380001</t>
  </si>
  <si>
    <t>De: 00099024113 Transferencia en cumplimiento al DS N0913 de 15/06/2011 y el Convenio Intergubernativo de Financiamiento UPRE-CIF-IG 473/2015, suscrito entre la UPRE y el GAM Padcaya, Proyecto Construccion Centro de Salud San Telmo Rio Bermejo correspondiente a saldos no ejecutados 2017, segun la UP</t>
  </si>
  <si>
    <t>J03371390001</t>
  </si>
  <si>
    <t>De: 00099024113 Transferencia en cumplimiento al DS N0913 de 15/06/2011 y el Convenio Intergubernativo de Financiamiento UPRE-CIF-IG 433/2016, suscrito entre la UPRE y el GAM Padcaya, Proyecto Construccion Unidad Educativa Simon Bolivar de Rejara correspondiente a saldos no ejecutados 2017, segun la</t>
  </si>
  <si>
    <t>J03371400001</t>
  </si>
  <si>
    <t>De: 00099024113 Transferencia en cumplimiento al DS N0913 de 15/06/2011 y el Convenio Interinstitucional de Financiamiento UPRE-CIF-148/2015, suscrito entre la UPRE y el GAM Padcaya, Proyecto Construccion Puesto de Salud El Limal, correspondiente a saldos no ejecutados 2017, segun la UPRE.</t>
  </si>
  <si>
    <t>J03371410001</t>
  </si>
  <si>
    <t>De: 00099024113 Transferencia en cumplimiento al DS N0913 de 15/06/2011 y el Convenio Intergubernativo de Financiamiento UPRE-CIF-IG 158/2017, suscrito entre la UPRE y el GAM de Sena proyecto Const. de Dos Aulas Escolares en la Unidad Educativa Nuestra Senora del Carmen en la Comunidad Girado, corre</t>
  </si>
  <si>
    <t>J03371420001</t>
  </si>
  <si>
    <t>De: 00099024113 Transferencia en cumplimiento al DS N0913 de 15/06/2011 y el Convenio Intergubernativo de Financiamiento UPRE-CIF-IG 019/2017, suscrito entre la UPRE y el GAM de Oruro proyecto Construccion Unidad Educativa Mariano Baptista, correspondiente al pago de la planilla N 3, segun la UPRE.</t>
  </si>
  <si>
    <t>J03371430001</t>
  </si>
  <si>
    <t>De: 00099024113 Transferencia en cumplimiento al DS N0913 de 15/06/2011 y el Convenio Intergubernativo de Financiamiento UPRE-CIF-IG/568/2016, suscrito entre la UPRE y el GAM de Poopo proyecto Const. Ampliacion Unidad Educativa Jose Flores Belloni Municipio de Poopo, correspondiente al pago de la pl</t>
  </si>
  <si>
    <t>J03371450001</t>
  </si>
  <si>
    <t>De: 00099024113 Transferencia en cumplimiento al DS N0913 de 15/06/2011 y el Convenio Intergubernativo de Financiamiento UPRE-CIF-IG 701/2017, suscrito entre la UPRE y el GAM Puerto Villarroel, Proyecto Const. Puente Vehicular Cruz Cerro Verde correspondiente a saldos no ejecutados 2017, segun la UP</t>
  </si>
  <si>
    <t>J03371460001</t>
  </si>
  <si>
    <t>De: 00099024113 Transferencia en cumplimiento al DS N0913 de 15/06/2011 y el Convenio Intergubernativo de Financiamiento UPRE-CIF-IG 702/2017, suscrito entre la UPRE y el GAM Puerto Villarroel, Proyecto Const. Aulas, Salas de Computacion y Bateria de Banos U.E. 1ro de Mayo A correspondiente a saldos</t>
  </si>
  <si>
    <t>J03371470001</t>
  </si>
  <si>
    <t>De: 00099024113 Transferencia en cumplimiento al DS N0913 de 15/06/2011 y el Convenio Intergubernativo de Financiamiento UPRE-CIF-IG 704/2017, suscrito entre la UPRE y el GAM Puerto Villarroel, Proyecto Const. Tinglado, Graderias U.E. Chasqui correspondiente a saldos no ejecutados 2017, segun la UPR</t>
  </si>
  <si>
    <t>J03371480001</t>
  </si>
  <si>
    <t>De: 00099024113 Transferencia en cumplimiento al DS N0913 de 15/06/2011 y el Convenio Intergubernativo de Financiamiento UPRE-CIF-IG 703/2017, suscrito entre la UPRE y el GAM Puerto Villarroel, Proyecto Const. Tinglado, Graderias U.E. Tecnico Humanistico Papa Francisco correspondiente a saldos no ej</t>
  </si>
  <si>
    <t>J03370400001</t>
  </si>
  <si>
    <t>De: 00099024113 Transferencia en cumplimiento al DS N0913 de 15/06/2011 y el Convenio Intergubernativo de Financiamiento UPRE-CIF-IG 205/2017, suscrito entre la UPRE y el GAM Viacha, Proyecto Construccion Tinglado U.E. Mcal. Santa Cruz Urb. Mcal. Santa Cruz D-7 correspondiente a saldos no ejecutados</t>
  </si>
  <si>
    <t>J03370410001</t>
  </si>
  <si>
    <t>De: 00099024113 Transferencia en cumplimiento al DS N0913 de 15/06/2011 y el Convenio Intergubernativo de Financiamiento UPRE-CIF-IG 201/2017, suscrito entre la UPRE y el GAM Viacha, Proyecto Construccion Tinglado U.E. Hilata Santa Trinidad Com. Santa Trinidad D-3 correspondiente a saldos no ejecuta</t>
  </si>
  <si>
    <t>J03370420001</t>
  </si>
  <si>
    <t>De: 00099024113 Transferencia en cumplimiento al DS N0913 de 15/06/2011 y el Convenio Intergubernativo de Financiamiento UPRE-CIF-IG 235/2017, suscrito entre la UPRE y el GAM Pucarani, Proyecto Construccion 6 Aulas U.E. Eduardo Avaroa (Pucarani) correspondiente a saldos no ejecutados 2017, segun la</t>
  </si>
  <si>
    <t>J03370430001</t>
  </si>
  <si>
    <t>De: 00099024113 Transferencia en cumplimiento al DS N0913 de 15/06/2011 y el Convenio Intergubernativo de Financiamiento UPRE-CIF-IG 236/2017, suscrito entre la UPRE y el GAM Pucarani, Proyecto Construccion 6 Aulas U.E. Ancocagua (Pucarani) correspondiente a saldos no ejecutados 2017, segun la UPRE.</t>
  </si>
  <si>
    <t>J03370440001</t>
  </si>
  <si>
    <t>De: 00099024113 Transferencia en cumplimiento al DS N0913 de 15/06/2011 y el Convenio Intergubernativo de Financiamiento UPRE-CIF-IG 234/2017, suscrito entre la UPRE y el GAM Pucarani, Proyecto Construccion 6 Aulas U.E. Iquiaca (Pucarani) correspondiente a saldos no ejecutados 2017, segun la UPRE.</t>
  </si>
  <si>
    <t>J03370450001</t>
  </si>
  <si>
    <t>De: 00099024113 Transferencia en cumplimiento al DS N0913 de 15/06/2011 y el Convenio Intergubernativo de Financiamiento UPRE-CIF-IG 970/2017, suscrito entre la UPRE y el GAM Belen de Urmiri, Proyecto Const. Centro de Formacion Alternativa Belen de Urmiri correspondiente a saldos no ejecutados 2017,</t>
  </si>
  <si>
    <t>J03370460001</t>
  </si>
  <si>
    <t>De: 00099024113 Transferencia en cumplimiento al DS N0913 de 15/06/2011 y el Convenio Intergubernativo de Financiamiento UPRE-CIF-IG 968/2017, suscrito entre la UPRE y el GAM Belen de Urmiri, Proyecto Const. Internado U.E. Cahuayo (Cahuayo) correspondiente a saldos no ejecutados 2017, segun la UPRE.</t>
  </si>
  <si>
    <t>J03370470001</t>
  </si>
  <si>
    <t>De: 00099024113 Transferencia en cumplimiento al DS N0913 de 15/06/2011 y el Convenio Intergubernativo de Financiamiento UPRE-CIF-IG 969/2017, suscrito entre la UPRE y el GAM Belen de Urmiri, Proyecto Const. Internado U.E. Juan Jose Perez (Belen de Urmiri) correspondiente a saldos no ejecutados 2017</t>
  </si>
  <si>
    <t>J03370480001</t>
  </si>
  <si>
    <t>De: 00099024113 Transferencia en cumplimiento al DS N0913 de 15/06/2011 y el Convenio Intergubernativo de Financiamiento UPRE-CIF-IG 417/2017, suscrito entre la UPRE y el GAM Combaya, Proyecto Construccion Tinglado Unidad Educativa Cochipata Municipio Combaya correspondiente a saldos no ejecutados 2</t>
  </si>
  <si>
    <t>J03370490001</t>
  </si>
  <si>
    <t>De: 00099024113 Transferencia en cumplimiento al DS N0913 de 15/06/2011 y el Convenio Intergubernativo de Financiamiento UPRE-CIF-IG 414/2017, suscrito entre la UPRE y el GAM Combaya, Proyecto Construccion Tinglado Unidad Educativa Milliraya Municipio Combaya correspondiente a saldos no ejecutados 2</t>
  </si>
  <si>
    <t>J03370500001</t>
  </si>
  <si>
    <t>De: 00099024113 Transferencia en cumplimiento al DS N0913 de 15/06/2011 y el Convenio Intergubernativo de Financiamiento UPRE-CIF-IG 415/2017, suscrito entre la UPRE y el GAM Combaya, Proyecto Construccion Ocho Aulas Unidad Educativa Ticamblaya Municipio Combaya correspondiente a saldos no ejecutado</t>
  </si>
  <si>
    <t>J03370510001</t>
  </si>
  <si>
    <t>De: 00099024113 Transferencia en cumplimiento al DS N0913 de 15/06/2011 y el Convenio Intergubernativo de Financiamiento UPRE-CIF-IG 377/2017, suscrito entre la UPRE y el GAM Taraco, Proyecto Construccion Bloque de 6 Aulas Unidad Educativa Juan Jose Torrez correspondiente a saldos no ejecutados 2017</t>
  </si>
  <si>
    <t>J03370520001</t>
  </si>
  <si>
    <t>De: 00099024113 Transferencia en cumplimiento al DS N0913 de 15/06/2011 y el Convenio Intergubernativo de Financiamiento UPRE-CIF-IG 376/2017, suscrito entre la UPRE y el GAM Taraco, Proyecto Construccion Bloque de 6 Aulas Unidad Educativa Nacional Litoral correspondiente a saldos no ejecutados 2017</t>
  </si>
  <si>
    <t>J03370530001</t>
  </si>
  <si>
    <t>De: 00099024113 Transferencia en cumplimiento al DS N0913 de 15/06/2011 y el Convenio Intergubernativo de Financiamiento UPRE-CIF-IG 375/2017, suscrito entre la UPRE y el GAM Taraco, Proyecto Construccion Bloque de 6 Aulas Unidad Educativa Fray Jose Antonio Zampa correspondiente a saldos no ejecutad</t>
  </si>
  <si>
    <t>J03370540001</t>
  </si>
  <si>
    <t>De: 00099024113 Transferencia en cumplimiento al DS N0913 de 15/06/2011 y el Convenio Intergubernativo de Financiamiento UPRE-CIF-IG 378/2017, suscrito entre la UPRE y el GAM Taraco, Proyecto Construccion Bloque de 4 Aulas Unidad Educativa Julian Apaza correspondiente a saldos no ejecutados 2017, se</t>
  </si>
  <si>
    <t>J03370550001</t>
  </si>
  <si>
    <t>De: 00099024113 Transferencia en cumplimiento al DS N0913 de 15/06/2011 y el Convenio Intergubernativo de Financiamiento UPRE-CIF-IG 356/2017, suscrito entre la UPRE y el GAM Huatajata, Proyecto Construccion Unidad Educativa Huatajata Secundario correspondiente a saldos no ejecutados 2017, segun la</t>
  </si>
  <si>
    <t>J03370560001</t>
  </si>
  <si>
    <t>De: 00099024113 Transferencia en cumplimiento al DS N0913 de 15/06/2011 y el Convenio Intergubernativo de Financiamiento UPRE-CIF-IG 593/2017, suscrito entre la UPRE y el GAM Huatajata, Proyecto Construccion Coliseo Cerrado Huatajata correspondiente a saldos no ejecutados 2017, segun la UPRE.</t>
  </si>
  <si>
    <t>J03370570001</t>
  </si>
  <si>
    <t>De: 00099024113 Transferencia en cumplimiento al DS N0913 de 15/06/2011 y el Convenio Intergubernativo de Financiamiento UPRE-CIF-IG 224/2017, suscrito entre la UPRE y el GAM Tiahuanacu, Proyecto Construccion de 4 Aulas U.E. Causaya Tiahuanacu correspondiente a saldos no ejecutados 2017, segun la UP</t>
  </si>
  <si>
    <t>J03370580001</t>
  </si>
  <si>
    <t>De: 00099024113 Transferencia en cumplimiento al DS N0913 de 15/06/2011 y el Convenio Intergubernativo de Financiamiento UPRE-CIF-IG 225/2017, suscrito entre la UPRE y el GAM Tiahuanacu, Proyecto Construccion de 4 Aulas U.E. Naciones Unidas Pircuta correspondiente a saldos no ejecutados 2017, segun</t>
  </si>
  <si>
    <t>J03370590001</t>
  </si>
  <si>
    <t>De: 00099024113 Transferencia en cumplimiento al DS N0913 de 15/06/2011 y el Convenio Intergubernativo de Financiamiento UPRE-CIF-IG 226/2017, suscrito entre la UPRE y el GAM Tiahuanacu, Proyecto Construccion de 6 Aulas U.E. Jose Ballivian Huacullani correspondiente a saldos no ejecutados 2017, segu</t>
  </si>
  <si>
    <t>J03370600001</t>
  </si>
  <si>
    <t>De: 00099024113 Transferencia en cumplimiento al DS N0913 de 15/06/2011 y el Convenio Intergubernativo de Financiamiento UPRE-CIF-IG 091/2017, suscrito entre la UPRE y el GAM Cajuata, Proyecto Construccion Tinglado Polifuncional Unidad Educativa Lujmani - Cajuata correspondiente a saldos no ejecutad</t>
  </si>
  <si>
    <t>J03370610001</t>
  </si>
  <si>
    <t>De: 00099024113 Transferencia en cumplimiento al DS N0913 de 15/06/2011 y el Convenio Intergubernativo de Financiamiento UPRE-CIF-IG 090/2017, suscrito entre la UPRE y el GAM Cajuata, Proyecto Construccion Tinglado Polifuncional Unidad Educativa Polea - Cajuata correspondiente a saldos no ejecutados</t>
  </si>
  <si>
    <t>J03370620001</t>
  </si>
  <si>
    <t>De: 00099024113 Transferencia en cumplimiento al DS N0913 de 15/06/2011 y el Convenio Intergubernativo de Financiamiento UPRE-CIF-IG 208/2017, suscrito entre la UPRE y el GAM Cajuata, Proyecto Construccion 6 Aulas U.E. Huaritolo - Cajuata correspondiente a saldos no ejecutados 2017, segun la UPRE.</t>
  </si>
  <si>
    <t>J03370630001</t>
  </si>
  <si>
    <t>De: 00099024113 Transferencia en cumplimiento al DS N0913 de 15/06/2011 y el Convenio Intergubernativo de Financiamiento UPRE-CIF-IG 211/2017, suscrito entre la UPRE y el GAM Cajuata, Proyecto Construccion 6 Aulas U.E. Turculi - Cajuata correspondiente a saldos no ejecutados 2017, segun la UPRE.</t>
  </si>
  <si>
    <t>J03370640001</t>
  </si>
  <si>
    <t>De: 00099024113 Transferencia en cumplimiento al DS N0913 de 15/06/2011 y el Convenio Intergubernativo de Financiamiento UPRE-CIF-IG 387/2017, suscrito entre la UPRE y el GAM Yaco, Proyecto Construccion Tinglado U.E. Challoma Challoma Grande correspondiente a saldos no ejecutados 2017, segun la UPR</t>
  </si>
  <si>
    <t>J03370650001</t>
  </si>
  <si>
    <t>De: 00099024113 Transferencia en cumplimiento al DS N0913 de 15/06/2011 y el Convenio Intergubernativo de Financiamiento UPRE-CIF-IG 389/2017, suscrito entre la UPRE y el GAM Yaco, Proyecto Construccion Tinglado U.E. Republica de Venezuela - Villa Puchuni correspondiente a saldos no ejecutados 2017,</t>
  </si>
  <si>
    <t>J03370660001</t>
  </si>
  <si>
    <t>De: 00099024113 Transferencia en cumplimiento al DS N0913 de 15/06/2011 y el Convenio Intergubernativo de Financiamiento UPRE-CIF-IG 390/2017, suscrito entre la UPRE y el GAM Yaco, Proyecto Construccion 6 Aulas U.E. Yaco correspondiente a saldos no ejecutados 2017, segun la UPRE.</t>
  </si>
  <si>
    <t>J03370670001</t>
  </si>
  <si>
    <t>De: 00099024113 Transferencia en cumplimiento al DS N0913 de 15/06/2011 y el Convenio Intergubernativo de Financiamiento UPRE-CIF-IG 391/2017, suscrito entre la UPRE y el GAM Yaco, Proyecto Construccion 3 Aulas U.E. Daniel Gomez Garcia - Pampajasi correspondiente a saldos no ejecutados 2017, segun l</t>
  </si>
  <si>
    <t>J03370680001</t>
  </si>
  <si>
    <t>De: 00099024113 Transferencia en cumplimiento al DS N0913 de 15/06/2011 y el Convenio Intergubernativo de Financiamiento UPRE-CIF-IG 388/2017, suscrito entre la UPRE y el GAM Yaco, Proyecto Construccion 3 Aulas U.E. Hornuni - Hornuni correspondiente a saldos no ejecutados 2017, segun la UPRE.</t>
  </si>
  <si>
    <t>J03370690001</t>
  </si>
  <si>
    <t>De: 00099024113 Transferencia en cumplimiento al DS N0913 de 15/06/2011 y el Convenio Interinstitucional de Financiamiento UPRE-CIF- 0289/13, suscrito entre la UPRE y el GAM El Alto, Proyecto Construccion Mercado Chijini Chico II D12 El Alto correspondiente a saldos no ejecutados 2017, segun la UPR</t>
  </si>
  <si>
    <t>J03370700001</t>
  </si>
  <si>
    <t>De: 00099024113 Transferencia en cumplimiento al DS N0913 de 15/06/2011 y el Convenio Intergubernativo de Financiamiento UPRE-CIF-IG 444/2017, suscrito entre la UPRE y el GAM Chuma, Proyecto Construccion Tinglado Polifuncional Unidad Educativa Gral. Maximiliano Ortiz A - Municipio de Chuma correspon</t>
  </si>
  <si>
    <t>J03370710001</t>
  </si>
  <si>
    <t>De: 00099024113 Transferencia en cumplimiento al DS N0913 de 15/06/2011 y el Convenio Intergubernativo de Financiamiento UPRE-CIF-IG 418/2017, suscrito entre la UPRE y el GAM Chuma, Proyecto Construccion Tinglado Unidad Educativa Luquisani - Municipio de Chuma correspondiente a saldos no ejecutados</t>
  </si>
  <si>
    <t>J03370720001</t>
  </si>
  <si>
    <t>De: 00099024113 Transferencia en cumplimiento al DS N0913 de 15/06/2011 y el Convenio Intergubernativo de Financiamiento UPRE-CIF-IG 443/2017, suscrito entre la UPRE y el GAM Chuma, Proyecto Construccion Tinglado Polifuncional Unidad Educativa Huallapa - Municipio de Chuma correspondiente a saldos n</t>
  </si>
  <si>
    <t>J03370730001</t>
  </si>
  <si>
    <t>De: 00099024113 Transferencia en cumplimiento al DS N0913 de 15/06/2011 y el Convenio Intergubernativo de Financiamiento UPRE-CIF-IG 445/2017, suscrito entre la UPRE y el GAM Chuma, Proyecto Construccion Tinglado Polifuncional Unidad Educativa Capayque - Municipio de Chuma correspondiente a saldos n</t>
  </si>
  <si>
    <t>J03370740001</t>
  </si>
  <si>
    <t>De: 00099024113 Transferencia en cumplimiento al DS N0913 de 15/06/2011 y el Convenio Intergubernativo de Financiamiento UPRE-CIF-IG 442/2017, suscrito entre la UPRE y el GAM Chuma, Proyecto Construccion Tinglado Polifuncional Unidad Educativa Sococoni B - Municipio de Chuma correspondiente a saldos</t>
  </si>
  <si>
    <t>J03370750001</t>
  </si>
  <si>
    <t>De: 00099024113 Transferencia en cumplimiento al DS N0913 de 15/06/2011 y el Convenio Intergubernativo de Financiamiento UPRE-CIF-IG 441/2017, suscrito entre la UPRE y el GAM Chuma, Proyecto Construccion Tinglado Unidad Educativa Gral. Maximiliano Ortiz B - Municipio de Chuma correspondiente a saldo</t>
  </si>
  <si>
    <t>J03370900001</t>
  </si>
  <si>
    <t>De: 00099024113 Transferencia en cumplimiento al DS N0913 de 15/06/2011 y el Convenio Intergubernativo de Financiamiento UPRE-CIF-IG 1066/2017, suscrito entre la UPRE y el GAM Loreto, Proyecto Const. Tinglado U.E. Gundonovia Municipio Loreto correspondiente a saldos no ejecutados 2017, segun la UPRE</t>
  </si>
  <si>
    <t>J03370910001</t>
  </si>
  <si>
    <t>De: 00099024113 Transferencia en cumplimiento al DS N0913 de 15/06/2011 y el Convenio Intergubernativo de Financiamiento UPRE-CIF-IG 1063/2017, suscrito entre la UPRE y el GAM Loreto, Proyecto Const. Plaza Comunidad Camiaco - Municipio Loreto correspondiente a saldos no ejecutados 2017, segun la UPR</t>
  </si>
  <si>
    <t>J03370920001</t>
  </si>
  <si>
    <t>De: 00099024113 Transferencia en cumplimiento al DS N0913 de 15/06/2011 y el Convenio Intergubernativo de Financiamiento UPRE-CIF-IG 1065/2017, suscrito entre la UPRE y el GAM Loreto, Proyecto Const. Tinglado U.E. San Pablo del Isiboro - Municipio de Loreto correspondiente a saldos no ejecutados 201</t>
  </si>
  <si>
    <t>J03370930001</t>
  </si>
  <si>
    <t>De: 00099024113 Transferencia en cumplimiento al DS N0913 de 15/06/2011 y el Convenio Intergubernativo de Financiamiento UPRE-CIF-IG 1064/2017, suscrito entre la UPRE y el GAM Loreto, Proyecto Const. Casa de la Cultura - Municipio Loreto correspondiente a saldos no ejecutados 2017, segun la UPRE.</t>
  </si>
  <si>
    <t>J03370940001</t>
  </si>
  <si>
    <t>De: 00099024113 Transferencia en cumplimiento al DS N0913 de 15/06/2011 y el Convenio Intergubernativo de Financiamiento UPRE-CIF-IG 788/2017, suscrito entre la UPRE y el GAM El Puente, Proyecto Construccion Centro de Salud Integral El Puente correspondiente a saldos no ejecutados 2017, segun la UPR</t>
  </si>
  <si>
    <t>J03370950001</t>
  </si>
  <si>
    <t>De: 00099024113 Transferencia en cumplimiento al DS N0913 de 15/06/2011 y el Convenio Intergubernativo de Financiamiento UPRE-CIF-IG 787/2017, suscrito entre la UPRE y el GAM Vallegrande, Proyecto Const. Puente Canada de Arteaga Vallegrande correspondiente a saldos no ejecutados 2017, segun la UPRE.</t>
  </si>
  <si>
    <t>J03370960001</t>
  </si>
  <si>
    <t>De: 00099024113 Transferencia en cumplimiento al DS N0913 de 15/06/2011 y el Convenio Intergubernativo de Financiamiento UPRE-CIF-IG 830/2017, suscrito entre la UPRE y el GAM San Jose, Proyecto Const. Biblioteca Municipal Dr. Pedro Rivero Mercado de San Jose de Chiquitos correspondiente a saldos no</t>
  </si>
  <si>
    <t>J03370970001</t>
  </si>
  <si>
    <t>De: 00099024113 Transferencia en cumplimiento al DS N0913 de 15/06/2011 y el Convenio Intergubernativo de Financiamiento UPRE-CIF-IG 915/2017, suscrito entre la UPRE y el GAM Villa Tunari, Proyecto Construccion U.E. Tecnico Humanistico Mariscal Sucre D-5 correspondiente a saldos no ejecutados 2017,</t>
  </si>
  <si>
    <t>J03370980001</t>
  </si>
  <si>
    <t>De: 00099024113 Transferencia en cumplimiento al DS N0913 de 15/06/2011 y el Convenio Interinstitucional de Financiamiento UPRE-CIF-557/2014, suscrito entre la UPRE y el GAM Sacaba, Proyecto Construccion Hospital de Segundo Nivel Solomon Klein - Distrito 2, correspondiente a saldos no ejecutados 201</t>
  </si>
  <si>
    <t>J03370990001</t>
  </si>
  <si>
    <t>De: 00099024113 Transferencia en cumplimiento al DS N0913 de 15/06/2011 y el Convenio Intergubernativo de Financiamiento UPRE-CIF-IG 798/2017, suscrito entre la UPRE y el GAM San Pedro, Proyecto Const. Unidad Educativa Humberto Aguirre San Pedro correspondiente a saldos no ejecutados 2017, segun la</t>
  </si>
  <si>
    <t>J03371000001</t>
  </si>
  <si>
    <t>De: 00099024113 Transferencia en cumplimiento al DS N0913 de 15/06/2011 y el Convenio Intergubernativo de Financiamiento UPRE-CIF-IG 109/2017, suscrito entre la UPRE y el GAM Chulumani, Proyecto Construccion Tinglado Polifuncional Unidad Educativa Sanuni correspondiente a saldos no ejecutados 2017,</t>
  </si>
  <si>
    <t>J03371010001</t>
  </si>
  <si>
    <t>De: 00099024113 Transferencia en cumplimiento al DS N0913 de 15/06/2011 y el Convenio Intergubernativo de Financiamiento UPRE-CIF-IG 431/2017, suscrito entre la UPRE y el GAM Chulumani, Proyecto Construccion de 6 Aulas Unidad Educativa Buenaventura Alcazar - Ocobaya correspondiente a saldos no ejecu</t>
  </si>
  <si>
    <t>J03371020001</t>
  </si>
  <si>
    <t>De: 00099024113 Transferencia en cumplimiento al DS N0913 de 15/06/2011 y el Convenio Intergubernativo de Financiamiento UPRE-CIF-IG 432/2017, suscrito entre la UPRE y el GAM Chulumani, Proyecto Construccion Teatro Municipal Chulumani correspondiente a saldos no ejecutados 2017, segun la UPRE.</t>
  </si>
  <si>
    <t>J03371030001</t>
  </si>
  <si>
    <t>De: 00099024113 Transferencia en cumplimiento al DS N0913 de 15/06/2011 y el Convenio Intergubernativo de Financiamiento UPRE-CIF-IG 824/2017, suscrito entre la UPRE y el GAM Pampa Grande, Proyecto Const. Cuatro Aulas y Bateria de Banos U.E. Alfonso Moron Barrio Chaqueno correspondiente a saldos no</t>
  </si>
  <si>
    <t>J03371040001</t>
  </si>
  <si>
    <t>De: 00099024113 Transferencia en cumplimiento al DS N0913 de 15/06/2011 y el Convenio Intergubernativo de Financiamiento UPRE-CIF-IG 435/2016, suscrito entre la UPRE y el GAD Tarija, Proyecto Construccion Cancha Deportiva con Cesped Sintetico Huacanqui correspondiente a saldos no ejecutados 2017, se</t>
  </si>
  <si>
    <t>J03371050001</t>
  </si>
  <si>
    <t>De: 00099024113 Transferencia en cumplimiento al DS N0913 de 15/06/2011 y el Convenio Intergubernativo de Financiamiento UPRE-CIF-IG 377/2016, suscrito entre la UPRE y el GAD Tarija, Proyecto Construccion Cancha de Cesped Sintetico en Sella Cercado de la Ciudad de Tarija correspondiente a saldos no</t>
  </si>
  <si>
    <t>J03371060001</t>
  </si>
  <si>
    <t>De: 00099024113 Transferencia en cumplimiento al DS N0913 de 15/06/2011 y el Convenio Intergubernativo de Financiamiento UPRE-CIF-IG 394/2016, suscrito entre la UPRE y el GAD Tarija, Proyecto Construccion Laboratorio Instituto Tecnologico Uriondo correspondiente a saldos no ejecutados 2017, segun la</t>
  </si>
  <si>
    <t>J03371070001</t>
  </si>
  <si>
    <t>De: 00099024113 Transferencia en cumplimiento al DS N0913 de 15/06/2011 y el Convenio Intergubernativo de Financiamiento UPRE-CIF-IG 378/2016, suscrito entre la UPRE y el GAD Tarija, Proyecto Ampliacion Infraestructura Hospital Virgen de Chaguaya 3er Nivel Bermejo correspondiente a saldos no ejecuta</t>
  </si>
  <si>
    <t>G06860910003</t>
  </si>
  <si>
    <t>PAGO A CAF PRÉSTAMO CFA009545 VCTO. 14-03-2018 POR CUENTA DE TGN , NTI. 010518 VALOR 14-03-2018 COMISIONES USD 154.855,56 CTA. 3987 CUENTA UNICA DEL TESORO-3987 LIB. 00099021001 REF.: COMISIONES BANCARIAS</t>
  </si>
  <si>
    <t>G06864750004</t>
  </si>
  <si>
    <t>VENTA DE DIVISAS A SOLICITUD DE YACIMIENTOS PETROLIFEROS FISCALES BOLIVIANOS SEGUN SOLICITUD 4540 REF: PAGO A LA EMPRESA SAMSUNG ENGINEERING BOLIVIA S.A. CORRESPONDIENTE AL CERTIFICADO 15 DE LA TERCERA ADENDA DEL CONTRATO DLG 0304, REFERIDO AL PAQUETE DE DISENO DE PROCESO - PDP FRONT END ENGINEER LIB. 00513052001 YPFB_GERENCIA NACIONAL DE PLANTAS DE SEPARACIÓN</t>
  </si>
  <si>
    <t>G06864830001</t>
  </si>
  <si>
    <t>COBRO COSTOS DE PAPELERIA SEGUN TRANSFERENCIA DEL EXTERIOR POR ORDEN DE GAS CORONA S.A.E.C.A. REF.: ANTICIPO SEGUN CONTRATO YPFB DLG LIB. 00513062001 YPFB-OPERACIONES PLANTA DE SEPARACION DE LIQUIDOS RIO GRANDE</t>
  </si>
  <si>
    <t>G06867950004</t>
  </si>
  <si>
    <t>VENTA DE DIVISAS CON TRANSFERENCIA DE FONDOS A SOLICITUD DE MINISTERIO DE DEFENSA SEGUN SOLICITUD 4523 REF: PAGO A EMPRESA CARIBE AVIATION POR ADQUISCION DE UN MOTOR PARA AERONAVE DE TRANSPORTE AEREO MILITAR LIB. 00020011103 MINISTERIO DE DEFENSA - INGRESOS VARIOS</t>
  </si>
  <si>
    <t>G06867960004</t>
  </si>
  <si>
    <t>VENTA DE DIVISAS CON TRANSFERENCIA DE FONDOS A SOLICITUD DE MINISTERIO DE DEFENSA SEGUN SOLICITUD 4522 REF: PAGO A EMPRESA THINK HOLDINGS POR SERVICIO DE ADECUACION PARA VUELO FERRY DE TRASLADO DE AERONAVE PARA TRANSPORTE AEREO MILITAR LIB. 00020011103 MINISTERIO DE DEFENSA - INGRESOS VARIOS</t>
  </si>
  <si>
    <t>G06867970004</t>
  </si>
  <si>
    <t>VENTA DE DIVISAS CON TRANSFERENCIA DE FONDOS A SOLICITUD DE MINISTERIO DE DEFENSA SEGUN SOLICITUD 4521 REF: PAGO A EMPRESA SKY SYSTEMS POR ADQUISICION DE MATERIAL CONSUMIBLE SERVICIO C DE AERONAVE PARA TRANSPORTE AEREO MILITAR LIB. 00020011103 MINISTERIO DE DEFENSA - INGRESOS VARIOS</t>
  </si>
  <si>
    <t>G06868590004</t>
  </si>
  <si>
    <t>VENTA DE DIVISAS CON TRANSFERENCIA DE FONDOS A SOLICITUD DE EMPRESA SIDERURGICA DEL MUTUN SEGUN SOLICITUD 4520 REF: DECHERT PARIS LLP PAGO SALDO HONORARIOS PROFESIONALES POR SERVICIOS DE ASESORAMIENTO Y COPATROCINIO DE UN ARBITRAJE INTERNACIONAL PARA DEFENSA LEGAL DE LA EMPRESA SIDERURGICA DEL MUTUN LIB. 00573012001 EMPR.SIDERURGICA DEL MUTUN - RECURSOS PROPIOS</t>
  </si>
  <si>
    <t>G06868630004</t>
  </si>
  <si>
    <t>VENTA DE DIVISAS CON TRANSFERENCIA DE FONDOS A SOLICITUD DE MINISTERIO DE LA PRESIDENCIA SEGUN SOLICITUD 4526 REF: DIVISAS USD 29,231.48 PAGO A HONEYWELL INTERNATIONAL INVOICE 71408780 POR SERVICIO MANTENIMIENTO MSP FEBRERO 2018 AERONAVE FAB 002, PAGO A JP MORGAN CHASE BANK, CUENTA 9102597771. LIB. 00099021001 TGN-RECURSOS ORDINARIOS (3987)</t>
  </si>
  <si>
    <t>G06868680004</t>
  </si>
  <si>
    <t>VENTA DE DIVISAS CON TRANSFERENCIA DE FONDOS A SOLICITUD DE MINISTERIO DE DEFENSA SEGUN SOLICITUD 4524 REF: PAGO EMPRESA THINK HOLDINGS POR EL SERVICO DE ALQUILER DE CONTAINER TRANSPORTE Y PARQUEO DE AERONAVE PARA TRANSPORTE AEREO MILITAR LIB. 00020011103 MINISTERIO DE DEFENSA - INGRESOS VARIOS</t>
  </si>
  <si>
    <t>G06868690004</t>
  </si>
  <si>
    <t>VENTA DE DIVISAS CON TRANSFERENCIA DE FONDOS A SOLICITUD DE MINISTERIO DE LA PRESIDENCIA SEGUN SOLICITUD 4525 REF: DIVISAS USD 8,913.85 PAGO A ROYAL FBO SERVICE S.A POR SERVICIOS PRESTADOS EN TRASLADO DE AERONAVE FAB 001 A ESTADOS UNIDOS AL TALLER DE DASSAULT FALCON JET WILMINGTON, PAGO AL BANCO BBV LIB. 00099021001 TGN-RECURSOS ORDINARIOS (3987)</t>
  </si>
  <si>
    <t>J03370180001</t>
  </si>
  <si>
    <t>De: 00099024113 Transferencia en cumplimiento al DS N0913 de 15/06/2011 y el Convenio Intergubernativo de Financiamiento UPRE-CIF-IG 104/2017, suscrito entre la UPRE y el GAM Irupana, Proyecto Construccion Tinglado Unidad Educativa Villa Trinidad - Irupana correspondiente a saldos no ejecutados 2017</t>
  </si>
  <si>
    <t>J03370190001</t>
  </si>
  <si>
    <t>De: 00099024113 Transferencia en cumplimiento al DS N0913 de 15/06/2011 y el Convenio Intergubernativo de Financiamiento UPRE-CIF-IG 101/2017, suscrito entre la UPRE y el GAM Irupana, Proyecto Construccion Tinglado Unidad Educativa Cieneguillas - Irupana correspondiente a saldos no ejecutados 2017,</t>
  </si>
  <si>
    <t>J03370200001</t>
  </si>
  <si>
    <t>De: 00099024113 Transferencia en cumplimiento al DS N0913 de 15/06/2011 y el Convenio Intergubernativo de Financiamiento UPRE-CIF-IG 103/2017, suscrito entre la UPRE y el GAM Irupana, Proyecto Construccion Tinglado Unidad Educativa Pariguaya - Lambate correspondiente a saldos no ejecutados 2017, seg</t>
  </si>
  <si>
    <t>J03370210001</t>
  </si>
  <si>
    <t>De: 00099024113 Transferencia en cumplimiento al DS N0913 de 15/06/2011 y el Convenio Intergubernativo de Financiamiento UPRE-CIF-IG 539/2017, suscrito entre la UPRE y el GAM Irupana, Proyecto Construccion Aulas U.E. Taca - Irupana correspondiente a saldos no ejecutados 2017, segun la UPRE.</t>
  </si>
  <si>
    <t>J03370220001</t>
  </si>
  <si>
    <t>De: 00099024113 Transferencia en cumplimiento al DS N0913 de 15/06/2011 y el Convenio Intergubernativo de Financiamiento UPRE-CIF-IG 541/2017, suscrito entre la UPRE y el GAM Irupana, Proyecto Construccion Tinglado U.E. Silala - Irupana correspondiente a saldos no ejecutados 2017, segun la UPRE.</t>
  </si>
  <si>
    <t>J03370230001</t>
  </si>
  <si>
    <t>De: 00099024113 Transferencia en cumplimiento al DS N0913 de 15/06/2011 y el Convenio Intergubernativo de Financiamiento UPRE-CIF-IG 542/2017, suscrito entre la UPRE y el GAM Irupana, Proyecto Construccion Tinglado U.E. Chaupi - Irupana correspondiente a saldos no ejecutados 2017, segun la UPRE.</t>
  </si>
  <si>
    <t>J03370240001</t>
  </si>
  <si>
    <t>De: 00099024113 Transferencia en cumplimiento al DS N0913 de 15/06/2011 y el Convenio Intergubernativo de Financiamiento UPRE-CIF-IG 540/2017, suscrito entre la UPRE y el GAM Irupana, Proyecto Construccion Tinglado U.E. Siquiljara - Irupana correspondiente a saldos no ejecutados 2017, segun la UPRE.</t>
  </si>
  <si>
    <t>J03370250001</t>
  </si>
  <si>
    <t>De: 00099024113 Transferencia en cumplimiento al DS N0913 de 15/06/2011 y el Convenio Intergubernativo de Financiamiento UPRE-CIF-IG 452/2017, suscrito entre la UPRE y el GAM Corocoro, Proyecto Construccion Un Aula y Cinco Ambientes en la Unidad Educativa Janko Marca Sirpa - Corocoro Janko Marca Sir</t>
  </si>
  <si>
    <t>J03370260001</t>
  </si>
  <si>
    <t>De: 00099024113 Transferencia en cumplimiento al DS N0913 de 15/06/2011 y el Convenio Intergubernativo de Financiamiento UPRE-CIF-IG 472/2017, suscrito entre la UPRE y el GAM Corocoro, Proyecto Construccion Dos Aulas y Cuatro Ambientes en la Unidad Educativa Topohoco - Corocoro San Andres de Topohoc</t>
  </si>
  <si>
    <t>J03370270001</t>
  </si>
  <si>
    <t>De: 00099024113 Transferencia en cumplimiento al DS N0913 de 15/06/2011 y el Convenio Intergubernativo de Financiamiento UPRE-CIF-IG 463/2017, suscrito entre la UPRE y el GAM Corocoro, Proyecto Construccion Dos Aulas y Cuatro Ambientes en la Unidad Educativa Republica del Japon - Enequella Corocoro</t>
  </si>
  <si>
    <t>J03370280001</t>
  </si>
  <si>
    <t>De: 00099024113 Transferencia en cumplimiento al DS N0913 de 15/06/2011 y el Convenio Intergubernativo de Financiamiento UPRE-CIF-IG 473/2017, suscrito entre la UPRE y el GAM Corocoro, Proyecto Construccion 2 Aulas, 6 Ambientes y Bateria Sanitaria en la UE German Busch Pando Corocoro Gral. Jose Man</t>
  </si>
  <si>
    <t>J03370290001</t>
  </si>
  <si>
    <t>De: 00099024113 Transferencia en cumplimiento al DS N0913 de 15/06/2011 y el Convenio Intergubernativo de Financiamiento UPRE-CIF-IG 294/2017, suscrito entre la UPRE y el GAM Achocalla, Proyecto Construccion Bloque de Aulas U.E. Franz Tamayo Com. Marquirivi correspondiente a saldos no ejecutados 201</t>
  </si>
  <si>
    <t>J03370300001</t>
  </si>
  <si>
    <t>De: 00099024113 Transferencia en cumplimiento al DS N0913 de 15/06/2011 y el Convenio Intergubernativo de Financiamiento UPRE-CIF-IG 1035/2017, suscrito entre la UPRE y el GAD Potosi, Proyecto Construccion Unidad Educativa Manuel Ascencio Padilla - Potosi correspondiente a saldos no ejecutados 2017,</t>
  </si>
  <si>
    <t>J03370310001</t>
  </si>
  <si>
    <t>De: 00099024113 Transferencia en cumplimiento al DS N0913 de 15/06/2011 y el Convenio Intergubernativo de Financiamiento UPRE-CIF-IG 1034/2017, suscrito entre la UPRE y el GAD Potosi, Proyecto Construccion Piscina Olimpica Potosi correspondiente a saldos no ejecutados 2017, segun la UPRE.</t>
  </si>
  <si>
    <t>J03370320001</t>
  </si>
  <si>
    <t>De: 00099024113 Transferencia en cumplimiento al DS N0913 de 15/06/2011 y el Convenio Intergubernativo de Financiamiento UPRE-CIF-IG 978/2017, suscrito entre la UPRE y el GAM Mojinete, Proyecto Const. Unidad Educativa Mojinete Municipio Mojinete correspondiente a saldos no ejecutados 2017, segun la</t>
  </si>
  <si>
    <t>J03370330001</t>
  </si>
  <si>
    <t>De: 00099024113 Transferencia en cumplimiento al DS N0913 de 15/06/2011 y el Convenio Intergubernativo de Financiamiento UPRE-CIF-IG 240/2017, suscrito entre la UPRE y el GAM San Andres de Machaca, Proyecto Construccion Tinglado U.E. Alto de la Alianza - Comunidad Nazacara correspondiente a saldos n</t>
  </si>
  <si>
    <t>J03370340001</t>
  </si>
  <si>
    <t>De: 00099024113 Transferencia en cumplimiento al DS N0913 de 15/06/2011 y el Convenio Intergubernativo de Financiamiento UPRE-CIF-IG 241/2017, suscrito entre la UPRE y el GAM San Andres de Machaca, Proyecto Construccion Tinglado U.E. 1ro de Mayo - Comunidad Kanapata correspondiente a saldos no ejecu</t>
  </si>
  <si>
    <t>J03370350001</t>
  </si>
  <si>
    <t>De: 00099024113 Transferencia en cumplimiento al DS N0913 de 15/06/2011 y el Convenio Intergubernativo de Financiamiento UPRE-CIF-IG 200/2017, suscrito entre la UPRE y el GAM Viacha, Proyecto Construccion Tinglado U.E. Calama Com. Chacoma Irpa Grande D-3 correspondiente a saldos no ejecutados 2017,</t>
  </si>
  <si>
    <t>J03370360001</t>
  </si>
  <si>
    <t>De: 00099024113 Transferencia en cumplimiento al DS N0913 de 15/06/2011 y el Convenio Intergubernativo de Financiamiento UPRE-CIF-IG 199/2017, suscrito entre la UPRE y el GAM Viacha, Proyecto Construccion Tinglado U.E. Elizardo Perez Com. Villa Santiago de Chacoma D-3 correspondiente a saldos no eje</t>
  </si>
  <si>
    <t>J03370370001</t>
  </si>
  <si>
    <t>De: 00099024113 Transferencia en cumplimiento al DS N0913 de 15/06/2011 y el Convenio Intergubernativo de Financiamiento UPRE-CIF-IG 204/2017, suscrito entre la UPRE y el GAM Viacha, Proyecto Construccion Tinglado U.E. Gral. Hugo Banzer Suarez Urb. Villa Mcal. Jose Ballivian D-6 correspondiente a sa</t>
  </si>
  <si>
    <t>J03370380001</t>
  </si>
  <si>
    <t>De: 00099024113 Transferencia en cumplimiento al DS N0913 de 15/06/2011 y el Convenio Intergubernativo de Financiamiento UPRE-CIF-IG 203/2017, suscrito entre la UPRE y el GAM Viacha, Proyecto Construccion Tinglado U.E. La Florida Urb. La Florida D-6 correspondiente a saldos no ejecutados 2017, segun</t>
  </si>
  <si>
    <t>J03370390001</t>
  </si>
  <si>
    <t>De: 00099024113 Transferencia en cumplimiento al DS N0913 de 15/06/2011 y el Convenio Intergubernativo de Financiamiento UPRE-CIF-IG 202/2017, suscrito entre la UPRE y el GAM Viacha, Proyecto Construccion Tinglado U.E. Republica del Japon Urb. Urkupina Sector I D-7 correspondiente a saldos no ejecut</t>
  </si>
  <si>
    <t>J03371950002</t>
  </si>
  <si>
    <t>A:00099021001 Debito Automatico al Gobierno Autonomo Municipal de El Puente (GAM PUE) por incumplimiento al Convenio Interinstitucional de Financiamiento UPRE-CIF-260/2014 de fecha 27 de mayo de 2014, suscrito entre la Unidad de Proyectos Especiales y el GAM PUE para el proyecto Construccion Coliseo</t>
  </si>
  <si>
    <t>Q09521870002</t>
  </si>
  <si>
    <t>NÚMERO DE LIBRETA CUT: 99031009.00 OPERACIÓN T01 TRANSFERENCIA DE FONDOS A LA CUT - TESORO DIRECTO DE BANCO UNION S.A. A CUENTA UNICA DEL TESORO CON NUMERO DE SOLICITUD = 2591091 Y NUMERO CORRELATIVO = 91320015032018415 TRANSFERENCIA POR OPERACIONES DE VENTA BONOS BTX</t>
  </si>
  <si>
    <t>S09160830002</t>
  </si>
  <si>
    <t>||PAGO PRESTAMO IDA 2013-BO VCTO.15-03-2018 POR CUENTA DE COMIBOL, VALOR 15-03-2018 CAPITAL USD 196.168,60 INTERESES USD 16.919,54 LIB.00099021001 - RECURSOS ORDINARIOS (3987) - MDRI</t>
  </si>
  <si>
    <t>S09160310001</t>
  </si>
  <si>
    <t>'COBRO DE'||UTILES DE ESCRITORIO POR EL COMPROBANTE CONTABLE NRO. 0916029 DE LA FECHA, SEGÚN NOTA DE SENATEX, CITE' SENATEX/DGE/CAR/0306/2017 DE F. 21/07/2017. DEBITO DE LA LIBRETA 00378012002 SENATEX ADMINISTRACION CENTRAL.</t>
  </si>
  <si>
    <t>S09160460003</t>
  </si>
  <si>
    <t>||TRANSFERENCIA DE FONDOS S/G. MENSAJE SWIFT NROS. 03708 DE LA FECHA. (SECTOR PÚBLICO). DEBITO DE LA LIBRETA 00117012001 DGAC, REPOSICION UTILES DE ESCRITORIO.</t>
  </si>
  <si>
    <t>S09160860003</t>
  </si>
  <si>
    <t>||TRANSFERENCIA DE FONDOS S/G. MENSAJE SWIFT NRO. 03709 Y CORREOS ELECTRÓNICOS DE AASANA Y DGAC DE LA FECHA. (SECTOR PUBLICO). DEBITO DE LA LIBRETA 00117012001 DGAC, REPOSICION UTILES DE ESCRITORIO.</t>
  </si>
  <si>
    <t>G06872580003</t>
  </si>
  <si>
    <t>PAGO A BID PRÉSTAMO 3699/BL-BO VCTO. 15-03-2018 POR CUENTA DE TGN , NTI. 010482 VALOR 15-03-2018 INTERESES USD 123.245,69 COMISIONES USD 307.337,88 CTA. 3987 CUENTA UNICA DEL TESORO-3987 LIB. 00099021001 REF.: COMISIONES BANCARIAS</t>
  </si>
  <si>
    <t>G06872600003</t>
  </si>
  <si>
    <t>PAGO A BID PRÉSTAMO 3699/BL-BO VCTO. 15-03-2018 POR CUENTA DE TGN , NTI. 010483 VALOR 15-03-2018 INTERESES USD 2.337,84 CTA. 3987 CUENTA UNICA DEL TESORO-3987 LIB. 00099021001 REF.: COMISIONES BANCARIAS</t>
  </si>
  <si>
    <t>G06872620003</t>
  </si>
  <si>
    <t>PAGO A FONPLATA PRÉSTAMO BOL 25/2015 VCTO. 15-03-2018 POR CUENTA DE TGN , NTI. 010508 VALOR 15-03-2018 INTERESES USD 20.707,64 COMISIONES USD 9.499,96 CTA. 3987 CUENTA UNICA DEL TESORO-3987 LIB. 00099021001 REF.: COMISIONES BANCARIAS</t>
  </si>
  <si>
    <t>G06873730003</t>
  </si>
  <si>
    <t>TRANSFERENCIA RECIBIDA DEL EXTERIOR SEGÚN MENSAJES SWIFT Nos. 3702-3701 (REM.EXT.) DE FECHA 15-03-2018 POR DESEMBOLSO DE CAF PRÉSTAMO CFA009277 CONST.CARR.SAN BORJA-S.IGNACIO LIBRETA N° 00291012002 ABC-RECURSOS PROPIOS REF.: UTILES DE ESCRITORIO</t>
  </si>
  <si>
    <t>G06873750003</t>
  </si>
  <si>
    <t>PAGO A BID PRÉSTAMO 3822/BL-BO VCTO. 15-03-2018 POR CUENTA DE TGN , NTI. 010499 VALOR 15-03-2018 INTERESES USD 228,08 CTA. 3987 CUENTA UNICA DEL TESORO-3987 LIB. 00099021001 REF.: COMISIONES BANCARIAS</t>
  </si>
  <si>
    <t>G06873830003</t>
  </si>
  <si>
    <t>PAGO A CAF PRÉSTAMO CFA009787 VCTO. 15-03-2018 POR CUENTA DE TGN , NTI. 010512 VALOR 15-03-2018 INTERESES USD 13.835,81 COMISIONES USD 51.338,19 CTA. 3987 CUENTA UNICA DEL TESORO-3987 LIB. 00099021001 REF.: COMISIONES BANCARIAS</t>
  </si>
  <si>
    <t>G06873980003</t>
  </si>
  <si>
    <t>PAGO A IDA PRÉSTAMO 5454-BO VCTO. 15-03-2018 POR CUENTA DE TGN , NTI. 010551 VALOR 15-03-2018 INTERESES USD 12.214,02 CTA. 3987 CUENTA UNICA DEL TESORO-3987 LIB. 00099021001 REF.: COMISIONES BANCARIAS</t>
  </si>
  <si>
    <t>G06874110003</t>
  </si>
  <si>
    <t>PAGO A BID PRÉSTAMO 3540/BL-BO VCTO. 15-03-2018 POR CUENTA DE TGN , NTI. 010478 VALOR 15-03-2018 INTERESES USD 230.383,56 COMISIONES USD 304.615,56 CTA. 3987 CUENTA UNICA DEL TESORO-3987 LIB. 00099021001 REF.: COMISIONES BANCARIAS</t>
  </si>
  <si>
    <t>G06874310003</t>
  </si>
  <si>
    <t>PROVISION DE FONDOS A SOLICITUD DE YACIMIENTOS PETROLIFEROS FISCALES BOLIVIANOS SEGUN SOLICITUD YPFB-0063-2018 REF: PAGO RETRIBUCION AL TITULAR NOV 2017 SHELL BOLIVIA LIB. 00513012007 YPFB - RECURSOS NACIONALIZACIÓN</t>
  </si>
  <si>
    <t>G06874350003</t>
  </si>
  <si>
    <t>PROVISION DE FONDOS A SOLICITUD DE YACIMIENTOS PETROLIFEROS FISCALES BOLIVIANOS SEGUN SOLICITUD YPFB-0056-2018 REF: PAGO RETRIBUCION AL TITULAR NOV 2017 MATPETROL LIB. 00513012007 YPFB - RECURSOS NACIONALIZACIÓN</t>
  </si>
  <si>
    <t>G06874410003</t>
  </si>
  <si>
    <t>PROVISION DE FONDOS A SOLICITUD DE YACIMIENTOS PETROLIFEROS FISCALES BOLIVIANOS SEGUN SOLICITUD YPFB-0065-2018 REF: PAGO RETRIBUCION AL TITULAR NOV 2017 PLUSPETROL LIB. 00513012007 YPFB - RECURSOS NACIONALIZACIÓN</t>
  </si>
  <si>
    <t>G06879500004</t>
  </si>
  <si>
    <t>VENTA DE DIVISAS CON TRANSFERENCIA DE FONDOS A SOLICITUD DE MINISTERIO DE COMUNICACION SEGUN SOLICITUD 4541 REF: NEURONA CONSULTORIA POR PRODUCTO ELABORACION DE LA ESTRATEGIA COMUNICACIONAL MAR PARA BOLIVIA BOLIVIANOS EN EL EXTRANJERO BOLIVIA 2018, INFORME DE CONFORMIDAD MC-GM-INF-001/2018, FACTUR LIB. 00099021001 TGN-RECURSOS ORDINARIOS (3987)</t>
  </si>
  <si>
    <t>G06879510008</t>
  </si>
  <si>
    <t>VENTA DE DIVISAS CON TRANSFERENCIA DE FONDOS A SOLICITUD DE MINISTERIO DE GOBIERNO SEGUN SOLICITUD 4547 REF: HABERES DE AGREGADOS Y ADJUNTOS A AGREGADOS POLICIALES EN EL EXTERIOR CUENTAS EXTRANJERAS LIB. 00099021001 TGN-RECURSOS ORDINARIOS (3987)</t>
  </si>
  <si>
    <t>G06879550004</t>
  </si>
  <si>
    <t>VENTA DE DIVISAS CON TRANSFERENCIA DE FONDOS A SOLICITUD DE YACIMIENTOS PETROLIFEROS FISCALES BOLIVIANOS SEGUN SOLICITUD 4546 REF: TRANSFERENCIA DE FONDOS AL EXTERIOR REPRESENTACIONES ARGENTINA CON EL FIN DE CUBRIR GASTOS ADMINISTRATIVOS Y OPERATIVOS CORRESPONDIENTE AL PRIMER TRIMESTRE DE LA GESTION LIB. 00513012003 LBP-YPFB (2011349681373)</t>
  </si>
  <si>
    <t>J03371570001</t>
  </si>
  <si>
    <t>De: 00099024113 Transferencia en cumplimiento al DS N0913 de 15/06/2011 y el Convenio Intergubernativo de Financiamiento UPRE-CIF-IG 825/2017, suscrito entre la UPRE y el GAM Pampa Grande, Proyecto Const. U.E. Celso Quiroz en Comunidad Agua Clara correspondiente a saldos no ejecutados 2017, segun la</t>
  </si>
  <si>
    <t>J03371580001</t>
  </si>
  <si>
    <t>De: 00099024113 Transferencia en cumplimiento al DS N0913 de 15/06/2011 y el Convenio Intergubernativo de Financiamiento UPRE-CIF-IG 761/2017, suscrito entre la UPRE y el GAM de Mizque proyecto Construccion Cancha de Futbol con Cesped Sintetico en la Unidad Educativa Betta Raqaypampa (Mizque), corre</t>
  </si>
  <si>
    <t>J03371590001</t>
  </si>
  <si>
    <t>De: 00099024113 Transferencia en cumplimiento al DS N0913 de 15/06/2011 y el Convenio Intergubernativo de Financiamiento UPRE-CIF-IG 068/2017, suscrito entre la UPRE y el GAM de Uriondo proyecto Construccion Aulas Multigrado y Bateria de Banos U.E. Sunchuhuayco 27 de Mayo - Juan XXIII, correspondie</t>
  </si>
  <si>
    <t>J03371600001</t>
  </si>
  <si>
    <t>De: 00099024113 Transferencia en cumplimiento al DS N0913 de 15/06/2011 y el Convenio Intergubernativo de Financiamiento UPRE-CIF-IG 013/2017, suscrito entre la UPRE y el GAD de Oruro proyecto Construccion Unidad Educativa Abopane, correspondiente al pago de la planilla N 3, segun la UPRE.</t>
  </si>
  <si>
    <t>J03371810001</t>
  </si>
  <si>
    <t>De: 00099024113 Transferencia en cumplimiento al DS N0913 de 15/06/2011 y el Convenio Intergubernativo de Financiamiento UPRE-CIF-IG/418/2016, suscrito entre la UPRE y el GAM de Potosi proyecto Construccion Centro de Educacion Tecnico Alternativa Potosi D-7, correspondiente al pago de la planilla N</t>
  </si>
  <si>
    <t>J03371820001</t>
  </si>
  <si>
    <t>De: 00099024113 Transferencia en cumplimiento al DS N0913 de 15/06/2011 y el Convenio Intergubernativo de Financiamiento UPRE-CIF-IG 212/2016, suscrito entre la UPRE y el GAM de Desaguadero proyecto Construccion Mercado Central Desaguadero, correspondiente al pago de la planilla N 8, segun la UPRE.</t>
  </si>
  <si>
    <t>J03371830001</t>
  </si>
  <si>
    <t>De: 00099024113 Transferencia en cumplimiento al DS N0913 de 15/06/2011 y el Convenio Intergubernativo de Financiamiento UPRE-CIF-IG/323/2016, suscrito entre la UPRE y el GAM de Toco proyecto Construccion Puente Vehicular 1 Camino Toco Toco Chimba, correspondiente al pago de la planilla N 4 de cier</t>
  </si>
  <si>
    <t>J03371840001</t>
  </si>
  <si>
    <t>De: 00099024113 Transferencia en cumplimiento al DS N0913 de 15/06/2011 y el Convenio Intergubernativo de Financiamiento UPRE-CIF-IG/429/2015, suscrito entre la UPRE y el GAM de Fernandez Alonso proyecto Construccion Mercado Municipal 27 de Mayo Fernandez Alonso D-1, correspondiente al pago de la pl</t>
  </si>
  <si>
    <t>J03371850001</t>
  </si>
  <si>
    <t>De: 00099024113 Transferencia en cumplimiento al DS N0913 de 15/06/2011 y el Convenio Intergubernativo de Financiamiento UPRE-CIF-IG 465/2016, suscrito entre la UPRE y el GAM de Huanuni proyecto Construccion Unidad Educativa Bolivia - Huanuni, correspondiente al pago de la planilla N 5, segun la UPR</t>
  </si>
  <si>
    <t>J03371860001</t>
  </si>
  <si>
    <t>De: 00099024113 Transferencia en cumplimiento al DS N0913 de 15/06/2011 y el Convenio Intergubernativo de Financiamiento UPRE-CIF-IG 464/2016, suscrito entre la UPRE y el GAM de Mizque proyecto Construccion Unidad Educativa Puente Pampa, correspondiente al pago de la planilla N 6, segun la UPRE.</t>
  </si>
  <si>
    <t>J03371870001</t>
  </si>
  <si>
    <t>De: 00099024113 Transferencia en cumplimiento al DS N0913 de 15/06/2011 y el Convenio Intergubernativo de Financiamiento UPRE-CIF-IG 029/2017, suscrito entre la UPRE y el GAM de Puerto Villarroel proyecto Construccion Unidad Educativa Comandante Fidel Castro Ruz, correspondiente al pago de la planil</t>
  </si>
  <si>
    <t>Q09527830002</t>
  </si>
  <si>
    <t>NÚMERO DE LIBRETA CUT: 99031009.00 OPERACIÓN T01 TRANSFERENCIA DE FONDOS A LA CUT - TESORO DIRECTO DE BANCO UNION S.A. A CUENTA UNICA DEL TESORO CON NUMERO DE SOLICITUD = 2594981 Y NUMERO CORRELATIVO = 91320016032018494 TRANSFERENCIA POR OPERACIONES DE VENTA BONOS BTX</t>
  </si>
  <si>
    <t>Q09527910002</t>
  </si>
  <si>
    <t>NÚMERO DE LIBRETA CUT: 99031009.00 OPERACIÓN T01 TRANSFERENCIA DE FONDOS A LA CUT - TESORO DIRECTO DE BANCO UNION S.A. A CUENTA UNICA DEL TESORO CON NUMERO DE SOLICITUD = 2595035 Y NUMERO CORRELATIVO = 91320016032018495 TRANSFERENCIA POR OPERACIONES DE VENTA BONOS BTX</t>
  </si>
  <si>
    <t>S09161670002</t>
  </si>
  <si>
    <t>||TRANSFERENCIA DE FONDOS S/G. FORMULARIO, CITE' BUN165/18 DE LA FECHA. (HRE-TSO-1440). DEVOLUCION DE SALDO NO EJECUTADO DEL PROY. CONST. CARPAS SOLARES EN UNIDADES EDUCATIVAS MUNICIPIO LAS CARRERAS. A SOLICITUD DEL G.A.M. LAS CARRERAS; LIBRETA 00046058003; BUN.</t>
  </si>
  <si>
    <t>G06892050004</t>
  </si>
  <si>
    <t>VENTA DE DIVISAS CON TRANSFERENCIA DE FONDOS A SOLICITUD DE SERVICIO NACIONAL TEXTIL-SENATEX SEGUN SOLICITUD 4559 REF: REPOSICION DE USD 63,78 A YKK DO BRASIL LTDA, SEGUN DESCUENTOS EFECTUADOS POR CONCEPTO DE COMISIONES BANCARIAS RELACIONADAS A LA SOLICITUD DE PAGO SP18-001, DE LA ORDEN DE COMPRA OC LIB. 00378012002 SENATEX - ADMINISTRACION CENTRAL</t>
  </si>
  <si>
    <t>G06894340004</t>
  </si>
  <si>
    <t>VENTA DE DIVISAS CON TRANSFERENCIA DE FONDOS A SOLICITUD DE CENTRAL DE ABASTECIMIENTO Y SUMINISTROS DE SALUD-CEASS SEGUN SOLICITUD 4519 REF: PAGO AL PROVEEDOR COMBIOMED POR IMPORTACION DE INSTRUMENTAL MEDICO SEGUN HOJA DE RUTA N 3179, NOTA INTERNA 3179, INFORME LEGAL CEASS/UAJ/IMPO/N 02/2017, RESOL LIB. 00249012001 LBP-CEASS-CENTRAL DE ABASTECIMIENTO Y SUMINISTROS DE SALUD POR DIFERENCIAL CAMBIARIO</t>
  </si>
  <si>
    <t>G06894340005</t>
  </si>
  <si>
    <t>VENTA DE DIVISAS CON TRANSFERENCIA DE FONDOS A SOLICITUD DE CENTRAL DE ABASTECIMIENTO Y SUMINISTROS DE SALUD-CEASS SEGUN SOLICITUD 4519 REF: PAGO AL PROVEEDOR COMBIOMED POR IMPORTACION DE INSTRUMENTAL MEDICO SEGUN HOJA DE RUTA N 3179, NOTA INTERNA 3179, INFORME LEGAL CEASS/UAJ/IMPO/N 02/2017, RESOL LIB. 00249012001 LBP-CEASS-CENTRAL DE ABASTECIMIENTO Y SUMINISTROS DE SALUD</t>
  </si>
  <si>
    <t>S09161010001</t>
  </si>
  <si>
    <t>'COBRO DE UTILES DE ESCRITORIO POR´||BS50.-Y REEMB.GSTS.COMUNICACION BS220.-EMISION CARTA DE CREDITO I-2018-05 P/C AGENCIA BOLIVIANA DE ENERGIA NUCLEAR A/F JOINT-STOCK COMPANY 'STATE SPECIALIZED DESIGN INSTITUTE',S/G NOTA ABEN/DGE/NE/Nº181/2018,15/03/18. LIB.00099021001 REF.:SWIFT Y EMIS.COMP.CONTABLE-EMISION LC I-2018-05</t>
  </si>
  <si>
    <t>S09161650003</t>
  </si>
  <si>
    <t>||TRANSFERENCIA DE FONDOS S/G. MENSAJES SWIFT NROS. 03822 Y 03816 DE LA FECHA. (SECTOR PUBLICO). DEBITO DE LA LIBRETA 00117012001 DGAC, REPOSICION UTILES DE ESCRITORIO.</t>
  </si>
  <si>
    <t>G06886930004</t>
  </si>
  <si>
    <t>VENTA DE DIVISAS A SOLICITUD DE YACIMIENTOS PETROLIFEROS FISCALES BOLIVIANOS SEGUN SOLICITUD 4548 REF: PAGO A SAMSUNG ENGINEERING BOLIVIA SA PARA SERVICIO DE OPERACION Y MANTENIMIENTO ASISTIDO AMPLIADO POR LA PLANTA DE AMONIACO Y UREA CERTIFICADO 1 DE LA SEXTA ADENDA OCTUBRE 2017 CONTRATO DLG 0304 LIB. 00513062001 YPFB-OPERACIONES PLANTA DE SEPARACION DE LIQUIDOS RIO GRANDE</t>
  </si>
  <si>
    <t>G06905440003</t>
  </si>
  <si>
    <t>PAGO A BID PRÉSTAMO 1075-SF-BO VCTO. 18-03-2018 POR CUENTA DE FNDR SEGÚN NOTA COD. LIQ. 010585 DE FECHA 16-03-2018, VALOR 19-03-2018 CAPITAL USD 42.924,39 INTERESES USD 20.008,65 LIBRETA N° 00099021001 TGN-RECURSOS ORDINARIOS -3987 - MDRI</t>
  </si>
  <si>
    <t>Q09532850002</t>
  </si>
  <si>
    <t>NUMERO DE LIBRETA CUT: 00086047004 MMAyA Bs. Prog Nacional de riego con enfoque de cuenca III OPERACIÓN E18 TRANSFERENCIA DEL SISTEMA FINANCIERO POR CUENTA DE TERCEROS A LA CUT Devolucion de fondos por doble pago de anticipo por consultoria Estudio</t>
  </si>
  <si>
    <t>Q09533550002</t>
  </si>
  <si>
    <t>NUMERO DE LIBRETA CUT: Cuenta Unica del Tesoro OPERACIÓN E18 TRANSFERENCIA DEL SISTEMA FINANCIERO POR CUENTA DE TERCEROS A LA CUT Devolucion de pagos CC no cobrados por afiliados civiles y militares correspondiente a periodo de Noviembre 2017</t>
  </si>
  <si>
    <t>J03372950001</t>
  </si>
  <si>
    <t>De: 00099024113 Transferencia en cumplimiento al DS N0913 de 15/06/2011 y el Convenio Interinstitucional de Financiamiento UPRE-CIF-008/2015, suscrito entre la UPRE y el GAM de Oruro proyecto Construccion Unidad Educativa Guido Villagomez, correspondiente al pago de la planilla N 6, segun la UPRE.</t>
  </si>
  <si>
    <t>J03372980001</t>
  </si>
  <si>
    <t>De: 00099024113 Transferencia en cumplimiento al DS N0913 de 15/06/2011 y el Convenio Intergubernativo de Financiamiento UPRE-CIF-IG 615/2017, suscrito entre la UPRE y el GAD Pando, Proyecto Construccion de 1 Puente Tipo Cajon Sobre El Arroyo Garcia Linera correspondiente a saldos no ejecutados 2017</t>
  </si>
  <si>
    <t>J03372990001</t>
  </si>
  <si>
    <t>De: 00099024113 Transferencia en cumplimiento al DS N0913 de 15/06/2011 y el Convenio Intergubernativo de Financiamiento UPRE-CIF-IG 616/2017, suscrito entre la UPRE y el GAD Pando, Proyecto Construccion de 1 Puente Tipo Cajon en la Urbanizacion Nueva Cobija correspondiente a saldos no ejecutados 20</t>
  </si>
  <si>
    <t>J03373000001</t>
  </si>
  <si>
    <t>De: 00099024113 Transferencia en cumplimiento al DS N0913 de 15/06/2011 y el Convenio Intergubernativo de Financiamiento UPRE-CIF-IG 608/2017, suscrito entre la UPRE y el GAD Pando, Proyecto Construccion de Puentes Tipo Cajon y Alcantarillas en El Barrio Garcia Linera correspondiente a saldos no eje</t>
  </si>
  <si>
    <t>J03373010001</t>
  </si>
  <si>
    <t>De: 00099024113 Transferencia en cumplimiento al DS N0913 de 15/06/2011 y el Convenio Intergubernativo de Financiamiento UPRE-CIF-IG 609/2017, suscrito entre la UPRE y el GAD Pando, Proyecto Construccion de Puentes Tipo Cajon y Alcantarillas en El Barrio Las Campinas correspondiente a saldos no ejec</t>
  </si>
  <si>
    <t>J03373020001</t>
  </si>
  <si>
    <t>De: 00099024113 Transferencia en cumplimiento al DS N0913 de 15/06/2011 y el Convenio Intergubernativo de Financiamiento UPRE-CIF-IG 614/2017, suscrito entre la UPRE y el GAD Pando, Proyecto Construccion de 1 Puente Tipo Cajon en la Av. Acre correspondiente a saldos no ejecutados 2017, segun la UPRE</t>
  </si>
  <si>
    <t>S09162310001</t>
  </si>
  <si>
    <t>'COBRO DE'||UTILES DE ESCRITORIO POR EL COMPROBANTE CONTABLE NRO. 0916229 DE LA FECHA, S/G. NOTA DE LA EMPRESA SIDERURGICA DEL MUTUN, CITE' ESM/JPC/071/2017 DE F. 21/11/2017. DEBITO DE LA LIBRETA 0573012001 EMPRESA SIDERURGICA DEL MUTUN-RECURSOS PROPIOS.</t>
  </si>
  <si>
    <t>G06900140001</t>
  </si>
  <si>
    <t>COBRO COSTOS DE PAPELERIA SEGUN TRANSFERENCIA DEL EXTERIOR POR ORDEN DE HERCO COMBUSTIBLES SA LIB. 00513062001 YPFB-OPERACIONES PLANTA DE SEPARACION DE LIQUIDOS RIO GRANDE</t>
  </si>
  <si>
    <t>G06905300004</t>
  </si>
  <si>
    <t>VENTA DE DIVISAS CON TRANSFERENCIA DE FONDOS A SOLICITUD DE MINISTERIO DE DEFENSA SEGUN SOLICITUD 4560 REF: PAGO A EMPRESA SKY SYSTEMS POR LA ADQUISCION DE REPUESTOS PARA MOTOR DE AERONAVE DE TRANSPORTE AEREO MILITAR LIB. 00020011103 MINISTERIO DE DEFENSA - INGRESOS VARIOS</t>
  </si>
  <si>
    <t>G06905310004</t>
  </si>
  <si>
    <t>VENTA DE DIVISAS CON TRANSFERENCIA DE FONDOS A SOLICITUD DE COMITE ORG.DE LOS XI JUEGOS SURAMERICANOS CBBA 2018 CODESUR SEGUN SOLICITUD 4565 REF: SEGUNDO PAGO A ODESUR DEL 50 PORCIENTO POR DERECHOS DE TELEVISION RADIO E INTERNET (ARTICULO 42), DERECHOS DE COMERCIALIZACION, MARKETING Y LICENCIAMIENTO LIB. 00099021001 TGN-RECURSOS ORDINARIOS (3987)</t>
  </si>
  <si>
    <t>G06905320004</t>
  </si>
  <si>
    <t>VENTA DE DIVISAS CON TRANSFERENCIA DE FONDOS A SOLICITUD DE COMITE ORG.DE LOS XI JUEGOS SURAMERICANOS CBBA 2018 CODESUR SEGUN SOLICITUD 4561 REF: PAGO A ODESUR DEL 50 POR CIENTO CORRESPONDIENTE POR DERECHOS DE TELEVISION RADIO E INTERNET (ART. 42) , DERECHOS DE COMERCIALIZACION, MARKETING Y LICENCIA LIB. 00099021001 TGN-RECURSOS ORDINARIOS (3987)</t>
  </si>
  <si>
    <t>J03372480001</t>
  </si>
  <si>
    <t>De: 00513012004 A requerimiento de Yacimientos Petroliferos Fiscales Bolivianos, con nota Cite: YPFB/DFC-0256 URT-0110/2018, en la cual solicita la devolucion de deposito erroneo, de la CUT Libreta N00513012004 LBP-YPFB-UNICOMERCIAL a la CCF N10000006024800 Y.P.F.B. CTA. LOCAL COCHABAMBA, y en virtu</t>
  </si>
  <si>
    <t>J03372840001</t>
  </si>
  <si>
    <t>De: 00099024113 Transferencia en cumplimiento al DS N0913 de 15/06/2011 y el Convenio Intergubernativo de Financiamiento UPRE-CIF-IG 001/2017, suscrito entre la UPRE y el GAM de Uriondo proyecto Construccion Centro de Capacitacion Productiva Calamuchita, correspondiente al pago de la planilla N 7, s</t>
  </si>
  <si>
    <t>J03372850001</t>
  </si>
  <si>
    <t>De: 00099024113 Transferencia en cumplimiento al DS N0913 de 15/06/2011 y el Convenio Intergubernativo de Financiamiento UPRE-CIF-IG 366/2017, suscrito entre la UPRE y el GAM de Cairoma proyecto Construccion Tinglado Unidad Educativa German Busch Becerra Cairoma, correspondiente al pago de la planil</t>
  </si>
  <si>
    <t>J03372860001</t>
  </si>
  <si>
    <t>De: 00099024113 Transferencia en cumplimiento al DS N0913 de 15/06/2011 y el Convenio Intergubernativo de Financiamiento UPRE-CIF-IG 277/2017, suscrito entre la UPRE y el GAM de Catacora proyecto Construccion de Centro de Salud Integral Catacora Catacora, correspondiente al pago de la planilla N 2,</t>
  </si>
  <si>
    <t>J03372870001</t>
  </si>
  <si>
    <t>De: 00099024113 Transferencia en cumplimiento al DS N0913 de 15/06/2011 y el Convenio Intergubernativo de Financiamiento UPRE-CIF-IG 264/2017, suscrito entre la UPRE y el GAM de Comanche proyecto Construccion 4 Aulas U.E. Tocopilla Cantuyo B - Comanche, correspondiente al pago de la planilla N 3, se</t>
  </si>
  <si>
    <t>J03372880001</t>
  </si>
  <si>
    <t>De: 00099024113 Transferencia en cumplimiento al DS N0913 de 15/06/2011 y el Convenio Intergubernativo de Financiamiento UPRE-CIF-IG 261/2017, suscrito entre la UPRE y el GAM de Comanche proyecto Construccion 4 Aulas U.E. Kella Kella Alta - Comanche, correspondiente al pago de la planilla N 3, segun</t>
  </si>
  <si>
    <t>J03372890001</t>
  </si>
  <si>
    <t>De: 00099024113 Transferencia en cumplimiento al DS N0913 de 15/06/2011 y el Convenio Intergubernativo de Financiamiento UPRE-CIF-IG 263/2017, suscrito entre la UPRE y el GAM de Comanche proyecto Construccion 4 Aulas U.E. Tuli Grande - Comanche, correspondiente al pago de la planilla N 3, segun la U</t>
  </si>
  <si>
    <t>J03372900001</t>
  </si>
  <si>
    <t>De: 00099024113 Transferencia en cumplimiento al DS N0913 de 15/06/2011 y el Convenio Intergubernativo de Financiamiento UPRE-CIF-IG 262/2017, suscrito entre la UPRE y el GAM de Comanche proyecto Construccion de 4 Aulas U.E. Jose Ballivian - Comanche, correspondiente al pago de la planilla N 3, segu</t>
  </si>
  <si>
    <t>J03372910001</t>
  </si>
  <si>
    <t>De: 00099024113 Transferencia en cumplimiento al DS N0913 de 15/06/2011 y el Convenio Intergubernativo de Financiamiento UPRE-CIF-IG 278/2017, suscrito entre la UPRE y el GAM de Catacora proyecto Construccion de 4 Aulas y Tinglado Unidad Educativa Tolacollo, correspondiente al pago de la planilla N</t>
  </si>
  <si>
    <t>J03372920001</t>
  </si>
  <si>
    <t>De: 00099024113 Transferencia en cumplimiento al DS N0913 de 15/06/2011 y el Convenio Interinstitucional de Financiamiento UPRE-CIF-007/2015, suscrito entre la UPRE y el GAM de Oruro proyecto Construccion Unidad Educativa Alcira Cardona Torrico II, correspondiente al pago de la planilla N 5 de cierr</t>
  </si>
  <si>
    <t>J03372930001</t>
  </si>
  <si>
    <t>De: 00099024113 Transferencia en cumplimiento al DS N0913 de 15/06/2011 y el Convenio Intergubernativo de Financiamiento UPRE-CIF-IG 541/2017, suscrito entre la UPRE y el GAM de Irupana proyecto Construccion Tinglado U.E. Silala - Irupana, correspondiente al pago de la planilla N 3 de cierre, segun</t>
  </si>
  <si>
    <t>J03372940001</t>
  </si>
  <si>
    <t>De: 00099024113 Transferencia en cumplimiento al DS N0913 de 15/06/2011 y el Convenio Interinstitucional de Financiamiento UPRE-CIF-009/2015, suscrito entre la UPRE y el GAM de Oruro proyecto Construccion Mercado Camacho - Oruro, correspondiente al pago de la planilla N 3 de cierre, segun la UPRE.</t>
  </si>
  <si>
    <t>G06910990002</t>
  </si>
  <si>
    <t>REGULARIZACION DE TRANSFERENCIA DEL EXTERIOR SEGUN SWIFT 03836 DE FECHA 20/03/2018 ORDENANTE: CONSULADO DE BOLIVIA EN MENDOZA-ARGENTINA LIB. 00099021001 TGN-RECURSOS ORDINARIOS (3987)</t>
  </si>
  <si>
    <t>Q09535400002</t>
  </si>
  <si>
    <t>NUMERO DE LIBRETA CUT: 00523012001 OPERACIÓN E18 TRANSFERENCIA DEL SISTEMA FINANCIERO POR CUENTA DE TERCEROS A LA CUT EMPRESA DE CORREOS DE BOLIVIA NÚMERO DE LIBRETA 00523012001</t>
  </si>
  <si>
    <t>Q09538730002</t>
  </si>
  <si>
    <t>NÚMERO DE LIBRETA CUT: 99031009.00 OPERACIÓN T01 TRANSFERENCIA DE FONDOS A LA CUT - TESORO DIRECTO DE BANCO UNION S.A. A CUENTA UNICA DEL TESORO CON NUMERO DE SOLICITUD = 2601687 Y NUMERO CORRELATIVO = 91320020032018607 TRANSFERENCIA POR OPERACIONES DE VENTA BONOS BTX</t>
  </si>
  <si>
    <t>S09163170003</t>
  </si>
  <si>
    <t>||TRANSFERENCIA DE FONDOS S/G. MENSAJES SWIFT NROS. 03939 Y 03933 DE LA FECHA. (SECTOR PUBLICO). DEBITO DE LA LIBRETA 00117012001 DGAC, REPOSICION UTILES DE ESCRITORIO.</t>
  </si>
  <si>
    <t>G06911040001</t>
  </si>
  <si>
    <t>COBRO COSTOS DE PAPELERIA POR REGULARIZACION DE TRANSFERENCIA DEL EXTERIOR POR ORDEN DE PETROLEOS PARAGUAYOS (PETROPAR) REF.: OPE 0/384188 LIB. 00513062001 YPFB-OPERACIONES PLANTA DE SEPARACION DE LIQUIDOS RIO GRANDE</t>
  </si>
  <si>
    <t>G06911080001</t>
  </si>
  <si>
    <t>COBRO COSTOS DE PAPELERIA SEGUN TRANSFERENCIA DEL EXTERIOR POR ORDEN DE LLAMA GAS S.A. REF.: 550 1454974 LIB. 00513062001 YPFB-OPERACIONES PLANTA DE SEPARACION DE LIQUIDOS RIO GRANDE</t>
  </si>
  <si>
    <t>G06913020004</t>
  </si>
  <si>
    <t>VENTA DE DIVISAS CON TRANSFERENCIA DE FONDOS A SOLICITUD DE YACIMIENTOS PETROLIFEROS FISCALES BOLIVIANOS SEGUN SOLICITUD 4568 REF: PAGO A LA EMPRESA SANDER GEOPHYSICS LIMITED POR CONCEPTO DEL TERCER PAGO DEL PROCESO ADQUISICION INTEGRAL AEROGRAVIMETRICA AEREOMAGNETOMETRICA EN LA CUENCA DEL ALTIPLA LIB. 00513022001 YPFB - "OPERACIONES"</t>
  </si>
  <si>
    <t>G06913060004</t>
  </si>
  <si>
    <t>VENTA DE DIVISAS CON TRANSFERENCIA DE FONDOS A SOLICITUD DE EMPRESA SIDERURGICA DEL MUTUN SEGUN SOLICITUD 4569 REF: PARA PAGO A CONSORCIO BAKER Y HOSTETLER LLP POR SERVICIOS LEGALES EN ASUMIR DEMANDA INTERPUESTA POR JINDAL STEEL BOLIVIA SA. ANTE LA CORTE DEL DISTRITO DE COLUMBIA EE.UU. SEGUN TERMINO LIB. 00573012001 EMPR.SIDERURGICA DEL MUTUN - RECURSOS PROPIOS</t>
  </si>
  <si>
    <t>G06915350001</t>
  </si>
  <si>
    <t>G06915390001</t>
  </si>
  <si>
    <t>COBRO COSTOS DE PAPELERIA SEGUN TRANSFERENCIA DEL EXTERIOR POR ORDEN DE ENERGIA ARGENTINA SA REF.: PAGO DIFERIDO EXA-GJ A-080-18 LIB. 00513012007 YPFB - RECURSOS NACIONALIZACIÓN</t>
  </si>
  <si>
    <t>J03373410001</t>
  </si>
  <si>
    <t>De: 00099024113 Transferencia en cumplimiento al DS N0913 de 15/06/2011 y el Convenio Intergubernativo de Financiamiento UPRE-CIF-IG 128/2017, suscrito entre la UPRE y el GAM de Villa Tunari proyecto Construccion U.E. Tecnico Humanistico Carlos Villegas Villa Tunari D-1, correspondiente al pago de l</t>
  </si>
  <si>
    <t>S09162660003</t>
  </si>
  <si>
    <t>||TRANSFERENCIA DE FONDOS S/G. MENSAJE SWIFT NRO. 03912 DE LA FECHA. (SECTOR PÚBLICO). DEBITO DE LA LIBRETA 00117012001 DGAC, REPOSICION UTILES DE ESCRITORIO.</t>
  </si>
  <si>
    <t>S09163100001</t>
  </si>
  <si>
    <t>||TRANSFERENCIA DE FONDOS S/G. NOTA CITE: MEFP/VTCP/DGCP/UF-192/2017 DE LA FECHA, DEL MIN.DE ECONOMIA Y FINANZAS PUBLICAS.(HRE-TSO-1454), DEBITO AUTOMATICO A LA EMPRESA LACTEOSBOL EN FAVOR DEL FIDEICOMISO FINPRO. DEBITO DE LA LIBRETA 00574012001 LACTEOSBOL.</t>
  </si>
  <si>
    <t>S09163110001</t>
  </si>
  <si>
    <t>'COBRO DE'||UTILES DE ESCRITORIO S/G. NOTA CITE: MEFP/VTCP/DGCP/UF-192/2017 DE LA FECHA, DEL MIN.DE ECONOMIA Y FINANZAS PUBLICAS.(HRE-TSO-1454), DEBITO AUTOMATICO A LA EMPRESA LACTEOSBOL EN FAVOR DEL FIDEICOMISO FINPRO.(COMPLEMENTO AL COMPROBANTE N°.0916310 DE LA FECHA). DEBITO DE LA LIBRETA 00574012001 LACTEOSBOL, REPOSICION UTILES DE ESCRITORIO</t>
  </si>
  <si>
    <t>G06926850002</t>
  </si>
  <si>
    <t>REGULARIZACION DE TRANSFERENCIA DEL EXTERIOR SEGUN SWIFT 03242 DE FECHA 21/03/2018 ORDENANTE: CONSUALDO GERAL DA BOLIVIA BR/ SAO PAULO LIB. 00099021001 TGN-RECURSOS ORDINARIOS (3987)</t>
  </si>
  <si>
    <t>Q09542640002</t>
  </si>
  <si>
    <t>NÚMERO DE LIBRETA CUT: 99031009.00 OPERACIÓN T01 TRANSFERENCIA DE FONDOS A LA CUT - TESORO DIRECTO DE BANCO UNION S.A. A CUENTA UNICA DEL TESORO CON NUMERO DE SOLICITUD = 2604571 Y NUMERO CORRELATIVO = 91320021032018657 TRANSFERENCIA POR OPERACIONES DE VENTA BONOS BTX</t>
  </si>
  <si>
    <t>Q09542690002</t>
  </si>
  <si>
    <t>S09163500001</t>
  </si>
  <si>
    <t>||COMPLEMENTO A NUESTRO COMPROBANTE CONTABLE N° G 0692433 DE LA FECHA POR PAGO AL EXIMBANK CHINA, PTMO. GCL 2004(08)118, POR CUENTA DE YPFB, COBRO COMISIONES DEL BANQUERO USD 10.- LIBRETA N°00513012002 LBP-YPFB- VENTA GAS NAT.UNRC LP CP (2011349951300)</t>
  </si>
  <si>
    <t>S09163500004</t>
  </si>
  <si>
    <t>||COMPLEMENTO A NUESTRO COMPROBANTE CONTABLE N° G 0692433 DE LA FECHA POR PAGO AL EXIMBANK CHINA, PTMO. GCL 2004(08)118, POR CUENTA DE YPFB, COBRO COMISIONES DEL BANQUERO USD 10.- LIBRETA N°00513012002 LBP-YPFB- VENTA GAS NAT.UNRC LP CP (2011349951300),REF.:UTILES DE ESCRITORIO</t>
  </si>
  <si>
    <t>S09163660003</t>
  </si>
  <si>
    <t>||REGULARIZACIÓN DE LA OPERACIÓN NRO. G-0688327 S/G. ESTADO DE CUENTA DEL DEPARTAMENTO DE OPERACIONES CAMBIARIAS DE F. 15/03/2018 EN ATENCIÓN A CORREOS ELECTRÓNICOS DE AASANA Y DGAC DE F. 20/03/2018. (SECTOR PÚBLICO). DEBITO DE LA LIBRETA 00117012001 DGAC, REPOSICION UTILES DE ESCRITORIO.</t>
  </si>
  <si>
    <t>S09163930001</t>
  </si>
  <si>
    <t>||COMPLEMENTO A NUESTRO COMPROBANTE CONTABLE N° G 0692436 DE LA FECHA POR PAGO AL EXIMBANK CHINA, PTMO. GCL 2011(17)367, POR CUENTA DE YPFB, COBRO COMISIONES DEL BANQUERO USD 10.- CTA. N°00513012007 YPFB-RECURSOS NACIONALIZACION</t>
  </si>
  <si>
    <t>S09163930004</t>
  </si>
  <si>
    <t>||COMPLEMENTO A NUESTRO COMPROBANTE CONTABLE N° G 0692436 DE LA FECHA POR PAGO AL EXIMBANK CHINA, PTMO. GCL 2011(17)367, POR CUENTA DE YPFB, COBRO COMISIONES DEL BANQUERO USD 10.- CTA. N°00513012007 YPFB-RECURSOS NACIONALIZACION, REF.:UTILES DE ESCRITORIO</t>
  </si>
  <si>
    <t>G06917430003</t>
  </si>
  <si>
    <t>PAGO A CAF PRÉSTAMO CFA008340 VCTO. 21-03-2018 POR CUENTA DE TGN , NTI. 010517 VALOR 21-03-2018 CAPITAL USD 1.393.126,27 INTERESES USD 446.051,34 COMISIONES USD 78.963,83 CTA. 3987 CUENTA UNICA DEL TESORO-3987 LIB. 00099021001 REF.: COMISIONES BANCARIAS</t>
  </si>
  <si>
    <t>G06919870001</t>
  </si>
  <si>
    <t>COBRO COSTOS DE PAPELERIA SEGUN TRANSFERENCIA DEL EXTERIOR POR ORDEN DE CORP.PARAGUAYA DISTRIBUIDORA DE DERIVADOS DE PETROLEO S.A. LIB. 00513062001 YPFB-OPERACIONES PLANTA DE SEPARACION DE LIQUIDOS RIO GRANDE</t>
  </si>
  <si>
    <t>G06924320003</t>
  </si>
  <si>
    <t>PAGO A EXIMBANK CHINA POPUL PRÉSTAMO GCL (2004) 04 (114)A VCTO. 21-03-2018 POR CUENTA DE TGN , NTI. 010558 VALOR 21-03-2018 CAPITAL RMY 1.910.703,24 INTERESES RMY 288.197,74 CTA. 3987 CUENTA UNICA DEL TESORO-3987 LIB. 00099021001 REF.: COMISIONES BANCARIAS</t>
  </si>
  <si>
    <t>G06924330001</t>
  </si>
  <si>
    <t>PAGO A EXIMBANK CHINA POPUL PRÉSTAMO GCL 2004 (08) 118 VCTO. 21-03-2018 POR CUENTA DE YPFB , NTI. 010559 VALOR 21-03-2018 CAPITAL RMY 6.620.579,87 INTERESES RMY 1.065.177,74 CTA. 00513012002 LBP-YPFB-VENTA GAS NAT.UNRC LP CP (2011349951300)</t>
  </si>
  <si>
    <t>G06924330004</t>
  </si>
  <si>
    <t>PAGO A EXIMBANK CHINA POPUL PRÉSTAMO GCL 2004 (08) 118 VCTO. 21-03-2018 POR CUENTA DE YPFB , NTI. 010559 VALOR 21-03-2018 CAPITAL RMY 6.620.579,87 INTERESES RMY 1.065.177,74 CTA. 00513012002 LBP-YPFB-VENTA GAS NAT.UNRC LP CP (2011349951300) REF.: COMISIONES BANCARIAS</t>
  </si>
  <si>
    <t>G06924350003</t>
  </si>
  <si>
    <t>PAGO A EXIMBANK CHINA POPUL PRÉSTAMO GCL (2007) 13 (184) VCTO. 21-03-2018 POR CUENTA DE TGN , NTI. 010561 VALOR 21-03-2018 CAPITAL RMY 12.168.507,60 INTERESES RMY 2.569.583,19 CTA. 3987 CUENTA UNICA DEL TESORO-3987 LIB. 00099021001 REF.: COMISIONES BANCARIAS</t>
  </si>
  <si>
    <t>G06924360001</t>
  </si>
  <si>
    <t>PAGO A EXIMBANK CHINA POPUL PRÉSTAMO GCL (2011) 17 (367) VCTO. 21-03-2018 POR CUENTA DE YPFB , NTI. 010564 VALOR 21-03-2018 CAPITAL RMY 12.447.146,49 INTERESES RMY 3.629.726,22 CTA. 00513012007 YPFB-RECURSOS NACIONALIZACION</t>
  </si>
  <si>
    <t>G06924360004</t>
  </si>
  <si>
    <t>PAGO A EXIMBANK CHINA POPUL PRÉSTAMO GCL (2011) 17 (367) VCTO. 21-03-2018 POR CUENTA DE YPFB , NTI. 010564 VALOR 21-03-2018 CAPITAL RMY 12.447.146,49 INTERESES RMY 3.629.726,22 CTA. 00513012007 YPFB-RECURSOS NACIONALIZACION REF.: COMISIONES BANCARIAS</t>
  </si>
  <si>
    <t>G06924390003</t>
  </si>
  <si>
    <t>PAGO A EXIMBANK CHINA POPUL PRÉSTAMO GCL (2009) 43 (294) VCTO. 21-03-2018 POR CUENTA DE TGN , NTI. 010563 VALOR 21-03-2018 CAPITAL RMY 9.043.802,00 INTERESES RMY 2.455.392,45 CTA. 3987 CUENTA UNICA DEL TESORO-3987 LIB. 00099021001 REF.: COMISIONES BANCARIAS</t>
  </si>
  <si>
    <t>G06924410003</t>
  </si>
  <si>
    <t>PAGO A EXIMBANK CHINA POPUL PRÉSTAMO GCL (2011) 41 (391) VCTO. 21-03-2018 POR CUENTA DE TGN , NTI. 010565 VALOR 21-03-2018 CAPITAL RMY 23.110.550,10 INTERESES RMY 6.971.682,61 CTA. 3987 CUENTA UNICA DEL TESORO-3987 LIB. 00099021001 REF.: COMISIONES BANCARIAS</t>
  </si>
  <si>
    <t>G06924420003</t>
  </si>
  <si>
    <t>PAGO A EXIMBANK CHINA POPUL PRÉSTAMO GCL 2016 (29) 599 VCTO. 21-03-2018 POR CUENTA DE TGN , NTI. 010566 VALOR 21-03-2018 INTERESES RMY 2.175.833,33 COMISIONES RMY 335.902,78 CTA. 3987 CUENTA UNICA DEL TESORO-3987 LIB. 00099021001 REF.: COMISIONES BANCARIAS</t>
  </si>
  <si>
    <t>G06924450004</t>
  </si>
  <si>
    <t>VENTA DE DIVISAS CON TRANSFERENCIA DE FONDOS A SOLICITUD DE ADMINISTRACION DE SERVICIOS PORTUARIOS BOLIVIA SEGUN SOLICITUD 4573 REF: H.R. 632 - PAGO DE FACTURAS A TRAMARSA POR SERVICIOS DE FAENAS EN EL PUERTO DE MATARANI, SEGUN INFORME ASP-B/DOP-UAP/INF-20/2018 Y DEMAS DOCUMENTACION ADJUNTA LIB. 00594012001 ASP-B FONDO DE OPERACIONES</t>
  </si>
  <si>
    <t>G06927710001</t>
  </si>
  <si>
    <t>COBRO COSTOS DE PAPELERIA SEGUN TRANSFERENCIA DEL EXTERIOR POR ORDEN DE ENERGIA ARGENTINA SA REF.: PAGO EXA GJA 08018 LIB. 00513012007 YPFB - RECURSOS NACIONALIZACIÓN</t>
  </si>
  <si>
    <t>G06927730001</t>
  </si>
  <si>
    <t>COBRO COSTOS DE PAPELERIA SEGUN TRANSFERENCIA DEL EXTERIOR POR ORDEN DE ENERGIA ARGENTINA S.A. - ENARSA LIB. 00513012007 YPFB - RECURSOS NACIONALIZACIÓN</t>
  </si>
  <si>
    <t>G06927750001</t>
  </si>
  <si>
    <t>COBRO COSTOS DE PAPELERIA SEGUN TRANSFERENCIA DEL EXTERIOR POR ORDEN DE ENERGIA ARGENTINA SA REF.: B06-PAGO DIFERIDO EXA-GJ A-080-18 LIB. 00513012007 YPFB - RECURSOS NACIONALIZACIÓN</t>
  </si>
  <si>
    <t>G06927770001</t>
  </si>
  <si>
    <t>J03373640001</t>
  </si>
  <si>
    <t>De: 00099024113 Transferencia en cumplimiento al DS N0913 de 15/06/2011 y el Convenio Intergubernativo de Financiamiento UPRE-CIF-IG 086/2017, suscrito entre la UPRE y el GAM de Villa Tunari proyecto Construccion Coliseo Isinuta Distrito N 7, correspondiente al pago de la planilla N 5, segun la UPR</t>
  </si>
  <si>
    <t>J03373650001</t>
  </si>
  <si>
    <t>De: 00099024113 Transferencia en cumplimiento al DS N0913 de 15/06/2011 y el Convenio Intergubernativo de Financiamiento UPRE-CIF-IG/499/2015, suscrito entre la UPRE y el GAM de Santiago de Huari proyecto Construccion Internado Unidad Educativa Bolivia Comunidad Guadalupe, correspondiente al pago d</t>
  </si>
  <si>
    <t>Q09548230002</t>
  </si>
  <si>
    <t>NÚMERO DE LIBRETA CUT: 99031009.00 OPERACIÓN T01 TRANSFERENCIA DE FONDOS A LA CUT - TESORO DIRECTO DE BANCO UNION S.A. A CUENTA UNICA DEL TESORO CON NUMERO DE SOLICITUD = 2607873 Y NUMERO CORRELATIVO = 91320022032018713 TRANSFERENCIA POR OPERACIONES DE VENTA BONOS BTX</t>
  </si>
  <si>
    <t>S09164970002</t>
  </si>
  <si>
    <t>||TRANSFERENCIA DE FONDOS S/G. FORMULARIO, CITE' BUN/CF128/18 DE LA FECHA. (HRE-TSO-1472). DEVOLUCIÓN DE RECURSOS OTORGADOS NO EJECUTADOS POR EL MUNICIPIO DE LAJA DE LOS PROYECTOS FINANCIADOS POR LA UPRE. A SOLICITUD DEL G.A.M. DE LAJA; LIBRETA 00099024113 BOLIVIA CAMBIA; BUN.</t>
  </si>
  <si>
    <t>S09165190003</t>
  </si>
  <si>
    <t>||TRANSFERENCIA DE FONDOS S/G. MENSAJES SWIFT NROS. 04055 Y 04045 DE LA FECHA. (SECTOR PÚBLICO). DEBITO DE LA LIBRETA 00117012001 DGAC, REPOSICION UTILES DE ESCRITORIO.</t>
  </si>
  <si>
    <t>G06932880001</t>
  </si>
  <si>
    <t>COBRO COSTOS DE PAPELERIA POR REGULARIZACION DE TRANSFERENCIA DEL EXTERIOR POR ORDEN DE GAS TOTAL S.A. REF:ANTICIPO DE IMPORTACION DE GLP MES DE ABRIL 2018 LIB. 00513062001 YPFB-OPERACIONES PLANTA DE SEPARACION DE LIQUIDOS RIO GRANDE</t>
  </si>
  <si>
    <t>G06932900001</t>
  </si>
  <si>
    <t>COBRO COSTOS DE PAPELERIA SEGUN TRANSFERENCIA DEL EXTERIOR POR ORDEN DE HERCO COMBUSTIBLES SA REF.: CONTRATO DE CONDENSADO DE GAS DESP 07-18 LIB. 00513062001 YPFB-OPERACIONES PLANTA DE SEPARACION DE LIQUIDOS RIO GRANDE</t>
  </si>
  <si>
    <t>G06932960004</t>
  </si>
  <si>
    <t>VENTA DE DIVISAS A SOLICITUD DE MINISTERIO DE LA PRESIDENCIA SEGUN SOLICITUD 4584 REF: DIVISAS USD 40,000.00 PARA VIAJE AL EXTERIOR QUE REALIZARA EL SR.PRESIDENTE DEL ESTADO PLURINACIONAL Y COMITIVA OFICIAL A LA HAYA HOLANDA. LOS FONDOS SERAN ENTREGADOS AL SR. OMAR ROBERTO CARY ROMANO MIN.PRESIDE LIB. 00099021001 TGN-RECURSOS ORDINARIOS (3987)</t>
  </si>
  <si>
    <t>G06933010004</t>
  </si>
  <si>
    <t>VENTA DE DIVISAS CON TRANSFERENCIA DE FONDOS A SOLICITUD DE MINISTERIO DE LA PRESIDENCIA SEGUN SOLICITUD 4587 REF: DIVISAS USD 355.43 PAGO A SATCOM DIRECT INC INVOICE 2781583 POR SERVICIO TELEFONIA E INTERNET SATELITAL PARA AERONAVE FAB 001 FEBRERO 2018, PAGO A WELLS FARGO BANK, CUENTA 2000055025245 LIB. 00099021001 TGN-RECURSOS ORDINARIOS (3987)</t>
  </si>
  <si>
    <t>G06933020004</t>
  </si>
  <si>
    <t>VENTA DE DIVISAS CON TRANSFERENCIA DE FONDOS A SOLICITUD DE ADMINISTRACION DE SERVICIOS PORTUARIOS BOLIVIA SEGUN SOLICITUD 4589 REF: H.R. 872 - PAGO DE FACTURAS A TISUR POR SERVICIO DE FAENAS EN EL PUERTO DE MATARANI, SEGUN INFORME ASP-B/DOP-UAP/INF-25/2018 Y DEMAS DOCUMENTACION ADJUNTA LIB. 00594012001 ASP-B FONDO DE OPERACIONES</t>
  </si>
  <si>
    <t>S09164680001</t>
  </si>
  <si>
    <t>'COBRO DE'||UTILES DE ESCRITORIO POR EL COMPROBANTE CONTABLE NRO. 0916467 DE LA FECHA EN ATENCIÓN A CORREO ELECTRÓNICO DE YPFB DE F. 23/01/2018. DEBITO DE LA LIBRETA 00513022001 YPFB - OPERACIONES.</t>
  </si>
  <si>
    <t>G06931570003</t>
  </si>
  <si>
    <t>PROVISION DE FONDOS A SOLICITUD DE YACIMIENTOS PETROLIFEROS FISCALES BOLIVIANOS SEGUN SOLICITUD YPFB-0076-2018 REF: PAGO SERV DE TRANS FIRME INTERRUMPIBLE DE GN MI FEB 18 A GOB LIB. 00513012007 YPFB - RECURSOS NACIONALIZACIÓN</t>
  </si>
  <si>
    <t>G06948740002</t>
  </si>
  <si>
    <t>TRANSFERENCIA DEL EXTERIOR SEGUN SWIFT 04104-04112 DE FECHA 23/03/2018 ORDENANTE: EMBAJADA DE BOLIVIA EN CARACAS VE. LIB. 00099021001 TGN-RECURSOS ORDINARIOS (3987)</t>
  </si>
  <si>
    <t>L00043680003</t>
  </si>
  <si>
    <t>REGULARIZACION DE NUESTRO COMPROBANTE N°003281 DEL 22 DE MARZO DE 2018 POR RETORNO DE FONDOS DEL BANK OF AMERICA Y REVERSION DEL COMPROBANTE N°G0685622 DEL 13-03-2018, PAGO PRESTAMO PDVSA DEL PRESTAMO SA137065 VENCIMIENTO 13-03-2018 CTA.00513012004 LPB-YPFB UNICOMERCIAL (4030005415/1-2188907)</t>
  </si>
  <si>
    <t>L00043680004</t>
  </si>
  <si>
    <t>S09166030003</t>
  </si>
  <si>
    <t>||TRANSFERENCIA DE FONDOS S/G MENSAJE SWIFT NRO. 04122 DE LA FECHA. (SECTOR PÚBLICO). DEBITO DE LA LIBRETA 00117012001 DGAC, REPOSICION UTILES DE ESCRITORIO.</t>
  </si>
  <si>
    <t>S09166060003</t>
  </si>
  <si>
    <t>||TRANSFERENCIA DE FONDOS S/G. MENSAJES SWIFT NROS. 04119 Y 04123 DE LA FECHA. (SECTOR PUBLICO). DEBITO DE LA LIBRETA 00117012001 DGAC, REPOSICION UTILES DE ESCRITORIO.</t>
  </si>
  <si>
    <t>S09166100003</t>
  </si>
  <si>
    <t>||TRANSFERENCIA DE FONDOS S/G. MENSAJES SWIFT NROS. 04145 Y 04147 DE LA FECHA. (SECTOR PÚBLICO). DEBITO DE LA LIBRETA 00117012001 DGAC, REPOSICION UTILES DE ESCRITORIO.</t>
  </si>
  <si>
    <t>S09166120001</t>
  </si>
  <si>
    <t>||REGISTRO COBRO COMISION AVISO CARTA DE CREDITO STANDBY BS220.- Y EMISION CBTE. CONTABLE BS50.- REF.: 6252340100016298 (BCB: SB-R-2018-09) A/F ENVIBOL EN COMPLEMENTO A CBTE. ADJUNTO DE LA FECHA LIB. 00132019202 SEDEM - PLANTA ENV. DE VIDRIO DE CHUQ. MUN. ZUDAÑEZ REF.: COM. AV. 6252340100016298</t>
  </si>
  <si>
    <t>E00466720001</t>
  </si>
  <si>
    <t>COBRO POR COMISIONES ALADI Nro: 000001/2009</t>
  </si>
  <si>
    <t>E00466750001</t>
  </si>
  <si>
    <t>E00466760001</t>
  </si>
  <si>
    <t>COBRO DE UTILES DE ESCRITORIO Nro: 000001/2009</t>
  </si>
  <si>
    <t>G06946260003</t>
  </si>
  <si>
    <t>TRANSFERENCIA RECIBIDA DEL EXTERIOR SEGÚN MENSAJES SWIFT Nos. 4075-4074 (REM.EXT.) DE FECHA 23-03-2018 POR DESEMBOLSO DE CAF PRÉSTAMO CFA009272 PROY.CARR.DOBLE VÍA SC-WARNES SOLICITUD DE DESEMBOLSO NRO. 12 LIBRETA N° 00291012002 ABC-RECURSOS PROPIOS REF.: UTILES DE ESCRITORIO</t>
  </si>
  <si>
    <t>G06947370001</t>
  </si>
  <si>
    <t>G06949440001</t>
  </si>
  <si>
    <t>COBRO COSTOS DE PAPELERIA SEGUN TRANSFERENCIA DEL EXTERIOR POR ORDEN DE LLAMA GAS S.A. REF.: 550 1456491 LIB. 00513062001 YPFB-OPERACIONES PLANTA DE SEPARACION DE LIQUIDOS RIO GRANDE</t>
  </si>
  <si>
    <t>G06949590001</t>
  </si>
  <si>
    <t>G06961010002</t>
  </si>
  <si>
    <t>PAGO A BID PRÉSTAMO 1116-SF-BO VCTO. 25-03-2018 POR CUENTA DE GOB.AUT.DEPT.TARIJA SEGÚN NOTA COD.LIQ. 010472 DE FECHA 26-03-2018, VALOR 26-03-2018 CAPITAL USD 7.531,84 INTERESES USD 3.809,60 LIBRETA N°.00099021001 TGN-RECURSOS ORDINARIOS (3987)-MDRI</t>
  </si>
  <si>
    <t>Q09559450002</t>
  </si>
  <si>
    <t>NÚMERO DE LIBRETA CUT: 99031009.00 OPERACIÓN T01 TRANSFERENCIA DE FONDOS A LA CUT - TESORO DIRECTO DE BANCO UNION S.A. A CUENTA UNICA DEL TESORO CON NUMERO DE SOLICITUD = 2615291 Y NUMERO CORRELATIVO = 91320026032018814 TRANSFERENCIA POR OPERACIONES DE VENTA BONOS BTX</t>
  </si>
  <si>
    <t>S09166530003</t>
  </si>
  <si>
    <t>||REGULARIZACIÓN DE LA OPERACIÓN NRO. G-0694879 DE F. 23/03/2018 S/G. ESTADO DE CUENTA DEL DEPARTAMENTO DE OPERACIONES CAMBIARIAS, EN ATENCIÓN A CORREOS ELECTRÓNICOS DE AASANA Y LA DIRECCION GENERAL DE AERONAUTICA CIVIL. DEBITO DE LA LIBRETA 00117012001 DGAC, REPOSICION UTILES DE ESCRITORIO.</t>
  </si>
  <si>
    <t>S09166560003</t>
  </si>
  <si>
    <t>||TRANSFERENCIA DE FONDOS S/G. MENSAJES SWIFT NROS. 04168 Y 04154 DE LA FECHA. (SECTOR PÚBLICO). DEBITO DE LA LIBRETA 00117012001 DGAC, REPOSICION UTILES DE ESCRITORIO.</t>
  </si>
  <si>
    <t>S09167260001</t>
  </si>
  <si>
    <t>||VENTA DE DIVISAS SEGUN NOTA DGCP-05-016 D.D.E. OF NO.1091/2005 MIN. DE ECONOMIA, PAGO CUSTODIO DE VALORES REF:FACTURA 933286 LIB.00099021001 TGN RECURSOS ORDINARIOS</t>
  </si>
  <si>
    <t>S09167260004</t>
  </si>
  <si>
    <t>||VENTA DE DIVISAS SEGUN NOTA DGCP-05-016 D.D.E. OF NO.1091/2005 MIN. DE ECONOMIA, PAGO CUSTODIO DE VALORES REF:FACTURA 933286 CGO.LIB.00099021001 TGN RECURSOS ORDINARIOS COMIS.0,10% S/USD 87,75 SWIFT BS220.-UTILES BS50.-</t>
  </si>
  <si>
    <t>G06955180003</t>
  </si>
  <si>
    <t>PROVISION DE FONDOS A SOLICITUD DE YACIMIENTOS PETROLIFEROS FISCALES BOLIVIANOS SEGUN SOLICITUD YPFB-0077-2018 REF: PAGO SERVICIO INTERRUMPIBLE DE TRANSPORTE DE GN MI FEB 18 A GTB LIB. 00513012007 YPFB - RECURSOS NACIONALIZACIÓN</t>
  </si>
  <si>
    <t>G06956530001</t>
  </si>
  <si>
    <t>COBRO COSTOS DE PAPELERIA SEGUN TRANSFERENCIA DEL EXTERIOR POR ORDEN DE HERCO COMBUSTIBLES S.A. LIB. 00513062001 YPFB-OPERACIONES PLANTA DE SEPARACION DE LIQUIDOS RIO GRANDE</t>
  </si>
  <si>
    <t>G06959560004</t>
  </si>
  <si>
    <t>VENTA DE DIVISAS CON TRANSFERENCIA DE FONDOS A SOLICITUD DE YACIMIENTOS PETROLIFEROS FISCALES BOLIVIANOS SEGUN SOLICITUD 4605 REF: PAGO A VITOL SA POR EL SUMINISTRO DE DIESEL OIL MEDIANTE BUQUE SEXTO EMBARQUE DEL LOTE 3 MES DE MARZO 2018 SEGUN PROFORMA INVOICE PI 18020155 Y DEMAS DOCUMENTACION DE RE LIB. 00513012004 LBP-YPFB-UNICOMERCIAL (4030005415/1-2188907)</t>
  </si>
  <si>
    <t>G06959580004</t>
  </si>
  <si>
    <t>VENTA DE DIVISAS CON TRANSFERENCIA DE FONDOS A SOLICITUD DE MINISTERIO DE DEFENSA SEGUN SOLICITUD 4604 REF: PAGO A EMPRESA AIR PARTS POR ADQUISICION DE LLANTAS DE TREN PRINCIPAL GESTION 2015 DE AERONAVE PARA TRANSPORTE AEREO MILITAR LIB. 00020011103 MINISTERIO DE DEFENSA - INGRESOS VARIOS</t>
  </si>
  <si>
    <t>G06959670004</t>
  </si>
  <si>
    <t>VENTA DE DIVISAS CON TRANSFERENCIA DE FONDOS A SOLICITUD DE YACIMIENTOS PETROLIFEROS FISCALES BOLIVIANOS SEGUN SOLICITUD 4606 REF: PAGO A COMPANIA DE PETROLEOS DE CHILE COPEC SA POR SUMINISTRO DE PRODUCTO FACTURAS FINALES CARGAS DEL 01 AL 31 DE ENERO DE 2018 SEGUN DEMAS DOCUMENTACION DE RESPALDO ADJ LIB. 00513012004 LBP-YPFB-UNICOMERCIAL (4030005415/1-2188907)</t>
  </si>
  <si>
    <t>J03374640001</t>
  </si>
  <si>
    <t>De: 00513012004 Transferencia que realizamos a solicitud de Yacimientos Petroliferos Fiscales Bolivianos mediante nota CITE: YPFB/DFC/0449 URT-0203/2018 y en virtud a la nota CITE: MEFP/VPCF/DGCF/UCCF No. 327/2018 de la Direccion General de Contabilidad Fiscal, para la devolucion del deposito errone</t>
  </si>
  <si>
    <t>G06974910002</t>
  </si>
  <si>
    <t>TRANSFERENCIA DEL EXTERIOR SEGUN SWIFT NOS.4268-4261 DE FECHA 27/03/2018 ORDENANTE: CONSULADO GENERAL DE BOLIVIA-BUENOS AIRES ARGENTINA REF:SERVICIOS DEL GOBIERNO LIB. 00340012005 SEGIP - RECAUDACION EXTERIOR - CEDULAS DE IDENTIDAD</t>
  </si>
  <si>
    <t>Q09563910002</t>
  </si>
  <si>
    <t>NÚMERO DE LIBRETA CUT: 99031009.00 OPERACIÓN T01 TRANSFERENCIA DE FONDOS A LA CUT - TESORO DIRECTO DE BANCO UNION S.A. A CUENTA UNICA DEL TESORO CON NUMERO DE SOLICITUD = 2618652 Y NUMERO CORRELATIVO = 91320027032018856 TRANSFERENCIA POR OPERACIONES DE VENTA BONOS BTX</t>
  </si>
  <si>
    <t>G06971310004</t>
  </si>
  <si>
    <t>VENTA DE DIVISAS CON TRANSFERENCIA DE FONDOS A SOLICITUD DE MINISTERIO DE DEFENSA SEGUN SOLICITUD 4607 REF: PAGO A EMPRESA THINK HOLDINGS POR ADQUISICION DE REPUESTOS DE AERONAVE PARA TRANSPORTE AEREO MILITAR LIB. 00020011103 MINISTERIO DE DEFENSA - INGRESOS VARIOS</t>
  </si>
  <si>
    <t>G06971330004</t>
  </si>
  <si>
    <t>VENTA DE DIVISAS CON TRANSFERENCIA DE FONDOS A SOLICITUD DE YACIMIENTOS DE LITIO BOLIVIANOS SEGUN SOLICITUD 4611 REF: ENTREGA FINAL DEL DISENO DE INGENIERIA FINAL DE LA PLANTA INDUSTRIAL LI2CO3 A KUTEC LIB. 00597019202 YLB-DES. INT. SALMUERA SALAR DE UYUNI PLANTA INDUSTRIAL</t>
  </si>
  <si>
    <t>G06972520001</t>
  </si>
  <si>
    <t>COBRO COSTOS DE PAPELERIA SEGUN TRANSFERENCIA DEL EXTERIOR POR ORDEN DE PUMA ENERGY PARAGUAY S.A. LIB. 00513062001 YPFB-OPERACIONES PLANTA DE SEPARACION DE LIQUIDOS RIO GRANDE</t>
  </si>
  <si>
    <t>G06974920001</t>
  </si>
  <si>
    <t>COBRO COSTOS DE PAPELERIA SEGUN TRANSFERENCIA DEL EXTERIOR POR ORDEN DE CONSULADO GENERAL DE BOLIVIA-BUENOS AIRES ARGENTINA REF:SERVICIOS DEL GOBIERNO LIB. 00340012003 RECAUDACION EXTRANJERIA - C.I. -L.C.</t>
  </si>
  <si>
    <t>J03375260001</t>
  </si>
  <si>
    <t>De: 00203012005 Transferencia que realizamos a solicitud de la ASFI mediante notas CITE: ASFI/JFI/R-Nos. 39134, 39137 y 39152/2018 y en virtud a la nota CITE: MEFP/VPCF/DGCF/UCCF No 342/2018 para la devolucion de los depositos en demasia a las Casas de Cambio CARMAR UYUNI, COMEVEX MIRAFLORES y DANY</t>
  </si>
  <si>
    <t>J03375270001</t>
  </si>
  <si>
    <t>De: 00203012005 Transferencia que realizamos a solicitud de la ASFI mediante notas CITE: ASFI/JFI/R-Nos. 39162 y 39165/2018 y en virtud a la nota CITE: MEFP/VPCF/DGCF/UCCF No 341/2018 para la devolucion de los depositos en demasia a las Casas de Cambio CHIQUI y M&amp;M S.R.L. H.R. 6-6044-R y 6047-R</t>
  </si>
  <si>
    <t>S09169300003</t>
  </si>
  <si>
    <t>||REGULARIZACIÓN DE LA OPERACIÓN NRO. G-0696238 DE F. 26/03/2018 S/G. ESTADO DE CUENTA DEL DEPARTAMENTO DE OPERACIONES CAMBIARIAS, EN ATENCIÓN A CORREOS ELECTRÓNICOS DE LA DIRECCIÓN GENERAL DE AERONÁUTICA CIVIL Y AASANA. DEBITO DE LA LIBRETA 00117012001 DGAC, REPOSICION UTILES DE ESCRITORIO.</t>
  </si>
  <si>
    <t>G06980670002</t>
  </si>
  <si>
    <t>TRANSFERENCIA DEL EXTERIOR SEGUN SWIFT 04295 DE FECHA 28/03/2018 ORDENANTE: CONSULADO DE BOLIVIA EN VALENCIA REF.: DEVOLUCION DE SALDOS DE GASTOS DE FUNCIONAMIENTO GESTION 2017 LIB. 00099021001 TGN-RECURSOS ORDINARIOS (3987)</t>
  </si>
  <si>
    <t>J03375860002</t>
  </si>
  <si>
    <t>A:00099021001 DEVOLUCION RETENCION DE DESCUENTOS EFECTUADOS POR CONVENIOS DE COMPENSACION DE COTIZACIONES CON BBVA PREVISION S.A. AFP, CORRESPONDIENTE AL MES DE ENERO/2018 Y AGUINALDO 2006, 2013 AL 2017. S/G. CITE SENASIR UAF-TTES 0021/2018, DE FECHA 27/03/2018.</t>
  </si>
  <si>
    <t>J03375870002</t>
  </si>
  <si>
    <t>A:00099021001 DEVOLUCION RETENCION DE DESCUENTOS EFECTUADOS POR CONVENIOS DE COMPENSACION DE COTIZACIONES CON FUTURO DE BOLIVIA AFP S.A., CORRESPONDIENTE AL MES DE ENERO/2018 Y AGUINALDO 2010 AL 2017. S/G. CITE SENASIR UAF-TTES 0020/2018, DE FECHA 27/03/2018.</t>
  </si>
  <si>
    <t>J03375880002</t>
  </si>
  <si>
    <t>A:00099021001 DEVOLUCION RETENCION DE DESCUENTOS EFECTUADOS POR CONVENIOS DE COMPENSACION DE COTIZACIONES CON LA VITALICIA SEGUROS Y REASEGUROS DE VIDA S.A., CORRESPONDIENTE AL MES DE ENERO/2018 Y AGUINALDO 2010 AL 2017. S/G. CITE SENASIR UAF-TTES 0019/2018, DE FECHA 27/03/2018.</t>
  </si>
  <si>
    <t>J03375890002</t>
  </si>
  <si>
    <t>A:00099021001 DEVOLUCION RETENCION DE DESCUENTOS EFECTUADOS POR CONVENIOS DE COMPENSACION DE COTIZACIONES CON SEGUROS PROVIDA S.A., CORRESPONDIENTE AL MES DE ENERO/2018 Y AGUINALDO 2017. S/G. CITE SENASIR UAF-TTES 0018/2018, DE FECHA 27/03/2018.</t>
  </si>
  <si>
    <t>J03375980002</t>
  </si>
  <si>
    <t>A:00099021001 DEVOLUCION RETENCION DE DESCUENTOS EFECTUADOS POR RECUPERACION DEL P.R.A. (PAGO DE REPARTO ANTICIPADO), CORRESPONDIENTE AL MES DE FEBRERO/2018. S/G. CITE SENASIR UAF-TTES 0023/2018, DE FECHA 27/03/2018.</t>
  </si>
  <si>
    <t>J03375990002</t>
  </si>
  <si>
    <t>A:00099021001 DEVOLUCION RETENCION DE DESCUENTOS EFECTUADOS POR COBROS Y PAGOS INDEBIDOS, CORRESPONDIENTE AL MES DE FEBRERO/2018. S/G. CITE SENASIR UAF-TTES 0022/2018, DE FECHA 27/03/2018.</t>
  </si>
  <si>
    <t>Q09566460002</t>
  </si>
  <si>
    <t>NUMERO DE LIBRETA CUT: 03420102001 OPERACIÓN E18 TRANSFERENCIA DEL SISTEMA FINANCIERO POR CUENTA DE TERCEROS A LA CUT TRANSFEFENCIA DE RECURSOS DEL FIDEICOMISO AEVIVIENDA</t>
  </si>
  <si>
    <t>Q09568480002</t>
  </si>
  <si>
    <t>NÚMERO DE LIBRETA CUT: 99031009.00 OPERACIÓN T01 TRANSFERENCIA DE FONDOS A LA CUT - TESORO DIRECTO DE BANCO UNION S.A. A CUENTA UNICA DEL TESORO CON NUMERO DE SOLICITUD = 2622147 Y NUMERO CORRELATIVO = 91320028032018911 TRANSFERENCIA POR OPERACIONES DE VENTA BONOS BTX</t>
  </si>
  <si>
    <t>S09173010003</t>
  </si>
  <si>
    <t>||TRANSFERENCIA DE FONDOS EN ATENCIÓN A MENSAJE SWIFT 04349 DE LA FECHA (SECTOR PUBLICO) DEBITO DE LA LIBRETA 00117012001 DGAC, REPOSICION UTILES DE ESCRITORIO.</t>
  </si>
  <si>
    <t>G06978440001</t>
  </si>
  <si>
    <t>COBRO COSTOS DE PAPELERIA SEGUN TRANSFERENCIA DEL EXTERIOR POR ORDEN DE GAS CORONA S.A.E.C.A. LIB. 00513062001 YPFB-OPERACIONES PLANTA DE SEPARACION DE LIQUIDOS RIO GRANDE</t>
  </si>
  <si>
    <t>G06978460001</t>
  </si>
  <si>
    <t>G06978510003</t>
  </si>
  <si>
    <t>PROVISION DE FONDOS A SOLICITUD DE YACIMIENTOS PETROLIFEROS FISCALES BOLIVIANOS SEGUN SOLICITUD YPFB-0081-2018 REF: PAGO SERV INTERRUMPIBLE PARA TRANSPORTE DE GN Y SERVICIO FIRME DE TRANSPORTE DE GN FEB 18 YPFB TRANSIERRA SA LIB. 00513012007 YPFB - RECURSOS NACIONALIZACIÓN</t>
  </si>
  <si>
    <t>G06978640003</t>
  </si>
  <si>
    <t>PROVISION DE FONDOS A SOLICITUD DE YACIMIENTOS PETROLIFEROS FISCALES BOLIVIANOS SEGUN SOLICITUD YPFB-0082-2018 REF: PAGO IDH DICIEMBRE 2017 LIB. 00513012007 YPFB - RECURSOS NACIONALIZACIÓN</t>
  </si>
  <si>
    <t>G06980040003</t>
  </si>
  <si>
    <t>PROVISION DE FONDOS A SOLICITUD DE YACIMIENTOS PETROLIFEROS FISCALES BOLIVIANOS SEGUN SOLICITUD YPFB-0089-2018 REF: PAGO REGALIAS DICIEMBRE 2017 TGN LIB. 00099021001 TGN YPFB PARTICIPACION 6% PRODUCCIÓN BRUTA DE HIDROCARBUROS BOCA DE POZO</t>
  </si>
  <si>
    <t>G06982010004</t>
  </si>
  <si>
    <t>VENTA DE DIVISAS CON TRANSFERENCIA DE FONDOS A SOLICITUD DE EMPRESA PUBLICA PRODUCTIVA CARTONES DE BOLIVIA-CARTONBOL SEGUN SOLICITUD 4616 REF: TRANSFERENCIA DE RECURSOS AL EXTERIOR AL BCB, PARA LA EMPRESA PG PAPER COMPANY LTD POR LA ADQUISICION DE PAPEL TESTLINER Y FLUTING (ONDA) PARA LA PRODUCCION LIB. 00576012001 CARTONBOL</t>
  </si>
  <si>
    <t>G06985220001</t>
  </si>
  <si>
    <t>COBRO COSTOS DE PAPELERIA SEGUN TRANSFERENCIA DEL EXTERIOR POR ORDEN DE AMARILLA GAS S.A. LIB. 00513062001 YPFB-OPERACIONES PLANTA DE SEPARACION DE LIQUIDOS RIO GRANDE</t>
  </si>
  <si>
    <t>G06985240001</t>
  </si>
  <si>
    <t>J03375700001</t>
  </si>
  <si>
    <t>De: 00203012005 Transferencia que realizamos a solicitud de la ASFI mediante notas CITE: ASFI/JFI/R-Nos. 39156 y 39157/2018 y en virtud a la nota CITE: MEFP/VPCF/DGCF/UCCF No 343/2018 para la devolucion de los depositos en demasia a las Casas de Cambio AMANDA y GIOVANA H.R. 6-6042-R y 6046-R</t>
  </si>
  <si>
    <t>J03375900001</t>
  </si>
  <si>
    <t>De: 00099024113 Transferencia en cumplimiento al DS N0913 de 15/06/2011 y el Convenio Intergubernativo de Financiamiento UPRE-CIF-IG 141/2016, suscrito entre la UPRE y el GAM Mapiri, Proyecto Construccion Unidad Materno Infantil Mapiri , correspondiente al pago de la planilla N 4 de cierre, segun la</t>
  </si>
  <si>
    <t>J03375910001</t>
  </si>
  <si>
    <t>De: 00099024113 Transferencia en cumplimiento al DS N0913 de 15/06/2011 y el Convenio Intergubernativo de Financiamiento UPRE-CIF-159/2015, suscrito entre la UPRE y el GAM Quillacollo, Proyecto Construccion Terminal Interprovincial D-3 Quillacollo , correspondiente al pago de la planilla N 8, segun</t>
  </si>
  <si>
    <t>J03375920001</t>
  </si>
  <si>
    <t>De: 00099024113 Transferencia en cumplimiento al DS N0913 de 15/06/2011 y el Convenio Intergubernativo de Financiamiento UPRE-CIF-IG 169/2017, suscrito entre la UPRE y el GAM Puerto Rico, Proyecto Const. Un Aula Unidad Educativa Puerto Rico (Loc. Puerto Rico - Mun. Puerto Rico), correspondiente al p</t>
  </si>
  <si>
    <t>J03375930001</t>
  </si>
  <si>
    <t>De: 00099024113 Transferencia en cumplimiento al DS N0913 de 15/06/2011 y el Convenio Interinstitucional de Financiamiento UPRE-CIF-072/2015, suscrito entre la UPRE y el GAM Villa Tunari, Proyecto Construccion Posta de Salud Puerto Patino, correspondiente al pago de la devolucion de retencion del 7%</t>
  </si>
  <si>
    <t>J03375940001</t>
  </si>
  <si>
    <t>De: 00099024113 Transferencia en cumplimiento al DS N0913 de 15/06/2011 y el Convenio Interinstitucional de Financiamiento UPRE-CIF-IG/420/2016, suscrito entre la UPRE y el GAM Potosi, Proyecto Construccion Centro de Educacion Tecnico Alternativa Huayna Capac D-20, correspondiente al pago de la pla</t>
  </si>
  <si>
    <t>S09171450001</t>
  </si>
  <si>
    <t>||COMISION TRANSFERENCIA FDOS.AL EXTERIOR 0,10% S/USD1.232.000.-,REEMB.GSTS.COMUNICACION BS220.-Y EMISION COMP.CONTABLE BS50.-REF.:PAGO 1 LC I-2017-032 P/C Y.P.F.B. A/F KOSAN CRISPLANT A/S,EN COMPL.A COMP.917144,28/03/18. LIB.00513012004 LBP-YPFB-UNICOMERCIAL REF.:COMISIONES PAGO 1 LC I-2017-032</t>
  </si>
  <si>
    <t>S09172810003</t>
  </si>
  <si>
    <t>||TRANSFERENCIA DE FONDOS EN ATENCIÓN A MENSAJES SWIFT 04338 Y 04326 DE LA FECHA (SECTOR PUBLICO). DEBITO DE LA LIBRETA 00117012001DGAC, REPOSICION UTILES DE ESCRITORIO.</t>
  </si>
  <si>
    <t>S09172870003</t>
  </si>
  <si>
    <t>||TRANSFERENCIA DE FONDOS EN ATENCIÓN A MENSAJE SWIFT 04299 Y CORREO ELECTRONICO DE LA DIRECCION GENERAL DE AERONÁUTICA CIVIL DE LA FECHA (SECTOR PUBLICO). DEBITO DE LA LIBRETA 00117012001DGAC, REPOSICION UTILES DE ESCRITORIO.</t>
  </si>
  <si>
    <t>S09172930001</t>
  </si>
  <si>
    <t>'COBRO DE'||UTILES DE ESCRITORIO S/G. NOTA CITE: SENATEX/DGE/CAR/0306/2017 DE F.21-07-2017, DE SENATEX (HRE-TGL-10945). DEBITO DE LA LIBRETA N° 00378012002 - SENATEX. (COMPLEMENTO AL COMPROBANTE N°0917292 DE LA FECHA).</t>
  </si>
  <si>
    <t>G06992170002</t>
  </si>
  <si>
    <t>TRANSFERENCIA DEL EXTERIOR SEGUN SWIFT 04374 DE FECHA 29/03/2018 ORDENANTE: EMBAJADA DE BOLIVIA PAISES BAJOS-LA HAYA REF.: GESTORIA CONSULAR RECAUDACION FEBRERO 2018 LIB. 00010011102 MIN.RELACIONES EXTERIORES - GESTORIA CONSULAR LEY Nº 3108</t>
  </si>
  <si>
    <t>S09173060002</t>
  </si>
  <si>
    <t>||REGULARIZACIÓN DE NUESTRA OPERACIÓN NRO. 0917002 DE F. 27/03/2018 EN ATENCIÓN A CORREO ELECTRÓNICO DE IBMETRO DE F 28/03/2018. P/CTA. KOMPETENZZENTRUM FUER DAS KASSEN; LIBRETA 00041031107 MPM-INSTITUTO BOLIVIANO DE METROLOGIA</t>
  </si>
  <si>
    <t>T03808870001</t>
  </si>
  <si>
    <t>T03808890001</t>
  </si>
  <si>
    <t>T03808910001</t>
  </si>
  <si>
    <t>T03808930001</t>
  </si>
  <si>
    <t>T03808950001</t>
  </si>
  <si>
    <t>T03808970001</t>
  </si>
  <si>
    <t>T03808990001</t>
  </si>
  <si>
    <t>T03809010001</t>
  </si>
  <si>
    <t>T03809030001</t>
  </si>
  <si>
    <t>T03809050001</t>
  </si>
  <si>
    <t>T03809070001</t>
  </si>
  <si>
    <t>T03809090001</t>
  </si>
  <si>
    <t>T03809110001</t>
  </si>
  <si>
    <t>T03809130001</t>
  </si>
  <si>
    <t>T03809150001</t>
  </si>
  <si>
    <t>T03809170001</t>
  </si>
  <si>
    <t>T03809190001</t>
  </si>
  <si>
    <t>T03809210001</t>
  </si>
  <si>
    <t>T03807580001</t>
  </si>
  <si>
    <t>T03807600001</t>
  </si>
  <si>
    <t>T03807620001</t>
  </si>
  <si>
    <t>T03807640001</t>
  </si>
  <si>
    <t>T03807660001</t>
  </si>
  <si>
    <t>T03807680001</t>
  </si>
  <si>
    <t>T03807700001</t>
  </si>
  <si>
    <t>T03807720001</t>
  </si>
  <si>
    <t>T03807740001</t>
  </si>
  <si>
    <t>T03807760001</t>
  </si>
  <si>
    <t>T03807780001</t>
  </si>
  <si>
    <t>T03807800001</t>
  </si>
  <si>
    <t>T03807820001</t>
  </si>
  <si>
    <t>T03807840001</t>
  </si>
  <si>
    <t>T03807860001</t>
  </si>
  <si>
    <t>T03807880001</t>
  </si>
  <si>
    <t>T03807900001</t>
  </si>
  <si>
    <t>T03807920001</t>
  </si>
  <si>
    <t>T03807940001</t>
  </si>
  <si>
    <t>T03807960001</t>
  </si>
  <si>
    <t>T03807980001</t>
  </si>
  <si>
    <t>T03808000001</t>
  </si>
  <si>
    <t>T03808020001</t>
  </si>
  <si>
    <t>T03808040001</t>
  </si>
  <si>
    <t>T03808060001</t>
  </si>
  <si>
    <t>T03808080001</t>
  </si>
  <si>
    <t>T03808100001</t>
  </si>
  <si>
    <t>T03808120001</t>
  </si>
  <si>
    <t>T03808140001</t>
  </si>
  <si>
    <t>T03808160001</t>
  </si>
  <si>
    <t>T03808180001</t>
  </si>
  <si>
    <t>T03808200001</t>
  </si>
  <si>
    <t>T03808220001</t>
  </si>
  <si>
    <t>T03808240001</t>
  </si>
  <si>
    <t>T03808260001</t>
  </si>
  <si>
    <t>T03808280001</t>
  </si>
  <si>
    <t>T03808300001</t>
  </si>
  <si>
    <t>T03808320001</t>
  </si>
  <si>
    <t>T03808340001</t>
  </si>
  <si>
    <t>T03808360001</t>
  </si>
  <si>
    <t>T03808380001</t>
  </si>
  <si>
    <t>T03808400001</t>
  </si>
  <si>
    <t>T03808420001</t>
  </si>
  <si>
    <t>T03808450001</t>
  </si>
  <si>
    <t>T03808470001</t>
  </si>
  <si>
    <t>T03808490001</t>
  </si>
  <si>
    <t>T03808510001</t>
  </si>
  <si>
    <t>T03808530001</t>
  </si>
  <si>
    <t>T03808550001</t>
  </si>
  <si>
    <t>T03808570001</t>
  </si>
  <si>
    <t>T03808590001</t>
  </si>
  <si>
    <t>T03808610001</t>
  </si>
  <si>
    <t>T03808630001</t>
  </si>
  <si>
    <t>T03808650001</t>
  </si>
  <si>
    <t>T03808670001</t>
  </si>
  <si>
    <t>T03808690001</t>
  </si>
  <si>
    <t>T03808710001</t>
  </si>
  <si>
    <t>T03808730001</t>
  </si>
  <si>
    <t>T03808750001</t>
  </si>
  <si>
    <t>T03808770001</t>
  </si>
  <si>
    <t>T03808790001</t>
  </si>
  <si>
    <t>T03808810001</t>
  </si>
  <si>
    <t>T03808830001</t>
  </si>
  <si>
    <t>T03808850001</t>
  </si>
  <si>
    <t>S09173820001</t>
  </si>
  <si>
    <t>||TRANSFERENCIA DE FONDOS DE LA CUT REF:SOLICITUD DE CANCELACION ANTICIPADA DEL BMSC. VENCIMIENTOS DE F. 30/03/2018 SEGUN MEFP/VTCP/DGCP/UODP-316/2018 DE F. 28/03/2018 DEL MINISTERIO DE ECONOMIA Y FIN. PUB. LIBRETA 00099031003 TGN TITULOS VALOR DEL TESORO M/N LIBRETA 00099031003 TGN TITULOS VALOR DEL TESORO M/N</t>
  </si>
  <si>
    <t>S09173840001</t>
  </si>
  <si>
    <t>||REGISTRO COBRO COMISION AVISO ENMIENDA CARTA DE CREDITO STANDBY BS220.-Y EMISION COMP.CONTABLE BS50.-REF.:SGAX321-201401 (BCB:SB-R-2017-04) A/F Y.P.F.B. LIB.00513012007 YPFB-RECURSOS NACIONALIZACION REF.:COMISIONES AVISO SBLC SGAX321-201401</t>
  </si>
  <si>
    <t>S09173920003</t>
  </si>
  <si>
    <t>||TRANSFERENCIA DE FONDOS S/G. MENSAJE SWIFT NRO. 04367 DE LA FECHA. (SECTOR PÚBLICO). DEBITO DE LA LIBRETA 00117012001 DGAC, REPOSICION UTILES DE ESCRITORIO.</t>
  </si>
  <si>
    <t>S09173960003</t>
  </si>
  <si>
    <t>||TRANSFERENCIA DE FONDOS S/G. MENSAJE SWIFT NRO. 04368 DE LA FECHA. (SECTOR PÚBLICO). DEBITO DE LA LIBRETA 00117012001 DGAC, REPOSICION UTILES DE ESCRITORIO.</t>
  </si>
  <si>
    <t>S09174030001</t>
  </si>
  <si>
    <t>'COBRO DE'||UTILES DE ESCRITORIO POR EL COMPROBANTE CONTABLE NRO. 0917389 DE LA FECHA, S/G. CORREO ELECTRÓNICO DE YPFB DE F. 23/01/2018. DEBITO DE LA LIBRETA 00513022001 YPFB - OPERACIONES.</t>
  </si>
  <si>
    <t>S09174160001</t>
  </si>
  <si>
    <t>||COBRO DE UTILES DE ESCRITORIO POR REG. DE COMP. S-916221 DEL 19/03/2018 POR COBRO DE COMISIONES EFECTUADO POR EL BANK OF TOKIO-MITSUBISHI UFJ. POR EL DESEMBOLSO DE FECHA 19/03/2018 DEL PTMO. BV-P5, SEGUN NOTA MEFP/VTCP/DGCP/UODP-313/2018 DEL 29/03/2018 LIB. 00099021001 TGN RECURSOS ORDINARIOS - (3987)</t>
  </si>
  <si>
    <t>S09174720004</t>
  </si>
  <si>
    <t>S09174830003</t>
  </si>
  <si>
    <t>||TRANSFERENCIA DE FONDOS S/G. MENSAJE SWIFT NRO. 04414 Y CORREO ELECTRÓNICO DE LA DIRECCIÓN GENERAL DE AERONÁUTICA CIVIL. (SECTOR PÚBLICO). DEBITO DE LA LIBRETA 00117012001 DGAC, REPOSICION UTILES DE ESCRITORIO.</t>
  </si>
  <si>
    <t>T03807120001</t>
  </si>
  <si>
    <t>T03807140001</t>
  </si>
  <si>
    <t>T03807160001</t>
  </si>
  <si>
    <t>T03807180001</t>
  </si>
  <si>
    <t>T03807200001</t>
  </si>
  <si>
    <t>T03807220001</t>
  </si>
  <si>
    <t>T03807240001</t>
  </si>
  <si>
    <t>T03807260001</t>
  </si>
  <si>
    <t>T03807280001</t>
  </si>
  <si>
    <t>T03807300001</t>
  </si>
  <si>
    <t>T03807320001</t>
  </si>
  <si>
    <t>T03807340001</t>
  </si>
  <si>
    <t>T03807360001</t>
  </si>
  <si>
    <t>T03807380001</t>
  </si>
  <si>
    <t>T03807400001</t>
  </si>
  <si>
    <t>T03807420001</t>
  </si>
  <si>
    <t>T03807440001</t>
  </si>
  <si>
    <t>T03807460001</t>
  </si>
  <si>
    <t>T03807480001</t>
  </si>
  <si>
    <t>T03807500001</t>
  </si>
  <si>
    <t>T03807520001</t>
  </si>
  <si>
    <t>T03807540001</t>
  </si>
  <si>
    <t>T03807560001</t>
  </si>
  <si>
    <t>G06992020004</t>
  </si>
  <si>
    <t>VENTA DE DIVISAS CON TRANSFERENCIA DE FONDOS A SOLICITUD DE MINISTERIO DE JUSTICIA SEGUN SOLICITUD 4617 REF: DEVOLUCION DE SALDOS NO EJECUTADOS A LA AECID PROYECTO ENCUESTA DE PREVALENCIA Y CARACTERISTICAS DE LA VIOLENCIA CONTRA LAS MUJERES EN BOLIVIA SEGUN NOTA INTERNA MJTI VIO DGPETFVRGG NRO 136 LIB. 00099021001 TGN-RECURSOS ORDINARIOS (3987) POR DIFERENCIAL CAMBIARIO</t>
  </si>
  <si>
    <t>G06992020005</t>
  </si>
  <si>
    <t>VENTA DE DIVISAS CON TRANSFERENCIA DE FONDOS A SOLICITUD DE MINISTERIO DE JUSTICIA SEGUN SOLICITUD 4617 REF: DEVOLUCION DE SALDOS NO EJECUTADOS A LA AECID PROYECTO ENCUESTA DE PREVALENCIA Y CARACTERISTICAS DE LA VIOLENCIA CONTRA LAS MUJERES EN BOLIVIA SEGUN NOTA INTERNA MJTI VIO DGPETFVRGG NRO 136 LIB. 00099021001 TGN-RECURSOS ORDINARIOS (3987)</t>
  </si>
  <si>
    <t>G06992110001</t>
  </si>
  <si>
    <t>G06992140001</t>
  </si>
  <si>
    <t>G06992160001</t>
  </si>
  <si>
    <t>G06993600003</t>
  </si>
  <si>
    <t>TRANSFERENCIA DE FONDOS AL EXTERIOR A SOLICITUD DE AGENCIA BOLIVIANA DE ENERGIA SEGUN SOLICITUD 4629 REF: PAGO ANTICIPO INVAP POR SERVICIOS ESPECIALIZADOS EN EL EXTRANJERO PROYECTO DE RED DE CENTROS DE MEDICINA Y RADIO TERAPIA EN EL ESTADO PLURINACIONAL DE BOLIVIA, DE ACUERDO A DOCUMENTACION ADJUNAT LIB. 00099021001 TGN-RECURSOS ORDINARIOS (3987)</t>
  </si>
  <si>
    <t>G06993670004</t>
  </si>
  <si>
    <t>VENTA DE DIVISAS CON TRANSFERENCIA DE FONDOS A SOLICITUD DE YACIMIENTOS PETROLIFEROS FISCALES BOLIVIANOS SEGUN SOLICITUD 4638 REF: PAGO A OIL TEST INTERNACIONAL DE CHILE OTI POR SERVICIOS DE INSPECCION DE CANTIDAD Y CALIDAD CORRESPONDIENTE DEL 13 AL 15 DE ENERO DE 2018 SEGUN FACTURA EXPORT INVOICE N LIB. 00513012004 LBP-YPFB-UNICOMERCIAL (4030005415/1-2188907)</t>
  </si>
  <si>
    <t>G06993720004</t>
  </si>
  <si>
    <t>VENTA DE DIVISAS CON TRANSFERENCIA DE FONDOS A SOLICITUD DE ADMINISTRACION DE SERVICIOS PORTUARIOS BOLIVIA SEGUN SOLICITUD 4639 REF: H.R. 215 - 238 - 296 - 297 - 295 - PAGO DE FACTURAS AL TPA POR SERVICIO DE REFRIGERACION DE CONTENEDORES, CARGA FIO,PESAJE VGM Y AFORO Y EXPORTACIONES SEGUNDA QUINCENA LIB. 00594012001 ASP-B FONDO DE OPERACIONES</t>
  </si>
  <si>
    <t>G06993730004</t>
  </si>
  <si>
    <t>VENTA DE DIVISAS CON TRANSFERENCIA DE FONDOS A SOLICITUD DE ADMINISTRACION DE SERVICIOS PORTUARIOS BOLIVIA SEGUN SOLICITUD 4637 REF: H.R. 294 - PAGO DE FACTURAS AL TPA POR SERVICIO DE FAENAS CORRESPONDIENTE A LA SEGUNDA QUINCENA DE FEBRERO/2018, SEGUN COMUNICACION INTERNA ASP-B/DOP-UAP/CI-129/2018 Y LIB. 00594012001 ASP-B FONDO DE OPERACIONES</t>
  </si>
  <si>
    <t>NUMERO DE LIBRETACUT: 05850102001 OPERACIÓN E46 TRANSFERENCIA DEL SISTEMA FINANCIERO POR CUENTA DE TERCEROS A LA CUT EN DOLARES AMERICANOS PAGO A PROVEEDORES A SOLICITUD YPFB TRANSPORTE S.A.</t>
  </si>
  <si>
    <t>AJUSTE COMPLEMENTARIO POR REVALORIZACION SALDOS DE ACTIVOS DE RESERVA Y OBLIGACIONES MONEDA EXTRANJERA (DOLARES) Saldo MO = -1002398401.25 ;Bs/Mo: 6.86000000000 ;Saldo Bs: -6876453032.57</t>
  </si>
  <si>
    <t>00046057006 DEPOSITO DE EFECTIVO, DEPOSITANTE: MIGUEL ANGEL VELEZ RAMOS, CONCEPTO: DEP. DEVOLUCION COMISIONES BANCARIAS PARA MIN SALUD-IMPLEMENTACION PMASSEA BID 3151, CUENTA DE DEPOSITO: CUENTA UNICA DEL TESORO EN DOLARES AMERICANOS</t>
  </si>
  <si>
    <t>RETIRO TOTAL DE RECURSOS CAPTADOS EN LA FECHA LIBRETA 00573012001</t>
  </si>
  <si>
    <t>||REGULARIZACION DE NUESTRO COMPROBANTE S-914279 DEL 23/02/2018 POR COBRO DE COMISIONES EFECTUADO POR EL BANK OF TOKIO-MITSUBISHI POR EL DESEMBOLSO DE FECHA 23/02/2018 DEL PTMO. BV-P5, SEGUN NOTA MEFP/VTCP/DGCP/UODP-244/2018 DE FECHA 05/03/2018 LIBRETA. 00099021001 TGN RECURSOS ORDINARIOS - DOLARES AMERICANOS</t>
  </si>
  <si>
    <t>AJUSTE COMPLEMENTARIO POR REVALORIZACION SALDOS DE ACTIVOS DE RESERVA Y OBLIGACIONES MONEDA EXTRANJERA (DOLARES) Saldo MO = -980177751.53 ;Bs/Mo: 6.86000000000 ;Saldo Bs: -6724019375.48</t>
  </si>
  <si>
    <t>PAGO A CAF PRÉSTAMO CFA009757 VCTO. 08-03-2018 POR CUENTA DE TGN , NTI. 010522 VALOR 08-03-2018 INTERESES USD 11.658,28 COMISIONES USD 121.950,11 CTA. 5970 CUENTA UNICA DEL TESORO DOLARES AMERICANOS LIB. 00099021001</t>
  </si>
  <si>
    <t>PAGO A CAF PRÉSTAMO CFA009759 VCTO. 08-03-2018 POR CUENTA DE TGN , NTI. 010527 VALOR 08-03-2018 INTERESES USD 10.861,98 COMISIONES USD 106.196,66 CTA. 5970 CUENTA UNICA DEL TESORO DOLARES AMERICANOS LIB. 00099021001</t>
  </si>
  <si>
    <t>AJUSTE COMPLEMENTARIO POR REVALORIZACION SALDOS DE ACTIVOS DE RESERVA Y OBLIGACIONES MONEDA EXTRANJERA (DOLARES) Saldo MO = -980714025.10 ;Bs/Mo: 6.86000000000 ;Saldo Bs: -6727698212.18</t>
  </si>
  <si>
    <t>TRANSFERENCIA RECIBIDA DEL EXTERIOR SEGÚN MENSAJES SWIFT Nos. 3317-3328 (REM.EXT.) DE FECHA 09-03-2018 POR DESEMBOLSO DE BID PRÉSTAMO 3822/BL-BO REQ 0001 OPS0201807879A LIBRETA N° 00066117003 MPD-PAE II - BID PRESTAMO 3822/BL-BO DOLARES AMERICANOS</t>
  </si>
  <si>
    <t>TRANSFERENCIA RECIBIDA DEL EXTERIOR SEGÚN MENSAJES SWIFT Nos. 3318-3329 (REM.EXT.) DE FECHA 09-03-2018 POR DESEMBOLSO DE BID PRÉSTAMO 3822/BL-BO REQ 0001 OPS0201807879A LIBRETA N° 00066117003 MPD-PAE II - BID PRESTAMO 3822/BL-BO DOLARES AMERICANOS</t>
  </si>
  <si>
    <t>AJUSTE COMPLEMENTARIO POR REVALORIZACION SALDOS DE ACTIVOS DE RESERVA Y OBLIGACIONES MONEDA EXTRANJERA (DOLARES) Saldo MO = -1054250590.86 ;Bs/Mo: 6.86000000000 ;Saldo Bs: -7232159053.29</t>
  </si>
  <si>
    <t>PAGO A CAF PRÉSTAMO CFA009545 VCTO. 14-03-2018 POR CUENTA DE TGN , NTI. 010518 VALOR 14-03-2018 COMISIONES USD 154.855,56 CTA. 5970 CUENTA UNICA DEL TESORO DOLARES AMERICANOS LIB. 00099021001</t>
  </si>
  <si>
    <t>TRANSFERENCIA RECIBIDA DEL EXTERIOR SEGÚN MENSAJES SWIFT Nos. 3702-3701 (REM.EXT.) DE FECHA 15-03-2018 POR DESEMBOLSO DE CAF PRÉSTAMO CFA009277 CONST.CARR.SAN BORJA-S.IGNACIO LIBRETA N° 00291014364 ABC-USD-CAF 9277 CONS. DE LA CARRETERA SANBORJA SAN IGNACIO DE MOXOS</t>
  </si>
  <si>
    <t>AJUSTE COMPLEMENTARIO POR REVALORIZACION SALDOS DE ACTIVOS DE RESERVA Y OBLIGACIONES MONEDA EXTRANJERA (DOLARES) Saldo MO = -1054822615.00 ;Bs/Mo: 6.86000000000 ;Saldo Bs: -7236083138.88</t>
  </si>
  <si>
    <t>PAGO A IDA PRÉSTAMO 5454-BO VCTO. 15-03-2018 POR CUENTA DE TGN , NTI. 010551 VALOR 15-03-2018 INTERESES USD 12.214,02 CTA. 5970 CUENTA UNICA DEL TESORO DOLARES AMERICANOS LIB. 00099021001</t>
  </si>
  <si>
    <t>PAGO A BID PRÉSTAMO 3540/BL-BO VCTO. 15-03-2018 POR CUENTA DE TGN , NTI. 010478 VALOR 15-03-2018 INTERESES USD 230.383,56 COMISIONES USD 304.615,56 CTA. 5970 CUENTA UNICA DEL TESORO DOLARES AMERICANOS LIB. 00099021001</t>
  </si>
  <si>
    <t>PAGO A CAF PRÉSTAMO CFA009787 VCTO. 15-03-2018 POR CUENTA DE TGN , NTI. 010512 VALOR 15-03-2018 INTERESES USD 13.835,81 COMISIONES USD 51.338,19 CTA. 5970 CUENTA UNICA DEL TESORO DOLARES AMERICANOS LIB. 00099021001</t>
  </si>
  <si>
    <t>PAGO A FONPLATA PRÉSTAMO BOL 25/2015 VCTO. 15-03-2018 POR CUENTA DE TGN , NTI. 010508 VALOR 15-03-2018 INTERESES USD 20.707,64 COMISIONES USD 9.499,96 CTA. 5970 CUENTA UNICA DEL TESORO DOLARES AMERICANOS LIB. 00099021001</t>
  </si>
  <si>
    <t>PAGO A BID PRÉSTAMO 3699/BL-BO VCTO. 15-03-2018 POR CUENTA DE TGN , NTI. 010483 VALOR 15-03-2018 INTERESES USD 2.337,84 CTA. 5970 CUENTA UNICA DEL TESORO DOLARES AMERICANOS LIB. 00099021001</t>
  </si>
  <si>
    <t>PAGO A BID PRÉSTAMO 3699/BL-BO VCTO. 15-03-2018 POR CUENTA DE TGN , NTI. 010482 VALOR 15-03-2018 INTERESES USD 123.245,69 COMISIONES USD 307.337,88 CTA. 5970 CUENTA UNICA DEL TESORO DOLARES AMERICANOS LIB. 00099021001</t>
  </si>
  <si>
    <t>PAGO A BID PRÉSTAMO 3822/BL-BO VCTO. 15-03-2018 POR CUENTA DE TGN , NTI. 010499 VALOR 15-03-2018 INTERESES USD 228,08 CTA. 5970 CUENTA UNICA DEL TESORO DOLARES AMERICANOS LIB. 00099021001</t>
  </si>
  <si>
    <t>AJUSTE COMPLEMENTARIO POR REVALORIZACION SALDOS DE ACTIVOS DE RESERVA Y OBLIGACIONES MONEDA EXTRANJERA (DOLARES) Saldo MO = -1022008475.40 ;Bs/Mo: 6.86000000000 ;Saldo Bs: -7010978141.25</t>
  </si>
  <si>
    <t>||COBRO DE COMISIONES QUE EFECTUA EL KEB HANA BANK POR PAGO DEL PRESTAMO EDCF BOL NO.1 VCTO 20/03/2018 LIBRETA NRO. 00099021001 TGN RECURSOS ORDINARIOS - DOLARES AMERICANOS REF.: COMISIONES BANCARIAS</t>
  </si>
  <si>
    <t>AJUSTE COMPLEMENTARIO POR REVALORIZACION SALDOS DE ACTIVOS DE RESERVA Y OBLIGACIONES MONEDA EXTRANJERA (DOLARES) Saldo MO = -1004518874.26 ;Bs/Mo: 6.86000000000 ;Saldo Bs: -6890999477.41</t>
  </si>
  <si>
    <t>PAGO A CAF PRÉSTAMO CFA008340 VCTO. 21-03-2018 POR CUENTA DE TGN , NTI. 010517 VALOR 21-03-2018 CAPITAL USD 1.393.126,27 INTERESES USD 446.051,34 COMISIONES USD 78.963,83 CTA. 5970 CUENTA UNICA DEL TESORO DOLARES AMERICANOS LIB. 00099021001</t>
  </si>
  <si>
    <t>||COMPLEMENTO A NUESTROS COMPROBANTES CONTABLES N° G0692432, G0692435, G0692439, G0692441 Y G0692442 DE LA FECHA POR PAGOS AL EXIMBANK CHINA, PTMOS. GCL 2004(04)114A, 2007(13)184, 2009(43)294, 2011(41)391 Y 2016(29)599 POR CUENTA DEL TGN, COBRO COMISIONES DEL BANQUERO USD 10.- POR CADA PTMO. LIBRETA N°00099021001 "TGN RECURSOS ORDINARIOS-DOLARES AMERICANOS (5970)"</t>
  </si>
  <si>
    <t>PAGO A EXIMBANK CHINA POPUL PRÉSTAMO GCL (2004) 04 (114)A VCTO. 21-03-2018 POR CUENTA DE TGN , NTI. 010558 VALOR 21-03-2018 CAPITAL RMY 1.910.703,24 INTERESES RMY 288.197,74 CTA. 5970 CUENTA UNICA DEL TESORO DOLARES AMERICANOS LIB. 00099021001</t>
  </si>
  <si>
    <t>PAGO A EXIMBANK CHINA POPUL PRÉSTAMO GCL (2007) 13 (184) VCTO. 21-03-2018 POR CUENTA DE TGN , NTI. 010561 VALOR 21-03-2018 CAPITAL RMY 12.168.507,60 INTERESES RMY 2.569.583,19 CTA. 5970 CUENTA UNICA DEL TESORO DOLARES AMERICANOS LIB. 00099021001</t>
  </si>
  <si>
    <t>PAGO A EXIMBANK CHINA POPUL PRÉSTAMO GCL (2009) 43 (294) VCTO. 21-03-2018 POR CUENTA DE TGN , NTI. 010563 VALOR 21-03-2018 CAPITAL RMY 9.043.802,00 INTERESES RMY 2.455.392,45 CTA. 5970 CUENTA UNICA DEL TESORO DOLARES AMERICANOS LIB. 00099021001</t>
  </si>
  <si>
    <t>PAGO A EXIMBANK CHINA POPUL PRÉSTAMO GCL (2011) 41 (391) VCTO. 21-03-2018 POR CUENTA DE TGN , NTI. 010565 VALOR 21-03-2018 CAPITAL RMY 23.110.550,10 INTERESES RMY 6.971.682,61 CTA. 5970 CUENTA UNICA DEL TESORO DOLARES AMERICANOS LIB. 00099021001</t>
  </si>
  <si>
    <t>PAGO A EXIMBANK CHINA POPUL PRÉSTAMO GCL 2016 (29) 599 VCTO. 21-03-2018 POR CUENTA DE TGN , NTI. 010566 VALOR 21-03-2018 INTERESES RMY 2.175.833,33 COMISIONES RMY 335.902,78 CTA. 5970 CUENTA UNICA DEL TESORO DOLARES AMERICANOS LIB. 00099021001</t>
  </si>
  <si>
    <t>AJUSTE COMPLEMENTARIO POR REVALORIZACION SALDOS DE ACTIVOS DE RESERVA Y OBLIGACIONES MONEDA EXTRANJERA (DOLARES) Saldo MO = -1025525439.15 ;Bs/Mo: 6.86000000000 ;Saldo Bs: -7035104512.56</t>
  </si>
  <si>
    <t>TRANSFERENCIA RECIBIDA DEL EXTERIOR SEGÚN MENSAJES SWIFT Nos. 04014-04009 (REM.EXT.) DE FECHA 22-03-2018 POR DESEMBOLSO DE BID PRÉSTAMO 2951/BL-BO REQ 0019 OPS0201810836A LIBRETA N° 00081127001 PAR-MOPSV-PROGRAMA DE INFRAESTRUCTURA AEROPORTUARIA M/E</t>
  </si>
  <si>
    <t>TRANSFERENCIA RECIBIDA DEL EXTERIOR SEGÚN MENSAJES SWIFT Nos. 04013-04008 (REM.EXT.) DE FECHA 22-03-2018 POR DESEMBOLSO DE BID PRÉSTAMO 2951/BL-BO REQ 0019 OPS0201810836A LIBRETA N° 00081127001 PAR-MOPSV-PROGRAMA DE INFRAESTRUCTURA AEROPORTUARIA M/E</t>
  </si>
  <si>
    <t>TRANSFERENCIA RECIBIDA DEL EXTERIOR SEGÚN MENSAJES SWIFT Nos. 04013-04008 (REM.EXT.) DE FECHA 22-03-2018 POR DESEMBOLSO DE BID PRÉSTAMO 2951/BL-BO REQ 0019 OPS0201810836A LIBRETA N° 00081127001 PAR-MOPSV-PROGRAMA DE INFRAESTRUCTURA AEROPORTUARIA M/E REF.: UTILES DE ESCRITORIO</t>
  </si>
  <si>
    <t>TRANSFERENCIA RECIBIDA DEL EXTERIOR SEGÚN MENSAJES SWIFT Nos. 04014-04009 (REM.EXT.) DE FECHA 22-03-2018 POR DESEMBOLSO DE BID PRÉSTAMO 2951/BL-BO REQ 0019 OPS0201810836A LIBRETA N° 00081127001 PAR-MOPSV-PROGRAMA DE INFRAESTRUCTURA AEROPORTUARIA M/E REF.: UTILES DE ESCRITORIO</t>
  </si>
  <si>
    <t>TRANSFERENCIA RECIBIDA DEL EXTERIOR SEGÚN MENSAJES SWIFT Nos. 4075-4074 (REM.EXT.) DE FECHA 23-03-2018 POR DESEMBOLSO DE CAF PRÉSTAMO CFA009272 PROY.CARR.DOBLE VÍA SC-WARNES SOLICITUD DE DESEMBOLSO NRO. 12 LIBRETA N° 00291014358 ABC-USD-CAF 9272 CONSTRUCCION DOBLE VIA SANTA CRUZ WARNES (LADO ESTE)</t>
  </si>
  <si>
    <t>PAGO A BID PRÉSTAMO 709-SF-BO VCTO. 24-03-2018 POR CUENTA DE YPFB TRANSPORTE SEGÚN NOTA TSC-121/2018 DE FECHA 13-03-2018, VALOR 24-03-2018 CAPITAL USD 624.851,05 INTERESES USD 137.628,06 LIBRETA 00099021001 TGN-RECURSOS ORDINARIOS DOLARES AMERICANOS (5970)-MDRI</t>
  </si>
  <si>
    <t>RESPUESTA A DEBITOS Nro:000001/2009, por operacion de importacion a traves del CPCR-ALADI.</t>
  </si>
  <si>
    <t>'TRANSFERENCIA'||RECIBIDA DEL EXTERIOR POR DESEMBOLSO DEL BID REF.: GRT-WE-11830-BO REQ.:0060 OPS0201811970A LIB.00086058001 MMAYA US PROGAGUA PERIURBANO ESPAÑA (REM.EXT) SWIFT N°04192 DE LA FECHA</t>
  </si>
  <si>
    <t>NUMERO DE LIBRETACUT: 05850102001 OPERACIÓN E46 TRANSFERENCIA DEL SISTEMA FINANCIERO POR CUENTA DE TERCEROS A LA CUT EN DOLARES AMERICANOS POR GASTOS DE SERVISIOS Y MATERIALES RELACIONADOS A LA S OPERACIONES PROPIAS DE LA EMPRESA A SOL. YPFB TRANSPORTE.</t>
  </si>
  <si>
    <t>'TRANSFERENCIA'||RECIBIDA DEL EXTERIOR POR DESEMBOLSO DEL BID REF.: GRT-WE-11830-BO REQ.:0060 OPS0201811970A LIB.00086058001 MMAYA US PROGAGUA PERIURBANO ESPAÑA REF.:UTILES DE ESCRITORIO</t>
  </si>
  <si>
    <t>TRANSFERENCIA RECIBIDA DEL EXTERIOR SEGÚN MENSAJES SWIFT Nos. 4230 - 4224 (REM.EXT.) DE FECHA 27-03-2018 POR DESEMBOLSO DE BID PRÉSTAMO 3699/BL-BO REF.: 3699-BL-BO-1 REQ 0003 OPS0201810981A LIBRETA N° 00086047004 MMAyA-USD-PROG. NACIONAL DE RIEGO CON ENFOQUE</t>
  </si>
  <si>
    <t>TRANSFERENCIA RECIBIDA DEL EXTERIOR SEGÚN MENSAJES SWIFT Nos. 4229 - 4223 (REM.EXT.) DE FECHA 27-03-2018 POR DESEMBOLSO DE BID PRÉSTAMO 3699/BL-BO REF.: 3699-BL-BO-1 REQ 0003 OPS0201810981A LIBRETA N° 00086047004 MMAyA-USD-PROG. NACIONAL DE RIEGO CON ENFOQUE</t>
  </si>
  <si>
    <t>AJUSTE COMPLEMENTARIO POR REVALORIZACION SALDOS DE ACTIVOS DE RESERVA Y OBLIGACIONES MONEDA EXTRANJERA (DOLARES) Saldo MO = -1015682931.04 ;Bs/Mo: 6.86000000000 ;Saldo Bs: -6967584906.94</t>
  </si>
  <si>
    <t>TRANSFERENCIA RECIBIDA DEL EXTERIOR SEGÚN MENSAJES SWIFT Nos. 4230 - 4224 (REM.EXT.) DE FECHA 27-03-2018 POR DESEMBOLSO DE BID PRÉSTAMO 3699/BL-BO REF.: 3699-BL-BO-1 REQ 0003 OPS0201810981A LIBRETA N° 00086047004 MMAyA-USD-PROG. NACIONAL DE RIEGO CON ENFOQUE REF.: UTILES DE ESCRITORIO</t>
  </si>
  <si>
    <t>TRANSFERENCIA RECIBIDA DEL EXTERIOR SEGÚN MENSAJES SWIFT Nos. 4229 - 4223 (REM.EXT.) DE FECHA 27-03-2018 POR DESEMBOLSO DE BID PRÉSTAMO 3699/BL-BO REF.: 3699-BL-BO-1 REQ 0003 OPS0201810981A LIBRETA N° 00086047004 MMAyA-USD-PROG. NACIONAL DE RIEGO CON ENFOQUE REF.: UTILES DE ESCRITORIO</t>
  </si>
  <si>
    <t>AJUSTE COMPLEMENTARIO POR REVALORIZACION SALDOS DE ACTIVOS DE RESERVA Y OBLIGACIONES MONEDA EXTRANJERA (DOLARES) Saldo MO = -976578703.39 ;Bs/Mo: 6.86000000000 ;Saldo Bs: -6699329905.25</t>
  </si>
  <si>
    <t>||REGULARIZACION DE NUESTRO COMPROBANTE S-916221 DEL 19/03/2018 POR COBRO DE COMISIONES EFECTUADO POR EL BANK OF TOKIO-MITSUBISHI UFJ. POR EL DESEMBOLSO DE FECHA 19/03/2018 DEL PTMO. BV-P5, SEGUN NOTA MEFP/VTCP/DGCP/UODP-313/2018 DEL 29/03/2018 LIB. 00099021001 TGN RECURSOS ORDINARIOS - DOLARES AMERICANOS</t>
  </si>
  <si>
    <t>5/03/2018</t>
  </si>
  <si>
    <t>929</t>
  </si>
  <si>
    <t>De: 00099014102 A:00342012001 DEVOLUCIÓN DE RECUPERACIONES DE RECLAMOS DE ACREEDORES A FAVOR DE LA AGENCIA ESTATAL DE VIVIENDA GESTIÓN 2016, S/G SOLICITUD AEV/UFF_CRT/Nº0019/2018 Y PROCEDIMIENTO MEFP/VPCF/DGCF/UCCF Nº 186/2018 Y MEFP/VTCP/</t>
  </si>
  <si>
    <t>7/03/2018</t>
  </si>
  <si>
    <t>983</t>
  </si>
  <si>
    <t>00099018038</t>
  </si>
  <si>
    <t>De: 00099018038 A:00253018008 TRASPASO DE RECURSOS A SOLICITUD DEL MINISTERIO DE PLANIFICACIÓN DEL DESARROLLO S/G NOTA CITE:MPD/VIPFE/DGGFE/UAP-000413/2018 DESEMBOLSO UAP/006/2018 - CIF UAP/ESP/1277/2016.HR 6-6534-R.</t>
  </si>
  <si>
    <t>9/03/2018</t>
  </si>
  <si>
    <t>1016</t>
  </si>
  <si>
    <t>De: 00523012001 A:00099021001 TRASPASO DE RECURSOS A SOLICITUD DEL MINISTERIO DE OBRAS PUBLICAS, SERVICIOS Y VIVIENDA MEDIANTE NOTA CITE: MOPSV/DGAA Nº 187/2018 Y NOTA CITE MEFP/VPCF/DGPGP/USP/Nº 0065/18.HR. 6-6574-R.</t>
  </si>
  <si>
    <t>27/03/2018</t>
  </si>
  <si>
    <t>1220</t>
  </si>
  <si>
    <t>De: 00099014102 A:00572012001 DEVOLUCIÓN DE RECURSOS A SOLICITUD DE EMAPA S/G NOTA CITE: EMAPA/GAF/UF N°020/18 Y PROCEDIMIENTO MEFP/VPCF/DGCF/UCCF Nº 264/2018 Y MEFP/VTCP/DGPOT/UAIS/Nº1511/2018. HR 31-1620-R.</t>
  </si>
  <si>
    <t>28/03/2018</t>
  </si>
  <si>
    <t>1259</t>
  </si>
  <si>
    <t>De: 00099021001 A:00287100050 DEVOLUCIÓN DE RECURSOS AL FPS POR ERROR DE APROPIACIÓN DE REGISTROS C-31 FONDOS EN CUSTODIA A LA LIBRETA DE RROO TGN SEGÚN REGISTROS DEL FPS C-31 SIP 66, 88 Y 1090 GESTIÓN 2015, Y CONA Nº 549 DE LA DGCF, GESTI</t>
  </si>
  <si>
    <t>1269</t>
  </si>
  <si>
    <t>De: 00099021001 A:00572012001 DEVOLUCIÓN DE RECURSOS A SOLICITUD DE EMAPA S/G NOTA CITE: EMAPA/UAP/RRHH/Nº308/2017 Y PROCEDIMIENTO MEFP/VPCF/DGCF/UCCF Nº 233/2018 Y MEFP/VTCP/DGPOT/UAIS/Nº1440/2018. HR 6-38710-R.</t>
  </si>
  <si>
    <t>29/03/2018</t>
  </si>
  <si>
    <t>1276</t>
  </si>
  <si>
    <t>00099018003</t>
  </si>
  <si>
    <t>De: 00099018003 A:00291038002 TRANSFERENCIA A SOLICITUD DEL MINISTERIO DE PLANIFICACIÓN DEL DESARROLLO MEDIANTE NOTA CITE: MPD/VIPFE/DGGFE/UAP-000624/2018 PARA EL DESEMBOLSO UAP/009/2018 CIF UAP/JAP/1278/2016 PROYECTO "CONSTRUCCION DE PUEN</t>
  </si>
  <si>
    <t>00342012001</t>
  </si>
  <si>
    <t>00253018008</t>
  </si>
  <si>
    <t>00572012001</t>
  </si>
  <si>
    <t>00287100050</t>
  </si>
  <si>
    <t>00291038002</t>
  </si>
  <si>
    <t>6/03/2018</t>
  </si>
  <si>
    <t>975</t>
  </si>
  <si>
    <t>De: 00099021001 A:00016011001 TRASPASO DE RECURSOS A SOLICITUD DEL MINISTERIO DE EDUCACIÓN S/G NOTA CITE:DGAA/UF/CONT. Nº 0021/18 POR ERROR DE APROPIACIÓN DE LIBRETA 00016011001 GESTIÓN 2017.HR. 6-5950-R.</t>
  </si>
  <si>
    <t>04</t>
  </si>
  <si>
    <t>15/03/2018</t>
  </si>
  <si>
    <t>1110</t>
  </si>
  <si>
    <t>00066047002</t>
  </si>
  <si>
    <t>De: 00066047002 A:00086047007 TRANSFERENCIA A SOLICITUD DEL MINISTERIO DE PLANIFICACIÓN DEL DESARROLLO MEDIANTE NOTA CITE: MPD/VIPFE/DGPP/UP-000189/2018 PARA EL ESTUDIO IMPLEMENTACIÓN DEL PROYECTO MULTIPRÓPOSITO ROSITAS - COMPONENTE RIEGO</t>
  </si>
  <si>
    <t>1117</t>
  </si>
  <si>
    <t>00066047001</t>
  </si>
  <si>
    <t>De: 00066047001 A:00099021001 TRASPASO A SOL. DE LA DGCP MEDIANTE NOTA CITE: MEFP/VTCP/DGCP/UODP-262/2018 Y NOTA MINISTERIO DE PLANIFICACIÓN DEL DESARROLLO CITE: MPD/VIPFE/DGPP/UP-000178/2018, EN CUMPLIMIENTO A LO ESTABLECIDO EN LA DISPOSI</t>
  </si>
  <si>
    <t>1278</t>
  </si>
  <si>
    <t>De: 00066047002 A:00081017007 TRANSFERENCIA A SOLICITUD DEL MINISTERIO DE PLANIFICACIÓN DEL DESARROLLO S/G NOTA CITE:MPD/VIPFE/DGPP/UP-000217/2018 PARA EL ESTUDIO SISTEMA DE DISTRIBUCIÓN DE TRAFICO VEHICULAR EN LA CEJA DE EL ALTO CERTIFICA</t>
  </si>
  <si>
    <t>00016011001</t>
  </si>
  <si>
    <t>00086047007</t>
  </si>
  <si>
    <t>00081017007</t>
  </si>
  <si>
    <t>Correos - Liquidación</t>
  </si>
  <si>
    <t>*</t>
  </si>
  <si>
    <t>Operación correspondiente a la Empresa de Correos de Bolivia</t>
  </si>
  <si>
    <t>Operación por Pago entre Organismos CUT  correspondiente a la Empresa de Correos de Bolivia</t>
  </si>
  <si>
    <t>00660012002</t>
  </si>
  <si>
    <t>00222012001</t>
  </si>
  <si>
    <t>00099018025</t>
  </si>
  <si>
    <t>00016018010</t>
  </si>
  <si>
    <t>00066028005</t>
  </si>
  <si>
    <t>00016018007</t>
  </si>
  <si>
    <t>00046088005</t>
  </si>
  <si>
    <t>00046088006</t>
  </si>
  <si>
    <t>00046088007</t>
  </si>
  <si>
    <t>00081014302</t>
  </si>
  <si>
    <t>00046088004</t>
  </si>
  <si>
    <t>De: 00099014102 A:00660012002 DEVOLUCIÓN DE RECUPERACIONES DE RECLAMOS DE ACREEDORES A FAVOR DELORGANO JUDICIAL GESTIÓN 2017, S/G PROCEDIMIENTO MEFP/VPCF/DGCF/UCCF Nº 401/2018 Y MEFP/VTCP/DGPOT/UAIS/Nº2168/2018.HR 6-7098-R.</t>
  </si>
  <si>
    <t>De: 00099014102 A:00660012002 DEVOLUCIÓN DE RECUPERACIONES DE RECLAMOS DE ACREEDORES A FAVOR DEL ORGANO JUDICIAL GESTIONES 2016 Y 2017, S/G PROCEDIMIENTO MEFP/VPCF/DGCF/UCCF Nº 406/2018 Y MEFP/VTCP/DGPOT/UAIS/Nº2365/2018.HR 6-6527-R.</t>
  </si>
  <si>
    <t>De: 00099014102 A:00660012002 DEVOLUCIÓN DE RECUPERACIONES DE RECLAMOS DE ACREEDORES A FAVOR DEL ORGANO JUDICIAL GESTION 2017, S/G PROCEDIMIENTO MEFP/VPCF/DGCF/UCCF Nº 405/2018 Y MEFP/VTCP/DGPOT/UAIS/Nº2332/2018.HR 6-7099-R.</t>
  </si>
  <si>
    <t>De: 00099014102 A:00660012002 DEVOLUCIÓN DE RECUPERACIONES DE RECLAMOS DE ACREEDORES A FAVOR DEL ORGANO JUDICIAL GESTIÓN 2017, S/G PROCEDIMIENTO MEFP/VPCF/DGCF/UCCF Nº 403/2018 Y MEFP/VTCP/DGPOT/UAIS/Nº2245/2018. (HR 31-2957-R; 31-2958-R Y</t>
  </si>
  <si>
    <t>De: 00099014102 A:00222012001 DEVOLUCIÓN DE RECUPERACIONES DE RECLAMOS DE ACREEDORES A FAVOR DEL INIAF GESTIÓN 2017, S/G PROCEDIMIENTO MEFP/VPCF/DGCF/UCCF Nº 404/2018 Y MEFP/VTCP/DGPOT/UAIS/Nº2241/2018. (HR 31-3071-R Y 31-3072-R)</t>
  </si>
  <si>
    <t>De: 00099014102 A:00572012001 DEVOLUCIÓN DE RECUPERACIONES DE RECLAMOS DE ACREEDORES A FAVOR DE EMAPA GESTIÓN 2017, S/G PROCEDIMIENTO MEFP/VPCF/DGCF/UCCF Nº 397/2018 Y MEFP/VTCP/DGPOT/UAIS/Nº2240/2018. (HR 31-2973-R)</t>
  </si>
  <si>
    <t>De: 00099018025 A:00016018010 TRASPASO A SOLICITUD DEL MINISTERIO DE PLANIFICACIÓN DEL DESARROLLO S/G NOTA CITE MPD/VIPFE/DGGFE/UAP-000619/2018; DESEMBOLSO UAP/011/2018 - CIF UAP/ESP/1274/2015. HR.6-9334-R.</t>
  </si>
  <si>
    <t>De: 00099018025 A:00066028005 TRASPASO A SOLICITUD DEL MINISTERIO DE PLANIFICACIÓN DEL DESARROLLO S/G NOTA CITE MPD/VIPFE/DGGFE/UAP-000630/2018; DESEMBOLSO UAP/013/2018 - MEMORÁNDUM MPD/VIPFE/DGGFE/UAP-00008/2017 SEGUIMIENTO DEL PROGRAMA D</t>
  </si>
  <si>
    <t>De: 00099018025 A:00016018007 TRASPASO A SOLICITUD DEL MINISTERIO DE PLANIFICACION DEL DESARROLLO S/G NOTA CITE MPD/VIPFE/DGGFE/UAP-000627/2018; DESEMBOLSO UAP/012/2018 - CIF UAP/ESP/1273/2013. HR.6-9338-R.</t>
  </si>
  <si>
    <t>De: 00099018025 A:00016018010 TRASPASO A SOLICITUD DEL MINISTERIO DE PLANIFICACION DEL DESARROLLO S/G NOTA CITE MPD/VIPFE/DGGFE/UAP-000614/2018; DESEMBOLSO UAP/008/2018 - CIF UAP/ESP/1274/2015. HR.6-9337-R.</t>
  </si>
  <si>
    <t>De: 00099018025 A:00016018010 TRASPASO DE RECURSOS A SOLICITUD DEL MINISTERIO DE PLANIFICACIÓN DEL DESARROLLO S/G NOTA CITE:MPD/VIPFE/DGGFE/UAP-000618/2018, DESEMBOLSO UAP/010/2018 - CIF UAP/ESP/1274/2015.HR 6-9335-R.</t>
  </si>
  <si>
    <t>De: 00099018025 A:00016018010 TRASPASO DE RECURSOS A SOLICITUD DEL MINISTERIO DE PLANIFICACION DEL DESARROLLO S/G NOTA CITE:MPD/VIPFE/DGGFE/UAP-000612/2018, DESEMBOLSO UAP/007/2018 - CIF UAP/ESP/1274/2015.HR 6-9336-R.</t>
  </si>
  <si>
    <t>De: 00099018040 A:00046088005 TRANSFERENCIA A SOLICITUD DEL MINISTERIO DE PLANIFICACIÓN DEL DESARROLLO MEDIANTE NOTA CITE: MPD/VIPFE/DGGFE/UAP-000659/2018 PARA EL DESEMBOLSO UAP/015/2018 “INVESTIGACION DE LA PREECLAMPSIA EN LA ALTURA E HIP</t>
  </si>
  <si>
    <t>De: 00099018040 A:00046088006 TRANSFERENCIA A SOLICITUD DEL MINISTERIO DE PLANIFICACIÓN DEL DESARROLLO MEDIANTE NOTA CITE: MPD/VIPFE/DGGFE/UAP-000669/2018 PARA EL DESEMBOLSO UAP/016/2018 “FORTALECIMIENTO DE LA RED DE LABORATORIOS PARA EL D</t>
  </si>
  <si>
    <t>De: 00099018040 A:00046088007 TRASPASO A SOLICITUD DEL MINISTERIO DE PLANIFICACIÓN DEL DESARROLLO S/G NOTA CITE MPD/VIPFE/DGGFE/UAP-000635/2018 DESEMBOLSO UAP/014/2018, ESTUDIO DE DISEÑO TÉCNICO DE PREINVERSIÓN: CONSTRUCCIÓN Y EQUIPAMIENTO</t>
  </si>
  <si>
    <t>De: 00066047002 A:00081014302 TRASPASO DE RECURSOS A SOLICITUD DEL MINISTERIO DE PLANIFICACIÓN EL DESARROLLO S/G NOTA CITE: MPD/VIPFE/DGPP/UP-000304/2018 PARA EL EDTP CONSTRUCCIÓN AEROPUERTO DE SAN BORJA CONTRATO DE PRÉSTAMO CFA8296 HR 6-1</t>
  </si>
  <si>
    <t>De: 00099018040 A:00046088004 TRASPASO DE RECURSOS A SOLICITUD DEL MINISTERIO DE PLANIFICACIÓN EL DESARROLLO S/G NOTA CITE: MPD/VIPFE/DGGFE/UAP-000798/2018 DESEMBOLSO UAP/017/2018 - INVESTIGACIÓN DE LOS EFECTOS DE LA RADIACION ULTRAVIOLETA</t>
  </si>
  <si>
    <t>B16096990002</t>
  </si>
  <si>
    <t>B16097000002</t>
  </si>
  <si>
    <t>B16097010002</t>
  </si>
  <si>
    <t>B16097040002</t>
  </si>
  <si>
    <t>B16097060002</t>
  </si>
  <si>
    <t>B16097080002</t>
  </si>
  <si>
    <t>B16123080002</t>
  </si>
  <si>
    <t>B16097670002</t>
  </si>
  <si>
    <t>B16097930002</t>
  </si>
  <si>
    <t>B16097950002</t>
  </si>
  <si>
    <t>B16098020002</t>
  </si>
  <si>
    <t>B16098090002</t>
  </si>
  <si>
    <t>B16098180002</t>
  </si>
  <si>
    <t>B16098190002</t>
  </si>
  <si>
    <t>B16098210002</t>
  </si>
  <si>
    <t>B16098220002</t>
  </si>
  <si>
    <t>B16098230002</t>
  </si>
  <si>
    <t>B16098270002</t>
  </si>
  <si>
    <t>B16098280002</t>
  </si>
  <si>
    <t>O16097720002</t>
  </si>
  <si>
    <t>B16161110002</t>
  </si>
  <si>
    <t>B16127830002</t>
  </si>
  <si>
    <t>B16157080002</t>
  </si>
  <si>
    <t>O16098850002</t>
  </si>
  <si>
    <t>B16128370002</t>
  </si>
  <si>
    <t>B16148990002</t>
  </si>
  <si>
    <t>B16123640002</t>
  </si>
  <si>
    <t>B16136410002</t>
  </si>
  <si>
    <t>B16181020002</t>
  </si>
  <si>
    <t>O16099700002</t>
  </si>
  <si>
    <t>O16099720002</t>
  </si>
  <si>
    <t>O16099980002</t>
  </si>
  <si>
    <t>O16100040002</t>
  </si>
  <si>
    <t>B16181040002</t>
  </si>
  <si>
    <t>B16165660002</t>
  </si>
  <si>
    <t>B16101810002</t>
  </si>
  <si>
    <t>B16101930002</t>
  </si>
  <si>
    <t>B16101980002</t>
  </si>
  <si>
    <t>B16102030002</t>
  </si>
  <si>
    <t>B16102070002</t>
  </si>
  <si>
    <t>B16102130002</t>
  </si>
  <si>
    <t>B16102150002</t>
  </si>
  <si>
    <t>B16102180002</t>
  </si>
  <si>
    <t>B16102210002</t>
  </si>
  <si>
    <t>B16102340002</t>
  </si>
  <si>
    <t>B16102360002</t>
  </si>
  <si>
    <t>B16102380002</t>
  </si>
  <si>
    <t>B16102490002</t>
  </si>
  <si>
    <t>B16103140002</t>
  </si>
  <si>
    <t>B16103150002</t>
  </si>
  <si>
    <t>B16106930002</t>
  </si>
  <si>
    <t>B16152830002</t>
  </si>
  <si>
    <t>B16106020002</t>
  </si>
  <si>
    <t>O16102390002</t>
  </si>
  <si>
    <t>O16102510002</t>
  </si>
  <si>
    <t>O16102520002</t>
  </si>
  <si>
    <t>O16102580002</t>
  </si>
  <si>
    <t>B16141360002</t>
  </si>
  <si>
    <t>O16102890002</t>
  </si>
  <si>
    <t>B16119520002</t>
  </si>
  <si>
    <t>O16103160002</t>
  </si>
  <si>
    <t>B16173520002</t>
  </si>
  <si>
    <t>O16103230002</t>
  </si>
  <si>
    <t>B16097570002</t>
  </si>
  <si>
    <t>O16103270002</t>
  </si>
  <si>
    <t>B16127870002</t>
  </si>
  <si>
    <t>O16103330002</t>
  </si>
  <si>
    <t>B16161740002</t>
  </si>
  <si>
    <t>B16169580002</t>
  </si>
  <si>
    <t>B16161570002</t>
  </si>
  <si>
    <t>O16103750002</t>
  </si>
  <si>
    <t>O16103790002</t>
  </si>
  <si>
    <t>O16103920002</t>
  </si>
  <si>
    <t>O16104070002</t>
  </si>
  <si>
    <t>O16104380002</t>
  </si>
  <si>
    <t>O16104390002</t>
  </si>
  <si>
    <t>B16132460002</t>
  </si>
  <si>
    <t>B16149010002</t>
  </si>
  <si>
    <t>B16128020002</t>
  </si>
  <si>
    <t>B16105950002</t>
  </si>
  <si>
    <t>B16106260002</t>
  </si>
  <si>
    <t>B16106890002</t>
  </si>
  <si>
    <t>B16105980002</t>
  </si>
  <si>
    <t>B16105990002</t>
  </si>
  <si>
    <t>B16173420002</t>
  </si>
  <si>
    <t>B16114650002</t>
  </si>
  <si>
    <t>B16169280002</t>
  </si>
  <si>
    <t>O16106350002</t>
  </si>
  <si>
    <t>O16106650002</t>
  </si>
  <si>
    <t>O16106760002</t>
  </si>
  <si>
    <t>O16106900002</t>
  </si>
  <si>
    <t>O16106990002</t>
  </si>
  <si>
    <t>B16114330002</t>
  </si>
  <si>
    <t>B16165710002</t>
  </si>
  <si>
    <t>O16107620002</t>
  </si>
  <si>
    <t>B16177060002</t>
  </si>
  <si>
    <t>B16123350002</t>
  </si>
  <si>
    <t>B16141450002</t>
  </si>
  <si>
    <t>B16140700002</t>
  </si>
  <si>
    <t>O16107970002</t>
  </si>
  <si>
    <t>O16108150002</t>
  </si>
  <si>
    <t>O16108170002</t>
  </si>
  <si>
    <t>B16109940002</t>
  </si>
  <si>
    <t>B16110180002</t>
  </si>
  <si>
    <t>B16110280002</t>
  </si>
  <si>
    <t>B16110300002</t>
  </si>
  <si>
    <t>B16110320002</t>
  </si>
  <si>
    <t>B16110630002</t>
  </si>
  <si>
    <t>B16110660002</t>
  </si>
  <si>
    <t>B16110720002</t>
  </si>
  <si>
    <t>B16111150002</t>
  </si>
  <si>
    <t>B16111160002</t>
  </si>
  <si>
    <t>O16181420002</t>
  </si>
  <si>
    <t>O16161910002</t>
  </si>
  <si>
    <t>O16110240002</t>
  </si>
  <si>
    <t>O16107900002</t>
  </si>
  <si>
    <t>O16110590002</t>
  </si>
  <si>
    <t>O16171030002</t>
  </si>
  <si>
    <t>O16110750002</t>
  </si>
  <si>
    <t>O16110760002</t>
  </si>
  <si>
    <t>O16110790002</t>
  </si>
  <si>
    <t>O16114550002</t>
  </si>
  <si>
    <t>O16110810002</t>
  </si>
  <si>
    <t>O16110860002</t>
  </si>
  <si>
    <t>O16109970002</t>
  </si>
  <si>
    <t>O16098900002</t>
  </si>
  <si>
    <t>O16158340002</t>
  </si>
  <si>
    <t>O16116130002</t>
  </si>
  <si>
    <t>O16111190002</t>
  </si>
  <si>
    <t>O16156450002</t>
  </si>
  <si>
    <t>O16172800002</t>
  </si>
  <si>
    <t>O16137500002</t>
  </si>
  <si>
    <t>O16111410002</t>
  </si>
  <si>
    <t>O16111420002</t>
  </si>
  <si>
    <t>O16111450002</t>
  </si>
  <si>
    <t>O16111590002</t>
  </si>
  <si>
    <t>O16111770002</t>
  </si>
  <si>
    <t>O16112010002</t>
  </si>
  <si>
    <t>O16101770002</t>
  </si>
  <si>
    <t>O16158780002</t>
  </si>
  <si>
    <t>O16112450002</t>
  </si>
  <si>
    <t>B16114320002</t>
  </si>
  <si>
    <t>O16165330002</t>
  </si>
  <si>
    <t>B16114430002</t>
  </si>
  <si>
    <t>O16113920002</t>
  </si>
  <si>
    <t>O16113930002</t>
  </si>
  <si>
    <t>O16103240002</t>
  </si>
  <si>
    <t>O16114340002</t>
  </si>
  <si>
    <t>O16115110002</t>
  </si>
  <si>
    <t>O16114400002</t>
  </si>
  <si>
    <t>O16120330002</t>
  </si>
  <si>
    <t>O16171480002</t>
  </si>
  <si>
    <t>O16098840002</t>
  </si>
  <si>
    <t>O16114640002</t>
  </si>
  <si>
    <t>O16106460002</t>
  </si>
  <si>
    <t>O16176370002</t>
  </si>
  <si>
    <t>O16114500002</t>
  </si>
  <si>
    <t>O16114520002</t>
  </si>
  <si>
    <t>O16131690002</t>
  </si>
  <si>
    <t>O16122780002</t>
  </si>
  <si>
    <t>O16165570002</t>
  </si>
  <si>
    <t>O16165590002</t>
  </si>
  <si>
    <t>O16156910002</t>
  </si>
  <si>
    <t>O16114590002</t>
  </si>
  <si>
    <t>O16106630002</t>
  </si>
  <si>
    <t>O16182140002</t>
  </si>
  <si>
    <t>O16110510002</t>
  </si>
  <si>
    <t>O16161670002</t>
  </si>
  <si>
    <t>O16115240002</t>
  </si>
  <si>
    <t>O16115250002</t>
  </si>
  <si>
    <t>O16176080002</t>
  </si>
  <si>
    <t>O16119050002</t>
  </si>
  <si>
    <t>O16119040002</t>
  </si>
  <si>
    <t>O16115480002</t>
  </si>
  <si>
    <t>O16115490002</t>
  </si>
  <si>
    <t>O16158890002</t>
  </si>
  <si>
    <t>O16116460002</t>
  </si>
  <si>
    <t>O16116480002</t>
  </si>
  <si>
    <t>O16116720002</t>
  </si>
  <si>
    <t>O16133200002</t>
  </si>
  <si>
    <t>O16116900002</t>
  </si>
  <si>
    <t>O16116940002</t>
  </si>
  <si>
    <t>O16116950002</t>
  </si>
  <si>
    <t>O16116960002</t>
  </si>
  <si>
    <t>O16116980002</t>
  </si>
  <si>
    <t>O16116990002</t>
  </si>
  <si>
    <t>O16117000002</t>
  </si>
  <si>
    <t>O16117010002</t>
  </si>
  <si>
    <t>O16117020002</t>
  </si>
  <si>
    <t>O16117070002</t>
  </si>
  <si>
    <t>O16117100002</t>
  </si>
  <si>
    <t>B16119260002</t>
  </si>
  <si>
    <t>O16130030002</t>
  </si>
  <si>
    <t>O16118500002</t>
  </si>
  <si>
    <t>O16130160002</t>
  </si>
  <si>
    <t>O16130130002</t>
  </si>
  <si>
    <t>O16130140002</t>
  </si>
  <si>
    <t>O16119100002</t>
  </si>
  <si>
    <t>O16119310002</t>
  </si>
  <si>
    <t>O16130090002</t>
  </si>
  <si>
    <t>O16119340002</t>
  </si>
  <si>
    <t>O16130080002</t>
  </si>
  <si>
    <t>O16119470002</t>
  </si>
  <si>
    <t>O16119910002</t>
  </si>
  <si>
    <t>O16120020002</t>
  </si>
  <si>
    <t>O16130150002</t>
  </si>
  <si>
    <t>O16130180002</t>
  </si>
  <si>
    <t>O16120220002</t>
  </si>
  <si>
    <t>O16130120002</t>
  </si>
  <si>
    <t>O16120400002</t>
  </si>
  <si>
    <t>O16130190002</t>
  </si>
  <si>
    <t>O16120580002</t>
  </si>
  <si>
    <t>O16120770002</t>
  </si>
  <si>
    <t>O16120910002</t>
  </si>
  <si>
    <t>B16122800002</t>
  </si>
  <si>
    <t>O16130000002</t>
  </si>
  <si>
    <t>O16176730002</t>
  </si>
  <si>
    <t>B16123530002</t>
  </si>
  <si>
    <t>O16112300002</t>
  </si>
  <si>
    <t>O16122480002</t>
  </si>
  <si>
    <t>O16122540002</t>
  </si>
  <si>
    <t>O16122570002</t>
  </si>
  <si>
    <t>O16122590002</t>
  </si>
  <si>
    <t>O16125380002</t>
  </si>
  <si>
    <t>O16128240002</t>
  </si>
  <si>
    <t>O16166390002</t>
  </si>
  <si>
    <t>O16099400002</t>
  </si>
  <si>
    <t>O16123090002</t>
  </si>
  <si>
    <t>O16123310002</t>
  </si>
  <si>
    <t>O16124820002</t>
  </si>
  <si>
    <t>O16129550002</t>
  </si>
  <si>
    <t>O16123620002</t>
  </si>
  <si>
    <t>O16123720002</t>
  </si>
  <si>
    <t>O16123830002</t>
  </si>
  <si>
    <t>O16129530002</t>
  </si>
  <si>
    <t>O16141650002</t>
  </si>
  <si>
    <t>O16145580002</t>
  </si>
  <si>
    <t>O16165170002</t>
  </si>
  <si>
    <t>O16178040002</t>
  </si>
  <si>
    <t>O16127910002</t>
  </si>
  <si>
    <t>O16127880002</t>
  </si>
  <si>
    <t>O16149460002</t>
  </si>
  <si>
    <t>O16152240002</t>
  </si>
  <si>
    <t>O16125400002</t>
  </si>
  <si>
    <t>O16125330002</t>
  </si>
  <si>
    <t>O16125260002</t>
  </si>
  <si>
    <t>O16124160002</t>
  </si>
  <si>
    <t>O16124280002</t>
  </si>
  <si>
    <t>O16124590002</t>
  </si>
  <si>
    <t>O16124630002</t>
  </si>
  <si>
    <t>O16125280002</t>
  </si>
  <si>
    <t>O16125310002</t>
  </si>
  <si>
    <t>O16125020002</t>
  </si>
  <si>
    <t>O16125030002</t>
  </si>
  <si>
    <t>O16125350002</t>
  </si>
  <si>
    <t>O16125320002</t>
  </si>
  <si>
    <t>O16125370002</t>
  </si>
  <si>
    <t>O16125390002</t>
  </si>
  <si>
    <t>O16125190002</t>
  </si>
  <si>
    <t>O16125220002</t>
  </si>
  <si>
    <t>O16145910002</t>
  </si>
  <si>
    <t>O16124930002</t>
  </si>
  <si>
    <t>O16158330002</t>
  </si>
  <si>
    <t>O16105830002</t>
  </si>
  <si>
    <t>O16099180002</t>
  </si>
  <si>
    <t>O16133260002</t>
  </si>
  <si>
    <t>O16109990002</t>
  </si>
  <si>
    <t>O16177990002</t>
  </si>
  <si>
    <t>O16125420002</t>
  </si>
  <si>
    <t>B16126890002</t>
  </si>
  <si>
    <t>B16126910002</t>
  </si>
  <si>
    <t>B16127350002</t>
  </si>
  <si>
    <t>B16127360002</t>
  </si>
  <si>
    <t>B16127410002</t>
  </si>
  <si>
    <t>B16127420002</t>
  </si>
  <si>
    <t>B16127450002</t>
  </si>
  <si>
    <t>B16127470002</t>
  </si>
  <si>
    <t>B16127500002</t>
  </si>
  <si>
    <t>B16127520002</t>
  </si>
  <si>
    <t>B16127550002</t>
  </si>
  <si>
    <t>B16127580002</t>
  </si>
  <si>
    <t>B16127610002</t>
  </si>
  <si>
    <t>B16127650002</t>
  </si>
  <si>
    <t>B16127670002</t>
  </si>
  <si>
    <t>B16127690002</t>
  </si>
  <si>
    <t>B16127720002</t>
  </si>
  <si>
    <t>B16127770002</t>
  </si>
  <si>
    <t>B16127820002</t>
  </si>
  <si>
    <t>O16099410002</t>
  </si>
  <si>
    <t>O16123930002</t>
  </si>
  <si>
    <t>O16149210002</t>
  </si>
  <si>
    <t>B16128170002</t>
  </si>
  <si>
    <t>B16128180002</t>
  </si>
  <si>
    <t>B16128220002</t>
  </si>
  <si>
    <t>O16114480002</t>
  </si>
  <si>
    <t>O16126920002</t>
  </si>
  <si>
    <t>O16127200002</t>
  </si>
  <si>
    <t>O16127660002</t>
  </si>
  <si>
    <t>O16153910002</t>
  </si>
  <si>
    <t>O16153800002</t>
  </si>
  <si>
    <t>O16153770002</t>
  </si>
  <si>
    <t>O16153830002</t>
  </si>
  <si>
    <t>O16153810002</t>
  </si>
  <si>
    <t>O16153790002</t>
  </si>
  <si>
    <t>O16128160002</t>
  </si>
  <si>
    <t>O16153870002</t>
  </si>
  <si>
    <t>O16127800002</t>
  </si>
  <si>
    <t>O16128340002</t>
  </si>
  <si>
    <t>O16128350002</t>
  </si>
  <si>
    <t>O16128540002</t>
  </si>
  <si>
    <t>O16128550002</t>
  </si>
  <si>
    <t>O16128600002</t>
  </si>
  <si>
    <t>O16128620002</t>
  </si>
  <si>
    <t>O16170330002</t>
  </si>
  <si>
    <t>O16128740002</t>
  </si>
  <si>
    <t>O16129150002</t>
  </si>
  <si>
    <t>O16129360002</t>
  </si>
  <si>
    <t>O16129410002</t>
  </si>
  <si>
    <t>O16129500002</t>
  </si>
  <si>
    <t>O16129580002</t>
  </si>
  <si>
    <t>O16129590002</t>
  </si>
  <si>
    <t>O16129860002</t>
  </si>
  <si>
    <t>O16101890002</t>
  </si>
  <si>
    <t>O16103170002</t>
  </si>
  <si>
    <t>O16173230002</t>
  </si>
  <si>
    <t>O16165270002</t>
  </si>
  <si>
    <t>O16140600002</t>
  </si>
  <si>
    <t>O16133070002</t>
  </si>
  <si>
    <t>O16114460002</t>
  </si>
  <si>
    <t>O16109720002</t>
  </si>
  <si>
    <t>O16133190002</t>
  </si>
  <si>
    <t>O16158050002</t>
  </si>
  <si>
    <t>B16131730002</t>
  </si>
  <si>
    <t>B16131770002</t>
  </si>
  <si>
    <t>B16131780002</t>
  </si>
  <si>
    <t>B16132110002</t>
  </si>
  <si>
    <t>B16132150002</t>
  </si>
  <si>
    <t>B16132160002</t>
  </si>
  <si>
    <t>B16132200002</t>
  </si>
  <si>
    <t>O16114440002</t>
  </si>
  <si>
    <t>B16132530002</t>
  </si>
  <si>
    <t>B16132560002</t>
  </si>
  <si>
    <t>O16166620002</t>
  </si>
  <si>
    <t>O16106150002</t>
  </si>
  <si>
    <t>O16131800002</t>
  </si>
  <si>
    <t>O16132030002</t>
  </si>
  <si>
    <t>O16132050002</t>
  </si>
  <si>
    <t>O16132060002</t>
  </si>
  <si>
    <t>O16132090002</t>
  </si>
  <si>
    <t>O16161220002</t>
  </si>
  <si>
    <t>O16101900002</t>
  </si>
  <si>
    <t>O16132740002</t>
  </si>
  <si>
    <t>O16132750002</t>
  </si>
  <si>
    <t>O16133030002</t>
  </si>
  <si>
    <t>O16133040002</t>
  </si>
  <si>
    <t>O16133290002</t>
  </si>
  <si>
    <t>O16172730002</t>
  </si>
  <si>
    <t>O16103070002</t>
  </si>
  <si>
    <t>O16133160002</t>
  </si>
  <si>
    <t>O16149340002</t>
  </si>
  <si>
    <t>O16110370002</t>
  </si>
  <si>
    <t>O16106910002</t>
  </si>
  <si>
    <t>O16133750002</t>
  </si>
  <si>
    <t>O16133770002</t>
  </si>
  <si>
    <t>O16133960002</t>
  </si>
  <si>
    <t>O16134090002</t>
  </si>
  <si>
    <t>O16134160002</t>
  </si>
  <si>
    <t>O16134180002</t>
  </si>
  <si>
    <t>O16134190002</t>
  </si>
  <si>
    <t>O16134210002</t>
  </si>
  <si>
    <t>B16135340002</t>
  </si>
  <si>
    <t>B16135380002</t>
  </si>
  <si>
    <t>B16135420002</t>
  </si>
  <si>
    <t>B16135560002</t>
  </si>
  <si>
    <t>B16135800002</t>
  </si>
  <si>
    <t>B16136010002</t>
  </si>
  <si>
    <t>B16136280002</t>
  </si>
  <si>
    <t>B16136290002</t>
  </si>
  <si>
    <t>B16136780002</t>
  </si>
  <si>
    <t>B16136840002</t>
  </si>
  <si>
    <t>O16135540002</t>
  </si>
  <si>
    <t>O16102630002</t>
  </si>
  <si>
    <t>O16141560002</t>
  </si>
  <si>
    <t>O16149250002</t>
  </si>
  <si>
    <t>O16103490002</t>
  </si>
  <si>
    <t>O16136730002</t>
  </si>
  <si>
    <t>O16127890002</t>
  </si>
  <si>
    <t>O16123940002</t>
  </si>
  <si>
    <t>O16137080002</t>
  </si>
  <si>
    <t>O16163110002</t>
  </si>
  <si>
    <t>O16137140002</t>
  </si>
  <si>
    <t>O16163760002</t>
  </si>
  <si>
    <t>O16137520002</t>
  </si>
  <si>
    <t>O16137750002</t>
  </si>
  <si>
    <t>O16137860002</t>
  </si>
  <si>
    <t>O16137890002</t>
  </si>
  <si>
    <t>O16137910002</t>
  </si>
  <si>
    <t>O16137940002</t>
  </si>
  <si>
    <t>O16149290002</t>
  </si>
  <si>
    <t>O16122740002</t>
  </si>
  <si>
    <t>O16153730002</t>
  </si>
  <si>
    <t>O16120170002</t>
  </si>
  <si>
    <t>O16098680002</t>
  </si>
  <si>
    <t>O16107920002</t>
  </si>
  <si>
    <t>O16178200002</t>
  </si>
  <si>
    <t>O16162020002</t>
  </si>
  <si>
    <t>O16173610002</t>
  </si>
  <si>
    <t>O16107460002</t>
  </si>
  <si>
    <t>O16174330002</t>
  </si>
  <si>
    <t>O16138380002</t>
  </si>
  <si>
    <t>O16174410002</t>
  </si>
  <si>
    <t>O16138440002</t>
  </si>
  <si>
    <t>O16138600002</t>
  </si>
  <si>
    <t>B16140610002</t>
  </si>
  <si>
    <t>B16140670002</t>
  </si>
  <si>
    <t>B16140690002</t>
  </si>
  <si>
    <t>O16136850002</t>
  </si>
  <si>
    <t>B16140710002</t>
  </si>
  <si>
    <t>B16140840002</t>
  </si>
  <si>
    <t>B16140890002</t>
  </si>
  <si>
    <t>B16141020002</t>
  </si>
  <si>
    <t>B16141050002</t>
  </si>
  <si>
    <t>B16141190002</t>
  </si>
  <si>
    <t>O16123000002</t>
  </si>
  <si>
    <t>B16141400002</t>
  </si>
  <si>
    <t>O16105960002</t>
  </si>
  <si>
    <t>O16129060002</t>
  </si>
  <si>
    <t>O16145740002</t>
  </si>
  <si>
    <t>O16140410002</t>
  </si>
  <si>
    <t>O16140520002</t>
  </si>
  <si>
    <t>O16107800002</t>
  </si>
  <si>
    <t>O16140640002</t>
  </si>
  <si>
    <t>O16125180002</t>
  </si>
  <si>
    <t>O16133580002</t>
  </si>
  <si>
    <t>O16100140002</t>
  </si>
  <si>
    <t>O16141140002</t>
  </si>
  <si>
    <t>O16177940002</t>
  </si>
  <si>
    <t>O16141160002</t>
  </si>
  <si>
    <t>O16141170002</t>
  </si>
  <si>
    <t>O16142630002</t>
  </si>
  <si>
    <t>O16155770002</t>
  </si>
  <si>
    <t>O16142590002</t>
  </si>
  <si>
    <t>O16142610002</t>
  </si>
  <si>
    <t>O16142340002</t>
  </si>
  <si>
    <t>O16142680002</t>
  </si>
  <si>
    <t>O16142730002</t>
  </si>
  <si>
    <t>O16142770002</t>
  </si>
  <si>
    <t>O16142990002</t>
  </si>
  <si>
    <t>B16145070002</t>
  </si>
  <si>
    <t>B16145120002</t>
  </si>
  <si>
    <t>B16145190002</t>
  </si>
  <si>
    <t>B16145250002</t>
  </si>
  <si>
    <t>B16145270002</t>
  </si>
  <si>
    <t>B16145280002</t>
  </si>
  <si>
    <t>B16145370002</t>
  </si>
  <si>
    <t>O16144480002</t>
  </si>
  <si>
    <t>O16142280002</t>
  </si>
  <si>
    <t>O16140290002</t>
  </si>
  <si>
    <t>O16144530002</t>
  </si>
  <si>
    <t>O16144540002</t>
  </si>
  <si>
    <t>O16144690002</t>
  </si>
  <si>
    <t>O16144840002</t>
  </si>
  <si>
    <t>O16162730002</t>
  </si>
  <si>
    <t>O16144940002</t>
  </si>
  <si>
    <t>O16115130002</t>
  </si>
  <si>
    <t>O16145290002</t>
  </si>
  <si>
    <t>O16105850002</t>
  </si>
  <si>
    <t>O16145710002</t>
  </si>
  <si>
    <t>O16114170002</t>
  </si>
  <si>
    <t>O16110430002</t>
  </si>
  <si>
    <t>O16146080002</t>
  </si>
  <si>
    <t>O16146180002</t>
  </si>
  <si>
    <t>O16146370002</t>
  </si>
  <si>
    <t>O16165340002</t>
  </si>
  <si>
    <t>B16148410002</t>
  </si>
  <si>
    <t>B16148680002</t>
  </si>
  <si>
    <t>B16148720002</t>
  </si>
  <si>
    <t>B16148730002</t>
  </si>
  <si>
    <t>B16148750002</t>
  </si>
  <si>
    <t>O16114770002</t>
  </si>
  <si>
    <t>B16148810002</t>
  </si>
  <si>
    <t>B16148840002</t>
  </si>
  <si>
    <t>B16148870002</t>
  </si>
  <si>
    <t>B16148900002</t>
  </si>
  <si>
    <t>B16148980002</t>
  </si>
  <si>
    <t>O16137110002</t>
  </si>
  <si>
    <t>O16119320002</t>
  </si>
  <si>
    <t>B16149020002</t>
  </si>
  <si>
    <t>B16149040002</t>
  </si>
  <si>
    <t>B16149080002</t>
  </si>
  <si>
    <t>O16147950002</t>
  </si>
  <si>
    <t>O16147990002</t>
  </si>
  <si>
    <t>O16148000002</t>
  </si>
  <si>
    <t>O16148010002</t>
  </si>
  <si>
    <t>O16148020002</t>
  </si>
  <si>
    <t>O16148030002</t>
  </si>
  <si>
    <t>O16148040002</t>
  </si>
  <si>
    <t>O16148050002</t>
  </si>
  <si>
    <t>O16148070002</t>
  </si>
  <si>
    <t>O16148090002</t>
  </si>
  <si>
    <t>O16148100002</t>
  </si>
  <si>
    <t>O16148110002</t>
  </si>
  <si>
    <t>O16148120002</t>
  </si>
  <si>
    <t>O16148130002</t>
  </si>
  <si>
    <t>O16148150002</t>
  </si>
  <si>
    <t>O16148160002</t>
  </si>
  <si>
    <t>O16148310002</t>
  </si>
  <si>
    <t>O16148450002</t>
  </si>
  <si>
    <t>O16116740002</t>
  </si>
  <si>
    <t>O16098890002</t>
  </si>
  <si>
    <t>O16148650002</t>
  </si>
  <si>
    <t>O16149030002</t>
  </si>
  <si>
    <t>O16149050002</t>
  </si>
  <si>
    <t>O16169250002</t>
  </si>
  <si>
    <t>O16182440002</t>
  </si>
  <si>
    <t>O16157340002</t>
  </si>
  <si>
    <t>O16110680002</t>
  </si>
  <si>
    <t>O16149300002</t>
  </si>
  <si>
    <t>O16128300002</t>
  </si>
  <si>
    <t>O16149360002</t>
  </si>
  <si>
    <t>O16149390002</t>
  </si>
  <si>
    <t>O16149410002</t>
  </si>
  <si>
    <t>O16132470002</t>
  </si>
  <si>
    <t>O16132710002</t>
  </si>
  <si>
    <t>O16149980002</t>
  </si>
  <si>
    <t>O16149990002</t>
  </si>
  <si>
    <t>O16150200002</t>
  </si>
  <si>
    <t>B16151780002</t>
  </si>
  <si>
    <t>B16151850002</t>
  </si>
  <si>
    <t>O16174010002</t>
  </si>
  <si>
    <t>O16098870002</t>
  </si>
  <si>
    <t>O16161820002</t>
  </si>
  <si>
    <t>B16152590002</t>
  </si>
  <si>
    <t>O16146390002</t>
  </si>
  <si>
    <t>B16152880002</t>
  </si>
  <si>
    <t>B16152930002</t>
  </si>
  <si>
    <t>B16152970002</t>
  </si>
  <si>
    <t>O16151580002</t>
  </si>
  <si>
    <t>O16169160002</t>
  </si>
  <si>
    <t>O16152130002</t>
  </si>
  <si>
    <t>O16114740002</t>
  </si>
  <si>
    <t>O16152620002</t>
  </si>
  <si>
    <t>O16110330002</t>
  </si>
  <si>
    <t>O16153180002</t>
  </si>
  <si>
    <t>O16153200002</t>
  </si>
  <si>
    <t>O16153230002</t>
  </si>
  <si>
    <t>O16153240002</t>
  </si>
  <si>
    <t>O16153250002</t>
  </si>
  <si>
    <t>O16153270002</t>
  </si>
  <si>
    <t>O16153290002</t>
  </si>
  <si>
    <t>O16153370002</t>
  </si>
  <si>
    <t>O16153430002</t>
  </si>
  <si>
    <t>O16153450002</t>
  </si>
  <si>
    <t>O16165320002</t>
  </si>
  <si>
    <t>O16182110002</t>
  </si>
  <si>
    <t>O16149270002</t>
  </si>
  <si>
    <t>O16144910002</t>
  </si>
  <si>
    <t>O16106510002</t>
  </si>
  <si>
    <t>O16167270002</t>
  </si>
  <si>
    <t>O16166870002</t>
  </si>
  <si>
    <t>O16125300002</t>
  </si>
  <si>
    <t>O16158380002</t>
  </si>
  <si>
    <t>O16176310002</t>
  </si>
  <si>
    <t>O16154090002</t>
  </si>
  <si>
    <t>O16154290002</t>
  </si>
  <si>
    <t>O16154300002</t>
  </si>
  <si>
    <t>O16154310002</t>
  </si>
  <si>
    <t>O16154580002</t>
  </si>
  <si>
    <t>B16156060002</t>
  </si>
  <si>
    <t>B16156390002</t>
  </si>
  <si>
    <t>B16156400002</t>
  </si>
  <si>
    <t>B16156420002</t>
  </si>
  <si>
    <t>B16156440002</t>
  </si>
  <si>
    <t>B16156460002</t>
  </si>
  <si>
    <t>B16156480002</t>
  </si>
  <si>
    <t>B16156490002</t>
  </si>
  <si>
    <t>B16156500002</t>
  </si>
  <si>
    <t>B16156510002</t>
  </si>
  <si>
    <t>B16156520002</t>
  </si>
  <si>
    <t>B16156530002</t>
  </si>
  <si>
    <t>B16156550002</t>
  </si>
  <si>
    <t>B16156570002</t>
  </si>
  <si>
    <t>B16156580002</t>
  </si>
  <si>
    <t>B16156600002</t>
  </si>
  <si>
    <t>B16156620002</t>
  </si>
  <si>
    <t>B16156630002</t>
  </si>
  <si>
    <t>B16156640002</t>
  </si>
  <si>
    <t>B16156670002</t>
  </si>
  <si>
    <t>B16156900002</t>
  </si>
  <si>
    <t>B16156920002</t>
  </si>
  <si>
    <t>B16157060002</t>
  </si>
  <si>
    <t>B16157070002</t>
  </si>
  <si>
    <t>O16161990002</t>
  </si>
  <si>
    <t>B16157090002</t>
  </si>
  <si>
    <t>O16182570002</t>
  </si>
  <si>
    <t>O16155830002</t>
  </si>
  <si>
    <t>O16182540002</t>
  </si>
  <si>
    <t>O16182560002</t>
  </si>
  <si>
    <t>O16156650002</t>
  </si>
  <si>
    <t>O16156660002</t>
  </si>
  <si>
    <t>O16156680002</t>
  </si>
  <si>
    <t>O16156710002</t>
  </si>
  <si>
    <t>O16136190002</t>
  </si>
  <si>
    <t>O16157010002</t>
  </si>
  <si>
    <t>O16123580002</t>
  </si>
  <si>
    <t>O16123590002</t>
  </si>
  <si>
    <t>O16182580002</t>
  </si>
  <si>
    <t>O16157930002</t>
  </si>
  <si>
    <t>O16157980002</t>
  </si>
  <si>
    <t>O16136180002</t>
  </si>
  <si>
    <t>O16182510002</t>
  </si>
  <si>
    <t>O16158280002</t>
  </si>
  <si>
    <t>O16123060002</t>
  </si>
  <si>
    <t>O16158260002</t>
  </si>
  <si>
    <t>O16136250002</t>
  </si>
  <si>
    <t>O16103730002</t>
  </si>
  <si>
    <t>O16158630002</t>
  </si>
  <si>
    <t>O16180650002</t>
  </si>
  <si>
    <t>O16114580002</t>
  </si>
  <si>
    <t>O16110000002</t>
  </si>
  <si>
    <t>B16160650002</t>
  </si>
  <si>
    <t>B16160670002</t>
  </si>
  <si>
    <t>B16160950002</t>
  </si>
  <si>
    <t>B16160980002</t>
  </si>
  <si>
    <t>B16161010002</t>
  </si>
  <si>
    <t>B16161030002</t>
  </si>
  <si>
    <t>O16098860002</t>
  </si>
  <si>
    <t>B16161140002</t>
  </si>
  <si>
    <t>B16161170002</t>
  </si>
  <si>
    <t>B16161180002</t>
  </si>
  <si>
    <t>B16161440002</t>
  </si>
  <si>
    <t>B16161470002</t>
  </si>
  <si>
    <t>B16161540002</t>
  </si>
  <si>
    <t>O16098880002</t>
  </si>
  <si>
    <t>B16161640002</t>
  </si>
  <si>
    <t>O16153670002</t>
  </si>
  <si>
    <t>B16161770002</t>
  </si>
  <si>
    <t>B16161840002</t>
  </si>
  <si>
    <t>B16161860002</t>
  </si>
  <si>
    <t>O16160680002</t>
  </si>
  <si>
    <t>O16156430002</t>
  </si>
  <si>
    <t>O16105840002</t>
  </si>
  <si>
    <t>O16161240002</t>
  </si>
  <si>
    <t>O16110920002</t>
  </si>
  <si>
    <t>O16114670002</t>
  </si>
  <si>
    <t>O16098260002</t>
  </si>
  <si>
    <t>O16102590002</t>
  </si>
  <si>
    <t>O16177270002</t>
  </si>
  <si>
    <t>O16162070002</t>
  </si>
  <si>
    <t>O16162120002</t>
  </si>
  <si>
    <t>O16181940002</t>
  </si>
  <si>
    <t>O16149450002</t>
  </si>
  <si>
    <t>O16162780002</t>
  </si>
  <si>
    <t>O16163070002</t>
  </si>
  <si>
    <t>O16163090002</t>
  </si>
  <si>
    <t>O16163100002</t>
  </si>
  <si>
    <t>O16107020002</t>
  </si>
  <si>
    <t>O16163280002</t>
  </si>
  <si>
    <t>O16163330002</t>
  </si>
  <si>
    <t>O16151690002</t>
  </si>
  <si>
    <t>B16164960002</t>
  </si>
  <si>
    <t>O16112090002</t>
  </si>
  <si>
    <t>O16135640002</t>
  </si>
  <si>
    <t>O16145810002</t>
  </si>
  <si>
    <t>O16098340002</t>
  </si>
  <si>
    <t>O16177730002</t>
  </si>
  <si>
    <t>B16165380002</t>
  </si>
  <si>
    <t>B16165420002</t>
  </si>
  <si>
    <t>B16165480002</t>
  </si>
  <si>
    <t>B16165600002</t>
  </si>
  <si>
    <t>B16165610002</t>
  </si>
  <si>
    <t>O16148620002</t>
  </si>
  <si>
    <t>O16097900002</t>
  </si>
  <si>
    <t>O16180950002</t>
  </si>
  <si>
    <t>O16167210002</t>
  </si>
  <si>
    <t>O16167240002</t>
  </si>
  <si>
    <t>B16165760002</t>
  </si>
  <si>
    <t>B16165800002</t>
  </si>
  <si>
    <t>B16165830002</t>
  </si>
  <si>
    <t>B16165840002</t>
  </si>
  <si>
    <t>O16167260002</t>
  </si>
  <si>
    <t>O16167290002</t>
  </si>
  <si>
    <t>O16165240002</t>
  </si>
  <si>
    <t>O16167310002</t>
  </si>
  <si>
    <t>O16167330002</t>
  </si>
  <si>
    <t>O16098830002</t>
  </si>
  <si>
    <t>O16165360002</t>
  </si>
  <si>
    <t>O16118410002</t>
  </si>
  <si>
    <t>O16148590002</t>
  </si>
  <si>
    <t>O16165620002</t>
  </si>
  <si>
    <t>O16165650002</t>
  </si>
  <si>
    <t>O16165680002</t>
  </si>
  <si>
    <t>O16161230002</t>
  </si>
  <si>
    <t>O16165810002</t>
  </si>
  <si>
    <t>O16166150002</t>
  </si>
  <si>
    <t>O16166180002</t>
  </si>
  <si>
    <t>O16166190002</t>
  </si>
  <si>
    <t>O16137050002</t>
  </si>
  <si>
    <t>O16166510002</t>
  </si>
  <si>
    <t>O16166520002</t>
  </si>
  <si>
    <t>O16128030002</t>
  </si>
  <si>
    <t>O16166840002</t>
  </si>
  <si>
    <t>O16125150002</t>
  </si>
  <si>
    <t>O16144490002</t>
  </si>
  <si>
    <t>O16166880002</t>
  </si>
  <si>
    <t>O16166890002</t>
  </si>
  <si>
    <t>O16166900002</t>
  </si>
  <si>
    <t>O16166910002</t>
  </si>
  <si>
    <t>O16166930002</t>
  </si>
  <si>
    <t>O16166980002</t>
  </si>
  <si>
    <t>O16167000002</t>
  </si>
  <si>
    <t>O16167160002</t>
  </si>
  <si>
    <t>O16167170002</t>
  </si>
  <si>
    <t>O16140280002</t>
  </si>
  <si>
    <t>O16110800002</t>
  </si>
  <si>
    <t>O16107820002</t>
  </si>
  <si>
    <t>O16142260002</t>
  </si>
  <si>
    <t>O16116450002</t>
  </si>
  <si>
    <t>O16120550002</t>
  </si>
  <si>
    <t>O16106200002</t>
  </si>
  <si>
    <t>O16123030002</t>
  </si>
  <si>
    <t>O16131430002</t>
  </si>
  <si>
    <t>O16167230002</t>
  </si>
  <si>
    <t>O16167250002</t>
  </si>
  <si>
    <t>O16167280002</t>
  </si>
  <si>
    <t>O16167500002</t>
  </si>
  <si>
    <t>O16167530002</t>
  </si>
  <si>
    <t>B16169000002</t>
  </si>
  <si>
    <t>B16169150002</t>
  </si>
  <si>
    <t>O16167300002</t>
  </si>
  <si>
    <t>B16169370002</t>
  </si>
  <si>
    <t>O16167320002</t>
  </si>
  <si>
    <t>B16170180002</t>
  </si>
  <si>
    <t>O16168970002</t>
  </si>
  <si>
    <t>O16169010002</t>
  </si>
  <si>
    <t>O16169020002</t>
  </si>
  <si>
    <t>O16167340002</t>
  </si>
  <si>
    <t>O16165430002</t>
  </si>
  <si>
    <t>O16114610002</t>
  </si>
  <si>
    <t>O16103280002</t>
  </si>
  <si>
    <t>O16170420002</t>
  </si>
  <si>
    <t>O16128710002</t>
  </si>
  <si>
    <t>O16170650002</t>
  </si>
  <si>
    <t>O16115340002</t>
  </si>
  <si>
    <t>O16137100002</t>
  </si>
  <si>
    <t>O16170690002</t>
  </si>
  <si>
    <t>O16170700002</t>
  </si>
  <si>
    <t>O16170840002</t>
  </si>
  <si>
    <t>O16170890002</t>
  </si>
  <si>
    <t>O16153650002</t>
  </si>
  <si>
    <t>O16166860002</t>
  </si>
  <si>
    <t>O16171220002</t>
  </si>
  <si>
    <t>O16171320002</t>
  </si>
  <si>
    <t>O16114510002</t>
  </si>
  <si>
    <t>O16115330002</t>
  </si>
  <si>
    <t>O16114600002</t>
  </si>
  <si>
    <t>B16173650002</t>
  </si>
  <si>
    <t>B16173700002</t>
  </si>
  <si>
    <t>O16165780002</t>
  </si>
  <si>
    <t>O16123840002</t>
  </si>
  <si>
    <t>O16100130002</t>
  </si>
  <si>
    <t>O16178490002</t>
  </si>
  <si>
    <t>O16115120002</t>
  </si>
  <si>
    <t>O16173290002</t>
  </si>
  <si>
    <t>O16173340002</t>
  </si>
  <si>
    <t>O16173370002</t>
  </si>
  <si>
    <t>O16173490002</t>
  </si>
  <si>
    <t>O16167360002</t>
  </si>
  <si>
    <t>O16162510002</t>
  </si>
  <si>
    <t>O16173850002</t>
  </si>
  <si>
    <t>O16173860002</t>
  </si>
  <si>
    <t>O16173910002</t>
  </si>
  <si>
    <t>O16173930002</t>
  </si>
  <si>
    <t>O16116030002</t>
  </si>
  <si>
    <t>O16174270002</t>
  </si>
  <si>
    <t>O16140650002</t>
  </si>
  <si>
    <t>O16174340002</t>
  </si>
  <si>
    <t>O16174350002</t>
  </si>
  <si>
    <t>O16174360002</t>
  </si>
  <si>
    <t>O16103440002</t>
  </si>
  <si>
    <t>O16174430002</t>
  </si>
  <si>
    <t>O16174490002</t>
  </si>
  <si>
    <t>O16174540002</t>
  </si>
  <si>
    <t>B16176400002</t>
  </si>
  <si>
    <t>B16176410002</t>
  </si>
  <si>
    <t>B16176690002</t>
  </si>
  <si>
    <t>B16176710002</t>
  </si>
  <si>
    <t>B16176970002</t>
  </si>
  <si>
    <t>B16177000002</t>
  </si>
  <si>
    <t>B16177020002</t>
  </si>
  <si>
    <t>B16177100002</t>
  </si>
  <si>
    <t>B16177220002</t>
  </si>
  <si>
    <t>O16177320002</t>
  </si>
  <si>
    <t>O16176150002</t>
  </si>
  <si>
    <t>O16111030002</t>
  </si>
  <si>
    <t>O16111010002</t>
  </si>
  <si>
    <t>O16111020002</t>
  </si>
  <si>
    <t>O16176550002</t>
  </si>
  <si>
    <t>O16115140002</t>
  </si>
  <si>
    <t>O16124060002</t>
  </si>
  <si>
    <t>O16176780002</t>
  </si>
  <si>
    <t>O16177250002</t>
  </si>
  <si>
    <t>O16123990002</t>
  </si>
  <si>
    <t>O16124090002</t>
  </si>
  <si>
    <t>O16177550002</t>
  </si>
  <si>
    <t>O16123970002</t>
  </si>
  <si>
    <t>O16124080002</t>
  </si>
  <si>
    <t>O16124010002</t>
  </si>
  <si>
    <t>O16178020002</t>
  </si>
  <si>
    <t>O16124020002</t>
  </si>
  <si>
    <t>O16178060002</t>
  </si>
  <si>
    <t>O16178100002</t>
  </si>
  <si>
    <t>O16124070002</t>
  </si>
  <si>
    <t>O16178330002</t>
  </si>
  <si>
    <t>O16124040002</t>
  </si>
  <si>
    <t>O16178500002</t>
  </si>
  <si>
    <t>O16179120002</t>
  </si>
  <si>
    <t>B16180280002</t>
  </si>
  <si>
    <t>B16180570002</t>
  </si>
  <si>
    <t>B16180640002</t>
  </si>
  <si>
    <t>B16180720002</t>
  </si>
  <si>
    <t>B16180740002</t>
  </si>
  <si>
    <t>B16180760002</t>
  </si>
  <si>
    <t>B16180770002</t>
  </si>
  <si>
    <t>B16180980002</t>
  </si>
  <si>
    <t>O16124120002</t>
  </si>
  <si>
    <t>O16124130002</t>
  </si>
  <si>
    <t>B16181150002</t>
  </si>
  <si>
    <t>B16181170002</t>
  </si>
  <si>
    <t>B16181180002</t>
  </si>
  <si>
    <t>B16181210002</t>
  </si>
  <si>
    <t>B16181220002</t>
  </si>
  <si>
    <t>B16181240002</t>
  </si>
  <si>
    <t>B16181250002</t>
  </si>
  <si>
    <t>B16181270002</t>
  </si>
  <si>
    <t>B16181280002</t>
  </si>
  <si>
    <t>B16181290002</t>
  </si>
  <si>
    <t>B16181310002</t>
  </si>
  <si>
    <t>B16181320002</t>
  </si>
  <si>
    <t>B16181450002</t>
  </si>
  <si>
    <t>B16181470002</t>
  </si>
  <si>
    <t>B16181480002</t>
  </si>
  <si>
    <t>B16181500002</t>
  </si>
  <si>
    <t>O16180310002</t>
  </si>
  <si>
    <t>O16180400002</t>
  </si>
  <si>
    <t>O16180420002</t>
  </si>
  <si>
    <t>O16180440002</t>
  </si>
  <si>
    <t>O16180560002</t>
  </si>
  <si>
    <t>O16124140002</t>
  </si>
  <si>
    <t>O16180660002</t>
  </si>
  <si>
    <t>O16107100002</t>
  </si>
  <si>
    <t>O16111520002</t>
  </si>
  <si>
    <t>O16181440002</t>
  </si>
  <si>
    <t>O16181640002</t>
  </si>
  <si>
    <t>O16181650002</t>
  </si>
  <si>
    <t>O16181660002</t>
  </si>
  <si>
    <t>O16181670002</t>
  </si>
  <si>
    <t>O16181680002</t>
  </si>
  <si>
    <t>O16181690002</t>
  </si>
  <si>
    <t>O16181750002</t>
  </si>
  <si>
    <t>O16181760002</t>
  </si>
  <si>
    <t>O16181930002</t>
  </si>
  <si>
    <t>O16181230002</t>
  </si>
  <si>
    <t>O16182070002</t>
  </si>
  <si>
    <t>O16165130002</t>
  </si>
  <si>
    <t>O16182270002</t>
  </si>
  <si>
    <t>O16182310002</t>
  </si>
  <si>
    <t>O16107010002</t>
  </si>
  <si>
    <t>O16170630002</t>
  </si>
  <si>
    <t>O16119350002</t>
  </si>
  <si>
    <t>B16148780002</t>
  </si>
  <si>
    <t>O16115320002</t>
  </si>
  <si>
    <t>O16182870002</t>
  </si>
  <si>
    <t>O16157160002</t>
  </si>
  <si>
    <t>G07004560002</t>
  </si>
  <si>
    <t>J03377190002</t>
  </si>
  <si>
    <t>J03377200002</t>
  </si>
  <si>
    <t>Q09582130002</t>
  </si>
  <si>
    <t>J03377560001</t>
  </si>
  <si>
    <t>S09175380001</t>
  </si>
  <si>
    <t>S09175600001</t>
  </si>
  <si>
    <t>S09175680001</t>
  </si>
  <si>
    <t>S09175700001</t>
  </si>
  <si>
    <t>G07007650004</t>
  </si>
  <si>
    <t>G07007660004</t>
  </si>
  <si>
    <t>G07007670004</t>
  </si>
  <si>
    <t>G07007680004</t>
  </si>
  <si>
    <t>G07007730004</t>
  </si>
  <si>
    <t>G07007740004</t>
  </si>
  <si>
    <t>J03376830001</t>
  </si>
  <si>
    <t>J03376840001</t>
  </si>
  <si>
    <t>J03376850001</t>
  </si>
  <si>
    <t>J03376860001</t>
  </si>
  <si>
    <t>J03376870001</t>
  </si>
  <si>
    <t>J03376880001</t>
  </si>
  <si>
    <t>J03376890001</t>
  </si>
  <si>
    <t>J03376900001</t>
  </si>
  <si>
    <t>J03376910001</t>
  </si>
  <si>
    <t>J03376920001</t>
  </si>
  <si>
    <t>J03376930001</t>
  </si>
  <si>
    <t>J03376940001</t>
  </si>
  <si>
    <t>J03376950001</t>
  </si>
  <si>
    <t>J03376960001</t>
  </si>
  <si>
    <t>J03376970001</t>
  </si>
  <si>
    <t>J03376980001</t>
  </si>
  <si>
    <t>J03376990001</t>
  </si>
  <si>
    <t>J03377000001</t>
  </si>
  <si>
    <t>J03377010001</t>
  </si>
  <si>
    <t>J03377020001</t>
  </si>
  <si>
    <t>J03377030001</t>
  </si>
  <si>
    <t>J03377040001</t>
  </si>
  <si>
    <t>J03377050001</t>
  </si>
  <si>
    <t>G07013460003</t>
  </si>
  <si>
    <t>G07014520003</t>
  </si>
  <si>
    <t>G07016000002</t>
  </si>
  <si>
    <t>G07016020002</t>
  </si>
  <si>
    <t>I00748670002</t>
  </si>
  <si>
    <t>Q09584640002</t>
  </si>
  <si>
    <t>Q09587020002</t>
  </si>
  <si>
    <t>J03378000001</t>
  </si>
  <si>
    <t>J03378110001</t>
  </si>
  <si>
    <t>J03378120001</t>
  </si>
  <si>
    <t>J03378130001</t>
  </si>
  <si>
    <t>J03378140001</t>
  </si>
  <si>
    <t>J03378150001</t>
  </si>
  <si>
    <t>J03378160001</t>
  </si>
  <si>
    <t>J03378170001</t>
  </si>
  <si>
    <t>J03378380001</t>
  </si>
  <si>
    <t>J03378390001</t>
  </si>
  <si>
    <t>S09176310003</t>
  </si>
  <si>
    <t>S09176480004</t>
  </si>
  <si>
    <t>G07013430004</t>
  </si>
  <si>
    <t>G07013430005</t>
  </si>
  <si>
    <t>G07013470003</t>
  </si>
  <si>
    <t>G07014530003</t>
  </si>
  <si>
    <t>G07014580003</t>
  </si>
  <si>
    <t>G07014610003</t>
  </si>
  <si>
    <t>G07016010001</t>
  </si>
  <si>
    <t>G07016030001</t>
  </si>
  <si>
    <t>G07019120004</t>
  </si>
  <si>
    <t>G07019160004</t>
  </si>
  <si>
    <t>G07019180004</t>
  </si>
  <si>
    <t>G07022190001</t>
  </si>
  <si>
    <t>G07022210001</t>
  </si>
  <si>
    <t>G07023520004</t>
  </si>
  <si>
    <t>G07023520005</t>
  </si>
  <si>
    <t>G07023530004</t>
  </si>
  <si>
    <t>G07023530005</t>
  </si>
  <si>
    <t>J03377750001</t>
  </si>
  <si>
    <t>J03377760001</t>
  </si>
  <si>
    <t>J03377770001</t>
  </si>
  <si>
    <t>J03377780001</t>
  </si>
  <si>
    <t>J03377790001</t>
  </si>
  <si>
    <t>J03377800001</t>
  </si>
  <si>
    <t>J03377810001</t>
  </si>
  <si>
    <t>J03377820001</t>
  </si>
  <si>
    <t>J03377830001</t>
  </si>
  <si>
    <t>J03377840001</t>
  </si>
  <si>
    <t>J03377850001</t>
  </si>
  <si>
    <t>J03377860001</t>
  </si>
  <si>
    <t>J03377870001</t>
  </si>
  <si>
    <t>J03377880001</t>
  </si>
  <si>
    <t>J03377890001</t>
  </si>
  <si>
    <t>J03377900001</t>
  </si>
  <si>
    <t>J03377910001</t>
  </si>
  <si>
    <t>J03377920001</t>
  </si>
  <si>
    <t>J03377930001</t>
  </si>
  <si>
    <t>J03377940001</t>
  </si>
  <si>
    <t>J03377950001</t>
  </si>
  <si>
    <t>J03377960001</t>
  </si>
  <si>
    <t>J03377970001</t>
  </si>
  <si>
    <t>J03377980001</t>
  </si>
  <si>
    <t>J03377990001</t>
  </si>
  <si>
    <t>G07033020002</t>
  </si>
  <si>
    <t>G07033040002</t>
  </si>
  <si>
    <t>J03378960002</t>
  </si>
  <si>
    <t>J03378970002</t>
  </si>
  <si>
    <t>J03378760001</t>
  </si>
  <si>
    <t>J03378770001</t>
  </si>
  <si>
    <t>J03378780001</t>
  </si>
  <si>
    <t>J03378790001</t>
  </si>
  <si>
    <t>J03378800001</t>
  </si>
  <si>
    <t>J03378810001</t>
  </si>
  <si>
    <t>J03378820001</t>
  </si>
  <si>
    <t>J03378830001</t>
  </si>
  <si>
    <t>S09178060003</t>
  </si>
  <si>
    <t>S09178080003</t>
  </si>
  <si>
    <t>G07026990001</t>
  </si>
  <si>
    <t>G07028420004</t>
  </si>
  <si>
    <t>G07031710004</t>
  </si>
  <si>
    <t>G07031720004</t>
  </si>
  <si>
    <t>G07031730004</t>
  </si>
  <si>
    <t>G07031740004</t>
  </si>
  <si>
    <t>G07031770004</t>
  </si>
  <si>
    <t>G07031780004</t>
  </si>
  <si>
    <t>G07031790004</t>
  </si>
  <si>
    <t>G07033030001</t>
  </si>
  <si>
    <t>G07033050001</t>
  </si>
  <si>
    <t>G07035380001</t>
  </si>
  <si>
    <t>J03378500001</t>
  </si>
  <si>
    <t>J03378510001</t>
  </si>
  <si>
    <t>J03378520001</t>
  </si>
  <si>
    <t>J03378530001</t>
  </si>
  <si>
    <t>J03378540001</t>
  </si>
  <si>
    <t>J03378550001</t>
  </si>
  <si>
    <t>J03378560001</t>
  </si>
  <si>
    <t>J03378570001</t>
  </si>
  <si>
    <t>J03378580001</t>
  </si>
  <si>
    <t>J03378590001</t>
  </si>
  <si>
    <t>J03378600001</t>
  </si>
  <si>
    <t>J03378610001</t>
  </si>
  <si>
    <t>J03378620001</t>
  </si>
  <si>
    <t>G07039280002</t>
  </si>
  <si>
    <t>G07039360002</t>
  </si>
  <si>
    <t>G07046650002</t>
  </si>
  <si>
    <t>G07047520002</t>
  </si>
  <si>
    <t>G07047610002</t>
  </si>
  <si>
    <t>Q09596810002</t>
  </si>
  <si>
    <t>J03379260001</t>
  </si>
  <si>
    <t>J03379270001</t>
  </si>
  <si>
    <t>J03379440001</t>
  </si>
  <si>
    <t>S09178540001</t>
  </si>
  <si>
    <t>S09178930003</t>
  </si>
  <si>
    <t>G07036740004</t>
  </si>
  <si>
    <t>G07036740005</t>
  </si>
  <si>
    <t>G07036750004</t>
  </si>
  <si>
    <t>G07036750005</t>
  </si>
  <si>
    <t>G07036770004</t>
  </si>
  <si>
    <t>G07036770005</t>
  </si>
  <si>
    <t>G07038020004</t>
  </si>
  <si>
    <t>G07038020005</t>
  </si>
  <si>
    <t>G07038030004</t>
  </si>
  <si>
    <t>G07038030005</t>
  </si>
  <si>
    <t>G07038040004</t>
  </si>
  <si>
    <t>G07038040005</t>
  </si>
  <si>
    <t>G07038050004</t>
  </si>
  <si>
    <t>G07038050005</t>
  </si>
  <si>
    <t>G07038060004</t>
  </si>
  <si>
    <t>G07038060005</t>
  </si>
  <si>
    <t>G07038070004</t>
  </si>
  <si>
    <t>G07038070005</t>
  </si>
  <si>
    <t>G07038080004</t>
  </si>
  <si>
    <t>G07038080005</t>
  </si>
  <si>
    <t>G07039260004</t>
  </si>
  <si>
    <t>G07039260005</t>
  </si>
  <si>
    <t>G07039270004</t>
  </si>
  <si>
    <t>G07039270005</t>
  </si>
  <si>
    <t>G07039290001</t>
  </si>
  <si>
    <t>G07039370001</t>
  </si>
  <si>
    <t>G07040790003</t>
  </si>
  <si>
    <t>G07040940003</t>
  </si>
  <si>
    <t>G07044210004</t>
  </si>
  <si>
    <t>G07044240004</t>
  </si>
  <si>
    <t>G07044250005</t>
  </si>
  <si>
    <t>G07044260004</t>
  </si>
  <si>
    <t>G07044270004</t>
  </si>
  <si>
    <t>G07044280004</t>
  </si>
  <si>
    <t>G07046660001</t>
  </si>
  <si>
    <t>G07047510001</t>
  </si>
  <si>
    <t>G07047530001</t>
  </si>
  <si>
    <t>G07047620001</t>
  </si>
  <si>
    <t>G07050590002</t>
  </si>
  <si>
    <t>G07050690002</t>
  </si>
  <si>
    <t>G07050950002</t>
  </si>
  <si>
    <t>G07050970002</t>
  </si>
  <si>
    <t>G07055160002</t>
  </si>
  <si>
    <t>G07057890002</t>
  </si>
  <si>
    <t>G07057910002</t>
  </si>
  <si>
    <t>G07057930002</t>
  </si>
  <si>
    <t>J03379830002</t>
  </si>
  <si>
    <t>Q09603030002</t>
  </si>
  <si>
    <t>S09179760002</t>
  </si>
  <si>
    <t>S09179760003</t>
  </si>
  <si>
    <t>S09179790002</t>
  </si>
  <si>
    <t>S09179800002</t>
  </si>
  <si>
    <t>J03379840001</t>
  </si>
  <si>
    <t>J03379850001</t>
  </si>
  <si>
    <t>J03379860001</t>
  </si>
  <si>
    <t>J03379870001</t>
  </si>
  <si>
    <t>J03379880001</t>
  </si>
  <si>
    <t>J03379890001</t>
  </si>
  <si>
    <t>J03379900001</t>
  </si>
  <si>
    <t>J03379910001</t>
  </si>
  <si>
    <t>J03379920001</t>
  </si>
  <si>
    <t>J03379930001</t>
  </si>
  <si>
    <t>J03379940001</t>
  </si>
  <si>
    <t>S09179440003</t>
  </si>
  <si>
    <t>S09179890001</t>
  </si>
  <si>
    <t>S09180020003</t>
  </si>
  <si>
    <t>G07050600001</t>
  </si>
  <si>
    <t>G07050620001</t>
  </si>
  <si>
    <t>G07050700001</t>
  </si>
  <si>
    <t>G07050760004</t>
  </si>
  <si>
    <t>G07050760005</t>
  </si>
  <si>
    <t>G07050770004</t>
  </si>
  <si>
    <t>G07050770005</t>
  </si>
  <si>
    <t>G07050820004</t>
  </si>
  <si>
    <t>G07050820005</t>
  </si>
  <si>
    <t>G07050850004</t>
  </si>
  <si>
    <t>G07050860004</t>
  </si>
  <si>
    <t>G07050870004</t>
  </si>
  <si>
    <t>G07050880004</t>
  </si>
  <si>
    <t>G07050900001</t>
  </si>
  <si>
    <t>G07050920001</t>
  </si>
  <si>
    <t>G07050940001</t>
  </si>
  <si>
    <t>G07050960001</t>
  </si>
  <si>
    <t>G07050980001</t>
  </si>
  <si>
    <t>G07055170001</t>
  </si>
  <si>
    <t>G07057800001</t>
  </si>
  <si>
    <t>G07057900001</t>
  </si>
  <si>
    <t>G07057920001</t>
  </si>
  <si>
    <t>G07057940001</t>
  </si>
  <si>
    <t>J03379640001</t>
  </si>
  <si>
    <t>J03379650001</t>
  </si>
  <si>
    <t>G07064290002</t>
  </si>
  <si>
    <t>G07064310002</t>
  </si>
  <si>
    <t>G07065760002</t>
  </si>
  <si>
    <t>G07065780002</t>
  </si>
  <si>
    <t>G07065800002</t>
  </si>
  <si>
    <t>G07071720002</t>
  </si>
  <si>
    <t>G07071740002</t>
  </si>
  <si>
    <t>J03380200002</t>
  </si>
  <si>
    <t>J03380210002</t>
  </si>
  <si>
    <t>Q09609580002</t>
  </si>
  <si>
    <t>S09182220002</t>
  </si>
  <si>
    <t>S09182250002</t>
  </si>
  <si>
    <t>S09182290002</t>
  </si>
  <si>
    <t>S09181910003</t>
  </si>
  <si>
    <t>G07064300001</t>
  </si>
  <si>
    <t>G07064320001</t>
  </si>
  <si>
    <t>G07065770001</t>
  </si>
  <si>
    <t>G07065790001</t>
  </si>
  <si>
    <t>G07065810001</t>
  </si>
  <si>
    <t>G07068870004</t>
  </si>
  <si>
    <t>G07068880004</t>
  </si>
  <si>
    <t>G07068890004</t>
  </si>
  <si>
    <t>G07068900004</t>
  </si>
  <si>
    <t>G07068910004</t>
  </si>
  <si>
    <t>G07068920022</t>
  </si>
  <si>
    <t>G07068940004</t>
  </si>
  <si>
    <t>G07070240004</t>
  </si>
  <si>
    <t>G07071730001</t>
  </si>
  <si>
    <t>G07071750001</t>
  </si>
  <si>
    <t>G07071800001</t>
  </si>
  <si>
    <t>J03380030001</t>
  </si>
  <si>
    <t>J03380050001</t>
  </si>
  <si>
    <t>J03380070001</t>
  </si>
  <si>
    <t>J03380080001</t>
  </si>
  <si>
    <t>J03380090001</t>
  </si>
  <si>
    <t>J03380100001</t>
  </si>
  <si>
    <t>J03380110001</t>
  </si>
  <si>
    <t>J03380120001</t>
  </si>
  <si>
    <t>J03380130001</t>
  </si>
  <si>
    <t>J03380140001</t>
  </si>
  <si>
    <t>J03380150001</t>
  </si>
  <si>
    <t>J03380160001</t>
  </si>
  <si>
    <t>J03380170001</t>
  </si>
  <si>
    <t>J03380180001</t>
  </si>
  <si>
    <t>G07077110002</t>
  </si>
  <si>
    <t>G07077130002</t>
  </si>
  <si>
    <t>G07081010002</t>
  </si>
  <si>
    <t>G07082180002</t>
  </si>
  <si>
    <t>Q09613410002</t>
  </si>
  <si>
    <t>Q09615870002</t>
  </si>
  <si>
    <t>Q09616050002</t>
  </si>
  <si>
    <t>Q09616090002</t>
  </si>
  <si>
    <t>Q09616100002</t>
  </si>
  <si>
    <t>S09183170001</t>
  </si>
  <si>
    <t>S09184570001</t>
  </si>
  <si>
    <t>E00467220001</t>
  </si>
  <si>
    <t>E00467250001</t>
  </si>
  <si>
    <t>E00467280001</t>
  </si>
  <si>
    <t>E00467310001</t>
  </si>
  <si>
    <t>E00467320001</t>
  </si>
  <si>
    <t>G07074610069</t>
  </si>
  <si>
    <t>G07075820004</t>
  </si>
  <si>
    <t>G07075820005</t>
  </si>
  <si>
    <t>G07077120001</t>
  </si>
  <si>
    <t>G07077140001</t>
  </si>
  <si>
    <t>G07077210004</t>
  </si>
  <si>
    <t>G07077210005</t>
  </si>
  <si>
    <t>G07080450004</t>
  </si>
  <si>
    <t>G07080460004</t>
  </si>
  <si>
    <t>G07081020001</t>
  </si>
  <si>
    <t>G07082170003</t>
  </si>
  <si>
    <t>G07082190001</t>
  </si>
  <si>
    <t>G07082240004</t>
  </si>
  <si>
    <t>G07082240005</t>
  </si>
  <si>
    <t>G07082250003</t>
  </si>
  <si>
    <t>J03380610001</t>
  </si>
  <si>
    <t>J03380620001</t>
  </si>
  <si>
    <t>J03380630001</t>
  </si>
  <si>
    <t>J03380640001</t>
  </si>
  <si>
    <t>J03380650001</t>
  </si>
  <si>
    <t>J03380660001</t>
  </si>
  <si>
    <t>J03380670001</t>
  </si>
  <si>
    <t>J03380680001</t>
  </si>
  <si>
    <t>J03380690001</t>
  </si>
  <si>
    <t>J03380700001</t>
  </si>
  <si>
    <t>J03380710001</t>
  </si>
  <si>
    <t>J03380720001</t>
  </si>
  <si>
    <t>J03380730001</t>
  </si>
  <si>
    <t>J03380740001</t>
  </si>
  <si>
    <t>J03380750001</t>
  </si>
  <si>
    <t>G07088560002</t>
  </si>
  <si>
    <t>G07088580002</t>
  </si>
  <si>
    <t>G07088600002</t>
  </si>
  <si>
    <t>G07094280002</t>
  </si>
  <si>
    <t>G07095570002</t>
  </si>
  <si>
    <t>Q09619160002</t>
  </si>
  <si>
    <t>Q09620330002</t>
  </si>
  <si>
    <t>Q09620340002</t>
  </si>
  <si>
    <t>J03381440001</t>
  </si>
  <si>
    <t>J03381450001</t>
  </si>
  <si>
    <t>J03381460001</t>
  </si>
  <si>
    <t>J03381470001</t>
  </si>
  <si>
    <t>J03381480001</t>
  </si>
  <si>
    <t>J03381490001</t>
  </si>
  <si>
    <t>J03381500001</t>
  </si>
  <si>
    <t>J03381710001</t>
  </si>
  <si>
    <t>S09185180001</t>
  </si>
  <si>
    <t>S09185670001</t>
  </si>
  <si>
    <t>S09185670004</t>
  </si>
  <si>
    <t>S09185680001</t>
  </si>
  <si>
    <t>S09185680004</t>
  </si>
  <si>
    <t>S09185690001</t>
  </si>
  <si>
    <t>S09185690004</t>
  </si>
  <si>
    <t>S09185710001</t>
  </si>
  <si>
    <t>S09185710004</t>
  </si>
  <si>
    <t>S09185720001</t>
  </si>
  <si>
    <t>S09185720004</t>
  </si>
  <si>
    <t>S09185730001</t>
  </si>
  <si>
    <t>S09185730004</t>
  </si>
  <si>
    <t>S09185940001</t>
  </si>
  <si>
    <t>G07088500004</t>
  </si>
  <si>
    <t>G07088500005</t>
  </si>
  <si>
    <t>G07088540004</t>
  </si>
  <si>
    <t>G07088540005</t>
  </si>
  <si>
    <t>G07088570001</t>
  </si>
  <si>
    <t>G07088590001</t>
  </si>
  <si>
    <t>G07088610001</t>
  </si>
  <si>
    <t>G07088630001</t>
  </si>
  <si>
    <t>G07088650001</t>
  </si>
  <si>
    <t>G07089980004</t>
  </si>
  <si>
    <t>G07094160005</t>
  </si>
  <si>
    <t>G07094180003</t>
  </si>
  <si>
    <t>G07094200004</t>
  </si>
  <si>
    <t>G07094230008</t>
  </si>
  <si>
    <t>G07094290001</t>
  </si>
  <si>
    <t>G07095580001</t>
  </si>
  <si>
    <t>G07096390001</t>
  </si>
  <si>
    <t>J03381270001</t>
  </si>
  <si>
    <t>J03381280001</t>
  </si>
  <si>
    <t>J03381290001</t>
  </si>
  <si>
    <t>J03381300001</t>
  </si>
  <si>
    <t>J03381310001</t>
  </si>
  <si>
    <t>J03381320001</t>
  </si>
  <si>
    <t>J03381330001</t>
  </si>
  <si>
    <t>J03381340001</t>
  </si>
  <si>
    <t>J03381350001</t>
  </si>
  <si>
    <t>J03381360001</t>
  </si>
  <si>
    <t>J03381370001</t>
  </si>
  <si>
    <t>J03381380001</t>
  </si>
  <si>
    <t>J03381390001</t>
  </si>
  <si>
    <t>J03381400001</t>
  </si>
  <si>
    <t>J03381410001</t>
  </si>
  <si>
    <t>J03381420001</t>
  </si>
  <si>
    <t>J03381430001</t>
  </si>
  <si>
    <t>G07099900002</t>
  </si>
  <si>
    <t>G07101090002</t>
  </si>
  <si>
    <t>G07101110002</t>
  </si>
  <si>
    <t>G07101130002</t>
  </si>
  <si>
    <t>G07105410002</t>
  </si>
  <si>
    <t>G07106810002</t>
  </si>
  <si>
    <t>G07107120002</t>
  </si>
  <si>
    <t>J03381860002</t>
  </si>
  <si>
    <t>Q09625760002</t>
  </si>
  <si>
    <t>Q09625770002</t>
  </si>
  <si>
    <t>Q09625800002</t>
  </si>
  <si>
    <t>Q09625810002</t>
  </si>
  <si>
    <t>Q09625820002</t>
  </si>
  <si>
    <t>S09186660003</t>
  </si>
  <si>
    <t>G07099910001</t>
  </si>
  <si>
    <t>G07101100001</t>
  </si>
  <si>
    <t>G07101120001</t>
  </si>
  <si>
    <t>G07101140001</t>
  </si>
  <si>
    <t>G07104210004</t>
  </si>
  <si>
    <t>G07104220004</t>
  </si>
  <si>
    <t>G07104230004</t>
  </si>
  <si>
    <t>G07104240004</t>
  </si>
  <si>
    <t>G07104270004</t>
  </si>
  <si>
    <t>G07105420001</t>
  </si>
  <si>
    <t>G07105440001</t>
  </si>
  <si>
    <t>G07105460001</t>
  </si>
  <si>
    <t>G07105480001</t>
  </si>
  <si>
    <t>G07105520004</t>
  </si>
  <si>
    <t>G07106820001</t>
  </si>
  <si>
    <t>G07106870003</t>
  </si>
  <si>
    <t>G07106880003</t>
  </si>
  <si>
    <t>G07107130001</t>
  </si>
  <si>
    <t>G07107150001</t>
  </si>
  <si>
    <t>G07107790003</t>
  </si>
  <si>
    <t>G07109600002</t>
  </si>
  <si>
    <t>G07111060002</t>
  </si>
  <si>
    <t>J03382680002</t>
  </si>
  <si>
    <t>J03382690002</t>
  </si>
  <si>
    <t>Q09630740002</t>
  </si>
  <si>
    <t>S09187430002</t>
  </si>
  <si>
    <t>J03382610001</t>
  </si>
  <si>
    <t>S09186770001</t>
  </si>
  <si>
    <t>S09187550003</t>
  </si>
  <si>
    <t>G07109610001</t>
  </si>
  <si>
    <t>G07110870004</t>
  </si>
  <si>
    <t>G07111030001</t>
  </si>
  <si>
    <t>G07111070001</t>
  </si>
  <si>
    <t>G07112370004</t>
  </si>
  <si>
    <t>G07112450004</t>
  </si>
  <si>
    <t>G07112510004</t>
  </si>
  <si>
    <t>G07115800003</t>
  </si>
  <si>
    <t>G07117540001</t>
  </si>
  <si>
    <t>G07117730001</t>
  </si>
  <si>
    <t>G07119040001</t>
  </si>
  <si>
    <t>G07119060001</t>
  </si>
  <si>
    <t>G07119970001</t>
  </si>
  <si>
    <t>G07119990001</t>
  </si>
  <si>
    <t>J03382190001</t>
  </si>
  <si>
    <t>J03382200001</t>
  </si>
  <si>
    <t>J03382210001</t>
  </si>
  <si>
    <t>J03382220001</t>
  </si>
  <si>
    <t>J03382230001</t>
  </si>
  <si>
    <t>J03382240001</t>
  </si>
  <si>
    <t>J03382250001</t>
  </si>
  <si>
    <t>J03382260001</t>
  </si>
  <si>
    <t>J03382270001</t>
  </si>
  <si>
    <t>J03382280001</t>
  </si>
  <si>
    <t>J03382290001</t>
  </si>
  <si>
    <t>J03382300001</t>
  </si>
  <si>
    <t>J03382310001</t>
  </si>
  <si>
    <t>J03382320001</t>
  </si>
  <si>
    <t>J03382330001</t>
  </si>
  <si>
    <t>J03382340001</t>
  </si>
  <si>
    <t>J03382350001</t>
  </si>
  <si>
    <t>J03382360001</t>
  </si>
  <si>
    <t>J03382370001</t>
  </si>
  <si>
    <t>J03382380001</t>
  </si>
  <si>
    <t>J03382390001</t>
  </si>
  <si>
    <t>J03382400001</t>
  </si>
  <si>
    <t>J03382410001</t>
  </si>
  <si>
    <t>J03382420001</t>
  </si>
  <si>
    <t>J03382430001</t>
  </si>
  <si>
    <t>J03382440001</t>
  </si>
  <si>
    <t>J03382450001</t>
  </si>
  <si>
    <t>J03382460001</t>
  </si>
  <si>
    <t>J03382470001</t>
  </si>
  <si>
    <t>J03382480001</t>
  </si>
  <si>
    <t>J03382490001</t>
  </si>
  <si>
    <t>G07128960003</t>
  </si>
  <si>
    <t>S09188460002</t>
  </si>
  <si>
    <t>J03383450001</t>
  </si>
  <si>
    <t>J03383460001</t>
  </si>
  <si>
    <t>S09188340003</t>
  </si>
  <si>
    <t>S09188700001</t>
  </si>
  <si>
    <t>S09188700003</t>
  </si>
  <si>
    <t>S09188750001</t>
  </si>
  <si>
    <t>S09188780003</t>
  </si>
  <si>
    <t>G07125860004</t>
  </si>
  <si>
    <t>G07125880004</t>
  </si>
  <si>
    <t>G07128810003</t>
  </si>
  <si>
    <t>G07128830003</t>
  </si>
  <si>
    <t>G07128840003</t>
  </si>
  <si>
    <t>G07128860003</t>
  </si>
  <si>
    <t>G07128880003</t>
  </si>
  <si>
    <t>G07128930004</t>
  </si>
  <si>
    <t>G07128990004</t>
  </si>
  <si>
    <t>G07129000004</t>
  </si>
  <si>
    <t>G07129010005</t>
  </si>
  <si>
    <t>G07129020004</t>
  </si>
  <si>
    <t>G07129030004</t>
  </si>
  <si>
    <t>G07129040004</t>
  </si>
  <si>
    <t>G07130160001</t>
  </si>
  <si>
    <t>G07130180001</t>
  </si>
  <si>
    <t>G07131560001</t>
  </si>
  <si>
    <t>J03383070001</t>
  </si>
  <si>
    <t>J03383080001</t>
  </si>
  <si>
    <t>J03383100001</t>
  </si>
  <si>
    <t>J03383110001</t>
  </si>
  <si>
    <t>J03383120001</t>
  </si>
  <si>
    <t>J03383130001</t>
  </si>
  <si>
    <t>G07137290002</t>
  </si>
  <si>
    <t>J03383610002</t>
  </si>
  <si>
    <t>J03383720002</t>
  </si>
  <si>
    <t>J03383730002</t>
  </si>
  <si>
    <t>Q09637260002</t>
  </si>
  <si>
    <t>Q09640890002</t>
  </si>
  <si>
    <t>Q09641160002</t>
  </si>
  <si>
    <t>Q09641850002</t>
  </si>
  <si>
    <t>S09188880002</t>
  </si>
  <si>
    <t>S09189580002</t>
  </si>
  <si>
    <t>S09189590002</t>
  </si>
  <si>
    <t>J03384140001</t>
  </si>
  <si>
    <t>J03384150001</t>
  </si>
  <si>
    <t>J03384160001</t>
  </si>
  <si>
    <t>J03384170001</t>
  </si>
  <si>
    <t>J03384180001</t>
  </si>
  <si>
    <t>J03384190001</t>
  </si>
  <si>
    <t>S09188970001</t>
  </si>
  <si>
    <t>S09189270003</t>
  </si>
  <si>
    <t>S09189290003</t>
  </si>
  <si>
    <t>G07133500043</t>
  </si>
  <si>
    <t>G07133510038</t>
  </si>
  <si>
    <t>G07135870003</t>
  </si>
  <si>
    <t>G07137280001</t>
  </si>
  <si>
    <t>G07137300001</t>
  </si>
  <si>
    <t>G07140410003</t>
  </si>
  <si>
    <t>G07140420004</t>
  </si>
  <si>
    <t>G07140430005</t>
  </si>
  <si>
    <t>G07140450003</t>
  </si>
  <si>
    <t>J03383650001</t>
  </si>
  <si>
    <t>J03383660001</t>
  </si>
  <si>
    <t>J03383670001</t>
  </si>
  <si>
    <t>J03383700001</t>
  </si>
  <si>
    <t>J03383890001</t>
  </si>
  <si>
    <t>J03383900001</t>
  </si>
  <si>
    <t>J03383910001</t>
  </si>
  <si>
    <t>J03383920001</t>
  </si>
  <si>
    <t>J03383930001</t>
  </si>
  <si>
    <t>J03383940001</t>
  </si>
  <si>
    <t>J03383950001</t>
  </si>
  <si>
    <t>J03383960001</t>
  </si>
  <si>
    <t>J03383970001</t>
  </si>
  <si>
    <t>J03383980001</t>
  </si>
  <si>
    <t>J03383990001</t>
  </si>
  <si>
    <t>J03384000001</t>
  </si>
  <si>
    <t>J03384010001</t>
  </si>
  <si>
    <t>J03384020001</t>
  </si>
  <si>
    <t>J03384030001</t>
  </si>
  <si>
    <t>Q09646530002</t>
  </si>
  <si>
    <t>S09190510002</t>
  </si>
  <si>
    <t>G07146330003</t>
  </si>
  <si>
    <t>S09190500003</t>
  </si>
  <si>
    <t>G07147650001</t>
  </si>
  <si>
    <t>G07148900001</t>
  </si>
  <si>
    <t>G07148920001</t>
  </si>
  <si>
    <t>G07151850004</t>
  </si>
  <si>
    <t>G07151860004</t>
  </si>
  <si>
    <t>G07151870004</t>
  </si>
  <si>
    <t>G07151880004</t>
  </si>
  <si>
    <t>G07151890003</t>
  </si>
  <si>
    <t>G07151900004</t>
  </si>
  <si>
    <t>G07154870003</t>
  </si>
  <si>
    <t>G07155640001</t>
  </si>
  <si>
    <t>S09190480003</t>
  </si>
  <si>
    <t>G07160430002</t>
  </si>
  <si>
    <t>G07164680002</t>
  </si>
  <si>
    <t>J03385090002</t>
  </si>
  <si>
    <t>J03385300002</t>
  </si>
  <si>
    <t>Q09650540002</t>
  </si>
  <si>
    <t>S09192010002</t>
  </si>
  <si>
    <t>S09192030002</t>
  </si>
  <si>
    <t>J03385260001</t>
  </si>
  <si>
    <t>J03385270001</t>
  </si>
  <si>
    <t>J03385280001</t>
  </si>
  <si>
    <t>S09191920003</t>
  </si>
  <si>
    <t>S09192190001</t>
  </si>
  <si>
    <t>S09192200001</t>
  </si>
  <si>
    <t>G07160440001</t>
  </si>
  <si>
    <t>G07163420004</t>
  </si>
  <si>
    <t>G07163430003</t>
  </si>
  <si>
    <t>G07164530003</t>
  </si>
  <si>
    <t>G07164540003</t>
  </si>
  <si>
    <t>G07164550004</t>
  </si>
  <si>
    <t>G07164690001</t>
  </si>
  <si>
    <t>G07166170001</t>
  </si>
  <si>
    <t>G07166200001</t>
  </si>
  <si>
    <t>G07167060001</t>
  </si>
  <si>
    <t>J03384660001</t>
  </si>
  <si>
    <t>J03384670001</t>
  </si>
  <si>
    <t>J03384680001</t>
  </si>
  <si>
    <t>J03384690001</t>
  </si>
  <si>
    <t>J03384700001</t>
  </si>
  <si>
    <t>J03384710001</t>
  </si>
  <si>
    <t>J03384720001</t>
  </si>
  <si>
    <t>J03384730001</t>
  </si>
  <si>
    <t>J03384740001</t>
  </si>
  <si>
    <t>J03384750001</t>
  </si>
  <si>
    <t>J03384760001</t>
  </si>
  <si>
    <t>J03384770001</t>
  </si>
  <si>
    <t>J03384780001</t>
  </si>
  <si>
    <t>J03384790001</t>
  </si>
  <si>
    <t>J03384800001</t>
  </si>
  <si>
    <t>J03384810001</t>
  </si>
  <si>
    <t>J03384820001</t>
  </si>
  <si>
    <t>J03384830001</t>
  </si>
  <si>
    <t>J03384840001</t>
  </si>
  <si>
    <t>J03384850001</t>
  </si>
  <si>
    <t>J03384870001</t>
  </si>
  <si>
    <t>J03384960001</t>
  </si>
  <si>
    <t>J03384970001</t>
  </si>
  <si>
    <t>J03384980001</t>
  </si>
  <si>
    <t>J03384990001</t>
  </si>
  <si>
    <t>J03385000001</t>
  </si>
  <si>
    <t>J03385010001</t>
  </si>
  <si>
    <t>J03385020001</t>
  </si>
  <si>
    <t>J03385030001</t>
  </si>
  <si>
    <t>J03385040001</t>
  </si>
  <si>
    <t>J03385050001</t>
  </si>
  <si>
    <t>J03385060001</t>
  </si>
  <si>
    <t>J03385070001</t>
  </si>
  <si>
    <t>J03385080001</t>
  </si>
  <si>
    <t>J03385100001</t>
  </si>
  <si>
    <t>J03385110001</t>
  </si>
  <si>
    <t>J03385120001</t>
  </si>
  <si>
    <t>J03385130001</t>
  </si>
  <si>
    <t>G07172040002</t>
  </si>
  <si>
    <t>G07177810002</t>
  </si>
  <si>
    <t>J03385570002</t>
  </si>
  <si>
    <t>Q09656550002</t>
  </si>
  <si>
    <t>Q09656890002</t>
  </si>
  <si>
    <t>Q09656910002</t>
  </si>
  <si>
    <t>S09192550002</t>
  </si>
  <si>
    <t>S09192550003</t>
  </si>
  <si>
    <t>S09192630003</t>
  </si>
  <si>
    <t>S09193110003</t>
  </si>
  <si>
    <t>S09193180001</t>
  </si>
  <si>
    <t>S09193200003</t>
  </si>
  <si>
    <t>G07170450004</t>
  </si>
  <si>
    <t>G07170450005</t>
  </si>
  <si>
    <t>G07170460004</t>
  </si>
  <si>
    <t>G07170460005</t>
  </si>
  <si>
    <t>G07171970001</t>
  </si>
  <si>
    <t>G07172050001</t>
  </si>
  <si>
    <t>G07175200004</t>
  </si>
  <si>
    <t>G07175210004</t>
  </si>
  <si>
    <t>G07176380004</t>
  </si>
  <si>
    <t>G07176390004</t>
  </si>
  <si>
    <t>G07176400004</t>
  </si>
  <si>
    <t>G07177660001</t>
  </si>
  <si>
    <t>G07177780001</t>
  </si>
  <si>
    <t>G07177820001</t>
  </si>
  <si>
    <t>G07177840001</t>
  </si>
  <si>
    <t>G07182570002</t>
  </si>
  <si>
    <t>G07182600002</t>
  </si>
  <si>
    <t>J03386100002</t>
  </si>
  <si>
    <t>Q09662600002</t>
  </si>
  <si>
    <t>S09194710002</t>
  </si>
  <si>
    <t>S09194720002</t>
  </si>
  <si>
    <t>G07182520003</t>
  </si>
  <si>
    <t>S09194790004</t>
  </si>
  <si>
    <t>G07182560001</t>
  </si>
  <si>
    <t>G07182580001</t>
  </si>
  <si>
    <t>G07182610001</t>
  </si>
  <si>
    <t>G07182620004</t>
  </si>
  <si>
    <t>G07182630004</t>
  </si>
  <si>
    <t>G07182630005</t>
  </si>
  <si>
    <t>G07183840004</t>
  </si>
  <si>
    <t>G07183840005</t>
  </si>
  <si>
    <t>G07183890003</t>
  </si>
  <si>
    <t>G07188240003</t>
  </si>
  <si>
    <t>G07188250003</t>
  </si>
  <si>
    <t>G07188260003</t>
  </si>
  <si>
    <t>G07188280004</t>
  </si>
  <si>
    <t>G07188290004</t>
  </si>
  <si>
    <t>S09194690003</t>
  </si>
  <si>
    <t>S09194790001</t>
  </si>
  <si>
    <t>G07200560002</t>
  </si>
  <si>
    <t>Q09665650002</t>
  </si>
  <si>
    <t>Q09666530002</t>
  </si>
  <si>
    <t>Q09667180002</t>
  </si>
  <si>
    <t>S09195840002</t>
  </si>
  <si>
    <t>S09195870002</t>
  </si>
  <si>
    <t>J03386940001</t>
  </si>
  <si>
    <t>J03386950001</t>
  </si>
  <si>
    <t>S09195610001</t>
  </si>
  <si>
    <t>S09196600003</t>
  </si>
  <si>
    <t>S09196830001</t>
  </si>
  <si>
    <t>S09196890003</t>
  </si>
  <si>
    <t>G07193710003</t>
  </si>
  <si>
    <t>G07193770001</t>
  </si>
  <si>
    <t>G07194970001</t>
  </si>
  <si>
    <t>G07196240003</t>
  </si>
  <si>
    <t>G07196250003</t>
  </si>
  <si>
    <t>G07196270003</t>
  </si>
  <si>
    <t>G07196310004</t>
  </si>
  <si>
    <t>G07196310005</t>
  </si>
  <si>
    <t>G07200570001</t>
  </si>
  <si>
    <t>J03386340001</t>
  </si>
  <si>
    <t>J03386350001</t>
  </si>
  <si>
    <t>J03386360001</t>
  </si>
  <si>
    <t>J03386370001</t>
  </si>
  <si>
    <t>J03386380001</t>
  </si>
  <si>
    <t>J03386390001</t>
  </si>
  <si>
    <t>J03386400001</t>
  </si>
  <si>
    <t>J03386410001</t>
  </si>
  <si>
    <t>J03386420001</t>
  </si>
  <si>
    <t>J03386430001</t>
  </si>
  <si>
    <t>J03386440001</t>
  </si>
  <si>
    <t>J03386450001</t>
  </si>
  <si>
    <t>J03386460001</t>
  </si>
  <si>
    <t>J03386470001</t>
  </si>
  <si>
    <t>J03386480001</t>
  </si>
  <si>
    <t>J03386490001</t>
  </si>
  <si>
    <t>J03386500001</t>
  </si>
  <si>
    <t>J03386510001</t>
  </si>
  <si>
    <t>J03386520001</t>
  </si>
  <si>
    <t>J03386530001</t>
  </si>
  <si>
    <t>J03386540001</t>
  </si>
  <si>
    <t>J03386550001</t>
  </si>
  <si>
    <t>J03386560001</t>
  </si>
  <si>
    <t>J03386570001</t>
  </si>
  <si>
    <t>J03386580001</t>
  </si>
  <si>
    <t>J03386590001</t>
  </si>
  <si>
    <t>J03386600001</t>
  </si>
  <si>
    <t>J03386610001</t>
  </si>
  <si>
    <t>J03386620001</t>
  </si>
  <si>
    <t>J03386630001</t>
  </si>
  <si>
    <t>J03387310002</t>
  </si>
  <si>
    <t>J03387340002</t>
  </si>
  <si>
    <t>J03387380002</t>
  </si>
  <si>
    <t>S09198280002</t>
  </si>
  <si>
    <t>S09198290002</t>
  </si>
  <si>
    <t>J03387590001</t>
  </si>
  <si>
    <t>J03387600001</t>
  </si>
  <si>
    <t>J03387610001</t>
  </si>
  <si>
    <t>J03387620001</t>
  </si>
  <si>
    <t>J03387630001</t>
  </si>
  <si>
    <t>J03387640001</t>
  </si>
  <si>
    <t>J03387650001</t>
  </si>
  <si>
    <t>J03387660001</t>
  </si>
  <si>
    <t>J03387670001</t>
  </si>
  <si>
    <t>J03387680001</t>
  </si>
  <si>
    <t>J03387690001</t>
  </si>
  <si>
    <t>J03387700001</t>
  </si>
  <si>
    <t>J03387710001</t>
  </si>
  <si>
    <t>S09197620003</t>
  </si>
  <si>
    <t>S09197650003</t>
  </si>
  <si>
    <t>S09198260003</t>
  </si>
  <si>
    <t>S09198290003</t>
  </si>
  <si>
    <t>G07209500001</t>
  </si>
  <si>
    <t>G07209580001</t>
  </si>
  <si>
    <t>G07209620001</t>
  </si>
  <si>
    <t>G07211580004</t>
  </si>
  <si>
    <t>G07211590004</t>
  </si>
  <si>
    <t>G07211600004</t>
  </si>
  <si>
    <t>G07212670004</t>
  </si>
  <si>
    <t>G07212680003</t>
  </si>
  <si>
    <t>G07212690003</t>
  </si>
  <si>
    <t>G07212750001</t>
  </si>
  <si>
    <t>J03387010001</t>
  </si>
  <si>
    <t>J03387020001</t>
  </si>
  <si>
    <t>J03387030001</t>
  </si>
  <si>
    <t>J03387040001</t>
  </si>
  <si>
    <t>J03387050001</t>
  </si>
  <si>
    <t>J03387060001</t>
  </si>
  <si>
    <t>J03387070001</t>
  </si>
  <si>
    <t>J03387080001</t>
  </si>
  <si>
    <t>J03387090001</t>
  </si>
  <si>
    <t>J03387100001</t>
  </si>
  <si>
    <t>J03387110001</t>
  </si>
  <si>
    <t>J03387120001</t>
  </si>
  <si>
    <t>J03387130001</t>
  </si>
  <si>
    <t>J03387140001</t>
  </si>
  <si>
    <t>J03387150001</t>
  </si>
  <si>
    <t>J03387160001</t>
  </si>
  <si>
    <t>J03387170001</t>
  </si>
  <si>
    <t>J03387180001</t>
  </si>
  <si>
    <t>J03387200001</t>
  </si>
  <si>
    <t>J03387210001</t>
  </si>
  <si>
    <t>J03387320001</t>
  </si>
  <si>
    <t>J03387560001</t>
  </si>
  <si>
    <t>J03387570001</t>
  </si>
  <si>
    <t>J03387580001</t>
  </si>
  <si>
    <t>G07218100002</t>
  </si>
  <si>
    <t>G07218160002</t>
  </si>
  <si>
    <t>G07225080002</t>
  </si>
  <si>
    <t>G07225170002</t>
  </si>
  <si>
    <t>Q09675990002</t>
  </si>
  <si>
    <t>Q09676020002</t>
  </si>
  <si>
    <t>Q09676130002</t>
  </si>
  <si>
    <t>Q09676200002</t>
  </si>
  <si>
    <t>Q09678350002</t>
  </si>
  <si>
    <t>Q09678990002</t>
  </si>
  <si>
    <t>S09200340002</t>
  </si>
  <si>
    <t>S09200370002</t>
  </si>
  <si>
    <t>S09200380002</t>
  </si>
  <si>
    <t>S09200420002</t>
  </si>
  <si>
    <t>S09200430002</t>
  </si>
  <si>
    <t>S09200490002</t>
  </si>
  <si>
    <t>S09200520002</t>
  </si>
  <si>
    <t>J03388310001</t>
  </si>
  <si>
    <t>J03388320001</t>
  </si>
  <si>
    <t>J03388330001</t>
  </si>
  <si>
    <t>J03388340001</t>
  </si>
  <si>
    <t>S09200030001</t>
  </si>
  <si>
    <t>S09200270003</t>
  </si>
  <si>
    <t>G07218110001</t>
  </si>
  <si>
    <t>G07218170001</t>
  </si>
  <si>
    <t>G07222550004</t>
  </si>
  <si>
    <t>G07222560004</t>
  </si>
  <si>
    <t>G07223790004</t>
  </si>
  <si>
    <t>G07223800004</t>
  </si>
  <si>
    <t>G07225090001</t>
  </si>
  <si>
    <t>G07225180001</t>
  </si>
  <si>
    <t>G07226110004</t>
  </si>
  <si>
    <t>G07226110005</t>
  </si>
  <si>
    <t>J03388100001</t>
  </si>
  <si>
    <t>J03388110001</t>
  </si>
  <si>
    <t>J03388120001</t>
  </si>
  <si>
    <t>J03388130001</t>
  </si>
  <si>
    <t>J03388140001</t>
  </si>
  <si>
    <t>J03388150001</t>
  </si>
  <si>
    <t>J03388160001</t>
  </si>
  <si>
    <t>J03388170001</t>
  </si>
  <si>
    <t>J03388180001</t>
  </si>
  <si>
    <t>J03388190001</t>
  </si>
  <si>
    <t>J03388200001</t>
  </si>
  <si>
    <t>J03388210001</t>
  </si>
  <si>
    <t>J03388220001</t>
  </si>
  <si>
    <t>J03388230001</t>
  </si>
  <si>
    <t>J03388240001</t>
  </si>
  <si>
    <t>J03388250001</t>
  </si>
  <si>
    <t>J03388260001</t>
  </si>
  <si>
    <t>J03388270001</t>
  </si>
  <si>
    <t>J03388280001</t>
  </si>
  <si>
    <t>J03388290001</t>
  </si>
  <si>
    <t>J03388300001</t>
  </si>
  <si>
    <t>J03388510002</t>
  </si>
  <si>
    <t>J03388520002</t>
  </si>
  <si>
    <t>J03388910002</t>
  </si>
  <si>
    <t>J03388920002</t>
  </si>
  <si>
    <t>J03388930002</t>
  </si>
  <si>
    <t>J03388940002</t>
  </si>
  <si>
    <t>J03388950002</t>
  </si>
  <si>
    <t>J03388960002</t>
  </si>
  <si>
    <t>J03389200002</t>
  </si>
  <si>
    <t>J03389210002</t>
  </si>
  <si>
    <t>J03389220002</t>
  </si>
  <si>
    <t>J03389230002</t>
  </si>
  <si>
    <t>Q09681240002</t>
  </si>
  <si>
    <t>Q09681810002</t>
  </si>
  <si>
    <t>Q09681870002</t>
  </si>
  <si>
    <t>Q09681880002</t>
  </si>
  <si>
    <t>Q09683410002</t>
  </si>
  <si>
    <t>Q09683620002</t>
  </si>
  <si>
    <t>S09201840003</t>
  </si>
  <si>
    <t>S09201820001</t>
  </si>
  <si>
    <t>S09201910003</t>
  </si>
  <si>
    <t>S09202400003</t>
  </si>
  <si>
    <t>S09202420003</t>
  </si>
  <si>
    <t>S09202440003</t>
  </si>
  <si>
    <t>S09202480001</t>
  </si>
  <si>
    <t>G07228930003</t>
  </si>
  <si>
    <t>G07229050003</t>
  </si>
  <si>
    <t>G07229100004</t>
  </si>
  <si>
    <t>G07229170004</t>
  </si>
  <si>
    <t>G07229200004</t>
  </si>
  <si>
    <t>G07229230003</t>
  </si>
  <si>
    <t>G07229260004</t>
  </si>
  <si>
    <t>G07229310003</t>
  </si>
  <si>
    <t>G07230200004</t>
  </si>
  <si>
    <t>G07232570004</t>
  </si>
  <si>
    <t>G07232580004</t>
  </si>
  <si>
    <t>G07232590004</t>
  </si>
  <si>
    <t>G07232640004</t>
  </si>
  <si>
    <t>G07232960001</t>
  </si>
  <si>
    <t>G07238410001</t>
  </si>
  <si>
    <t>J03388640001</t>
  </si>
  <si>
    <t>J03388650001</t>
  </si>
  <si>
    <t>J03388660001</t>
  </si>
  <si>
    <t>J03388670001</t>
  </si>
  <si>
    <t>J03388680001</t>
  </si>
  <si>
    <t>J03388690001</t>
  </si>
  <si>
    <t>J03388700001</t>
  </si>
  <si>
    <t>J03388710001</t>
  </si>
  <si>
    <t>J03388720001</t>
  </si>
  <si>
    <t>J03388730001</t>
  </si>
  <si>
    <t>J03389770002</t>
  </si>
  <si>
    <t>J03389780002</t>
  </si>
  <si>
    <t>J03389790002</t>
  </si>
  <si>
    <t>J03389800002</t>
  </si>
  <si>
    <t>J03389960002</t>
  </si>
  <si>
    <t>Q09691820002</t>
  </si>
  <si>
    <t>T03819100001</t>
  </si>
  <si>
    <t>T03819120001</t>
  </si>
  <si>
    <t>T03819140001</t>
  </si>
  <si>
    <t>T03819160001</t>
  </si>
  <si>
    <t>T03819180001</t>
  </si>
  <si>
    <t>T03819200001</t>
  </si>
  <si>
    <t>T03819220001</t>
  </si>
  <si>
    <t>T03819240001</t>
  </si>
  <si>
    <t>T03819260001</t>
  </si>
  <si>
    <t>T03819280001</t>
  </si>
  <si>
    <t>T03819300001</t>
  </si>
  <si>
    <t>T03819320001</t>
  </si>
  <si>
    <t>T03819340001</t>
  </si>
  <si>
    <t>T03819360001</t>
  </si>
  <si>
    <t>T03819380001</t>
  </si>
  <si>
    <t>T03819400001</t>
  </si>
  <si>
    <t>T03819420001</t>
  </si>
  <si>
    <t>T03819440001</t>
  </si>
  <si>
    <t>T03819460001</t>
  </si>
  <si>
    <t>T03819480001</t>
  </si>
  <si>
    <t>T03819500001</t>
  </si>
  <si>
    <t>T03819520001</t>
  </si>
  <si>
    <t>T03819540001</t>
  </si>
  <si>
    <t>T03819560001</t>
  </si>
  <si>
    <t>T03819580001</t>
  </si>
  <si>
    <t>T03819600001</t>
  </si>
  <si>
    <t>T03819620001</t>
  </si>
  <si>
    <t>T03819640001</t>
  </si>
  <si>
    <t>T03819660001</t>
  </si>
  <si>
    <t>T03819680001</t>
  </si>
  <si>
    <t>T03819700001</t>
  </si>
  <si>
    <t>T03819720001</t>
  </si>
  <si>
    <t>T03819740001</t>
  </si>
  <si>
    <t>T03819760001</t>
  </si>
  <si>
    <t>T03819780001</t>
  </si>
  <si>
    <t>T03819800001</t>
  </si>
  <si>
    <t>T03819820001</t>
  </si>
  <si>
    <t>T03819840001</t>
  </si>
  <si>
    <t>T03819860001</t>
  </si>
  <si>
    <t>T03819880001</t>
  </si>
  <si>
    <t>T03819910001</t>
  </si>
  <si>
    <t>T03819930001</t>
  </si>
  <si>
    <t>T03819950001</t>
  </si>
  <si>
    <t>T03819970001</t>
  </si>
  <si>
    <t>T03819990001</t>
  </si>
  <si>
    <t>T03820010001</t>
  </si>
  <si>
    <t>T03820030001</t>
  </si>
  <si>
    <t>T03820050001</t>
  </si>
  <si>
    <t>T03820070001</t>
  </si>
  <si>
    <t>T03820090001</t>
  </si>
  <si>
    <t>T03820110001</t>
  </si>
  <si>
    <t>T03820130001</t>
  </si>
  <si>
    <t>T03820150001</t>
  </si>
  <si>
    <t>T03820170001</t>
  </si>
  <si>
    <t>S09202960001</t>
  </si>
  <si>
    <t>S09203340001</t>
  </si>
  <si>
    <t>S09203880003</t>
  </si>
  <si>
    <t>S09204080003</t>
  </si>
  <si>
    <t>S09204280003</t>
  </si>
  <si>
    <t>S09204460001</t>
  </si>
  <si>
    <t>S09204640004</t>
  </si>
  <si>
    <t>T03818080001</t>
  </si>
  <si>
    <t>T03818100001</t>
  </si>
  <si>
    <t>T03818120001</t>
  </si>
  <si>
    <t>T03818140001</t>
  </si>
  <si>
    <t>T03818160001</t>
  </si>
  <si>
    <t>T03818180001</t>
  </si>
  <si>
    <t>T03818200001</t>
  </si>
  <si>
    <t>T03818220001</t>
  </si>
  <si>
    <t>T03818240001</t>
  </si>
  <si>
    <t>T03818260001</t>
  </si>
  <si>
    <t>T03818280001</t>
  </si>
  <si>
    <t>T03818300001</t>
  </si>
  <si>
    <t>T03818320001</t>
  </si>
  <si>
    <t>T03818340001</t>
  </si>
  <si>
    <t>T03818360001</t>
  </si>
  <si>
    <t>T03818380001</t>
  </si>
  <si>
    <t>T03818400001</t>
  </si>
  <si>
    <t>T03818420001</t>
  </si>
  <si>
    <t>T03818440001</t>
  </si>
  <si>
    <t>T03818460001</t>
  </si>
  <si>
    <t>T03818480001</t>
  </si>
  <si>
    <t>T03818500001</t>
  </si>
  <si>
    <t>T03818520001</t>
  </si>
  <si>
    <t>T03818540001</t>
  </si>
  <si>
    <t>T03818560001</t>
  </si>
  <si>
    <t>T03818580001</t>
  </si>
  <si>
    <t>T03818600001</t>
  </si>
  <si>
    <t>T03818620001</t>
  </si>
  <si>
    <t>T03818640001</t>
  </si>
  <si>
    <t>T03818660001</t>
  </si>
  <si>
    <t>T03818680001</t>
  </si>
  <si>
    <t>T03818700001</t>
  </si>
  <si>
    <t>T03818720001</t>
  </si>
  <si>
    <t>T03818740001</t>
  </si>
  <si>
    <t>T03818760001</t>
  </si>
  <si>
    <t>T03818780001</t>
  </si>
  <si>
    <t>T03818800001</t>
  </si>
  <si>
    <t>T03818820001</t>
  </si>
  <si>
    <t>T03818840001</t>
  </si>
  <si>
    <t>T03818860001</t>
  </si>
  <si>
    <t>T03818880001</t>
  </si>
  <si>
    <t>T03818900001</t>
  </si>
  <si>
    <t>T03818920001</t>
  </si>
  <si>
    <t>T03818940001</t>
  </si>
  <si>
    <t>T03818960001</t>
  </si>
  <si>
    <t>T03818980001</t>
  </si>
  <si>
    <t>T03819000001</t>
  </si>
  <si>
    <t>T03819020001</t>
  </si>
  <si>
    <t>T03819040001</t>
  </si>
  <si>
    <t>T03819060001</t>
  </si>
  <si>
    <t>T03819080001</t>
  </si>
  <si>
    <t>G07242900003</t>
  </si>
  <si>
    <t>G07242950003</t>
  </si>
  <si>
    <t>G07243120003</t>
  </si>
  <si>
    <t>G07244650003</t>
  </si>
  <si>
    <t>G07244660003</t>
  </si>
  <si>
    <t>G07248060004</t>
  </si>
  <si>
    <t>G07248070004</t>
  </si>
  <si>
    <t>G07248080004</t>
  </si>
  <si>
    <t>G07248090004</t>
  </si>
  <si>
    <t>G07248150004</t>
  </si>
  <si>
    <t>J03389620001</t>
  </si>
  <si>
    <t>J03389720001</t>
  </si>
  <si>
    <t>J03389730001</t>
  </si>
  <si>
    <t>J03389740001</t>
  </si>
  <si>
    <t>J03389750001</t>
  </si>
  <si>
    <t>J03389760001</t>
  </si>
  <si>
    <t>00099021001 DEP.DE CHEQ.AJENOS,RET.DE NO_CONCILIADO CAM.,CONCEPTO: PAGO INCAPACIDADES TEMPORALES (REEMBOLSO) MINISTERIO DE ECONOMIA FINANZAS PUBLICAS,DEP.: CAJA NACIONAL DE SALUD , PROCEDENCIA: BANCO UNION S.A., CHEQUE: 15058, FECHA DE EMISION:15/03/2018</t>
  </si>
  <si>
    <t>00099021001 DEP.DE CHEQ.AJENOS,RET.DE NO_CONCILIADO CAM.,CONCEPTO: PAGO INCAPACIDADES TEMPORALES (REEMBOLSO) MINISTERIO DE ECONOMIA FINANZAS PUBLICAS,DEP.: CAJA NACIONAL DE SALUD , PROCEDENCIA: BANCO UNION S.A., CHEQUE: 15060, FECHA DE EMISION:15/03/2018</t>
  </si>
  <si>
    <t>00099021001 DEP.DE CHEQ.AJENOS,RET.DE NO_CONCILIADO CAM.,CONCEPTO: PAGO INCAPACIDADES TEMPORALES (REEMBOLSO) MINISTERIO DE ECONOMIA FINANZAS PUBLICAS,DEP.: CAJA NACIONAL DE SALUD , PROCEDENCIA: BANCO UNION S.A., CHEQUE: 15059, FECHA DE EMISION:15/03/2018</t>
  </si>
  <si>
    <t>00020011103 DEP.DE CHEQ.AJENOS,RET.DE CAM.,CONCEPTO: PAGO TRANSF EXT. EMP "JETSTREAM" P/ CAPACITACION CURSO SIMULADOR P/ PILOTOS P/ AERO AVRO RJ -70,DEP.: TRANSPORTE AEREO MILITAR , PROCEDENCIA: BANCO UNION S.A., CHEQUE: 19298, FECHA DE EMISION:29/03/2018</t>
  </si>
  <si>
    <t>00660012006 DEP.DE CHEQ.AJENOS,RET.DE CAM.,CONCEPTO: DEVOLUCION DE VIATICOS Y BONO DE TE GESTION 2017,DEP.: ORGANO JUDICIAL DISTRITO POTOSI , PROCEDENCIA: BANCO UNION S.A., CHEQUE: 1181, FECHA DE EMISION:28/03/2018</t>
  </si>
  <si>
    <t>00592012001 DEP.DE CHEQ.AJENOS,RET.DE CAM.,CONCEPTO: PAGO P/ DEVOLUCION DE PASAJE A AGENCIA DE VIAJE BOLTUR TKT 2890300173418,DEP.: TRANSPORTE AEREO MILITAR , PROCEDENCIA: BANCO UNION S.A., CHEQUE: 19263, FECHA DE EMISION:19/03/2018</t>
  </si>
  <si>
    <t>00086018041 DEP.DE CHEQ.AJENOS,RET.DE CAM.,CONCEPTO: PAGO P/DEVOLUCION DE PASAJE A LA SRA CYNTHIA SILVA TKT 2890300157952,DEP.: TRANSPORTE AEREO MILITAR , PROCEDENCIA: BANCO UNION S.A., CHEQUE: 19264, FECHA DE EMISION:19/03/2018</t>
  </si>
  <si>
    <t>00526012001 DEP.DE CHEQ.AJENOS,RET.DE CAM.,CONCEPTO: PAGO P/ DEVOLUCION DE PASAJE A LA AGENCIA DE VIAJE BOLTUR TKT 289030059982,DEP.: TRANSPORTE AEREO MILITAR , PROCEDENCIA: BANCO UNION S.A., CHEQUE: 19240, FECHA DE EMISION:15/03/2018</t>
  </si>
  <si>
    <t>00526012001 DEP.DE CHEQ.AJENOS,RET.DE CAM.,CONCEPTO: PAGO DEVOLUCION DE PASAJE A LOS SRES. FABIOLA ROLLANO, HORACIO PAZ TKT 2890300120859 -2890300120860,DEP.: TRANSPORTE AEREO MILITAR</t>
  </si>
  <si>
    <t>00099021001 DEP.DE CHEQ.AJENOS,RET.DE CAM.,CONCEPTO: BARBERY MONTERO JOHNNY,DEP.: BANCO UNION S.A. , PROCEDENCIA: BANCO UNION S.A., CHEQUE: 154466, FECHA DE EMISION:10/04/2018</t>
  </si>
  <si>
    <t>00342012001 DEP.DE CHEQ.AJENOS,RET.DE CAM.,CONCEPTO: DEVOLUCION FONDOS EN AVANCE,DEP.: AEV REGIONAL POTOSI , PROCEDENCIA: BANCO UNION S.A., CHEQUE: 588, FECHA DE EMISION:12/03/2018</t>
  </si>
  <si>
    <t>00574012002 DEP.DE CHEQ.AJENOS,RET.DE CAM.,CONCEPTO: PAGO INCAPACIDAD TEMPORAL DEL PERSONAL SEDEM CORREPONDIENTE MES ENERO 2018,DEP.: CAJA DE SALUD DE CAMINOS YRA , PROCEDENCIA: BANCO UNION S.A., CHEQUE: 9022, FECHA DE EMISION:27/03/2018</t>
  </si>
  <si>
    <t>00574012003 DEP.DE CHEQ.AJENOS,RET.DE CAM.,CONCEPTO: PAGO INCAPACIDAD TEMPORAL DEL PERSONAL SEDEM CORRESPONDIENTE MES ENERO 2018,DEP.: CAJA DE SALUD DE CAMINOS YRA , PROCEDENCIA: BANCO UNION S.A., CHEQUE: 9023, FECHA DE EMISION:27/03/2018</t>
  </si>
  <si>
    <t>00015011108 DEP.DE CHEQ.AJENOS,RET.DE CAM.,CONCEPTO: DEVOLUCION DE FONDOS,DEP.: MIN. GOBIERNO , PROCEDENCIA: BANCO UNION S.A., CHEQUE: 51048, FECHA DE EMISION:28/03/2018</t>
  </si>
  <si>
    <t>00099021001 DEP.DE CHEQ.AJENOS,RET.DE CAM.,CONCEPTO: DEVOLUCION DE RECURSOS POR ESTRAVIO DE CREDENCIALES(BERNARDO CAÑAVIRI - BERONICA MOSCOSO),DEP.: CAMARA DE SENADORES , PROCEDENCIA: BANCO UNION S.A., CHEQUE: 6869, FECHA DE EMISION:02/04/2018</t>
  </si>
  <si>
    <t>00099021001 DEP.DE CHEQ.AJENOS,RET.DE CAM.,CONCEPTO: REEMBOLSO POR SUBSIDIO DE INCAPACIDAD TEMPORAL,DEP.: CONTRALORIA GENERAL DEL ESTADO , PROCEDENCIA: BANCO UNION S.A., CHEQUE: 5563, FECHA DE EMISION:28/03/2018</t>
  </si>
  <si>
    <t>00099021001 DEP.DE CHEQ.AJENOS,RET.DE CAM.,CONCEPTO: REEMBOLSO SUBSIDIO INCAPACIDAD TEMPORAL,DEP.: CONTRALORIA GENERAL DEL ESTADO , PROCEDENCIA: BANCO UNION S.A., CHEQUE: 5564, FECHA DE EMISION:28/03/2018</t>
  </si>
  <si>
    <t>00099021001 DEP.DE CHEQ.AJENOS,RET.DE CAM.,CONCEPTO: REEMBOLSO SUBSIDIO DE INCAPACIDAD TEMPORAL,DEP.: CONTRALORIA GENERAL DEL ESTADO , PROCEDENCIA: BANCO UNION S.A., CHEQUE: 5566, FECHA DE EMISION:28/03/2018</t>
  </si>
  <si>
    <t>00099021001 DEP.DE CHEQ.AJENOS,RET.DE CAM.,CONCEPTO: REEMBOLSO SUBSIDIO DE INCAPACIDAD TEMPORAL,DEP.: CONTRALORIA GENERAL DEL ESTADO , PROCEDENCIA: BANCO UNION S.A., CHEQUE: 5565, FECHA DE EMISION:28/03/2018</t>
  </si>
  <si>
    <t>00591012001 DEP.DE CHEQ.AJENOS,RET.DE CAM.,CONCEPTO: DEPOSITÓ DE LOS INGRESOS DE LA LINEA DEL TELEFERICO DE ORURO FEBRERO 2018,DEP.: EMP.ESTATAL DE TRANSP.POR CABLE MI TELEFERICO , PROCEDENCIA: BANCO UNION S.A., CHEQUE: 1631, FECHA DE EMISION:28/03/2018</t>
  </si>
  <si>
    <t>00290012001 DEP.DE CHEQ.AJENOS,RET.DE CAM.,CONCEPTO: DEP.INDEMINIZACION DE TELEFONO MARCA CISCO DE LA EMPRESA CREDINFORM S.A. DEL 15-3-2018 S/G C-31 N°76,DEP.: SERVICIO DE IMPUESTOS NACIONALES</t>
  </si>
  <si>
    <t>00290012001 DEP.DE CHEQ.AJENOS,RET.DE CAM.,CONCEPTO: DEP.POR MULTAS Y ATRASOS GDLP- II,DE LA GESTION/2015 S/G C-31 SIP N° 77,DEP.: SERVICIO DE IMPUESTOS NACIONALES , PROCEDENCIA: BANCO UNION S.A., CHEQUE: 4808, FECHA DE EMISION:26/03/2018</t>
  </si>
  <si>
    <t>00225014304 DEPOSITO DE EFECTIVO, DEPOSITANTE: SENASBA, CONCEPTO: DEVOLUCION DEL SALDOS DE FONDOS EN AVANCE A CUENTA, CUENTA DE DEPOSITO: CUENTA UNICA DEL TESORO</t>
  </si>
  <si>
    <t>00099021001 DEP.DE CHEQ.AJENOS,RET.DE CAM.,CONCEPTO: COMPENSACION MENSUAL DE COTIZACION,DEP.: FUTURO DE BOLIVIA S.A AFP , PROCEDENCIA: BANCO DE CREDITO DE BOLIVIA S.A., CHEQUE: 53429, FECHA DE EMISION:23/04/2018</t>
  </si>
  <si>
    <t>00099021001 DEP.DE CHEQ.AJENOS,RET.DE CAM.,CONCEPTO: COMPENSACION MENSUAL DE COTIZACION,DEP.: FUTURO DE BOLIVIA S.A. AFP , PROCEDENCIA: BANCO DE CREDITO DE BOLIVIA S.A., CHEQUE: 53287, FECHA DE EMISION:11/04/2018</t>
  </si>
  <si>
    <t>00099021001 DEP.DE CHEQ.AJENOS,RET.DE CAM.,CONCEPTO: DEP FONDOS TGN POR CIERRE TRIMESTRAL (ENERO-MARZO/2018),DEP.: MMAYA/SERNAP/PNANMI MADIDI , PROCEDENCIA: BANCO UNION S.A., CHEQUE: 1452, FECHA DE EMISION:13/04/2018</t>
  </si>
  <si>
    <t>00041011101 DEPOSITO DE EFECTIVO, DEPOSITANTE: SERGIO SALAZAR, CONCEPTO: DEVOLUCION DE FONDOS EN AVANCE, CUENTA DE DEPOSITO: CUENTA UNICA DEL TESORO</t>
  </si>
  <si>
    <t>00099021001 DEP.DE CHEQ.AJENOS,RET.DE CAM.,CONCEPTO: DEV.DE PASAJES AEREOS NO UTILIZADOS GESTION 2016 PREV.10-C-13 BS.93,50PREV.10-C-15 BS.282,10,DEP.: ADEMAF - CLAUDIA NAVARRO DURAN</t>
  </si>
  <si>
    <t>00099021001 DEP.DE CHEQ.AJENOS,RET.DE CAM.,CONCEPTO: DEV.DE RECURSOS DEL PROY."PROD.Y RENOV.DE CULTIVARES DE CITRICOS EN LA COMUN.DE MOCORI MUN.YANACACHI,DEP.: GOBIERNO AUTONOMO MUNICIPAL DE YANACACHI</t>
  </si>
  <si>
    <t>00099021001 DEP.DE CHEQ.AJENOS,RET.DE CAM.,CONCEPTO: DEVOL DE PASAJE AEREO NO UTILIZADO S/G MEM. CD-OFMA.VPGR N° 05/2018,DEP.: CAMARA DE DIPUTADOS , PROCEDENCIA: BANCO UNION S.A., CHEQUE: 16642, FECHA DE EMISION:09/04/2018</t>
  </si>
  <si>
    <t>00099021001 DEP.DE CHEQ.AJENOS,RET.DE CAM.,CONCEPTO: DEVOLUCION COBROS INDEBIDOS GRUPO N° 13 COMPROBANTE N° 65 DE FECHA 3-04-18,DEP.: SENASIR , PROCEDENCIA: BANCO UNION S.A., CHEQUE: 7869, FECHA DE EMISION:03/04/2018</t>
  </si>
  <si>
    <t>00099021001 DEP.DE CHEQ.AJENOS,RET.DE CAM.,CONCEPTO: DEVOLUCION COTIZACION EXCESO,DEP.: FUTURO DE BOLIVIA S.A. AFP , PROCEDENCIA: BANCO DE CREDITO DE BOLIVIA S.A., CHEQUE: 53476, FECHA DE EMISION:27/04/2018</t>
  </si>
  <si>
    <t>00086038007 DEPOSITO DE EFECTIVO, DEPOSITANTE: LIMBERT TOMAS QUISBERT VARGAS, CONCEPTO: REVERSION DE FONDOS EN AVANCE, CUENTA DE DEPOSITO: CUENTA UNICA DEL TESORO</t>
  </si>
  <si>
    <t>00016071101 DEPOSITO DE EFECTIVO, DEPOSITANTE: MARIA EUGENIA ASINA VALDA, CONCEPTO: DEVOLUCION DE SALDO POR FONDOS EN AVANCE, CUENTA DE DEPOSITO: CUENTA UNICA DEL TESORO</t>
  </si>
  <si>
    <t>00212082001 DEPOSITO DE EFECTIVO, DEPOSITANTE: INRA LA PAZ- RENE RAMOS RAMOS, CONCEPTO: DEVOLUCION DE VIATICOS, CUENTA DE DEPOSITO: CUENTA UNICA DEL TESORO</t>
  </si>
  <si>
    <t>00342012001 DEPOSITO DE EFECTIVO, DEPOSITANTE: MARCELO ADRIAN ARCE RIVERO, CONCEPTO: DEVOLUCION DE VIATICOS, CUENTA DE DEPOSITO: CUENTA UNICA DEL TESORO</t>
  </si>
  <si>
    <t>00099021001 DEP.DE CHEQ.AJENOS,RET.DE CAM.,CONCEPTO: DEVOLUCION COTIZACION EXCESO,DEP.: FUTURO DE BOLIVIA S.A. AFP , PROCEDENCIA: BANCO DE CREDITO DE BOLIVIA S.A., CHEQUE: 53477, FECHA DE EMISION:27/04/2018</t>
  </si>
  <si>
    <t>00099021001 DEP.DE CHEQ.AJENOS,RET.DE CAM.,CONCEPTO: DEVOLUCION DE BOA PASAJE NO UTILIZADO POR SERGIO CUSICANQUI,DEP.: BOLIVIANA DE AVIACION " BOA " , PROCEDENCIA: BANCO UNION S.A., CHEQUE: 6199, FECHA DE EMISION:23/04/2018</t>
  </si>
  <si>
    <t>00099021001 DEP.DE CHEQ.AJENOS,RET.DE CAM.,CONCEPTO: DEVOLUCION EN FONDOS EN AVANCE,DEP.: MINISTERIO DE MEDIO AMBIENTE Y AGUA , PROCEDENCIA: BANCO UNION S.A., CHEQUE: 941, FECHA DE EMISION:27/03/2018</t>
  </si>
  <si>
    <t>00660012006 DEP.DE CHEQ.AJENOS,RET.DE CAM.,CONCEPTO: EXCEDENTE DE LLAMADAS ABRIL 2017,DEP.: ORGANO JUDICIAL-DISTRITO CHUQUISACA , PROCEDENCIA: BANCO UNION S.A., CHEQUE: 1164, FECHA DE EMISION:28/03/2018</t>
  </si>
  <si>
    <t>00660012006 DEP.DE CHEQ.AJENOS,RET.DE CAM.,CONCEPTO: EXCEDENTE DE LLAMADAS MAYO 2017,DEP.: ORGANO JUDICIAL-DISTRITO CHUQUISACA , PROCEDENCIA: BANCO UNION S.A., CHEQUE: 1165, FECHA DE EMISION:28/03/2018</t>
  </si>
  <si>
    <t>00660012006 DEP.DE CHEQ.AJENOS,RET.DE CAM.,CONCEPTO: EXCEDENTE DE LLAMADAS JULIO 2017,DEP.: ORGANO JUDICIAL-DISTRITO CHUQUISACA , PROCEDENCIA: BANCO UNION S.A., CHEQUE: 1166, FECHA DE EMISION:28/03/2018</t>
  </si>
  <si>
    <t>00660012006 DEP.DE CHEQ.AJENOS,RET.DE CAM.,CONCEPTO: EXCEDENTE DE LLAMADAS AGOSTO 2017,DEP.: ORGANO JUDICIAL-DISTRITO CHUQUISACA , PROCEDENCIA: BANCO UNION S.A., CHEQUE: 1167, FECHA DE EMISION:28/03/2018</t>
  </si>
  <si>
    <t>00660012006 DEP.DE CHEQ.AJENOS,RET.DE CAM.,CONCEPTO: EXCEDENTE DE LLAMADAS SEPTIEMBRE 2017,DEP.: ORGANO JUDICIAL-DISTRITO CHUQUISACA , PROCEDENCIA: BANCO UNION S.A., CHEQUE: 1168, FECHA DE EMISION:28/03/2018</t>
  </si>
  <si>
    <t>00660012006 DEP.DE CHEQ.AJENOS,RET.DE CAM.,CONCEPTO: EXCEDENTE DE LLAMADAS OCTUBRE 2017,DEP.: ORGANO JUDICIAL-DISTRITO CHUQUISACA , PROCEDENCIA: BANCO UNION S.A., CHEQUE: 1169, FECHA DE EMISION:28/03/2018</t>
  </si>
  <si>
    <t>00660012006 DEP.DE CHEQ.AJENOS,RET.DE CAM.,CONCEPTO: EXCEDENTE DE LLAMADAS NOVIEMBRE 2017,DEP.: ORGANO JUDICIAL-DISTRITO CHUQUISACA , PROCEDENCIA: BANCO UNION S.A., CHEQUE: 1170, FECHA DE EMISION:28/03/2018</t>
  </si>
  <si>
    <t>00660012006 DEP.DE CHEQ.AJENOS,RET.DE CAM.,CONCEPTO: DIFERENCIA DE PAGO EN DEMASIA,DEP.: ORGANO JUDICIAL-DISTRITO CHUQUISACA , PROCEDENCIA: BANCO UNION S.A., CHEQUE: 1172, FECHA DE EMISION:28/03/2018</t>
  </si>
  <si>
    <t>00099021001 DEP.DE CHEQ.AJENOS,RET.DE CAM.,CONCEPTO: TRANSFERENCIA DE RECURSOS (MORATO ROJAS MARIA EUGENIA),DEP.: MINISTERIO DE EDUCACION , PROCEDENCIA: BANCO UNION S.A., CHEQUE: 22122, FECHA DE EMISION:02/04/2018</t>
  </si>
  <si>
    <t>00099021001 DEP.DE CHEQ.AJENOS,RET.DE CAM.,CONCEPTO: TRANSFERENCIA DE RECURSOS (SANABRIA OSINA MARIA CRISTINA),DEP.: MINISTERIO DE EDUCACION , PROCEDENCIA: BANCO UNION S.A., CHEQUE: 22121, FECHA DE EMISION:02/04/2018</t>
  </si>
  <si>
    <t>00099021001 DEP.DE CHEQ.AJENOS,RET.DE CAM.,CONCEPTO: TRANSFERENCIA DE RECURSOS (ALBA SUAREZ MARIA ROSA),DEP.: MINISTERIO DE EDUCACION , PROCEDENCIA: BANCO UNION S.A., CHEQUE: 22120, FECHA DE EMISION:02/04/2018</t>
  </si>
  <si>
    <t>00342012001 DEP.DE CHEQ.AJENOS,RET.DE CAM.,CONCEPTO: DEVOLUCION FONDOS EN AVANCE,DEP.: AEV REGIONAL POTOSI , PROCEDENCIA: BANCO UNION S.A., CHEQUE: 591, FECHA DE EMISION:20/03/2018</t>
  </si>
  <si>
    <t>00020011103 DEP.DE CHEQ.AJENOS,RET.DE CAM.,CONCEPTO: PAGO TRANSF EXT EMP CARIBE P/ ADQUISICION DE LLANTAS NLG Y MLG P/ LA AERO BO EING FAB-115 Y FAB -117,DEP.: TRANSPORTE AEREO MILITAR</t>
  </si>
  <si>
    <t>00020011103 DEP.DE CHEQ.AJENOS,RET.DE CAM.,CONCEPTO: PAGO TRANSF EXT EMP "CARIBE" P/ADQUISICION DE MATERIAL ELECTRICO Y REPUESTOS P/AERO BOEING FAB-118,DEP.: TRANSPORTE AEREO MILITAR , PROCEDENCIA: BANCO UNION S.A., CHEQUE: 19310, FECHA DE EMISION:03/04/2018</t>
  </si>
  <si>
    <t>00099021001 DEP.DE CHEQ.AJENOS,RET.DE CAM.,CONCEPTO: DEVOLUCION DE CC NO COBRADA DICIEMBRE 2017,DEP.: LA VITALICIA SEGUROS Y REASEGUROS DE VIDA S.A. , PROCEDENCIA: BANCO BISA S.A., CHEQUE: 46274, FECHA DE EMISION:04/04/2018</t>
  </si>
  <si>
    <t>00099021001 DEP.DE CHEQ.AJENOS,RET.DE CAM.,CONCEPTO: DEVOLUCION DE FONDOS POR PASAJES AEREOS NO UTILIZADOS GESTION 2017,DEP.: EMPRESA ESTATAL BOLIVIANA DE TURISMO-BOLTUR , PROCEDENCIA: BANCO UNION S.A., CHEQUE: 6563, FECHA DE EMISION:09/04/2018</t>
  </si>
  <si>
    <t>00099021001 DEP.DE CHEQ.AJENOS,RET.DE CAM.,CONCEPTO: DEVOLUCION DE PASAJES DEL SR ROBERTO ANTEZANA,DEP.: ORGANO ELECTORAL PLURINACIONAL , PROCEDENCIA: BANCO UNION S.A., CHEQUE: 8704, FECHA DE EMISION:15/03/2018</t>
  </si>
  <si>
    <t>00201032001 DEPOSITO DE EFECTIVO, DEPOSITANTE: ADEMAF-WILSON HUGO LAZARTE RAMIREZ, CONCEPTO: DEVOLUCION DE RECURSOS DEL PREVENTIVO N° 0516-03, CUENTA DE DEPOSITO: CUENTA UNICA DEL TESORO</t>
  </si>
  <si>
    <t>00342012001 DEPOSITO DE EFECTIVO, DEPOSITANTE: SRA YENNY AVENDAÑO CI 5953518LP, CONCEPTO: DEVOLUCION POR EXCESO DE LLAMADAS MES ENERO, CUENTA DE DEPOSITO: CUENTA UNICA DEL TESORO</t>
  </si>
  <si>
    <t>00342012001 DEPOSITO DE EFECTIVO, DEPOSITANTE: SRA JENNY AVENDAÑO CI 5953518 LP, CONCEPTO: DEVOLUCION POR EXCESO DE LLAMADAS MES FEBRERO, CUENTA DE DEPOSITO: CUENTA UNICA DEL TESORO</t>
  </si>
  <si>
    <t>00190012003 DEPOSITO DE EFECTIVO, DEPOSITANTE: JOSE AMERICO TORRUELLA PRIETO, CONCEPTO: DEVOLUCION DE FONDOS EN AVANCE POR COMPRA DE BANDERAS, CUENTA DE DEPOSITO: CUENTA UNICA DEL TESORO</t>
  </si>
  <si>
    <t>00099021001 DEP.DE CHEQ.AJENOS,RET.DE CAM.,CONCEPTO: DEVOLUCION PASAJES NACIONALES GESTION 2015 S/G NOTA PGE / DGAA N° 014/18,DEP.: BOA - BOLIVIANA DE AVIACION , PROCEDENCIA: BANCO UNION S.A., CHEQUE: 8833, FECHA DE EMISION:13/04/2018</t>
  </si>
  <si>
    <t>00591012001 DEPOSITO DE EFECTIVO, DEPOSITANTE: TELEFERICOS DOPPELMAYR BOLIVIA S.A., CONCEPTO: DEVOLUCION PAGO EPSAS POR DAÑOS OCASIONADOS EN LOS MESES DICIEMBRE/2017 ENERO/2018, CUENTA DE DEPOSITO: CUENTA UNICA DEL TESORO</t>
  </si>
  <si>
    <t>00099021001 DEP.DE CHEQ.AJENOS,RET.DE CAM.,CONCEPTO: DEVOLUCION PRIMA,DEP.: CREDINFORM INTERNATIONAL S.A. , PROCEDENCIA: BANCO MERCANTIL SANTA CRUZ SA., CHEQUE: 112728, FECHA DE EMISION:02/04/2018</t>
  </si>
  <si>
    <t>00046024204 DEPOSITO DE EFECTIVO, DEPOSITANTE: GERMAN FLORES QUISPE, CONCEPTO: DEVOLUCION DE VIATICOS, CUENTA DE DEPOSITO: CUENTA UNICA DEL TESORO</t>
  </si>
  <si>
    <t>00099021001 DEP.DE CHEQ.AJENOS,RET.DE CAM.,CONCEPTO: DEVOLUCION SALDOS NO EJECUTADOS,DEP.: MIN.DE EDU.-PROGRAMA NAL DE POSTALFABETIZACION , PROCEDENCIA: BANCO UNION S.A., CHEQUE: 5614, FECHA DE EMISION:26/04/2018</t>
  </si>
  <si>
    <t>00099021001 DEP.DE CHEQ.AJENOS,RET.DE CAM.,CONCEPTO: ELIZABETH FLORES ORTEGA,DEP.: BANCO UNION S.A. , PROCEDENCIA: BANCO UNION S.A., CHEQUE: 154461, FECHA DE EMISION:02/04/2018</t>
  </si>
  <si>
    <t>00212082001 DEPOSITO DE EFECTIVO, DEPOSITANTE: ADALBERTO VELARDE CARASANI, CONCEPTO: DEVOLUCION DE FONDOS EN AVANCE, CUENTA DE DEPOSITO: CUENTA UNICA DEL TESORO</t>
  </si>
  <si>
    <t>00099021001 DEP.DE CHEQ.AJENOS,RET.DE CAM.,CONCEPTO: FRACCION COMPLEMENTARIA MENSUAL,DEP.: FUTURO DE BOLIVIA S.A. AFP , PROCEDENCIA: BANCO DE CREDITO DE BOLIVIA S.A., CHEQUE: 53288, FECHA DE EMISION:11/04/2018</t>
  </si>
  <si>
    <t>00526012001 DEPOSITO DE EFECTIVO, DEPOSITANTE: DAVID JULIAN CORONEL MAMANI, CONCEPTO: DEVOLUCION PASAJES, CUENTA DE DEPOSITO: CUENTA UNICA DEL TESORO</t>
  </si>
  <si>
    <t>00099021001 DEP.DE CHEQ.AJENOS,RET.DE CAM.,CONCEPTO: H.C.DIPUTADOS - DEVOLUCION INCAPACIDAD TEMPORAL - FEBRERO / 2018,DEP.: CAJA PETROLERA DE SALUD , PROCEDENCIA: BANCO UNION S.A., CHEQUE: 13232, FECHA DE EMISION:23/04/2018</t>
  </si>
  <si>
    <t>00099021001 DEP.DE CHEQ.AJENOS,RET.DE CAM.,CONCEPTO: LOLA TERRAZA MAURO,DEP.: BANCO UNION S.A. , PROCEDENCIA: BANCO UNION S.A., CHEQUE: 154475, FECHA DE EMISION:25/04/2018</t>
  </si>
  <si>
    <t>00099021001 DEP.DE CHEQ.AJENOS,RET.DE CAM.,CONCEPTO: MIN.COMUNICACION - DEVOL. INCAPACIDAD TEMPORAL - FEBRERO / 2018,DEP.: CAJA PETROLERA DE SALUD , PROCEDENCIA: BANCO UNION S.A., CHEQUE: 13237, FECHA DE EMISION:23/04/2018</t>
  </si>
  <si>
    <t>00212082001 DEPOSITO DE EFECTIVO, DEPOSITANTE: INRA-TOMAS BARRA MAYTA, CONCEPTO: DEVOLUCION DE GASTOS OPERATIVOS, CUENTA DE DEPOSITO: CUENTA UNICA DEL TESORO</t>
  </si>
  <si>
    <t>00010011102 DEPOSITO DE EFECTIVO, DEPOSITANTE: ANTONIO ABAL OÑA, CONCEPTO: REPOSICION POR SIETE ANTECEDENTES PENALES CONSULADO DE BOLIVIA EN COMODORO RIVADAVIA, CUENTA DE DEPOSITO: CUENTA UNICA DEL TESORO</t>
  </si>
  <si>
    <t>00047228001 DEPOSITO DE EFECTIVO, DEPOSITANTE: REMBERTO BERRIOS GUTIERREZ, CONCEPTO: DEVOLUCION, CUENTA DE DEPOSITO: CUENTA UNICA DEL TESORO</t>
  </si>
  <si>
    <t>00373024105 DEPOSITO DE EFECTIVO, DEPOSITANTE: PRODUCCION DE PAPA COMUNIDAD PAMPA LUPIARA CH., CONCEPTO: DEVOLUCION DE INTERESES, CUENTA DE DEPOSITO: CUENTA UNICA DEL TESORO</t>
  </si>
  <si>
    <t>00373024105 DEPOSITO DE EFECTIVO, DEPOSITANTE: GONZALO L. CALLE PAXIPATTY, CONCEPTO: DEVOLUCION DE INTERESES GENERADAS DEL EXTRACTO BANCARIO, CUENTA DE DEPOSITO: CUENTA UNICA DEL TESORO</t>
  </si>
  <si>
    <t>00373024105 DEPOSITO DE EFECTIVO, DEPOSITANTE: GONZALO LUIS CALLE PAXIPATTY, CONCEPTO: DEVOLUCION DE RECURSOS NO EJECUTADOS, CUENTA DE DEPOSITO: CUENTA UNICA DEL TESORO</t>
  </si>
  <si>
    <t>00099021001 DEP.DE CHEQ.AJENOS,RET.DE CAM.,CONCEPTO: PAGO AL MINISTERIO DE ECONOMIA Y FINANZAS PUBLICAS POR DEVOLUCION DE NOTA DE CREDITO FISCAL AZUCAR,DEP.: INSUMOS BOLIVIA , PROCEDENCIA: BANCO UNION S.A., CHEQUE: 572, FECHA DE EMISION:12/04/2018</t>
  </si>
  <si>
    <t>00099021001 DEP.DE CHEQ.AJENOS,RET.DE CAM.,CONCEPTO: PAGO DEVOLUCION DE PASAJE A LA AGENCIA DE VIAJE BOLTUR TKT 2890300173417,2890300173409,DEP.: TRANSPORTE AEREO MILITAR , PROCEDENCIA: BANCO UNION S.A., CHEQUE: 19353, FECHA DE EMISION:09/04/2018</t>
  </si>
  <si>
    <t>00099021001 DEP.DE CHEQ.AJENOS,RET.DE CAM.,CONCEPTO: PAGO INCAPACIDAD TEMPORAL DEL PERSONAL ABC CORRESPONDIENTE MES FEBRERO 2018,DEP.: CAJA DE SALUD DE CAMINOS Y RA. , PROCEDENCIA: BANCO UNION S.A., CHEQUE: 9028, FECHA DE EMISION:27/03/2018</t>
  </si>
  <si>
    <t>00099021001 DEP.DE CHEQ.AJENOS,RET.DE CAM.,CONCEPTO: PAGO INCAPACIDADES TEMPORALES REEMBOLSO MINISTERIO DE ECONOMIA Y FINANZAS PUBLICAS,DEP.: CAJA NACIONAL DE SALUD , PROCEDENCIA: BANCO UNION S.A., CHEQUE: 15183, FECHA DE EMISION:04/04/2018</t>
  </si>
  <si>
    <t>00099021001 DEP.DE CHEQ.AJENOS,RET.DE CAM.,CONCEPTO: DEVOLUCION A LA CUT POR MULTA RETRAZO EN LA ENTREGA,DEP.: MINISTERIO DE GOBIERNO - UELICN , PROCEDENCIA: BANCO UNION S.A., CHEQUE: 7817, FECHA DE EMISION:28/03/2018</t>
  </si>
  <si>
    <t>00597012001 DEP.DE CHEQ.AJENOS,RET.DE CAM.,CONCEPTO: RECURSOS PROPIOS VENTAS YLB,DEP.: YACIMIENTOS DE LITIO BOLIVIANOS , PROCEDENCIA: BANCO UNION S.A., CHEQUE: 65, FECHA DE EMISION:02/04/2018</t>
  </si>
  <si>
    <t>00099021001 DEP.DE CHEQ.AJENOS,RET.DE CAM.,CONCEPTO: PAGO INCAPACIDADES TEMPORALES REEMBOLSO MINISTERIO DE ECONOMIA Y FINANZAS PUBLICAS,DEP.: CAJA NACIONAL DE SALUD , PROCEDENCIA: BANCO UNION S.A., CHEQUE: 15184, FECHA DE EMISION:04/04/2018</t>
  </si>
  <si>
    <t>00099021001 DEP.DE CHEQ.AJENOS,RET.DE CAM.,CONCEPTO: PAGO INCAPACIDADES TEMPORALES REEMBOLSO MINISTERIO DE ECONOMIA Y FINANZAS PUBLICAS,DEP.: CAJA NACIONAL DE SALUD , PROCEDENCIA: BANCO UNION S.A., CHEQUE: 15185, FECHA DE EMISION:04/04/2018</t>
  </si>
  <si>
    <t>00099021001 DEP.DE CHEQ.AJENOS,RET.DE CAM.,CONCEPTO: PAGO POR DESCUENTO MONTOS EXCEDENTES POR DOBLE PERCEPCION DE RECURSOS PUBLICOS,DEP.: CAJA NACIONAL DE SALUD , PROCEDENCIA: BANCO UNION S.A., CHEQUE: 35688, FECHA DE EMISION:26/04/2018</t>
  </si>
  <si>
    <t>00099021001 DEP.DE CHEQ.AJENOS,RET.DE CAM.,CONCEPTO: PAGO POR ENFERMEDAD COMUN, CORRESPONDIENTE AL MES DE FEBRERO DE 2018,DEP.: CAJA DE SALUD DE LA BANCA PRIVADA , PROCEDENCIA: BANCO NACIONAL DE BOLIVIA S.A., CHEQUE: 6895075, FECHA DE EMISION:26/03/2018</t>
  </si>
  <si>
    <t>00099021001 DEP.DE CHEQ.AJENOS,RET.DE CAM.,CONCEPTO: POR PAGO DE SINIESTRO ANH,DEP.: CIA DE SEGUROS Y REASEGUROS FORTALEZA S.A. , PROCEDENCIA: BANCO FORTALEZA SOCIEDAD ANONIMA (BANCO FORTALEZA S.A.), CHEQUE: 7090, FECHA DE EMISIO</t>
  </si>
  <si>
    <t>00373024101 DEPOSITO DE EFECTIVO, DEPOSITANTE: JAIME MOLLO CHAVEZ, CONCEPTO: DEVOLUCION DE FONDOS EN AVANCE, CUENTA DE DEPOSITO: CUENTA UNICA DEL TESORO</t>
  </si>
  <si>
    <t>00099021001 DEPOSITO DE EFECTIVO, DEPOSITANTE: ESCUELA MILITAR DE TOPOGRAFIA DEL EJERCITO, CONCEPTO: REVERSION POR CONCEPTO DE SERVICIO DE TELEFONIA CORRESPONDIENTE AL MES DE FEB / 18, CUENTA DE DEPOSITO: CUENTA UNICA DEL TESORO</t>
  </si>
  <si>
    <t>00206012001 DEPOSITO DE EFECTIVO, DEPOSITANTE: TANIA TABORGA VARGAS C.I. 7580964, CONCEPTO: DEVOLUCION DE HABERES DICIEMBRE 2017, CUENTA DE DEPOSITO: CUENTA UNICA DEL TESORO</t>
  </si>
  <si>
    <t>00212082001 DEPOSITO DE EFECTIVO, DEPOSITANTE: TEODORA VENTURA COYO, CONCEPTO: DEVOLUCION DE GASTOS OPERATIVOS, CUENTA DE DEPOSITO: CUENTA UNICA DEL TESORO</t>
  </si>
  <si>
    <t>00526012001 DEPOSITO DE EFECTIVO, DEPOSITANTE: BOLIVIA TV - RODRIGO GUIBARRA PARRADO, CONCEPTO: DEVOLUCION DE VIATICOS BOLIVIA TV, CUENTA DE DEPOSITO: CUENTA UNICA DEL TESORO</t>
  </si>
  <si>
    <t>00099021001 DEP.DE CHEQ.AJENOS,RET.DE CAM.,CONCEPTO: REEMBOLSO DE BAJAS MEDICAS POR INCAPACIDAD TEMPORAL,DEP.: MINISTERIO DE SALUD , PROCEDENCIA: BANCO UNION S.A., CHEQUE: 26723, FECHA DE EMISION:23/03/2018</t>
  </si>
  <si>
    <t>00099021001 DEP.DE CHEQ.AJENOS,RET.DE CAM.,CONCEPTO: REEMBOLSO DE SUBSIDIOS POR INCAPACIDAD TEMPORAL FEBRERO / 2018,DEP.: CAJA BANCARIA ESTATAL DE SALUD , PROCEDENCIA: BANCO UNION S.A., CHEQUE: 27013, FECHA DE EMISION:10/04/2018</t>
  </si>
  <si>
    <t>00526012001 DEPOSITO DE EFECTIVO, DEPOSITANTE: JOSE ERNESTO BELTRAN TAPIA, CONCEPTO: DEVOLUCION DE VIATICOS, CUENTA DE DEPOSITO: CUENTA UNICA DEL TESORO</t>
  </si>
  <si>
    <t>00099021001 DEP.DE CHEQ.AJENOS,RET.DE CAM.,CONCEPTO: REEMBOLSO POR PARTE DEL SEGURO SOCIAL UNIVERSITARIO,DEP.: CONSERVATORIO PLURINACIONAL DE MUSICA , PROCEDENCIA: BANCO UNION S.A., CHEQUE: 18144, FECHA DE EMISION:12/04/2018</t>
  </si>
  <si>
    <t>00099021001 DEP.DE CHEQ.AJENOS,RET.DE CAM.,CONCEPTO: REVERSION FRACCION DICIEMBRE NUAS 26805960,19587156 Y 12299431,DEP.: SEGUROS PROVIDA SA , PROCEDENCIA: BANCO NACIONAL DE BOLIVIA S.A., CHEQUE: 4350264, FECHA DE EMISION:09/04/2018</t>
  </si>
  <si>
    <t>00099021001 DEP.DE CHEQ.AJENOS,RET.DE CAM.,CONCEPTO: TRIBUNAL CONSTITUCIONAL PLURINACIONAL - DEVOLUCION INCAPACIDAD TEMPORAL ENERO/2018,DEP.: CAJA PETROLERA DE SALUD , PROCEDENCIA: BANCO UNION S.A., CHEQUE: 18166, FECHA DE EMISION:04/04/2018</t>
  </si>
  <si>
    <t>00099021001 DEP.DE CHEQ.AJENOS,RET.DE CAM.,CONCEPTO: WILLY GONZALO CABEZAS IGLESIAS,DEP.: BANCO UNION S.A. , PROCEDENCIA: BANCO UNION S.A., CHEQUE: 154470, FECHA DE EMISION:16/04/2018</t>
  </si>
  <si>
    <t>00526012001 DEPOSITO DE EFECTIVO, DEPOSITANTE: JUVENAL ARNALDO ACARAPI MAGUEÑO, CONCEPTO: DEVOLUCION VIATICOS BOLIVIA TV, CUENTA DE DEPOSITO: CUENTA UNICA DEL TESORO</t>
  </si>
  <si>
    <t>00586012001 DEPOSITO DE EFECTIVO, DEPOSITANTE: ROSA ALEJANDRA SUAREZ SALINAS, CONCEPTO: DEVOLUCION DE FONDOS EL PREVENTIVO 147, CUENTA DE DEPOSITO: CUENTA UNICA DEL TESORO</t>
  </si>
  <si>
    <t>00586012001 DEPOSITO DE EFECTIVO, DEPOSITANTE: ROSA ALEJANDRA SUAREZ SALINAS, CONCEPTO: DEVOLUCION DE FONDOS AL PREVENTIVO 148, CUENTA DE DEPOSITO: CUENTA UNICA DEL TESORO</t>
  </si>
  <si>
    <t>00099021001 DEP.DE CHEQ.AJENOS,RET.DE CAM.,CONCEPTO: DEVOLUCION DE RECURSOS PROYECTO CONSTRUCCION VIA FERREA MONTERO BULO BULO,DEP.: MINISTERIO DE OBRAS PUBLICAS SERVICIOS Y VIVIENDA , PROCEDENCIA: BANCO UNION S.A., CHEQUE: 2342, FECHA DE EMISION:03/04/2018</t>
  </si>
  <si>
    <t>00514010012 DEP.DE CHEQ.AJENOS,RET.DE CAM.,CONCEPTO: TRANSFERENCIA DE FONDOS PARA PAGOS AL EXTERIOR,DEP.: EMPRESA NACIONAL DE ELECTRICIDAD , PROCEDENCIA: BANCO UNION S.A., CHEQUE: 17143, FECHA DE EMISION:04/04/2018</t>
  </si>
  <si>
    <t>00290012001 DEP.DE CHEQ.AJENOS,RET.DE CAM.,CONCEPTO: DEP POR MULTAS Y ATRASOS DE LA GGSCZ DE DIC/2017 ; S/G C-31 SIP N° 79,DEP.: SERVICIO DE IMPUESTOS NACIONALES , PROCEDENCIA: BANCO UNION S.A., CHEQUE: 4812, FECHA DE EMISION:28/03/2018</t>
  </si>
  <si>
    <t>00290012001 DEP.DE CHEQ.AJENOS,RET.DE CAM.,CONCEPTO: DEP POR MULTAS Y ATRASOS GDLP DEL 2017;SEGUN C-31 SIP N°84,DEP.: SERVICIO DE IMPUESTOS NACIONALES , PROCEDENCIA: BANCO UNION S.A., CHEQUE: 4813, FECHA DE EMISION:29/03/2018</t>
  </si>
  <si>
    <t>00290012001 DEP.DE CHEQ.AJENOS,RET.DE CAM.,CONCEPTO: DEP POR INASISTENCIA AL CURSO PREVENCION DEL ACOSO LABORAL EN EL SIN GESTION 2017 S/G C-31 SIP N° 80,DEP.: SERVICIO DE IMPUESTOS NACIONALES</t>
  </si>
  <si>
    <t>00680012001 DEP.DE CHEQ.AJENOS,RET.DE CAM.,CONCEPTO: PAGO ALQUILER A.T.M. CONTRALORIA MES ABRIL 2018,DEP.: BANCO UNION S.A. , PROCEDENCIA: BANCO UNION S.A., CHEQUE: 151770, FECHA DE EMISION:04/04/2018</t>
  </si>
  <si>
    <t>00099021001 DEP.DE CHEQ.AJENOS,RET.DE CAM.,CONCEPTO: PREV 451/2018 DEVOLUCION DE PASAJE AEREO NO UTILIZADO S/G RESOL ADM N° 12-A/2018-2019 Y H.R. N° 3202,DEP.: CAMARA DE DIPUTADOS , PROCEDENCIA: BANCO UNION S.A., CHEQUE: 16631, FECHA DE EMISION:03/04/2018</t>
  </si>
  <si>
    <t>00283022001 DEP.DE CHEQ.AJENOS,RET.DE CAM.,CONCEPTO: REPOSICION POR SEGUROS FORTALEZA GPS,DEP.: GERENCIA REGIONAL LA PAZ URCA , PROCEDENCIA: BANCO UNION S.A., CHEQUE: 1516, FECHA DE EMISION:03/04/2018</t>
  </si>
  <si>
    <t>00020011102 DEP.DE CHEQ.AJENOS,RET.DE CAM.,CONCEPTO: PAGO DE HABERES PERSONAL CONSULTORES MES MARZO/18 DGTAM,DEP.: TRANSPORTE AEREO MILITAR , PROCEDENCIA: BANCO UNION S.A., CHEQUE: 19322, FECHA DE EMISION:05/04/2018</t>
  </si>
  <si>
    <t>00020011102 DEP.DE CHEQ.AJENOS,RET.DE CAM.,CONCEPTO: PAGO DE HABERES PERSONAL EVENTUAL MES MARZO/18 DGTAM,DEP.: TRANSPORTE AEREO MILITAR , PROCEDENCIA: BANCO UNION S.A., CHEQUE: 19321, FECHA DE EMISION:05/04/2018</t>
  </si>
  <si>
    <t>00099021001 DEPOSITO DE EFECTIVO, DEPOSITANTE: ( ABC ) OFICINA CENTRAL, CONCEPTO: DEVOLUCION DE SALDO DE VIATICOS, CUENTA DE DEPOSITO: CUENTA UNICA DEL TESORO</t>
  </si>
  <si>
    <t>00099021001 DEPOSITO DE EFECTIVO, DEPOSITANTE: ABRAHAM ALARCON CALZADA, CONCEPTO: DEVOLUCION, CUENTA DE DEPOSITO: CUENTA UNICA DEL TESORO</t>
  </si>
  <si>
    <t>00020031101 DEPOSITO DE EFECTIVO, DEPOSITANTE: FROILAN MARIN ALANOCA CI 4796736 LP, CONCEPTO: REVERSION POR CONCEPTO DE VIATICOS PERIODO VESTIBULAR, CUENTA DE DEPOSITO: CUENTA UNICA DEL TESORO</t>
  </si>
  <si>
    <t>00099021001 DEPOSITO DE EFECTIVO, DEPOSITANTE: ADRIANA SALVATIERRA ARRIAZA, CONCEPTO: DEVOLUCION DE VIATICOS, CUENTA DE DEPOSITO: CUENTA UNICA DEL TESORO</t>
  </si>
  <si>
    <t>00290184101 DEPOSITO DE EFECTIVO, DEPOSITANTE: EDUARDO ANTONIO ALBA RIVERO, CONCEPTO: DEVOLUCION POR TRANSPORTE PROYECTO CONTROLADORES TRIBUTARIOS 2017 DE LA GDLPZ II, CUENTA DE DEPOSITO: CUENTA UNICA DEL TESORO</t>
  </si>
  <si>
    <t>00099021001 DEPOSITO DE EFECTIVO, DEPOSITANTE: AEVIVIENDA AGENCIA ESTATAL DE VIVIENDA, CONCEPTO: PAGO DE SERVICIO DE AGUA POTABLE MES ENERO, CUENTA DE DEPOSITO: CUENTA UNICA DEL TESORO</t>
  </si>
  <si>
    <t>00283022001 DEPOSITO DE EFECTIVO, DEPOSITANTE: ARMANDO SOSSA, CONCEPTO: DEVOLUCION DE VIATICO, CUENTA DE DEPOSITO: CUENTA UNICA DEL TESORO</t>
  </si>
  <si>
    <t>00592012001 DEPOSITO DE EFECTIVO, DEPOSITANTE: DELIA CALANI, CONCEPTO: ND 81415 GESTION 2016, CUENTA DE DEPOSITO: CUENTA UNICA DEL TESORO</t>
  </si>
  <si>
    <t>00592012001 DEPOSITO DE EFECTIVO, DEPOSITANTE: ELIAS VIDAURRE, CONCEPTO: ND 66203 GESTION 2016, CUENTA DE DEPOSITO: CUENTA UNICA DEL TESORO</t>
  </si>
  <si>
    <t>00099021001 DEPOSITO DE EFECTIVO, DEPOSITANTE: AGUIRRE HAUG ROSA CI 1616147, CONCEPTO: DEVOLUCION DE SALARIO EXCEDENTE AL DEL PRESIDENTE MARZO 2018, CUENTA DE DEPOSITO: CUENTA UNICA DEL TESORO</t>
  </si>
  <si>
    <t>00592012001 DEPOSITO DE EFECTIVO, DEPOSITANTE: GRISEL MARCIA LAZARTE ARMAZA, CONCEPTO: ND 149720 GESTION 2017, CUENTA DE DEPOSITO: CUENTA UNICA DEL TESORO</t>
  </si>
  <si>
    <t>00212082001 DEPOSITO DE EFECTIVO, DEPOSITANTE: INRA-DEMETRIO SANCHEZ VARGAS, CONCEPTO: DEVOLUCION DE VIATICOS, CUENTA DE DEPOSITO: CUENTA UNICA DEL TESORO</t>
  </si>
  <si>
    <t>00099021001 DEPOSITO DE EFECTIVO, DEPOSITANTE: ALEJANDRO WILDE CHAVARRIA VILLEGAS, CONCEPTO: DEVOLUCION DEL 13% DE VIATICOS, CUENTA DE DEPOSITO: CUENTA UNICA DEL TESORO</t>
  </si>
  <si>
    <t>00099021001 DEPOSITO DE EFECTIVO, DEPOSITANTE: ALFRED JIMMY MELEAN ASENDATEUFRER, CONCEPTO: DEVOLUCION DE VIATICOS, CUENTA DE DEPOSITO: CUENTA UNICA DEL TESORO</t>
  </si>
  <si>
    <t>00099021001 DEPOSITO DE EFECTIVO, DEPOSITANTE: AMELIA APAZA DE APAZA, CONCEPTO: DEVOLUCION POR CONCEPTO " SENASIR ", CUENTA DE DEPOSITO: CUENTA UNICA DEL TESORO</t>
  </si>
  <si>
    <t>00574012002 DEPOSITO DE EFECTIVO, DEPOSITANTE: LACTEOSBOL- SANDRA CARI CHAVEZ, CONCEPTO: DEVOLUCION POR CONCEPTO DEL SALDO DE AFILIACIONES A LA CAJA DE CAMINOS, CUENTA DE DEPOSITO: CUENTA UNICA DEL TESORO</t>
  </si>
  <si>
    <t>00099021001 DEPOSITO DE EFECTIVO, DEPOSITANTE: AMERICA GONZALES HERRERA, CONCEPTO: DEVOLUCION RENTA, CUENTA DE DEPOSITO: CUENTA UNICA DEL TESORO</t>
  </si>
  <si>
    <t>00099021001 DEPOSITO DE EFECTIVO, DEPOSITANTE: AMERICO VICTOR CHOQUE RODRIGUEZ - ATT, CONCEPTO: DEVOLUCION POR EXCESO DE PAGO ( DEVENGADO ), CUENTA DE DEPOSITO: CUENTA UNICA DEL TESORO</t>
  </si>
  <si>
    <t>00099021001 DEPOSITO DE EFECTIVO, DEPOSITANTE: APATA CABALLERO CELESTINO, CONCEPTO: DEVOLUCION DE HABERES REVERSION, CUENTA DE DEPOSITO: CUENTA UNICA DEL TESORO</t>
  </si>
  <si>
    <t>00212012001 DEPOSITO DE EFECTIVO, DEPOSITANTE: DAVID OSCAR MAMANI MAMANI, CONCEPTO: REPOSICION DE CREDENCIAL, CUENTA DE DEPOSITO: CUENTA UNICA DEL TESORO</t>
  </si>
  <si>
    <t>00373024105 DEPOSITO DE EFECTIVO, DEPOSITANTE: PROYECTO APOYO Y FORTALECIMIENTO DE LA GESTION, CONCEPTO: DEVOLUCION DE SALDOS NO EJECUTADOS, CUENTA DE DEPOSITO: CUENTA UNICA DEL TESORO</t>
  </si>
  <si>
    <t>00526012001 DEPOSITO DE EFECTIVO, DEPOSITANTE: BOLIVIA TV-RAMIRO PACOSILLO MAMANI, CONCEPTO: DEVOLUCION DE VIATICOS, CUENTA DE DEPOSITO: CUENTA UNICA DEL TESORO</t>
  </si>
  <si>
    <t>00212082001 DEPOSITO DE EFECTIVO, DEPOSITANTE: SANTOS OSWALDO GONZALES CUSSI, CONCEPTO: DEVOLUCION DE VIATICOS, CUENTA DE DEPOSITO: CUENTA UNICA DEL TESORO</t>
  </si>
  <si>
    <t>00132052001 DEPOSITO DE EFECTIVO, DEPOSITANTE: SEDEM-EEPS, CONCEPTO: DEVOLUCION DE FONDOS EN AVANCE C31-164, CUENTA DE DEPOSITO: CUENTA UNICA DEL TESORO</t>
  </si>
  <si>
    <t>00212014305 DEPOSITO DE EFECTIVO, DEPOSITANTE: LUIS HORACIO PLATA CHUQUIMIA 4744604 LP, CONCEPTO: DEVOLUCION DE HABERES GESTION 2017, CUENTA DE DEPOSITO: CUENTA UNICA DEL TESORO</t>
  </si>
  <si>
    <t>00099021001 DEPOSITO DE EFECTIVO, DEPOSITANTE: ARIEL ORELLANA CAYARI, CONCEPTO: DEVOLUCION TASA DE EMBARQUE RUTA SCZ-LPZ 21/03/18 ANH, CUENTA DE DEPOSITO: CUENTA UNICA DEL TESORO</t>
  </si>
  <si>
    <t>00099021001 DEPOSITO DE EFECTIVO, DEPOSITANTE: ARTEAGA LOAYZA RAUL ANTONIO, CONCEPTO: REVERSION DE HABERES MARZO 2018 PREV. 2067 N PLANILLA 2340 DE ARTEAGA LOAYZA RAUL ANTONIO, CUENTA DE DEPOSITO: CUENTA UNICA DEL TESORO</t>
  </si>
  <si>
    <t>00224012005 DEPOSITO DE EFECTIVO, DEPOSITANTE: ARIEL RODRIGO QUISPE ANTEZANA, CONCEPTO: DEVOLUCION DE SALDO NO UTILIZADO EN FONDOS EN AVANCE, CUENTA DE DEPOSITO: CUENTA UNICA DEL TESORO</t>
  </si>
  <si>
    <t>00046024204 DEP.DE CHEQ.AJENOS,RET.DE CAM.,CONCEPTO: REEMBOLSO DE BAJAS MEDICAS POR INCAPACIDAD TEMPORAL,DEP.: MINISTERIO DE SALUD , PROCEDENCIA: BANCO UNION S.A., CHEQUE: 26724, FECHA DE EMISION:23/03/2018</t>
  </si>
  <si>
    <t>00099021001 DEPOSITO DE EFECTIVO, DEPOSITANTE: ARTEAGA LOAYZA RAUL ANTONIO, CONCEPTO: REVERSION DE HABERES MARZO 2018 PREV. 2067 N° PLANILLAS 2340 DE ARTEAGA LOAYZA RAUL ANTONIO, CUENTA DE DEPOSITO: CUENTA UNICA DEL TESORO</t>
  </si>
  <si>
    <t>00046021109 DEP.DE CHEQ.AJENOS,RET.DE CAM.,CONCEPTO: REVERSION DE FONDOS ( EJECUCION DE BOLETA DE GARANTIA),DEP.: MINISTERIO DE SALUD , PROCEDENCIA: BANCO BISA S.A., CHEQUE: 104262, FECHA DE EMISION:28/03/2018</t>
  </si>
  <si>
    <t>00099021001 DEPOSITO DE EFECTIVO, DEPOSITANTE: ASUNTA ELIZABETH PARI MUÑOZ, CONCEPTO: DOBLE PERCEPCION, CUENTA DE DEPOSITO: CUENTA UNICA DEL TESORO</t>
  </si>
  <si>
    <t>00574012002 DEPOSITO DE EFECTIVO, DEPOSITANTE: JULIO VALENTINO ANDRE HERBAS, CONCEPTO: DEVOLUCION DE FONDOS EN AVANCE, CUENTA DE DEPOSITO: CUENTA UNICA DEL TESORO</t>
  </si>
  <si>
    <t>00099021001 DEPOSITO DE EFECTIVO, DEPOSITANTE: AURELIO CHUQUIMIA - INSA, CONCEPTO: REVERSION, CUENTA DE DEPOSITO: CUENTA UNICA DEL TESORO</t>
  </si>
  <si>
    <t>00099021001 DEPOSITO DE EFECTIVO, DEPOSITANTE: BARRIOS VILLA ALFONSO CI 1253043, CONCEPTO: DEVOLUCION DE SALARIO EXCEDENTE AL DEL PRESIDENTE MARZO 2018, CUENTA DE DEPOSITO: CUENTA UNICA DEL TESORO</t>
  </si>
  <si>
    <t>00099021001 DEPOSITO DE EFECTIVO, DEPOSITANTE: BASILIA HORTENCIA CABRERA COLQUE, CONCEPTO: REVERSION TOTAL, CUENTA DE DEPOSITO: CUENTA UNICA DEL TESORO</t>
  </si>
  <si>
    <t>00099021001 DEPOSITO DE EFECTIVO, DEPOSITANTE: BATALLON DE INFANTERIA DE MARINA " I BAGUE ", CONCEPTO: REVERSION DE SALDOS NO EJECUTADOS, CUENTA DE DEPOSITO: CUENTA UNICA DEL TESORO</t>
  </si>
  <si>
    <t>00099021001 DEPOSITO DE EFECTIVO, DEPOSITANTE: BORIS MARCELO VALENZUELA SAIRE, CONCEPTO: DEVOLUCION DEL 13% DE VIATICOS, CUENTA DE DEPOSITO: CUENTA UNICA DEL TESORO</t>
  </si>
  <si>
    <t>00099021001 DEPOSITO DE EFECTIVO, DEPOSITANTE: BRACAMONTE ALANIZ HUMBERTO CI 5567062, CONCEPTO: DEVOLUCION DE SALARIO EXCEDENTE AL DEL PRESIDENTE MARZO 2018, CUENTA DE DEPOSITO: CUENTA UNICA DEL TESORO</t>
  </si>
  <si>
    <t>00099021001 DEPOSITO DE EFECTIVO, DEPOSITANTE: CALLE ARACENA JOSE MANUEL CI 1284098, CONCEPTO: DEVOLUCION DE SALARIO EXCEDENTE AL DEL PRESIDENTE MARZO 2018, CUENTA DE DEPOSITO: CUENTA UNICA DEL TESORO</t>
  </si>
  <si>
    <t>00099021001 DEPOSITO DE EFECTIVO, DEPOSITANTE: CAMARGO BARRIONUEVO HERNAN CI 1394844, CONCEPTO: DEVOLUCION DE SALARIO EXCEDENTE AL DEL PRESIDENTE MARZO 2018, CUENTA DE DEPOSITO: CUENTA UNICA DEL TESORO</t>
  </si>
  <si>
    <t>00099021001 DEPOSITO DE EFECTIVO, DEPOSITANTE: CAP. INF. JORGE LUIS MERCADO MERIDA, CONCEPTO: DEVOLUCION DE PASAJES CAP. INF. JORGE LUIS MERCADO MERIDA, CUENTA DE DEPOSITO: CUENTA UNICA DEL TESORO</t>
  </si>
  <si>
    <t>00099021001 DEPOSITO DE EFECTIVO, DEPOSITANTE: CARLA MELISA LOPEZ ROSSE LOAIZA, CONCEPTO: DEVOLUCION DE AGUINALDO EN DEMASIA POR RENUNCIA, CUENTA DE DEPOSITO: CUENTA UNICA DEL TESORO</t>
  </si>
  <si>
    <t>00099021001 DEPOSITO DE EFECTIVO, DEPOSITANTE: CARLA MONTAÑO RIVERA, CONCEPTO: DEVOLUCION DE FONDOS, CUENTA DE DEPOSITO: CUENTA UNICA DEL TESORO</t>
  </si>
  <si>
    <t>00099021001 DEPOSITO DE EFECTIVO, DEPOSITANTE: CARMEN EDUBIGES SURCO GUACHALLA, CONCEPTO: DOBLE PERCEPCION, CUENTA DE DEPOSITO: CUENTA UNICA DEL TESORO</t>
  </si>
  <si>
    <t>00099021001 DEPOSITO DE EFECTIVO, DEPOSITANTE: CARMEN EVA GONZALES LAFUENTE, CONCEPTO: DEVOLUCION MEDIO DIA DE VIATICO, CUENTA DE DEPOSITO: CUENTA UNICA DEL TESORO</t>
  </si>
  <si>
    <t>00099021001 DEPOSITO DE EFECTIVO, DEPOSITANTE: CATALINA GUTIERREZ MAMANI, CONCEPTO: DEVOLUCION SENASIR, CUENTA DE DEPOSITO: CUENTA UNICA DEL TESORO</t>
  </si>
  <si>
    <t>00099021001 DEPOSITO DE EFECTIVO, DEPOSITANTE: CAYRA XIMENA CAMACHO JALDIN, CONCEPTO: DEVOLUCION SALDO SUSCRIPCION DE PERIODICOS GESTION 2018 MINISTERIO DE ECONOMIA Y FINANZAS PUBLICAS, CUENTA DE DEPOSITO: CUENTA UNICA DEL TESORO</t>
  </si>
  <si>
    <t>00099021001 DEPOSITO DE EFECTIVO, DEPOSITANTE: CECILIA FLORES DE CEÑI, CONCEPTO: COBRO INDEBIDO DE SENASIR DEL MES DE ABRIL, CUENTA DE DEPOSITO: CUENTA UNICA DEL TESORO</t>
  </si>
  <si>
    <t>00099021001 DEPOSITO DE EFECTIVO, DEPOSITANTE: CELIA PELAEZ AGUILAR, CONCEPTO: REVERSION DE BOLETA NO CORRESPONDE EL PAGO, CUENTA DE DEPOSITO: CUENTA UNICA DEL TESORO</t>
  </si>
  <si>
    <t>00020051101 DEPOSITO DE EFECTIVO, DEPOSITANTE: AREA NAVAL 3 BERMEJO, CONCEPTO: REVERSION SERVICIOS BASICOS COMUNICACIONES, CUENTA DE DEPOSITO: CUENTA UNICA DEL TESORO</t>
  </si>
  <si>
    <t>00155012001 DEPOSITO DE EFECTIVO, DEPOSITANTE: MARIA ELENA CANQUI ARANCIBIA, CONCEPTO: DEVOLUCION FALTA DE PRESENTACION FACTURAS SABSA, CUENTA DE DEPOSITO: CUENTA UNICA DEL TESORO</t>
  </si>
  <si>
    <t>00099021001 DEPOSITO DE EFECTIVO, DEPOSITANTE: CENTRO INTERNACIONAL DE LA QUINUA, CONCEPTO: DEVOLUCION DE RECURSOS POR REVERSION, CUENTA DE DEPOSITO: CUENTA UNICA DEL TESORO</t>
  </si>
  <si>
    <t>00099021001 DEPOSITO DE EFECTIVO, DEPOSITANTE: CIRO GERMAN ALAVIA MARIN, CONCEPTO: DEVOLUCION POR REMUNEERACION MAXIMA PERMITIDA EN EL SECTOR PUBLICO AGOSTO 2017, CUENTA DE DEPOSITO: CUENTA UNICA DEL TESORO</t>
  </si>
  <si>
    <t>00099021001 DEPOSITO DE EFECTIVO, DEPOSITANTE: CIRO GERMAN ALAVIA MARIN, CONCEPTO: DEVOLUCION POR REMUNERACION MAXIMA PERMITIDA EN EL SECTOR PUBLICO SEPTIEMBRE 2017, CUENTA DE DEPOSITO: CUENTA UNICA DEL TESORO</t>
  </si>
  <si>
    <t>00046057005 DEPOSITO DE EFECTIVO, DEPOSITANTE: ROSMERY JACINTA AJPI CALLE, CONCEPTO: DEVOLUCION 3 DIAS DE HABER MES DE NOVIEMBRE ( LUIS ADALID AGUILAR ), CUENTA DE DEPOSITO: CUENTA UNICA DEL TESORO</t>
  </si>
  <si>
    <t>00046057005 DEPOSITO DE EFECTIVO, DEPOSITANTE: ROSMERY JACINTA AJPI CALLE, CONCEPTO: DEVOLUCION SUELDO MES DE MARZO-2018 POR DUPLICIDAD EN BOLETA( VICTORIA FLORES ), CUENTA DE DEPOSITO: CUENTA UNICA DEL TESORO</t>
  </si>
  <si>
    <t>00099021001 DEPOSITO DE EFECTIVO, DEPOSITANTE: CONSTANTINO PATZI MEDINA, CONCEPTO: COMPROMISO DEVOLUCION DE DEUDA, CUENTA DE DEPOSITO: CUENTA UNICA DEL TESORO</t>
  </si>
  <si>
    <t>00086031101 DEPOSITO DE EFECTIVO, DEPOSITANTE: ROLANDO CESPEDES PAREDES, CONCEPTO: DEVOLUCION, CUENTA DE DEPOSITO: CUENTA UNICA DEL TESORO</t>
  </si>
  <si>
    <t>00086031101 DEPOSITO DE EFECTIVO, DEPOSITANTE: ROLANDO CESPEDES PAREDES, CONCEPTO: COSTAS, CUENTA DE DEPOSITO: CUENTA UNICA DEL TESORO</t>
  </si>
  <si>
    <t>00597019202 DEPOSITO DE EFECTIVO, DEPOSITANTE: CHINA CAMC ENGINEERING CO.LTD BOLIVIA BRANCH, CONCEPTO: COMISION EMISION LC I-2018-06-3,598,76/REEMB.GTOS DE COMUNICACION-220/EMISION DE COMP.CONTABLE-50, CUENTA DE DEPOSITO: CUENTA UNICA DEL TESORO</t>
  </si>
  <si>
    <t>00099021001 DEPOSITO DE EFECTIVO, DEPOSITANTE: DANIEL PAREDES MAMANI CI: 6766907LP, CONCEPTO: DEVOLUCION DE VIATICOS, CUENTA DE DEPOSITO: CUENTA UNICA DEL TESORO</t>
  </si>
  <si>
    <t>00283062001 DEP.DE CHEQ.AJENOS,RET.DE CAM.,CONCEPTO: DEVOLUCION DE VIATICOS,DEP.: ADUANA NACIONAL , PROCEDENCIA: BANCO UNION S.A., CHEQUE: 2975, FECHA DE EMISION:06/04/2018</t>
  </si>
  <si>
    <t>00099021001 DEPOSITO DE EFECTIVO, DEPOSITANTE: DIEGO ANDRES MOLINA HORTA, CONCEPTO: DEVOLUCION POR ASIGNACION DE RECURSOS LA HAYA MARZO 2018- MONIQUE CHEMILLIER, CUENTA DE DEPOSITO: CUENTA UNICA DEL TESORO</t>
  </si>
  <si>
    <t>00291012002 DEPOSITO DE EFECTIVO, DEPOSITANTE: ADM BOLIVIANA DE CARRETERAS, CONCEPTO: DEVOLUCION DE LLAMADAS, CUENTA DE DEPOSITO: CUENTA UNICA DEL TESORO</t>
  </si>
  <si>
    <t>00099021001 DEPOSITO DE EFECTIVO, DEPOSITANTE: DIEGO ANDRES MOLINA HORTA, CONCEPTO: DEVOLUCION POR ASIGNACION DE RECURSOS LA HAYA MARZO 2018-AMY SANDER, CUENTA DE DEPOSITO: CUENTA UNICA DEL TESORO</t>
  </si>
  <si>
    <t>00099021001 DEPOSITO DE EFECTIVO, DEPOSITANTE: DIEGO ANDRES MOLINA HORTA, CONCEPTO: DEVOLUCION POR ASIGNACION DE RECURSOS LA HAYA MARZO 2018-ANTONIO REMIRO BROTONS, CUENTA DE DEPOSITO: CUENTA UNICA DEL TESORO</t>
  </si>
  <si>
    <t>00099021001 DEPOSITO DE EFECTIVO, DEPOSITANTE: DIEGO ANDRES MOLINA HORTA, CONCEPTO: DEVOLUCION POR ASIGNACION DE RECURSOS LA HAYA MARZO 2018-GIMENA GONZALEZ, CUENTA DE DEPOSITO: CUENTA UNICA DEL TESORO</t>
  </si>
  <si>
    <t>00342012001 DEPOSITO DE EFECTIVO, DEPOSITANTE: SRA. EVERLINA A. VARGAS CERRUDO CI 4882059 LP, CONCEPTO: DEVOLUCION EXCESO DE LLAMADAS, CUENTA DE DEPOSITO: CUENTA UNICA DEL TESORO</t>
  </si>
  <si>
    <t>00512012001 DEPOSITO DE EFECTIVO, DEPOSITANTE: AASANA, CONCEPTO: DEVOLUCION, CUENTA DE DEPOSITO: CUENTA UNICA DEL TESORO</t>
  </si>
  <si>
    <t>00099021001 DEPOSITO DE EFECTIVO, DEPOSITANTE: DIEGO ANDRES MOLINA HORTA, CONCEPTO: DEVOLUCION POR ASIGNACION DE RECURSOS LA HAYA MARZO 2018-MATHIAS FORTEAU, CUENTA DE DEPOSITO: CUENTA UNICA DEL TESORO</t>
  </si>
  <si>
    <t>00512012001 DEPOSITO DE EFECTIVO, DEPOSITANTE: AASANA, CONCEPTO: DEVOLUCION PREVENTIVO # 716, CUENTA DE DEPOSITO: CUENTA UNICA DEL TESORO</t>
  </si>
  <si>
    <t>00099021001 DEPOSITO DE EFECTIVO, DEPOSITANTE: DIEGO ANDRES MOLINA HORTA, CONCEPTO: DEVOLUCION POR ASIGNACION DE RECURSOS LA HAYA MARZO 2018-MOHAMMED BEDJAOUI, CUENTA DE DEPOSITO: CUENTA UNICA DEL TESORO</t>
  </si>
  <si>
    <t>00015011108 DEPOSITO DE EFECTIVO, DEPOSITANTE: FERNANDO PAOLO FUENTES ABASTO, CONCEPTO: DEPÓSITO FONDOS EN AVANCE EVENTO INTERMINISTERIAL ORGANIZADO POR EL VMSC, CUENTA DE DEPOSITO: CUENTA UNICA DEL TESORO</t>
  </si>
  <si>
    <t>00130012002 DEPOSITO DE EFECTIVO, DEPOSITANTE: LUIS FEDERICO MARTINEZ RETAMOZO, CONCEPTO: DEVOLUCION POR CONCEPTO COMPRA DE GASOLINA, CUENTA DE DEPOSITO: CUENTA UNICA DEL TESORO</t>
  </si>
  <si>
    <t>00099021001 DEPOSITO DE EFECTIVO, DEPOSITANTE: DIEGO ANDRES MOLINA HORTA, CONCEPTO: DEVOLUCION POR ASIGNACION DE RECURSOS LA HAYA MARZO 2018-OLGA DALBINOE, CUENTA DE DEPOSITO: CUENTA UNICA DEL TESORO</t>
  </si>
  <si>
    <t>00099021001 DEPOSITO DE EFECTIVO, DEPOSITANTE: DIEGO ANDRES MOLINA HORTA, CONCEPTO: DEVOLUCION POR ASIGNACION DE RECURSOS LA HAYA MARZO 2018-PATRICIA JIMENEZ, CUENTA DE DEPOSITO: CUENTA UNICA DEL TESORO</t>
  </si>
  <si>
    <t>00047261101 DEPOSITO DE EFECTIVO, DEPOSITANTE: ALEX SANCHEZ CHAVEZ, CONCEPTO: DEVOLUCION DE DINERO NO UTILIZADO PREVENTIVOS 56 Y 57 GESTION 2018, CUENTA DE DEPOSITO: CUENTA UNICA DEL TESORO</t>
  </si>
  <si>
    <t>00099021001 DEPOSITO DE EFECTIVO, DEPOSITANTE: DIEGO ANDRES MOLINA HORTA, CONCEPTO: DEVOLUCION POR ASIGNACION DE RECURSOS LA HAYA MARZO 2018-PAYAM AKHAVAN, CUENTA DE DEPOSITO: CUENTA UNICA DEL TESORO</t>
  </si>
  <si>
    <t>00041044201 DEPOSITO DE EFECTIVO, DEPOSITANTE: PATRICIA INES HUARAYA CABRERA, CONCEPTO: FONDOS EN AVANCE POR VIAJE A LAS CIUDADES DE COCHABAMBA Y CHUQUISACA, CUENTA DE DEPOSITO: CUENTA UNICA DEL TESORO</t>
  </si>
  <si>
    <t>00099021001 DEPOSITO DE EFECTIVO, DEPOSITANTE: DIEGO ANDRES MOLINA HORTA, CONCEPTO: DEVOLUCION POR ASIGNACION DE RECURSOS LA HAYA MARZO 2018-SOFIE VAN RENTERGHEM, CUENTA DE DEPOSITO: CUENTA UNICA DEL TESORO</t>
  </si>
  <si>
    <t>00016011101 DEPOSITO DE EFECTIVO, DEPOSITANTE: EDITH COPA MAMANI, CONCEPTO: DEVOLUCION POR SALDO DE FONDOS EN AVANCE, CUENTA DE DEPOSITO: CUENTA UNICA DEL TESORO</t>
  </si>
  <si>
    <t>00046024204 DEPOSITO DE EFECTIVO, DEPOSITANTE: MS SUSANA SOLANO ROMERO, CONCEPTO: SALDO NO EJECUTADO DEL PREVENTIVO, CUENTA DE DEPOSITO: CUENTA UNICA DEL TESORO</t>
  </si>
  <si>
    <t>00526012001 DEPOSITO DE EFECTIVO, DEPOSITANTE: BOLIVIA TV ANDRES CARRASCO, CONCEPTO: DEVOLUCION DE VIATICOS BOLIVIA TV, CUENTA DE DEPOSITO: CUENTA UNICA DEL TESORO</t>
  </si>
  <si>
    <t>00099021001 DEP.DE CHEQ.AJENOS,RET.DE CAM.,CONCEPTO: DEVOLUCION DE RECURSOS POR EXTRAVIO DE CREDENCIALES,DEP.: CAMARA DE SENADORES , PROCEDENCIA: BANCO UNION S.A., CHEQUE: 6874, FECHA DE EMISION:09/04/2018</t>
  </si>
  <si>
    <t>00099021001 DEPOSITO DE EFECTIVO, DEPOSITANTE: DIEGO ANDRES MOLINA HORTA, CONCEPTO: DEVOLUCION POR CONCEPTO DE ASIGNACION DE RECURSOS LA HAYA MARZO 2018-VAUGHAN LOWE, CUENTA DE DEPOSITO: CUENTA UNICA DEL TESORO</t>
  </si>
  <si>
    <t>00099021001 DEPOSITO DE EFECTIVO, DEPOSITANTE: DINA S, SALAZAR RECAMO, CONCEPTO: DEVOLUCION AL SENASIR, CUENTA DE DEPOSITO: CUENTA UNICA DEL TESORO</t>
  </si>
  <si>
    <t>00046024204 DEP.DE CHEQ.AJENOS,RET.DE CAM.,CONCEPTO: REVERSION DE FONDOS,DEP.: MINISTERIO DE SALUD , PROCEDENCIA: BANCO UNION S.A., CHEQUE: 1821, FECHA DE EMISION:02/04/2018</t>
  </si>
  <si>
    <t>00099021001 DEPOSITO DE EFECTIVO, DEPOSITANTE: DINA SUSANA SALAZAR RECAMO, CONCEPTO: DEVOLUCION AL SENASIR, CUENTA DE DEPOSITO: CUENTA UNICA DEL TESORO</t>
  </si>
  <si>
    <t>00155012001 DEPOSITO DE EFECTIVO, DEPOSITANTE: MONTERO CHURATA EITNER, CONCEPTO: DEVOLUCION DE PASAJES, CUENTA DE DEPOSITO: CUENTA UNICA DEL TESORO</t>
  </si>
  <si>
    <t>00099021003 DEPOSITO DE EFECTIVO, DEPOSITANTE: ASFI : RAUL ARANCIBIA, CONCEPTO: DEVOLUCION DE FONDOS VIATICOS, CUENTA DE DEPOSITO: CUENTA UNICA DEL TESORO</t>
  </si>
  <si>
    <t>00099021001 DEPOSITO DE EFECTIVO, DEPOSITANTE: DIONICIA ORTEGA ORUÑO, CONCEPTO: DOBLE PERCEPCION, CUENTA DE DEPOSITO: CUENTA UNICA DEL TESORO</t>
  </si>
  <si>
    <t>00099021001 DEPOSITO DE EFECTIVO, DEPOSITANTE: DULIA SOLANO GARRO, CONCEPTO: DEVOLUCION DE PASAJES, CUENTA DE DEPOSITO: CUENTA UNICA DEL TESORO</t>
  </si>
  <si>
    <t>00099021001 DEPOSITO DE EFECTIVO, DEPOSITANTE: EDGAR FERNANDO MARTINEZ RUEDA, CONCEPTO: DEVOLUCION DE SALDO NO UTILIZADO EN PASAJES, CUENTA DE DEPOSITO: CUENTA UNICA DEL TESORO</t>
  </si>
  <si>
    <t>00526012001 DEPOSITO DE EFECTIVO, DEPOSITANTE: BOLIVIA TV-TIMOTEO ALARCON CHOQUE, CONCEPTO: DEVOLUCION DE VIATICOS, CUENTA DE DEPOSITO: CUENTA UNICA DEL TESORO</t>
  </si>
  <si>
    <t>00155012001 DEPOSITO DE EFECTIVO, DEPOSITANTE: RUDDY ISRRAEL LUCANA QUISPE, CONCEPTO: DEVOLUCION SALDO DE GASTOS EN AVANCE, CUENTA DE DEPOSITO: CUENTA UNICA DEL TESORO</t>
  </si>
  <si>
    <t>00099021001 DEPOSITO DE EFECTIVO, DEPOSITANTE: EDMUNDO PACHECO ROQUE, CONCEPTO: REVERSION DE HABERES DE MES DE AGOSTO 2017, CUENTA DE DEPOSITO: CUENTA UNICA DEL TESORO</t>
  </si>
  <si>
    <t>00526012001 DEPOSITO DE EFECTIVO, DEPOSITANTE: WILFREDO QUISBERT MATTA, CONCEPTO: DEVOLUCION PASAJES BOLIVIA TV, CUENTA DE DEPOSITO: CUENTA UNICA DEL TESORO</t>
  </si>
  <si>
    <t>00682018001 DEPOSITO DE EFECTIVO, DEPOSITANTE: DEFENSORIA DEL PUEBLO, CONCEPTO: DEVOLUCION DE FONDOS, CUENTA DE DEPOSITO: CUENTA UNICA DEL TESORO</t>
  </si>
  <si>
    <t>00099021001 DEPOSITO DE EFECTIVO, DEPOSITANTE: MINISTERIO DE DEFENSA, CONCEPTO: REVERSION PASAJES PREV. N° P-9007/17 N° DE CARGO DE CUENTA, CUENTA DE DEPOSITO: CUENTA UNICA DEL TESORO</t>
  </si>
  <si>
    <t>00099021001 DEPOSITO DE EFECTIVO, DEPOSITANTE: EDMUNDO PACHECO ROQUE, CONCEPTO: REVERSION DE HABERES DE MES DE JULIO 2017, CUENTA DE DEPOSITO: CUENTA UNICA DEL TESORO</t>
  </si>
  <si>
    <t>00099021001 DEPOSITO DE EFECTIVO, DEPOSITANTE: EINAR ERIC SOLIZ FLORES, CONCEPTO: DEVOLUCION DE PASAJES, CUENTA DE DEPOSITO: CUENTA UNICA DEL TESORO</t>
  </si>
  <si>
    <t>00099021001 DEPOSITO DE EFECTIVO, DEPOSITANTE: EJERCITO DE BOLIVIA, CONCEPTO: REVERSION, CUENTA DE DEPOSITO: CUENTA UNICA DEL TESORO</t>
  </si>
  <si>
    <t>00099021001 DEPOSITO DE EFECTIVO, DEPOSITANTE: ELENA NINA MAMANI, CONCEPTO: DEVOLUCION POR DOBLE PERCEPCION, CUENTA DE DEPOSITO: CUENTA UNICA DEL TESORO</t>
  </si>
  <si>
    <t>00099021001 DEPOSITO DE EFECTIVO, DEPOSITANTE: ELVIRA COCA VEIZAGA, CONCEPTO: DOBLE PERCEPCION, CUENTA DE DEPOSITO: CUENTA UNICA DEL TESORO</t>
  </si>
  <si>
    <t>00099021001 DEPOSITO DE EFECTIVO, DEPOSITANTE: EMPRESA CONSTRUCTORA TAURO SA, CONCEPTO: DEVOLUCION POR CONSUMO DE AGUA POTABLE EPSAS MES ENERO 2018 PROYECTO CASA GRANDE DEL PUEBLO, CUENTA DE DEPOSITO: CUENTA UNICA DEL TESORO</t>
  </si>
  <si>
    <t>00099021001 DEPOSITO DE EFECTIVO, DEPOSITANTE: EMPRESA CONSTRUCTORA TAURO SA, CONCEPTO: DEVOLUCION POR CONSUMO DE AGUA POTABLE EPSAS MES FEBRERO 2018 PROYECTO CASA GRANDE DEL PUEBLO, CUENTA DE DEPOSITO: CUENTA UNICA DEL TESORO</t>
  </si>
  <si>
    <t>00099021001 DEPOSITO DE EFECTIVO, DEPOSITANTE: ENDE (EMPRESA NACIONAL DE ELECTRICIDAD), CONCEPTO: CUMPL DS 3430 REMUNERACION MAX MARZO/2018 WILFREDO OVANDO ROJAS, CUENTA DE DEPOSITO: CUENTA UNICA DEL TESORO</t>
  </si>
  <si>
    <t>00099021001 DEPOSITO DE EFECTIVO, DEPOSITANTE: ERNESTO PEREYRA VILLEGAS, CONCEPTO: DOBLE PERSEPCION, CUENTA DE DEPOSITO: CUENTA UNICA DEL TESORO</t>
  </si>
  <si>
    <t>00099021001 DEPOSITO DE EFECTIVO, DEPOSITANTE: FABIAN A. ARUQUIPA LAZARTE - DIREMAR, CONCEPTO: DEVOLUCION DE ASIGNACION DE RECURSOS PARA GASTOS DE ALQUILER DE SALA DE REUNIONES, CUENTA DE DEPOSITO: CUENTA UNICA DEL TESORO</t>
  </si>
  <si>
    <t>00099021001 DEPOSITO DE EFECTIVO, DEPOSITANTE: FABIAN A. ARUQUIPA LAZARTE - DIREMAR, CONCEPTO: DEVOLUCION DE ASIGNACION DE RECURSOS PARA GASTOS DE CONSULTOR ANTONIO R. BROTONS, CUENTA DE DEPOSITO: CUENTA UNICA DEL TESORO</t>
  </si>
  <si>
    <t>00099021001 DEPOSITO DE EFECTIVO, DEPOSITANTE: FABIAN A. ARUQUIPA LAZARTE - DIREMAR, CONCEPTO: DEVOLUCION DE ASIGNACION DE RECURSOS PARA GASTOS DE CONSULTOR M. BEDJAOUI, CUENTA DE DEPOSITO: CUENTA UNICA DEL TESORO</t>
  </si>
  <si>
    <t>00526012001 DEPOSITO DE EFECTIVO, DEPOSITANTE: BOLIVIA TV - FREDDY ESPRELLA ROJAS, CONCEPTO: DEVOLUCION DE VIATICOS, CUENTA DE DEPOSITO: CUENTA UNICA DEL TESORO</t>
  </si>
  <si>
    <t>00133012001 DEPOSITO DE EFECTIVO, DEPOSITANTE: LOTERIA NACIONAL DE B Y S, CONCEPTO: V.C. SALDO PAGO DE PREMIOS MINILOTERIA 2018, CUENTA DE DEPOSITO: CUENTA UNICA DEL TESORO</t>
  </si>
  <si>
    <t>00041051101 DEPOSITO DE EFECTIVO, DEPOSITANTE: WILSON MARCELINO CAYHUARA SOZA, CONCEPTO: VENTA DE SERVICIOS, CUENTA DE DEPOSITO: CUENTA UNICA DEL TESORO</t>
  </si>
  <si>
    <t>00099021001 DEPOSITO DE EFECTIVO, DEPOSITANTE: FABIAN A. ARUQUIPA LAZARTE - DIREMAR, CONCEPTO: DEVOLUCION DE ASIGNACION DE RECURSOS PARA GASTOS DE CONSULTOR MATHIAS FORTEAU, CUENTA DE DEPOSITO: CUENTA UNICA DEL TESORO</t>
  </si>
  <si>
    <t>00099021001 DEPOSITO DE EFECTIVO, DEPOSITANTE: FABIAN A. ARUQUIPA LAZARTE - DIREMAR, CONCEPTO: DEVOLUCION DE ASIGNACION DE RECURSOS PARA GASTOS DE CONSULTOR PAYAM AKHAVAN, CUENTA DE DEPOSITO: CUENTA UNICA DEL TESORO</t>
  </si>
  <si>
    <t>00593019201 DEPOSITO DE EFECTIVO, DEPOSITANTE: EMPRESA ESTATAL "YACANA", CONCEPTO: REVERSION PREVENTIVO # 103, CUENTA DE DEPOSITO: CUENTA UNICA DEL TESORO</t>
  </si>
  <si>
    <t>00593019201 DEPOSITO DE EFECTIVO, DEPOSITANTE: EMPRESA ESTATAL YACANA, CONCEPTO: REVERSION PREVENTIVO N 86, CUENTA DE DEPOSITO: CUENTA UNICA DEL TESORO</t>
  </si>
  <si>
    <t>00099021001 DEPOSITO DE EFECTIVO, DEPOSITANTE: FABIAN A. ARUQUIPA LAZARTE - DIREMAR, CONCEPTO: DEVOLUCION DE ASIGNACION DE RECURSOS PARA GASTOS DE CONSULTORA AMY SANDERS, CUENTA DE DEPOSITO: CUENTA UNICA DEL TESORO</t>
  </si>
  <si>
    <t>00099021001 DEPOSITO DE EFECTIVO, DEPOSITANTE: FABIAN A. ARUQUIPA LAZARTE - DIREMAR, CONCEPTO: DEVOLUCION DE ASIGNACION DE RECURSOS PARA GASTOS DE CONSULTORA GIMENA GONZALEZ, CUENTA DE DEPOSITO: CUENTA UNICA DEL TESORO</t>
  </si>
  <si>
    <t>00099021001 DEPOSITO DE EFECTIVO, DEPOSITANTE: FABIAN A. ARUQUIPA LAZARTE - DIREMAR, CONCEPTO: DEVOLUCION DE ASIGNACION DE RECURSOS PARA GASTOS DE CONSULTORA OLGA DALBINOE, CUENTA DE DEPOSITO: CUENTA UNICA DEL TESORO</t>
  </si>
  <si>
    <t>00099021001 DEPOSITO DE EFECTIVO, DEPOSITANTE: FABIAN A. ARUQUIPA LAZARTE - DIREMAR, CONCEPTO: DEVOLUCION DE ASIGNACION DE RECURSOS PARA GASTOS DE CONSULTORA P. JIMENEZ, CUENTA DE DEPOSITO: CUENTA UNICA DEL TESORO</t>
  </si>
  <si>
    <t>00099021001 DEPOSITO DE EFECTIVO, DEPOSITANTE: FABIAN A. ARUQUIPA LAZARTE - DIREMAR, CONCEPTO: DEVOLUCION DE ASIGNACION DE RECURSOS PARA LOS GASTOS DE CONSULTOR A. VAUGHAN LOWE, CUENTA DE DEPOSITO: CUENTA UNICA DEL TESORO</t>
  </si>
  <si>
    <t>00099021001 DEPOSITO DE EFECTIVO, DEPOSITANTE: FABIAN A. ARUQUIPA LAZARTE - DIREMAR, CONCEPTO: DEVOLUCION DE ASIGNACION DE RECURSOS PARA LOS GASTOS DE CONSULTORA M. CHEMILLIER, CUENTA DE DEPOSITO: CUENTA UNICA DEL TESORO</t>
  </si>
  <si>
    <t>00099021001 DEPOSITO DE EFECTIVO, DEPOSITANTE: FATIMA CABALLERO R., CONCEPTO: DOBLE PERCEPCION DEVOLUCION, CUENTA DE DEPOSITO: CUENTA UNICA DEL TESORO</t>
  </si>
  <si>
    <t>00099021001 DEPOSITO DE EFECTIVO, DEPOSITANTE: FAUSTINO QUISPE GUTIERREZ, CONCEPTO: DEVOLUCION DE HABERES, CUENTA DE DEPOSITO: CUENTA UNICA DEL TESORO</t>
  </si>
  <si>
    <t>00099021001 DEPOSITO DE EFECTIVO, DEPOSITANTE: FEDERACION BOLIVIANA DE DEPORTES PARA CIEGOS 2010, CONCEPTO: REVERSION DE SALDOS PENDIENTES DE DESCARGO DE LA GESTION 2010, CUENTA DE DEPOSITO: CUENTA UNICA DEL TESORO</t>
  </si>
  <si>
    <t>00099021001 DEPOSITO DE EFECTIVO, DEPOSITANTE: FELIPE PAÑUNI ALI, CONCEPTO: DEVOLUCION DE HABERES DE MES FEBRERO, CUENTA DE DEPOSITO: CUENTA UNICA DEL TESORO</t>
  </si>
  <si>
    <t>00099021001 DEPOSITO DE EFECTIVO, DEPOSITANTE: FLAVIA ARACELLY VEGA QUINTANA, CONCEPTO: DEVOLUCION DE HABERES, CUENTA DE DEPOSITO: CUENTA UNICA DEL TESORO</t>
  </si>
  <si>
    <t>00099021001 DEPOSITO DE EFECTIVO, DEPOSITANTE: FLORENCIO PAREDES QUISPE, CONCEPTO: DOBLE PERCEPCION, CUENTA DE DEPOSITO: CUENTA UNICA DEL TESORO</t>
  </si>
  <si>
    <t>00592012001 DEPOSITO DE EFECTIVO, DEPOSITANTE: MARISOL CONDORI, CONCEPTO: ND 2043 GESTION 2015 - MIN. DE LA PRESIDENCIA UAGS, CUENTA DE DEPOSITO: CUENTA UNICA DEL TESORO</t>
  </si>
  <si>
    <t>00099021001 DEP.DE CHEQ.AJENOS,RET.DE CAM.,CONCEPTO: DEV. DE PAGO AGUINALDO EN EXCESO EN 1 DIA A MARIA JOSE OLLER PRADO,DEP.: MINISTERIO DE COMUNICACIONES , PROCEDENCIA: BANCO UNION S.A., CHEQUE: 9526, FECHA DE EMISION:09/04/2018</t>
  </si>
  <si>
    <t>00099021001 DEP.DE CHEQ.AJENOS,RET.DE CAM.,CONCEPTO: DEV. DE DEPOSITÓ TGN POR REPOSICION DE CREDENCIALES EXTRAVIADOS A FUNCIONARIOS,DEP.: MINISTERIO DE COMUNICACION , PROCEDENCIA: BANCO UNION S.A., CHEQUE: 9528, FECHA DE EMISION:09/04/2018</t>
  </si>
  <si>
    <t>00099021001 DEP.DE CHEQ.AJENOS,RET.DE CAM.,CONCEPTO: IMPORTES NO UTILIZADOS EN LA ADQUISICION DE COMBUSTIBLE GESTION 2017,DEP.: MINISTERIO DE GOBIERNO-UELICN , PROCEDENCIA: BANCO UNION S.A., CHEQUE: 7825, FECHA DE EMISION:10/04/2018</t>
  </si>
  <si>
    <t>00099021001 DEP.DE CHEQ.AJENOS,RET.DE CAM.,CONCEPTO: DEP EFECTUADOS POR LAS EMPRESAS ENTEL Y RDB POR GASTOS DE OPERACION AVIONES C-130 D. NEGROS,DEP.: MINISTERIO DE GOBIERNO-UELICN , PROCEDENCIA: BANCO UNION S.A., CHEQUE: 7824, FECHA DE EMISION:09/04/2018</t>
  </si>
  <si>
    <t>00015011108 DEP.DE CHEQ.AJENOS,RET.DE CAM.,CONCEPTO: DEVOLUCION DE FONDOS,DEP.: MIN GOBIERNO , PROCEDENCIA: BANCO UNION S.A., CHEQUE: 51053, FECHA DE EMISION:09/04/2018</t>
  </si>
  <si>
    <t>00010011101 DEP.DE CHEQ.AJENOS,RET.DE CAM.,CONCEPTO: REEMBOLSO DE SUBSIDIO DE INCAPACIDAD TEMPORAL ENERO 2018,DEP.: CAJA BANCARIA ESTATAL DE SALUD , PROCEDENCIA: BANCO UNION S.A., CHEQUE: 26603, FECHA DE EMISION:13/03/2018</t>
  </si>
  <si>
    <t>00099021001 DEP.DE CHEQ.AJENOS,RET.DE CAM.,CONCEPTO: REVERSION SALDOS NO EJECUTADOS GESTIONES PASADAS,DEP.: MINISTERIO DE DEFENSA , PROCEDENCIA: BANCO UNION S.A., CHEQUE: 102, FECHA DE EMISION:03/04/2018</t>
  </si>
  <si>
    <t>00099021001 DEP.DE CHEQ.AJENOS,RET.DE CAM.,CONCEPTO: REVERSION SALDOS NO EJECUTADOS GESTIONES PASADAS,DEP.: MINISTERIO DE DEFENSA , PROCEDENCIA: BANCO UNION S.A., CHEQUE: 129, FECHA DE EMISION:03/04/2018</t>
  </si>
  <si>
    <t>00099021001 DEP.DE CHEQ.AJENOS,RET.DE CAM.,CONCEPTO: REVERSION SALDOS NO EJECUTADOS GESTIONES PASADAS,DEP.: MINISTERIO DE DEFENSA , PROCEDENCIA: BANCO UNION S.A., CHEQUE: 130, FECHA DE EMISION:03/04/2018</t>
  </si>
  <si>
    <t>00099021001 DEP.DE CHEQ.AJENOS,RET.DE CAM.,CONCEPTO: REVERSION SALDOS NO EJECUTADOS GESTIONES PASADAS,DEP.: MINISTERIO DE DEFENSA , PROCEDENCIA: BANCO UNION S.A., CHEQUE: 101, FECHA DE EMISION:29/03/2018</t>
  </si>
  <si>
    <t>00099021001 DEP.DE CHEQ.AJENOS,RET.DE CAM.,CONCEPTO: REVERSION SALDOS NO EJECUTADOS GESTIONES PASADAS,DEP.: MINISTERIO DE DEFENSA , PROCEDENCIA: BANCO UNION S.A., CHEQUE: 52, FECHA DE EMISION:03/04/2018</t>
  </si>
  <si>
    <t>00099021001 DEP.DE CHEQ.AJENOS,RET.DE CAM.,CONCEPTO: REVERSION SALDOS NO EJECUTADOS GESTIONES PASADAS,DEP.: MINISTERIO DE DEFENSA , PROCEDENCIA: BANCO UNION S.A., CHEQUE: 19423, FECHA DE EMISION:29/03/2018</t>
  </si>
  <si>
    <t>00099021001 DEP.DE CHEQ.AJENOS,RET.DE CAM.,CONCEPTO: REVERSION HABERES DEVUELTOS POR PERSONAL DE LAS FF.AA.,DEP.: MINISTERIO DE DEFENSA , PROCEDENCIA: BANCO UNION S.A., CHEQUE: 9678, FECHA DE EMISION:10/04/2018</t>
  </si>
  <si>
    <t>00020011103 DEP.DE CHEQ.AJENOS,RET.DE CAM.,CONCEPTO: REVERSION VIATICOS GESTIONES PASADAS,DEP.: MINISTERIO DE DEFENSA , PROCEDENCIA: BANCO UNION S.A., CHEQUE: 15738, FECHA DE EMISION:29/03/2018</t>
  </si>
  <si>
    <t>00099021001 DEP.DE CHEQ.AJENOS,RET.DE CAM.,CONCEPTO: REVERSION SALDOS NO EJECUTADOS GASTOS GESTIONES PASADAS,DEP.: MINISTERIO DE DEFENSA , PROCEDENCIA: BANCO UNION S.A., CHEQUE: 19428, FECHA DE EMISION:03/04/2018</t>
  </si>
  <si>
    <t>00099021001 DEP.DE CHEQ.AJENOS,RET.DE CAM.,CONCEPTO: DEVOLUCION DE VIATICOS,DEP.: CONTRALORIA GENERAL DEL ESTADO , PROCEDENCIA: BANCO UNION S.A., CHEQUE: 5577, FECHA DE EMISION:09/04/2018</t>
  </si>
  <si>
    <t>00099021001 DEP.DE CHEQ.AJENOS,RET.DE CAM.,CONCEPTO: DEVOLUCION DE PASAJES,DEP.: CONTRALORIA GENERAL DEL ESTADO , PROCEDENCIA: BANCO UNION S.A., CHEQUE: 5578, FECHA DE EMISION:10/04/2018</t>
  </si>
  <si>
    <t>00099021001 DEP.DE CHEQ.AJENOS,RET.DE CAM.,CONCEPTO: DEVOLUCION DE VIATICOS,DEP.: CONTRALORIA GENERAL DEL ESTADO , PROCEDENCIA: BANCO UNION S.A., CHEQUE: 5576, FECHA DE EMISION:09/04/2018</t>
  </si>
  <si>
    <t>00342012001 DEP.DE CHEQ.AJENOS,RET.DE CAM.,CONCEPTO: DEVOLUCION FONDOS EN AVANCE,DEP.: A.E.V. REGIONAL ORURO , PROCEDENCIA: BANCO UNION S.A., CHEQUE: 983, FECHA DE EMISION:06/04/2018</t>
  </si>
  <si>
    <t>00099021001 DEPOSITO DE EFECTIVO, DEPOSITANTE: FRANKLIN ALEGRIA, CONCEPTO: DEVOLUCION POR COMBUSTIBLE, CUENTA DE DEPOSITO: CUENTA UNICA DEL TESORO</t>
  </si>
  <si>
    <t>00099021001 DEPOSITO DE EFECTIVO, DEPOSITANTE: FRANZ MENDOZA CHURA, CONCEPTO: DEVOLUCION DE PASAJES, CUENTA DE DEPOSITO: CUENTA UNICA DEL TESORO</t>
  </si>
  <si>
    <t>00099021001 DEPOSITO DE EFECTIVO, DEPOSITANTE: FREDDY OMAR VIA VALDIVIA, CONCEPTO: DEVOLUCION DE EXCEDENTES TELEFONIA MOVIL ENTEL FEBRERO/2018, CUENTA DE DEPOSITO: CUENTA UNICA DEL TESORO</t>
  </si>
  <si>
    <t>00290012001 DEP.DE CHEQ.AJENOS,RET.DE CAM.,CONCEPTO: DEVOLUCION DE LA CAJA PETROLERA DE SALUD POR SUBSIDIO DE INCAPACIDAD TEMPORAL DEL MES ENERO/2018,DEP.: SERVICIO DE IMPUESTOS NACIONALES</t>
  </si>
  <si>
    <t>00290012001 DEP.DE CHEQ.AJENOS,RET.DE CAM.,CONCEPTO: RECUPERACION DE RECURSOS POR PERDIDA DE UNA MOTOCICLETA EN LA AGEN LOCAL TRIBUTARIA DE GUAYARAMERIN,DEP.: SERVICIO DE IMPUESTOS NACIONALES</t>
  </si>
  <si>
    <t>00290012001 DEP.DE CHEQ.AJENOS,RET.DE CAM.,CONCEPTO: DEVOLUCION DEL COSTO DE PASAJE NO UTILIZADO POR EL SR. JAVIER QUISPE,DEP.: SERVICIO DE IMPUESTOS NACIONALES , PROCEDENCIA: BANCO UNION S.A., CHEQUE: 4817, FECHA DE EMISION:06/04/2018</t>
  </si>
  <si>
    <t>00099021001 DEPOSITO DE EFECTIVO, DEPOSITANTE: FUERTES CALLAPINO BERNARDINO CI 1283979, CONCEPTO: DEVOLUCION DE SALARIO EXCEDENTE AL DEL PRESIDENTE MARZO 2018, CUENTA DE DEPOSITO: CUENTA UNICA DEL TESORO</t>
  </si>
  <si>
    <t>00081011105 DEPOSITO DE EFECTIVO, DEPOSITANTE: LUIS FERNANDO GORRITTY ROMAN, CONCEPTO: DEVOLUCION DE SALDO POR FONDO A RENDICION DE CUENTAS, CUENTA DE DEPOSITO: CUENTA UNICA DEL TESORO</t>
  </si>
  <si>
    <t>00526012001 DEPOSITO DE EFECTIVO, DEPOSITANTE: BOLIVIA TV - MACARIO COYA MAMANI, CONCEPTO: DEVOLUCION DE VIATICOS - BOLIVIA TV, CUENTA DE DEPOSITO: CUENTA UNICA DEL TESORO</t>
  </si>
  <si>
    <t>00212012001 DEPOSITO DE EFECTIVO, DEPOSITANTE: EUFRACIO CHOQUE CORONEL INRA, CONCEPTO: DEVOLUCION GASTOS OPERATIVOS COMBUSTIBLE, CUENTA DE DEPOSITO: CUENTA UNICA DEL TESORO</t>
  </si>
  <si>
    <t>00099021001 DEPOSITO DE EFECTIVO, DEPOSITANTE: FUNDACION BRIGADA MEDICA CUBANA, CONCEPTO: DEVOL POR CONCEPTO DE MANTENIMIENTO Y REPARACION DE VEHICULOS CORRESPONDIENTE AL MES DE MARZO/18, CUENTA DE DEPOSITO: CUENTA UNICA DEL TESORO</t>
  </si>
  <si>
    <t>00099021001 DEPOSITO DE EFECTIVO, DEPOSITANTE: FUNDACION BRIGADA MEDICA CUBANA, CONCEPTO: DEVOLUCION POR CONCEPTO DE ALIMENTO CORRESPONDIENTE AL MES DE MARZO/2018, CUENTA DE DEPOSITO: CUENTA UNICA DEL TESORO</t>
  </si>
  <si>
    <t>00099021001 DEPOSITO DE EFECTIVO, DEPOSITANTE: FUNDACION BRIGADA MEDICA CUBANA, CONCEPTO: DEVOLUCION POR CONCEPTO DE COMBUSTIBLE CORRESPONDIENTE AL MES DE MARZO/18, CUENTA DE DEPOSITO: CUENTA UNICA DEL TESORO</t>
  </si>
  <si>
    <t>00099021001 DEPOSITO DE EFECTIVO, DEPOSITANTE: FUNDACION BRIGADA MEDICA CUBANA, CONCEPTO: DEVOLUCION POR CONCEPTO DE COMUNICACIONES (ENCOMIENDA) CORRESPONDIENTE AL MES DE MARZO/18, CUENTA DE DEPOSITO: CUENTA UNICA DEL TESORO</t>
  </si>
  <si>
    <t>00099021001 DEPOSITO DE EFECTIVO, DEPOSITANTE: FUNDACION BRIGADA MEDICA CUBANA, CONCEPTO: DEVOLUCION POR CONCEPTO DE GAS LICUADO CORRESPONDIENTE AL MES DE MARZO /18, CUENTA DE DEPOSITO: CUENTA UNICA DEL TESORO</t>
  </si>
  <si>
    <t>00099021001 DEPOSITO DE EFECTIVO, DEPOSITANTE: FUNDACION BRIGADA MEDICA CUBANA, CONCEPTO: DEVOLUCION POR CONCEPTO DE VIATICO CORRESPONDIENTE AL CITE 0090, CUENTA DE DEPOSITO: CUENTA UNICA DEL TESORO</t>
  </si>
  <si>
    <t>00132079201 DEPOSITO DE EFECTIVO, DEPOSITANTE: MIGUEL CALDERON MEDRANO, CONCEPTO: DEVOLUCION FONDOS NO UTILIZADOS, CUENTA DE DEPOSITO: CUENTA UNICA DEL TESORO</t>
  </si>
  <si>
    <t>00099021001 DEPOSITO DE EFECTIVO, DEPOSITANTE: FUNDACION BRIGADA MEDICA CUBANA, CONCEPTO: DEVOLUCION POR CONCEPTO TASAS (PEAJE) CORRESPONDIENTE AL MES DE MARZO/18, CUENTA DE DEPOSITO: CUENTA UNICA DEL TESORO</t>
  </si>
  <si>
    <t>00099021001 DEPOSITO DE EFECTIVO, DEPOSITANTE: GENNY PAULINA MARQUEZ TORRICO, CONCEPTO: DOBLE PERCEPCION, CUENTA DE DEPOSITO: CUENTA UNICA DEL TESORO</t>
  </si>
  <si>
    <t>00086038007 DEPOSITO DE EFECTIVO, DEPOSITANTE: SERNAP-JUAN CARLOS ECHEVERRIA S., CONCEPTO: DEP POR REVERSION DE FONDOS NO UTILIZADOS, CUENTA DE DEPOSITO: CUENTA UNICA DEL TESORO</t>
  </si>
  <si>
    <t>00086031106 DEPOSITO DE EFECTIVO, DEPOSITANTE: SERNAP-PATRICIA ROMAY, CONCEPTO: DEP POR REVERSION DE FONDOS NO UTILIZADOS, CUENTA DE DEPOSITO: CUENTA UNICA DEL TESORO</t>
  </si>
  <si>
    <t>00526012001 DEPOSITO DE EFECTIVO, DEPOSITANTE: BOLIVIA TV-DAVID LAURA MAMANI, CONCEPTO: DEVOLUCION DE PASAJES-BOLIVIA TV, CUENTA DE DEPOSITO: CUENTA UNICA DEL TESORO</t>
  </si>
  <si>
    <t>00526012001 DEPOSITO DE EFECTIVO, DEPOSITANTE: BOLIVIA TV-SAMUEL ALCAZAR, CONCEPTO: DEVOLUCION DE PASAJES-BOLIVIA TV, CUENTA DE DEPOSITO: CUENTA UNICA DEL TESORO</t>
  </si>
  <si>
    <t>00526012001 DEPOSITO DE EFECTIVO, DEPOSITANTE: BOLIVIA TV JUAN TEODORO PACO TORREZ, CONCEPTO: DEVOLUCION DE VIATICOS, CUENTA DE DEPOSITO: CUENTA UNICA DEL TESORO</t>
  </si>
  <si>
    <t>00155012001 DEPOSITO DE EFECTIVO, DEPOSITANTE: OSCAR ORTIZ CHOQUE, CONCEPTO: DEPOSITÓ PO NO PRESENTACION DE FACTURA SABSA DIRIGIDO, CUENTA DE DEPOSITO: CUENTA UNICA DEL TESORO</t>
  </si>
  <si>
    <t>00099021001 DEPOSITO DE EFECTIVO, DEPOSITANTE: GEORGINA FARAH M. - MEFP, CONCEPTO: DEVOLUCION DE PASAJES TERRESTRE ORURO - LA PAZ (VUELTA), CUENTA DE DEPOSITO: CUENTA UNICA DEL TESORO</t>
  </si>
  <si>
    <t>00212082001 DEPOSITO DE EFECTIVO, DEPOSITANTE: RENE RAMOS RAMOS INRA- LA PAZ, CONCEPTO: DEVOLUCION DE GASTOS OPERATIVOS, CUENTA DE DEPOSITO: CUENTA UNICA DEL TESORO</t>
  </si>
  <si>
    <t>00020011103 DEPOSITO DE EFECTIVO, DEPOSITANTE: MINISTERIO DE DEFENSA, CONCEPTO: REVERSION PASAJES PREV. N P-9007/17, CUENTA DE DEPOSITO: CUENTA UNICA DEL TESORO</t>
  </si>
  <si>
    <t>00288012001 DEPOSITO DE EFECTIVO, DEPOSITANTE: SENARI, CONCEPTO: TALLER "DISEÑO DE PROYECTOS DE RIEGO GESTAR", CUENTA DE DEPOSITO: CUENTA UNICA DEL TESORO</t>
  </si>
  <si>
    <t>00512012001 DEPOSITO DE EFECTIVO, DEPOSITANTE: ANDRES RIVAS SEGURONDO-AASANA, CONCEPTO: DEVOLUCION PASAJES, CUENTA DE DEPOSITO: CUENTA UNICA DEL TESORO</t>
  </si>
  <si>
    <t>00512012001 DEPOSITO DE EFECTIVO, DEPOSITANTE: CRISTOBAL PATZI SUXO-AASANA, CONCEPTO: DEVOLUCION DE PASAJES, CUENTA DE DEPOSITO: CUENTA UNICA DEL TESORO</t>
  </si>
  <si>
    <t>00212082001 DEPOSITO DE EFECTIVO, DEPOSITANTE: JUAN CONDORI GUTIERREZ, CONCEPTO: DEVOLUCION DE GASTOS OPERATIVOS AL MUNICIPIO DE MOCO MOCO, CUENTA DE DEPOSITO: CUENTA UNICA DEL TESORO</t>
  </si>
  <si>
    <t>00099021001 DEPOSITO DE EFECTIVO, DEPOSITANTE: GIOVANNA TITO CARDENAS, CONCEPTO: REVERSION DE HABERES, CUENTA DE DEPOSITO: CUENTA UNICA DEL TESORO</t>
  </si>
  <si>
    <t>00099021001 DEPOSITO DE EFECTIVO, DEPOSITANTE: GLADYS ROCIO MAMANI CUSSI, CONCEPTO: REPOSICION CREDENCIAL INSTITUCIONAL - PGE, CUENTA DE DEPOSITO: CUENTA UNICA DEL TESORO</t>
  </si>
  <si>
    <t>00099021001 DEPOSITO DE EFECTIVO, DEPOSITANTE: GOB. AUTONOMO MUNICIPAL DE CHULUMANI, CONCEPTO: DEVOLUCION DE SALDOS NO EJECUTADOS PROYECTO " CONSTRUCCION AULAS UNIDAD EDUCATIVA YARIJA", CUENTA DE DEPOSITO: CUENTA UNICA DEL TESORO</t>
  </si>
  <si>
    <t>00099021001 DEPOSITO DE EFECTIVO, DEPOSITANTE: GONZALO PABLO LOBATON CAMACHO, CONCEPTO: DEVOLUCION PASAJES, CUENTA DE DEPOSITO: CUENTA UNICA DEL TESORO</t>
  </si>
  <si>
    <t>00099021001 DEPOSITO DE EFECTIVO, DEPOSITANTE: GOYTIA MORALES JOSE CI 1271669, CONCEPTO: DEVOLUCION DE SALARIO EXCEDENTE AL DEL PRESIDENTE MARZO 2018, CUENTA DE DEPOSITO: CUENTA UNICA DEL TESORO</t>
  </si>
  <si>
    <t>00099021001 DEPOSITO DE EFECTIVO, DEPOSITANTE: GRACIELA JUDITH GUTIERREZ TAPIA VDA DE DEHEZA, CONCEPTO: DEVOLUCION DE COBROS INDEBIDAMENTE PERCIBIDOS, CUENTA DE DEPOSITO: CUENTA UNICA DEL TESORO</t>
  </si>
  <si>
    <t>00099021001 DEPOSITO DE EFECTIVO, DEPOSITANTE: GRIZELDA WILMA CALLISAYA MAMANI CI:6902069LP, CONCEPTO: DEVOLUCION DE VIATICOS, CUENTA DE DEPOSITO: CUENTA UNICA DEL TESORO</t>
  </si>
  <si>
    <t>00099021001 DEPOSITO DE EFECTIVO, DEPOSITANTE: GROVER EDUARDO JUSTINIANO ZEGALES-U.F. DGAA, CONCEPTO: DEP POR REGULARIZACION OPERACION PVD DE 18/08/17 REGISTRADO CON OP N° 1390, CUENTA DE DEPOSITO: CUENTA UNICA DEL TESORO</t>
  </si>
  <si>
    <t>00086031101 DEP.DE CHEQ.AJENOS,RET.DE CAM.,CONCEPTO: DEP POR REVERSION DE FONDOS NO UTILIZADOS,DEP.: SERNAP-IÑAO , PROCEDENCIA: BANCO UNION S.A., CHEQUE: 795, FECHA DE EMISION:28/03/2018</t>
  </si>
  <si>
    <t>00086031101 DEP.DE CHEQ.AJENOS,RET.DE CAM.,CONCEPTO: DEP POR REVERSION DE FONDOS NO UTILIZADOS,DEP.: SERNAP-IÑAO , PROCEDENCIA: BANCO UNION S.A., CHEQUE: 794, FECHA DE EMISION:28/03/2018</t>
  </si>
  <si>
    <t>00086031101 DEP.DE CHEQ.AJENOS,RET.DE CAM.,CONCEPTO: DEP POR CONCEPTO DE COBRO DE MULTAS,DEP.: SERNAP-TUNARI , PROCEDENCIA: BANCO UNION S.A., CHEQUE: 423, FECHA DE EMISION:19/03/2018</t>
  </si>
  <si>
    <t>00035031101 DEP.DE CHEQ.AJENOS,RET.DE CAM.,CONCEPTO: DAÑOS OCASIONADOS A LA INFRAESTRUCTURA EN LA FERIA 5 DIAS SOBRE RUEDAS,DEP.: MEFP-UCPP , PROCEDENCIA: BANCO UNION S.A., CHEQUE: 1241, FECHA DE EMISION:11/04/2018</t>
  </si>
  <si>
    <t>00035031101 DEP.DE CHEQ.AJENOS,RET.DE CAM.,CONCEPTO: ARRENDAMIENTO SALAS DE EXPOSICION Y PLAZA AKAPANA PARA LA FERIA 5 DIAS SOBRE RUEDAS,DEP.: MEFP-UCPP , PROCEDENCIA: BANCO UNION S.A., CHEQUE: 1239, FECHA DE EMISION:11/04/2018</t>
  </si>
  <si>
    <t>00035031101 DEP.DE CHEQ.AJENOS,RET.DE CAM.,CONCEPTO: ARRENDAMIENTO ANTESALA Y AUDITORIO ILLIMANI MINISTERIO DE MINERIA Y SENARECOM,DEP.: MEFP-UCPP , PROCEDENCIA: BANCO UNION S.A., CHEQUE: 1237, FECHA DE EMISION:21/03/2018</t>
  </si>
  <si>
    <t>00035031101 DEP.DE CHEQ.AJENOS,RET.DE CAM.,CONCEPTO: SERVICIO DE LIMPIEZA Y ARRENDAMIENTO MOBILIARIO PARA LA FERIA 5 DIAS SOBRE RUEDAS,DEP.: MEFP-UCPP , PROCEDENCIA: BANCO UNION S.A., CHEQUE: 1240, FECHA DE EMISION:11/04/2018</t>
  </si>
  <si>
    <t>00099021001 DEPOSITO DE EFECTIVO, DEPOSITANTE: GUERRA AROZAMEN ANTONIO CI 1255809, CONCEPTO: DEVOLUCION DE SALARIO EXCEDENTE AL DEL PRESIDENTE MARZO 2018, CUENTA DE DEPOSITO: CUENTA UNICA DEL TESORO</t>
  </si>
  <si>
    <t>00290012001 DEP.DE CHEQ.AJENOS,RET.DE CAM.,CONCEPTO: DEV.DE COSTO DE PASAJES AEREOS NO UTILIZADOS EFECTUADOS POR BOA Y HEYDEE QUISPE SERV.PUBLICA DE SIN,DEP.: SERVICIO DE IMPUESTOS NACIONALES</t>
  </si>
  <si>
    <t>00290012001 DEP.DE CHEQ.AJENOS,RET.DE CAM.,CONCEPTO: DESCUENTOS POR ATRASOS A CONSULTORES INDIVIDUALES DE LINEA MES DE FEBRERO/2018 GERENCIA DISTRITAL CB,DEP.: SERVICIO DE IMPUESTOS NACIONALES</t>
  </si>
  <si>
    <t>00099021001 DEPOSITO DE EFECTIVO, DEPOSITANTE: GUERY GERMAN CHACON RODRIGUEZ, CONCEPTO: DEVOLUCION DE UN (1) DIA DE HABER, CUENTA DE DEPOSITO: CUENTA UNICA DEL TESORO</t>
  </si>
  <si>
    <t>00099021001 DEPOSITO DE EFECTIVO, DEPOSITANTE: GUIDO SIMON CRESPO VALLEJOS, CONCEPTO: DEVOLUCION PRA, CUENTA DE DEPOSITO: CUENTA UNICA DEL TESORO</t>
  </si>
  <si>
    <t>00225012014 DEPOSITO DE EFECTIVO, DEPOSITANTE: MAURICIO VACA HEREDIA, CONCEPTO: DEVOLUCION SALDO DE FONDOS EN VANCE, CUENTA DE DEPOSITO: CUENTA UNICA DEL TESORO</t>
  </si>
  <si>
    <t>00592012001 DEPOSITO DE EFECTIVO, DEPOSITANTE: ANA WENDY MAMANI YUJRA, CONCEPTO: ND 145351 ADUANA NACIONAL GESTION 2017, CUENTA DE DEPOSITO: CUENTA UNICA DEL TESORO</t>
  </si>
  <si>
    <t>00016011101 DEPOSITO DE EFECTIVO, DEPOSITANTE: DELIA RIVERA DAVALOS, CONCEPTO: DEVOLUCION DE VIATICOS, CUENTA DE DEPOSITO: CUENTA UNICA DEL TESORO</t>
  </si>
  <si>
    <t>00592012001 DEPOSITO DE EFECTIVO, DEPOSITANTE: ANA WENDY MAMANI YUJRA, CONCEPTO: ND 111032-111026-111027 - INE BANCO MUNDIAL GESTION 2017, CUENTA DE DEPOSITO: CUENTA UNICA DEL TESORO</t>
  </si>
  <si>
    <t>00592012001 DEPOSITO DE EFECTIVO, DEPOSITANTE: ANA WENDY MAMANI YUJRA, CONCEPTO: ND 122087-122089-154548 - INE GESTION 2017, CUENTA DE DEPOSITO: CUENTA UNICA DEL TESORO</t>
  </si>
  <si>
    <t>00099021001 DEPOSITO DE EFECTIVO, DEPOSITANTE: GUMERCINDA LUNA - MAGISTERIO URBANO, CONCEPTO: DEVOLUCION POR DOBLE PERCEPCION, CUENTA DE DEPOSITO: CUENTA UNICA DEL TESORO</t>
  </si>
  <si>
    <t>00586012001 DEPOSITO DE EFECTIVO, DEPOSITANTE: MARCELINO GERONIMO GONZALES, CONCEPTO: DEVOLUCION FONDOS EN AVANCE, CUENTA DE DEPOSITO: CUENTA UNICA DEL TESORO</t>
  </si>
  <si>
    <t>00586019203 DEPOSITO DE EFECTIVO, DEPOSITANTE: GALO RUBEN PERALTA QUISBERT, CONCEPTO: DEVOLUCION FONDOS EN AVANCE, CUENTA DE DEPOSITO: CUENTA UNICA DEL TESORO</t>
  </si>
  <si>
    <t>00212082001 DEPOSITO DE EFECTIVO, DEPOSITANTE: INRA LA PAZ, CONCEPTO: DEVOLUCION PREVENTIVO 702 C31, CUENTA DE DEPOSITO: CUENTA UNICA DEL TESORO</t>
  </si>
  <si>
    <t>00212082001 DEPOSITO DE EFECTIVO, DEPOSITANTE: INRA LA PAZ, CONCEPTO: DEVOLUCION C-31 PREVENTIVO 515, CUENTA DE DEPOSITO: CUENTA UNICA DEL TESORO</t>
  </si>
  <si>
    <t>00099021001 DEPOSITO DE EFECTIVO, DEPOSITANTE: HECTOR ALFREDO LAURA AJNO, CONCEPTO: DEVOLUCION DE SUELDO, CUENTA DE DEPOSITO: CUENTA UNICA DEL TESORO</t>
  </si>
  <si>
    <t>00099021001 DEPOSITO DE EFECTIVO, DEPOSITANTE: HERNAN J. MARCONI RODRIGUEZ, CONCEPTO: DEVOLUCION POR DOBLE PERCEPCION, CUENTA DE DEPOSITO: CUENTA UNICA DEL TESORO</t>
  </si>
  <si>
    <t>00099021001 DEPOSITO DE EFECTIVO, DEPOSITANTE: HERNAN MAMANI APAZA, CONCEPTO: REVERSION DE BOLETA DE HABER MENSUAL, CUENTA DE DEPOSITO: CUENTA UNICA DEL TESORO</t>
  </si>
  <si>
    <t>00099021001 DEPOSITO DE EFECTIVO, DEPOSITANTE: HERNANDO MARTIN CHARCAS CUENTAS CI:6906340LP, CONCEPTO: DEVOLUCION DE VIATICOS, CUENTA DE DEPOSITO: CUENTA UNICA DEL TESORO</t>
  </si>
  <si>
    <t>00099021001 DEPOSITO DE EFECTIVO, DEPOSITANTE: HILARION KAPA VILLCA, CONCEPTO: DEVOLUCION DE DEUDA, CUENTA DE DEPOSITO: CUENTA UNICA DEL TESORO</t>
  </si>
  <si>
    <t>00099021001 DEPOSITO DE EFECTIVO, DEPOSITANTE: HILDA MERCADO PERALTA, CONCEPTO: DOBLE PERCEPCION, CUENTA DE DEPOSITO: CUENTA UNICA DEL TESORO</t>
  </si>
  <si>
    <t>00070011102 DEPOSITO DE EFECTIVO, DEPOSITANTE: ZULEMA FELICIDAD QUENTA ROSALES, CONCEPTO: DEVOLUCION, CUENTA DE DEPOSITO: CUENTA UNICA DEL TESORO</t>
  </si>
  <si>
    <t>00342012001 DEPOSITO DE EFECTIVO, DEPOSITANTE: AGENCIA ESTATAL DE VIVIENDA, CONCEPTO: DEVOLUCION ASIGNACION DE FONDOS EN AVANCE PARA EL PAGO DE VIATICOS DEL MES DE MARZO 2018, CUENTA DE DEPOSITO: CUENTA UNICA DEL TESORO</t>
  </si>
  <si>
    <t>00373024105 DEPOSITO DE EFECTIVO, DEPOSITANTE: JANNETH ESTELA POMA CHOQUEHUANCA, CONCEPTO: DEVOLUCION PROYECTO FONDO DE DESARROLLO INDIGENA, CUENTA DE DEPOSITO: CUENTA UNICA DEL TESORO</t>
  </si>
  <si>
    <t>00016011101 DEPOSITO DE EFECTIVO, DEPOSITANTE: MINISTERIO DE EDUCACION-WINDSOR TORRICO, CONCEPTO: DEVOLUCION DE SALDOS, CUENTA DE DEPOSITO: CUENTA UNICA DEL TESORO</t>
  </si>
  <si>
    <t>00016011101 DEPOSITO DE EFECTIVO, DEPOSITANTE: MINISTERIO DE EDUCACION-JAIME JALDIN ZARATE, CONCEPTO: DEVOLUCION DE SALDOS, CUENTA DE DEPOSITO: CUENTA UNICA DEL TESORO</t>
  </si>
  <si>
    <t>00016011101 DEPOSITO DE EFECTIVO, DEPOSITANTE: MINISTERIO DE EDUCACION-MONICA CRUZ PACO, CONCEPTO: DEVOLUCION DE SALDOS, CUENTA DE DEPOSITO: CUENTA UNICA DEL TESORO</t>
  </si>
  <si>
    <t>00016011101 DEPOSITO DE EFECTIVO, DEPOSITANTE: MINISTERIO DE EDUCACION-RUBEN GUTIEREZ CARRILLO, CONCEPTO: DEVOLUCION SALDOS PASAJES, CUENTA DE DEPOSITO: CUENTA UNICA DEL TESORO</t>
  </si>
  <si>
    <t>00660012006 DEP.DE CHEQ.AJENOS,RET.DE CAM.,CONCEPTO: DEVOLUCION PAGO EN DEMASIA BONO MARZO 2017, HUGO CORDOVA,DEP.: ORGANO JUDICIAL-DISTRITO CHUQUISACA , PROCEDENCIA: BANCO UNION S.A., CHEQUE: 1210, FECHA DE EMISION:02/04/2018</t>
  </si>
  <si>
    <t>00660012006 DEP.DE CHEQ.AJENOS,RET.DE CAM.,CONCEPTO: REINGRESO DE RECURSOS BONO DE TE ABRIL 2017,DAYLER ANDRADE,DEP.: ORGANO JUDICIAL-DISTRITO CHUQUISACA , PROCEDENCIA: BANCO UNION S.A., CHEQUE: 1209, FECHA DE EMISION:02/04/2018</t>
  </si>
  <si>
    <t>00660042001 DEP.DE CHEQ.AJENOS,RET.DE CAM.,CONCEPTO: DEVOLUCION DE CUENTAS POR COBRAR GESTIONES ANTERIORES FREDDY OCHOA,DEP.: ORGANO JUDICIAL-TRIBUNAL AGROAMBIENTAL , PROCEDENCIA: BANCO UNION S.A., CHEQUE: 518, FECHA DE EMISION:11/04/2018</t>
  </si>
  <si>
    <t>00592012001 DEP.DE CHEQ.AJENOS,RET.DE CAM.,CONCEPTO: DEVOLUCION BOA,DEP.: BOLIVIANA DE AVIACION , PROCEDENCIA: BANCO UNION S.A., CHEQUE: 8772, FECHA DE EMISION:03/04/2018</t>
  </si>
  <si>
    <t>00010011101 DEP.DE CHEQ.AJENOS,RET.DE CAM.,CONCEPTO: DEVOLUCION PASAJES MARIA LUISA RAMOS URZAGASTE RUTALA PAZ - BUENOS AIRES,DEP.: BOA - OFICINA REGIONAL LA PAZ , PROCEDENCIA: BANCO UNION S.A., CHEQUE: 8705, FECHA DE EMISION:15/03/2018</t>
  </si>
  <si>
    <t>00340012003 DEP.DE CHEQ.AJENOS,RET.DE CAM.,CONCEPTO: CRUZ AREVALO GABRIELA,DEP.: BANCO UNION S.A. , PROCEDENCIA: BANCO UNION S.A., CHEQUE: 154469, FECHA DE EMISION:13/04/2018</t>
  </si>
  <si>
    <t>00283012002 DEP.DE CHEQ.AJENOS,RET.DE CAM.,CONCEPTO: EXTRAVIO DE CREDENCIAL,DEP.: ADUANA NACIONAL , PROCEDENCIA: BANCO UNION S.A., CHEQUE: 2990, FECHA DE EMISION:09/04/2018</t>
  </si>
  <si>
    <t>00283022001 DEP.DE CHEQ.AJENOS,RET.DE CAM.,CONCEPTO: DESCUENTO DE VIATICOS,DEP.: ADUANA NACIONAL , PROCEDENCIA: BANCO UNION S.A., CHEQUE: 2989, FECHA DE EMISION:09/04/2018</t>
  </si>
  <si>
    <t>00130012002 DEP.DE CHEQ.AJENOS,RET.DE CAM.,CONCEPTO: PAGO INCAPACIDAD TEMPORAL DEL PERSONAL FOFIM CORRESPONDIENTE MES MARZO 2018,DEP.: CAJA DE SALUD DE CAMINOS Y R.A. , PROCEDENCIA: BANCO UNION S.A., CHEQUE: 9070, FECHA DE EMISION:09/04/2018</t>
  </si>
  <si>
    <t>00070011102 DEP.DE CHEQ.AJENOS,RET.DE CAM.,CONCEPTO: DEVOLUCION DE VIATICOS DE JUAN AVELLANEDA PINAICOBO C-31 N° 362,DEP.: MTEPS , PROCEDENCIA: BANCO UNION S.A., CHEQUE: 8663, FECHA DE EMISION:12/04/2018</t>
  </si>
  <si>
    <t>00020031101 DEPOSITO DE EFECTIVO, DEPOSITANTE: SERGIO FERNANDEZ CHOQUE, CONCEPTO: REVERSION, CUENTA DE DEPOSITO: CUENTA UNICA DEL TESORO</t>
  </si>
  <si>
    <t>00099021001 DEPOSITO DE EFECTIVO, DEPOSITANTE: IRINEO YUJRA MENDOZA, CONCEPTO: RETENCION POR VIATICOS, CUENTA DE DEPOSITO: CUENTA UNICA DEL TESORO</t>
  </si>
  <si>
    <t>00222018011 DEPOSITO DE EFECTIVO, DEPOSITANTE: DAYSI MAMANI FERNANDEZ-INIAF, CONCEPTO: REVERSION C-31 636, CUENTA DE DEPOSITO: CUENTA UNICA DEL TESORO</t>
  </si>
  <si>
    <t>00099021001 DEPOSITO DE EFECTIVO, DEPOSITANTE: IRMA MORALES DIAZ, CONCEPTO: DEVOLUCION DOBLE PERCEPCION - MAGISTERIO, CUENTA DE DEPOSITO: CUENTA UNICA DEL TESORO</t>
  </si>
  <si>
    <t>00099021001 DEPOSITO DE EFECTIVO, DEPOSITANTE: ISIDORO A. ENRIQUEZ COCA, CONCEPTO: DEVOLUCION DE PASAJES, CUENTA DE DEPOSITO: CUENTA UNICA DEL TESORO</t>
  </si>
  <si>
    <t>00212082001 DEPOSITO DE EFECTIVO, DEPOSITANTE: NANCY ORTIZ TARQUINO, CONCEPTO: DEVOLUCION DE GASTOS OPERATIVOS C31 # 680, CUENTA DE DEPOSITO: CUENTA UNICA DEL TESORO</t>
  </si>
  <si>
    <t>00099021001 DEPOSITO DE EFECTIVO, DEPOSITANTE: JAIME ZAMBRANA DAZA RA 4 BULLAIN, CONCEPTO: REVERSION DE AGUA MES FEBRERO 2018 DEL RA 4 BULLAIN, CUENTA DE DEPOSITO: CUENTA UNICA DEL TESORO</t>
  </si>
  <si>
    <t>00130012002 DEPOSITO DE EFECTIVO, DEPOSITANTE: ORLANDO CLAURE MOLINA, CONCEPTO: DEVOLUCION POR GASTOS DE VIATICO, CUENTA DE DEPOSITO: CUENTA UNICA DEL TESORO</t>
  </si>
  <si>
    <t>00099021001 DEPOSITO DE EFECTIVO, DEPOSITANTE: JAVIER ELVIS CONDORI ACHACAYO, CONCEPTO: REPOSICION CREDENCIAL INSTITUCIONAL-PGE, CUENTA DE DEPOSITO: CUENTA UNICA DEL TESORO</t>
  </si>
  <si>
    <t>00041048003 DEPOSITO DE EFECTIVO, DEPOSITANTE: MARTHA AMELLER SARAVIA, CONCEPTO: DEP POR RC-IVA, CUENTA DE DEPOSITO: CUENTA UNICA DEL TESORO</t>
  </si>
  <si>
    <t>00234014202 DEPOSITO DE EFECTIVO, DEPOSITANTE: PIRMO CHURA, CONCEPTO: DEVOLUCION AL C-31 399 PARTIDA 851 TASAS, CUENTA DE DEPOSITO: CUENTA UNICA DEL TESORO</t>
  </si>
  <si>
    <t>00593019201 DEPOSITO DE EFECTIVO, DEPOSITANTE: EMPRESA ESTATAL YACANA, CONCEPTO: REVERSION FONDOS PREVENTIVO 84 FRANCISCO BARRERA, CUENTA DE DEPOSITO: CUENTA UNICA DEL TESORO</t>
  </si>
  <si>
    <t>00593019201 DEPOSITO DE EFECTIVO, DEPOSITANTE: EMPRESA ESTATAL YACANA, CONCEPTO: REVERSION FONDOS PREVENTIVO 85, CUENTA DE DEPOSITO: CUENTA UNICA DEL TESORO</t>
  </si>
  <si>
    <t>00592012001 DEPOSITO DE EFECTIVO, DEPOSITANTE: KARINA VERDUETA Q., CONCEPTO: ND-1039 GESTION 2015 MIN PRESIDENCIA UAGS, CUENTA DE DEPOSITO: CUENTA UNICA DEL TESORO</t>
  </si>
  <si>
    <t>00592012001 DEPOSITO DE EFECTIVO, DEPOSITANTE: RAIZA VILLCA, CONCEPTO: ND 163347 GESTION 2015- COI 1115, CUENTA DE DEPOSITO: CUENTA UNICA DEL TESORO</t>
  </si>
  <si>
    <t>00099021001 DEPOSITO DE EFECTIVO, DEPOSITANTE: JAVIER VALENCIA ALI, CONCEPTO: DEVOLUCION DE VIATICOS, CUENTA DE DEPOSITO: CUENTA UNICA DEL TESORO</t>
  </si>
  <si>
    <t>00099021001 DEPOSITO DE EFECTIVO, DEPOSITANTE: JOHN MENESES ESCOBAR, CONCEPTO: REVERSION DE RECURSOS PREVENTIVO 232 GESTION 2017, CUENTA DE DEPOSITO: CUENTA UNICA DEL TESORO</t>
  </si>
  <si>
    <t>00099021001 DEPOSITO DE EFECTIVO, DEPOSITANTE: JOHSELIN ALANOCA NIGAÑEZ CONALPEDIS, CONCEPTO: POR REPOSICION DE FONDOS, CUENTA DE DEPOSITO: CUENTA UNICA DEL TESORO</t>
  </si>
  <si>
    <t>00099021001 DEPOSITO DE EFECTIVO, DEPOSITANTE: JORGE CONDE CHOQUE C.I. 2316406 LP, CONCEPTO: REVERSION PARCIAL, CUENTA DE DEPOSITO: CUENTA UNICA DEL TESORO</t>
  </si>
  <si>
    <t>00099021001 DEPOSITO DE EFECTIVO, DEPOSITANTE: JORGE MEJIA HARB, CONCEPTO: DEVOLUCION DE RECURSOS NO EJECUTADOS DE C-31 - 191, CUENTA DE DEPOSITO: CUENTA UNICA DEL TESORO</t>
  </si>
  <si>
    <t>00099021001 DEPOSITO DE EFECTIVO, DEPOSITANTE: JORGE ROGELIO SANTANDER ESTRADA - UMSA, CONCEPTO: REGULARIZACION POR TOPE SALARIAL SEPT 2017- OCT 2017- NOV 2017- DIC 2017, CUENTA DE DEPOSITO: CUENTA UNICA DEL TESORO</t>
  </si>
  <si>
    <t>00099021001 DEPOSITO DE EFECTIVO, DEPOSITANTE: JOSE JOAQUIN SAUCEDO HURTADO, CONCEPTO: DEVOLUCION SALDO NO EJECUTADO, CUENTA DE DEPOSITO: CUENTA UNICA DEL TESORO</t>
  </si>
  <si>
    <t>00099021001 DEPOSITO DE EFECTIVO, DEPOSITANTE: JOSE LIRAUZE ORTIZ, CONCEPTO: DEVOLUCION DEUDA, CUENTA DE DEPOSITO: CUENTA UNICA DEL TESORO</t>
  </si>
  <si>
    <t>00099021001 DEPOSITO DE EFECTIVO, DEPOSITANTE: JOSE LUIS MONZON M, CONCEPTO: DEVOLUCION DE FONDOS EN AVANCE PARA REFRIGERIOS TALLERES SUCRE ABRIL/2018, CUENTA DE DEPOSITO: CUENTA UNICA DEL TESORO</t>
  </si>
  <si>
    <t>00526012001 DEPOSITO DE EFECTIVO, DEPOSITANTE: ERICK CORNELIO GUTIERREZ GARCIA, CONCEPTO: DEVOLUCION DE VIATICOS, CUENTA DE DEPOSITO: CUENTA UNICA DEL TESORO</t>
  </si>
  <si>
    <t>00099021001 DEPOSITO DE EFECTIVO, DEPOSITANTE: JOSE LUIS PINTO LOZA, CONCEPTO: DEVOLUCION DE FONDOS EN AVANCE POR ALQUILER DE EQUIPO FERIA CALAMARCA PREV.190, CUENTA DE DEPOSITO: CUENTA UNICA DEL TESORO</t>
  </si>
  <si>
    <t>00526012001 DEPOSITO DE EFECTIVO, DEPOSITANTE: HUGO HAROLD MACHICADO, CONCEPTO: DEVOLUCION DE VIATICOS, CUENTA DE DEPOSITO: CUENTA UNICA DEL TESORO</t>
  </si>
  <si>
    <t>00016011101 DEPOSITO DE EFECTIVO, DEPOSITANTE: MINISTERIO DE EDUCACION-EDGAR SUXO APAZA, CONCEPTO: DEVOLUCION DE SALDO DE PAGO DE PASAJES Y VIATICOS, CUENTA DE DEPOSITO: CUENTA UNICA DEL TESORO</t>
  </si>
  <si>
    <t>00041011101 DEP.DE CHEQ.AJENOS,RET.DE CAM.,CONCEPTO: GACETA ELECTRONICA,DEP.: FUNDEMPRESA , PROCEDENCIA: BANCO MERCANTIL SANTA CRUZ SA., CHEQUE: 6210, FECHA DE EMISION:10/04/2018</t>
  </si>
  <si>
    <t>00015021104 DEP.DE CHEQ.AJENOS,RET.DE CAM.,CONCEPTO: MINISTERIO DE GOBIERNO-DIRECCION NACIONAL DE SALUD Y BIENESTAR SOCIAL,DEP.: DIRECCION NACIONAL DE SALUD Y BIENESTAR SOCIAL , PROCEDENCIA: BANCO UNION S.A., CHEQUE: 2894, FECHA DE EMISION:12/04/2018</t>
  </si>
  <si>
    <t>00015021101 DEP.DE CHEQ.AJENOS,RET.DE CAM.,CONCEPTO: POLICIA NACIONAL RECAUDACIONES,DEP.: DIRECCION NACIONAL DE SALUD Y BIENESTAR SOCIAL , PROCEDENCIA: BANCO UNION S.A., CHEQUE: 2893, FECHA DE EMISION:12/04/2018</t>
  </si>
  <si>
    <t>00099021001 DEPOSITO DE EFECTIVO, DEPOSITANTE: JOSE LUIS QUISBERT POMA, CONCEPTO: DEPOSITÓ DE FONDOS POR CONSUMO DE GAS CONCESIONARIO MPD MES DE FEBRERO / 20118, CUENTA DE DEPOSITO: CUENTA UNICA DEL TESORO</t>
  </si>
  <si>
    <t>00015021104 DEP.DE CHEQ.AJENOS,RET.DE CAM.,CONCEPTO: MINISTERIO DE GOBIERNO-DIRECCION NACIONAL DE SALUD Y BIENESTAR SOCIAL,DEP.: DIRECCION NACIONAL DE SALUD Y BIENESTAR SOCIAL , PROCEDENCIA: BANCO UNION S.A., CHEQUE: 2892, FECHA DE EMISION:10/04/2018</t>
  </si>
  <si>
    <t>00342012001 DEP.DE CHEQ.AJENOS,RET.DE CAM.,CONCEPTO: DEVOLUCION FONDOS EN AVANCE,DEP.: AEV REGIONAL POTOSI , PROCEDENCIA: BANCO UNION S.A., CHEQUE: 594, FECHA DE EMISION:09/04/2018</t>
  </si>
  <si>
    <t>00342012001 DEP.DE CHEQ.AJENOS,RET.DE CAM.,CONCEPTO: DEVOLUCION FONDOS EN AVANCE,DEP.: AEV REGIONAL TARIJA , PROCEDENCIA: BANCO UNION S.A., CHEQUE: 1202, FECHA DE EMISION:10/04/2018</t>
  </si>
  <si>
    <t>00291012005 DEP.DE CHEQ.AJENOS,RET.DE CAM.,CONCEPTO: PAGO ESPACIO PUBLICITARIO TRAMO AUTOPISTA LA PAZ - EL ALTO,DEP.: ENTEL S.A. , PROCEDENCIA: BANCO MERCANTIL SANTA CRUZ SA., CHEQUE: 209302, FECHA DE EMISION:13/04/2018</t>
  </si>
  <si>
    <t>00046024204 DEP.DE CHEQ.AJENOS,RET.DE CAM.,CONCEPTO: REVERSION DE FONDOS,DEP.: MINISTERIO DE SALUD , PROCEDENCIA: BANCO UNION S.A., CHEQUE: 1820, FECHA DE EMISION:02/04/2018</t>
  </si>
  <si>
    <t>00099021001 DEP.DE CHEQ.AJENOS,RET.DE CAM.,CONCEPTO: DEVOLUCION DE RECURSOS POR EXTRAVIO DE CREDENCIALES MARCO AURELIO JULIO VISCARRA-ERICK ESPEJO,DEP.: CAMARA DE SENADORES , PROCEDENCIA: BANCO UNION S.A., CHEQUE: 6880, FECHA DE EMISION:16/04/2018</t>
  </si>
  <si>
    <t>00099021001 DEPOSITO DE EFECTIVO, DEPOSITANTE: JOSE RAMIREZ SALCEDO, CONCEPTO: DEVOLUCION DE DOBLE PERCEPCION, CUENTA DE DEPOSITO: CUENTA UNICA DEL TESORO</t>
  </si>
  <si>
    <t>00670012001 DEP.DE CHEQ.AJENOS,RET.DE CAM.,CONCEPTO: MULTAS ELECTORALES ENERO Y FEBRERO / 2018 TED BENI,DEP.: ORGANO ELECTORAL PLURINACIONAL , PROCEDENCIA: BANCO UNION S.A., CHEQUE: 2358, FECHA DE EMISION:12/04/2018</t>
  </si>
  <si>
    <t>00099021001 DEPOSITO DE EFECTIVO, DEPOSITANTE: JOSUE DANIEL MORENO SAAVEDRA, CONCEPTO: DEV. DE RECURSOS NO UTILIZADOS DE JOSUE DANIEL MORENO SAAVEDRA A LA EMP.SIDERURGICA DEL MUTUN, CUENTA DE DEPOSITO: CUENTA UNICA DEL TESORO</t>
  </si>
  <si>
    <t>00099021001 DEPOSITO DE EFECTIVO, DEPOSITANTE: JUAN ACHO COLQUE, CONCEPTO: DEVOLUCION DE SUELDO, CUENTA DE DEPOSITO: CUENTA UNICA DEL TESORO</t>
  </si>
  <si>
    <t>00099021001 DEPOSITO DE EFECTIVO, DEPOSITANTE: JUAN ARI MAMANI, CONCEPTO: DEVOLUCION DE PAGO UNICO SEGUN D.S. 822, CUENTA DE DEPOSITO: CUENTA UNICA DEL TESORO</t>
  </si>
  <si>
    <t>00344012001 DEPOSITO DE EFECTIVO, DEPOSITANTE: IPELC - VICTOR CUIZARA ATANACIO, CONCEPTO: DEVOLUCION DE RECURSOS VALORACION ILC Y EIIP, CUENTA DE DEPOSITO: CUENTA UNICA DEL TESORO</t>
  </si>
  <si>
    <t>00586012001 DEPOSITO DE EFECTIVO, DEPOSITANTE: EASBA, CONCEPTO: DEVOLUCION FONDOS EN AVANCE, CUENTA DE DEPOSITO: CUENTA UNICA DEL TESORO</t>
  </si>
  <si>
    <t>00099021001 DEPOSITO DE EFECTIVO, DEPOSITANTE: JUAN CARLOS BETANCOURT RIVERA, CONCEPTO: DEVOLUCION DE VIATICOS, CUENTA DE DEPOSITO: CUENTA UNICA DEL TESORO</t>
  </si>
  <si>
    <t>00046024204 DEPOSITO DE EFECTIVO, DEPOSITANTE: NICOLAS ORTEGA, CONCEPTO: REVERSION DE FONDOS, CUENTA DE DEPOSITO: CUENTA UNICA DEL TESORO</t>
  </si>
  <si>
    <t>00099021001 DEPOSITO DE EFECTIVO, DEPOSITANTE: JUAN CARLOS FERNANDEZ COLQUE, CONCEPTO: DEVOLUCION POR TOPE SALARIAL DE LOS MESES DE AGOSTO A NOVIEMBRE DE 2017, CUENTA DE DEPOSITO: CUENTA UNICA DEL TESORO</t>
  </si>
  <si>
    <t>00099021001 DEPOSITO DE EFECTIVO, DEPOSITANTE: JUAN CARLOS VASQUEZ MERCADO, CONCEPTO: DEVOLUCION DE SALDO NO EJECUTADO C31 N° 278, CUENTA DE DEPOSITO: CUENTA UNICA DEL TESORO</t>
  </si>
  <si>
    <t>00099021001 DEPOSITO DE EFECTIVO, DEPOSITANTE: JUAN CRUZ PINTO, CONCEPTO: DEVOLUCION TOTAL CAMBIO DE DESTINO, CUENTA DE DEPOSITO: CUENTA UNICA DEL TESORO</t>
  </si>
  <si>
    <t>00212082001 DEPOSITO DE EFECTIVO, DEPOSITANTE: JUAN MAMANI COCASAPA, CONCEPTO: DEVOLUCION POR GASTOS OPERATIVOS, CUENTA DE DEPOSITO: CUENTA UNICA DEL TESORO</t>
  </si>
  <si>
    <t>00099021001 DEPOSITO DE EFECTIVO, DEPOSITANTE: JUAN JAVIER QUISBERT MURILLO, CONCEPTO: DEVOLUCION DE SALARIO DE DIAS DEL MES DE FEBRERO GESTION 2017, CUENTA DE DEPOSITO: CUENTA UNICA DEL TESORO</t>
  </si>
  <si>
    <t>00099021001 DEPOSITO DE EFECTIVO, DEPOSITANTE: JUAN MAMANI PACO, CONCEPTO: PAGO DE MULTAS EX-DUF-SIN, CUENTA DE DEPOSITO: CUENTA UNICA DEL TESORO</t>
  </si>
  <si>
    <t>00099021001 DEPOSITO DE EFECTIVO, DEPOSITANTE: JUAN PABLO CHAIN BALDIVIEZO, CONCEPTO: DEVOLUCION GASTOS OBSERVADOS, CUENTA DE DEPOSITO: CUENTA UNICA DEL TESORO</t>
  </si>
  <si>
    <t>00155012001 DEPOSITO DE EFECTIVO, DEPOSITANTE: RODRIGO ALCON QUINO, CONCEPTO: DEVOLUCION DE REFRIGERIO, CUENTA DE DEPOSITO: CUENTA UNICA DEL TESORO</t>
  </si>
  <si>
    <t>00373024105 DEPOSITO DE EFECTIVO, DEPOSITANTE: COMUNIDAD JANKO MARCA Y SANTA ROSA, CONCEPTO: DEV DE FONDOS PREOYECTO "APOYO A LA PRODUCCION DE FORRAJE EN 10 COMUNIDADES DE CORO CORO LP", CUENTA DE DEPOSITO: CUENTA UNICA DEL TESORO</t>
  </si>
  <si>
    <t>00099021001 DEPOSITO DE EFECTIVO, DEPOSITANTE: JULIA PATRICIA URQUIZU MASS, CONCEPTO: REVERSION RECURSOS NO UTILIZADOS COMUNICACIONES N PREVENTIVO 5033, CUENTA DE DEPOSITO: CUENTA UNICA DEL TESORO</t>
  </si>
  <si>
    <t>00592012001 DEPOSITO DE EFECTIVO, DEPOSITANTE: GLENN TROCHE A, CONCEPTO: SALDO DE 15000 BS EN PERIODOS 16 DE ENERO 2018 AL 12 ABRIL 2018, CUENTA DE DEPOSITO: CUENTA UNICA DEL TESORO</t>
  </si>
  <si>
    <t>00020011103 DEPOSITO DE EFECTIVO, DEPOSITANTE: VICTORIO RONNIE TERAN RIOJA, CONCEPTO: RETENCION, CUENTA DE DEPOSITO: CUENTA UNICA DEL TESORO</t>
  </si>
  <si>
    <t>00129012001 DEPOSITO DE EFECTIVO, DEPOSITANTE: DEBBIE CARMEN MORALES HUARACHI, CONCEPTO: DEVOLUCION, CUENTA DE DEPOSITO: CUENTA UNICA DEL TESORO</t>
  </si>
  <si>
    <t>00224012005 DEPOSITO DE EFECTIVO, DEPOSITANTE: FRANZ OSMAR ALARCON CARPIO, CONCEPTO: DEVOLUCION DE FONDOS NO UTILIZADOS, CUENTA DE DEPOSITO: CUENTA UNICA DEL TESORO</t>
  </si>
  <si>
    <t>00283012002 DEP.DE CHEQ.AJENOS,RET.DE CAM.,CONCEPTO: SANCIONES A CONSULTORES EN LINEA,DEP.: ADUANA NACIONAL , PROCEDENCIA: BANCO UNION S.A., CHEQUE: 2991, FECHA DE EMISION:11/04/2018</t>
  </si>
  <si>
    <t>00283012002 DEP.DE CHEQ.AJENOS,RET.DE CAM.,CONCEPTO: TRANSFERENCIA BANCARIA,DEP.: ADUANA NACIONAL , PROCEDENCIA: BANCO UNION S.A., CHEQUE: 3001, FECHA DE EMISION:16/04/2018</t>
  </si>
  <si>
    <t>00070011102 DEP.DE CHEQ.AJENOS,RET.DE CAM.,CONCEPTO: DEVOLUCION DE PASAJE,DEP.: MIN.DE TRABAJO EMPLEO Y PREVICION SOCIAL , PROCEDENCIA: BANCO BISA S.A., CHEQUE: 5856, FECHA DE EMISION:06/04/2018</t>
  </si>
  <si>
    <t>00221012001 DEP.DE CHEQ.AJENOS,RET.DE CAM.,CONCEPTO: DEVOLUCION A C-31 N° 56 BS 214 Y C-31 N° 55 BS 7,5,DEP.: SENARECOM , PROCEDENCIA: BANCO UNION S.A., CHEQUE: 1297, FECHA DE EMISION:03/04/2018</t>
  </si>
  <si>
    <t>00221012001 DEP.DE CHEQ.AJENOS,RET.DE CAM.,CONCEPTO: DEVOLUCION A C-31 NROS 43,42 Y 41 /2018,DEP.: SENARECOM , PROCEDENCIA: BANCO UNION S.A., CHEQUE: 1296, FECHA DE EMISION:03/04/2018</t>
  </si>
  <si>
    <t>00224012002 DEP.DE CHEQ.AJENOS,RET.DE CAM.,CONCEPTO: TRANSFERENCIA DE FONDOS PARA REALIZAR PAGOS VIA SIGEP,DEP.: INSUMOS BOLIVIA , PROCEDENCIA: BANCO UNION S.A., CHEQUE: 3302, FECHA DE EMISION:17/04/2018</t>
  </si>
  <si>
    <t>00292012001 DEP.DE CHEQ.AJENOS,RET.DE CAM.,CONCEPTO: DEVOLUCION DE PAGO EN EXCESO POR PARTE DE CONSULTORES DE SEGUROS SA,DEP.: VIAS BOLIVIA , PROCEDENCIA: BANCO UNION S.A., CHEQUE: 3435, FECHA DE EMISION:17/04/2018</t>
  </si>
  <si>
    <t>00572012001 DEPOSITO DE EFECTIVO, DEPOSITANTE: MILTON JESUS MAYTA ESCOBAR CI: 5945146 LP, CONCEPTO: DEVOLUCION DE VIATICOS, CUENTA DE DEPOSITO: CUENTA UNICA DEL TESORO</t>
  </si>
  <si>
    <t>00099021001 DEPOSITO DE EFECTIVO, DEPOSITANTE: JULIA PATRICIA URQUIZU MASS, CONCEPTO: REVERSION RECURSOS NO UTILIZADOS COMUNICACIONES N PREVENTIVO 8996, CUENTA DE DEPOSITO: CUENTA UNICA DEL TESORO</t>
  </si>
  <si>
    <t>00046024204 DEPOSITO DE EFECTIVO, DEPOSITANTE: MIN DE SALUD-RENE FERNANDO AVILES PEÑARANDA, CONCEPTO: C-31-N°1404/18 CBTE-N°750/18 RECURSOS NO UTILIZADOS, CUENTA DE DEPOSITO: CUENTA UNICA DEL TESORO</t>
  </si>
  <si>
    <t>00130012002 DEPOSITO DE EFECTIVO, DEPOSITANTE: JUAN R. GUERREROS ROQUE, CONCEPTO: DEVOLUION POR GASTOS DE VIATICOS GASOLINA Y PEAJES, CUENTA DE DEPOSITO: CUENTA UNICA DEL TESORO</t>
  </si>
  <si>
    <t>00047261101 DEPOSITO DE EFECTIVO, DEPOSITANTE: JOSE LUIS MAMANI LEON, CONCEPTO: DEVOLUCION DE FONDOS NO UTILIZADOS DEL PREVENTIVO 66 GESTION 2018, CUENTA DE DEPOSITO: CUENTA UNICA DEL TESORO</t>
  </si>
  <si>
    <t>00046024204 DEPOSITO DE EFECTIVO, DEPOSITANTE: ENZO RODRIGO GAMARRA ALFARO, CONCEPTO: DEVOLUCION DE PASAJES, CUENTA DE DEPOSITO: CUENTA UNICA DEL TESORO</t>
  </si>
  <si>
    <t>00099021001 DEPOSITO DE EFECTIVO, DEPOSITANTE: LANDELINO RAFAEL BANDEIRA ARZE, CONCEPTO: DEVOLUCION DOS DIAS HABERES DE MARZO DE 2018, CUENTA DE DEPOSITO: CUENTA UNICA DEL TESORO</t>
  </si>
  <si>
    <t>00212082001 DEPOSITO DE EFECTIVO, DEPOSITANTE: RAUL MATIAS HUARCAYA, CONCEPTO: DEVOLUCION DE GASTOS OPERATIVOS C-31 - 660, CUENTA DE DEPOSITO: CUENTA UNICA DEL TESORO</t>
  </si>
  <si>
    <t>00099021001 DEPOSITO DE EFECTIVO, DEPOSITANTE: LOLA LOURDES KOSLKA SEQUEIROS LORDEMANN, CONCEPTO: DEVOLUCION DE VIATICOS, CUENTA DE DEPOSITO: CUENTA UNICA DEL TESORO</t>
  </si>
  <si>
    <t>00212082001 DEPOSITO DE EFECTIVO, DEPOSITANTE: OSCAR CRISTOBAL ARGOLLO LIMA, CONCEPTO: DEVOLUCION DE GASTOS OPERATIVOS, CUENTA DE DEPOSITO: CUENTA UNICA DEL TESORO</t>
  </si>
  <si>
    <t>00099021001 DEPOSITO DE EFECTIVO, DEPOSITANTE: LOURDES ALIAGA ZAPATA, CONCEPTO: DOBLE PERCEPCION DEL MES DE ABRIL 2018, CUENTA DE DEPOSITO: CUENTA UNICA DEL TESORO</t>
  </si>
  <si>
    <t>00046034201 DEPOSITO DE EFECTIVO, DEPOSITANTE: CARMEN ARISPE QUISPE, CONCEPTO: DEVOLUCION SALDO C-31 # 139, CUENTA DE DEPOSITO: CUENTA UNICA DEL TESORO</t>
  </si>
  <si>
    <t>00513012003 DEPOSITO DE EFECTIVO, DEPOSITANTE: LBP-YPFB (2011349681373), CONCEPTO: APORTE SINDICAL Y.P.F.B., CUENTA DE DEPOSITO: CUENTA UNICA DEL TESORO</t>
  </si>
  <si>
    <t>00086038003 DEPOSITO DE EFECTIVO, DEPOSITANTE: ROLANDO GUTIERREZ CONDORI, CONCEPTO: PUBLICACION DE MEDIO DE PRENSA ESCRITA PARA EL DIRECTOR PN SAJAMA, CUENTA DE DEPOSITO: CUENTA UNICA DEL TESORO</t>
  </si>
  <si>
    <t>00099021001 DEPOSITO DE EFECTIVO, DEPOSITANTE: LOURDES PEREZ LAURA, CONCEPTO: DOBLE PERCEPCION, CUENTA DE DEPOSITO: CUENTA UNICA DEL TESORO</t>
  </si>
  <si>
    <t>00224012007 DEP.DE CHEQ.AJENOS,RET.DE CAM.,CONCEPTO: TRANSFERENCIA DE FONDOS PARA REALIZAR PAGOS VIA SIGEP,DEP.: INSUMOS BOLIVIA , PROCEDENCIA: BANCO UNION S.A., CHEQUE: 2167, FECHA DE EMISION:17/04/2018</t>
  </si>
  <si>
    <t>00099021001 DEP.DE CHEQ.AJENOS,RET.DE CAM.,CONCEPTO: DEVOLUCION TOTAL VIATICOS Y PASAJES,DEP.: CONTRALORIA GENERAL DEL ESTADO , PROCEDENCIA: BANCO UNION S.A., CHEQUE: 5581, FECHA DE EMISION:13/04/2018</t>
  </si>
  <si>
    <t>00592012001 DEP.DE CHEQ.AJENOS,RET.DE CAM.,CONCEPTO: TRANSFERENCIA DE RECURSOS DEL 1 AL 28 DE FEBRERO,DEP.: IVAN GONZALES , PROCEDENCIA: BANCO UNION S.A., CHEQUE: 642, FECHA DE EMISION:17/04/2018</t>
  </si>
  <si>
    <t>00592012001 DEP.DE CHEQ.AJENOS,RET.DE CAM.,CONCEPTO: TRANSFERENCIA DE RECURSOS AMADEUS Y SABRE,DEP.: IVAN GONZALES , PROCEDENCIA: BANCO UNION S.A., CHEQUE: 643, FECHA DE EMISION:17/04/2018</t>
  </si>
  <si>
    <t>00592012001 DEP.DE CHEQ.AJENOS,RET.DE CAM.,CONCEPTO: TRANSFERENCIA DE RECURSOS DEL 1 AL 31 DE MARZO,DEP.: IVAN GONZALES , PROCEDENCIA: BANCO UNION S.A., CHEQUE: 644, FECHA DE EMISION:17/04/2018</t>
  </si>
  <si>
    <t>00099021001 DEPOSITO DE EFECTIVO, DEPOSITANTE: LUCRECIA VELARDE VDA. DE FLORES, CONCEPTO: PARA DEPARTAMENTO DE SENASIR, CUENTA DE DEPOSITO: CUENTA UNICA DEL TESORO</t>
  </si>
  <si>
    <t>00287102012 DEP.DE CHEQ.AJENOS,RET.DE CAM.,CONCEPTO: PAGO DE LA FACTURA N° 147 POR EL MINISTERIO DE DEPORTES PROY. "VILLA DEPORTIVA SURAMERICANA",DEP.: FPS / SUPERVISION / CENTRAL , PROCEDENCIA: BANCO UNION S.A., CHEQUE: 780, FECHA DE EMISION:05/04/2018</t>
  </si>
  <si>
    <t>00287102012 DEP.DE CHEQ.AJENOS,RET.DE CAM.,CONCEPTO: PAGO FACTURA N° 99 POR EL MDRYT PROY."MERCADO CAMPESINO ZONAL 16 DE JULIO SAN FELIPE DE SEQUE",DEP.: FPS / SUPERVISION / CENTRAL , PROCEDENCIA: BANCO UNION S.A., CHEQUE: 782, FECHA DE EMISION:05/04/2018</t>
  </si>
  <si>
    <t>00287102012 DEP.DE CHEQ.AJENOS,RET.DE CAM.,CONCEPTO: PAGO DE LA FACTURA N° 100 POR EL MDRYT PROY."MERCADO CAMPESINO ZONAL NUEVA JERUSALEM",DEP.: FPS / SUPERVISION / CENTRAL , PROCEDENCIA: BANCO UNION S.A., CHEQUE: 783, FECHA DE EMISION:05/04/2018</t>
  </si>
  <si>
    <t>00099021001 DEP.DE CHEQ.AJENOS,RET.DE CAM.,CONCEPTO: DEVOLUCION DE SALDOS,DEP.: MIN DE EDUCACION-PROG NAL DE POSTALFABETIZACION , PROCEDENCIA: BANCO UNION S.A., CHEQUE: 5612, FECHA DE EMISION:18/04/2018</t>
  </si>
  <si>
    <t>00526012001 DEP.DE CHEQ.AJENOS,RET.DE CAM.,CONCEPTO: DEP DE SALDOS NO UTILIZ- VIATICOS EN BTV P/ REVERSION DE C-31 DESCONT VIA RRHH DIC/2017 SR PIÑACOBO,DEP.: BOLIVIA TV , PROCEDENCIA: BANCO UNION S.A., CHEQUE: 16164, FECHA DE EMISION:18/04/2018</t>
  </si>
  <si>
    <t>00099021001 DEPOSITO DE EFECTIVO, DEPOSITANTE: LUIS ENRIQUE CAPELLA CORDERO, CONCEPTO: DEVOLUCION DE SUELDO MES DE ENERO 2018, CUENTA DE DEPOSITO: CUENTA UNICA DEL TESORO</t>
  </si>
  <si>
    <t>00099021001 DEPOSITO DE EFECTIVO, DEPOSITANTE: LUIS FERNANDO ARTEAGA ORTIZ, CONCEPTO: DEVOLUCION DE IMPRENTA,FOTOCOPIADO; PREV N° 8271/17 N° CARGO CTA 8271.1, CUENTA DE DEPOSITO: CUENTA UNICA DEL TESORO</t>
  </si>
  <si>
    <t>00526012001 DEP.DE CHEQ.AJENOS,RET.DE CAM.,CONCEPTO: DEP SALDOS NO UTILIZ - VIATICOS BTV P/REVERSION C-31 DESCONT VIA RRHH FEB/18 SR. PIÑACOBO,DEP.: BOLIVIA TV , PROCEDENCIA: BANCO UNION S.A., CHEQUE: 16166, FECHA DE EMISION:18/04/2018</t>
  </si>
  <si>
    <t>00526012001 DEP.DE CHEQ.AJENOS,RET.DE CAM.,CONCEPTO: DEP. SALDOS NO UTILIZ - VIATICOS BTV P/REVERSION C-31 DESCONT VIA RRHH ENERO/2018 SR PIÑACOBO,DEP.: BOLIVIA TV , PROCEDENCIA: BANCO UNION S.A., CHEQUE: 16165, FECHA DE EMISION:18/04/2018</t>
  </si>
  <si>
    <t>00592012001 DEP.DE CHEQ.AJENOS,RET.DE CAM.,CONCEPTO: PAGO DEVOLUCION DE PASAJES TKT 2890300196760,2890300196760,DEP.: TRANSPORTE AEREO MILITAR , PROCEDENCIA: BANCO UNION S.A., CHEQUE: 19354, FECHA DE EMISION:09/04/2018</t>
  </si>
  <si>
    <t>00086038007 DEPOSITO DE EFECTIVO, DEPOSITANTE: CAROLINA CACERES M, CONCEPTO: DEVOLUCION DE FONDOS EN AVANCE, CUENTA DE DEPOSITO: CUENTA UNICA DEL TESORO</t>
  </si>
  <si>
    <t>00526012001 DEPOSITO DE EFECTIVO, DEPOSITANTE: BOLIVIA TV - JAIME QUISPE MAMANI, CONCEPTO: DEVOLUCION DE VIATICOS, CUENTA DE DEPOSITO: CUENTA UNICA DEL TESORO</t>
  </si>
  <si>
    <t>00155012001 DEPOSITO DE EFECTIVO, DEPOSITANTE: ROGER CASTO TERCEROS SALAZAR, CONCEPTO: DEVOLUCION DE RECURSOS, CUENTA DE DEPOSITO: CUENTA UNICA DEL TESORO</t>
  </si>
  <si>
    <t>00099021001 DEPOSITO DE EFECTIVO, DEPOSITANTE: LUIS FERNANDO ARTEAGA ORTIZ, CONCEPTO: DEVOLUCION DE REFRIGERIO PREV. N 5955/17 N DE CARGO DE CUENTA 2017-5955,1, CUENTA DE DEPOSITO: CUENTA UNICA DEL TESORO</t>
  </si>
  <si>
    <t>00099021001 DEPOSITO DE EFECTIVO, DEPOSITANTE: LUIS FERNANDO DAGA SAIRE, CONCEPTO: DEVOLUCION DEL 13% DE VIATICOS, CUENTA DE DEPOSITO: CUENTA UNICA DEL TESORO</t>
  </si>
  <si>
    <t>00016011101 DEPOSITO DE EFECTIVO, DEPOSITANTE: JUAN CARLOS ESCOBAR, CONCEPTO: DEVOLUCION DE PASAJE Y VIATICOS, CUENTA DE DEPOSITO: CUENTA UNICA DEL TESORO</t>
  </si>
  <si>
    <t>00212012001 DEPOSITO DE EFECTIVO, DEPOSITANTE: JAVIER QUINO HUANCA - INRA, CONCEPTO: DEVOLUCION DE GASTOS OPERATIVOS ( COMBUSTIBLE ), CUENTA DE DEPOSITO: CUENTA UNICA DEL TESORO</t>
  </si>
  <si>
    <t>00212012001 DEPOSITO DE EFECTIVO, DEPOSITANTE: JAVIER QUINO HUANCA - INRA, CONCEPTO: DEVOLUCION DE GASTOS OPERATIVOS (COMBUSTIBLE), CUENTA DE DEPOSITO: CUENTA UNICA DEL TESORO</t>
  </si>
  <si>
    <t>00099021001 DEPOSITO DE EFECTIVO, DEPOSITANTE: LUIS LIMACHI TICONA, CONCEPTO: DEVOLUCION DE FONDOS EN AVANCE, CUENTA DE DEPOSITO: CUENTA UNICA DEL TESORO</t>
  </si>
  <si>
    <t>00099021001 DEPOSITO DE EFECTIVO, DEPOSITANTE: LUZ MARIA CALDERON ARANCIBIA, CONCEPTO: DEVOLUCION DE FONDOS EN AVANCE, CUENTA DE DEPOSITO: CUENTA UNICA DEL TESORO</t>
  </si>
  <si>
    <t>00099021001 DEPOSITO DE EFECTIVO, DEPOSITANTE: MAGALY MONTERO MARTINEZ, CONCEPTO: DEVOLUCION DE SOBRANTE DE PASAJES, CUENTA DE DEPOSITO: CUENTA UNICA DEL TESORO</t>
  </si>
  <si>
    <t>00099021001 DEPOSITO DE EFECTIVO, DEPOSITANTE: MAGISTERIO-EDUARDO MALDONADO GALLARDO, CONCEPTO: DEVOLUCION SENASIR, CUENTA DE DEPOSITO: CUENTA UNICA DEL TESORO</t>
  </si>
  <si>
    <t>00212082001 DEPOSITO DE EFECTIVO, DEPOSITANTE: JOSE JAVIER GARCIA SANDOVAL-INRA LA PAZ, CONCEPTO: DEVOLUCION DE GASTOS OPERATIVOS, CUENTA DE DEPOSITO: CUENTA UNICA DEL TESORO</t>
  </si>
  <si>
    <t>00099021001 DEPOSITO DE EFECTIVO, DEPOSITANTE: MARCELA BEATRIZ AYALA AVILA C.I. 2835114 SC., CONCEPTO: REVERSION ALIMENTACION PREVENTIVO N° 8234, CUENTA DE DEPOSITO: CUENTA UNICA DEL TESORO</t>
  </si>
  <si>
    <t>00212082001 DEPOSITO DE EFECTIVO, DEPOSITANTE: DEMETRIO SANCHEZ VARGAS, CONCEPTO: GASTOS OPERATIVOS (COMBUSTIBLE), CUENTA DE DEPOSITO: CUENTA UNICA DEL TESORO</t>
  </si>
  <si>
    <t>00041011101 DEPOSITO DE EFECTIVO, DEPOSITANTE: MDPYEP-NELSON ALBERTO ARUQUIPA ARCE, CONCEPTO: DEVOLUCION DE FONDOS EN AVANCE, CUENTA DE DEPOSITO: CUENTA UNICA DEL TESORO</t>
  </si>
  <si>
    <t>00129012001 DEPOSITO DE EFECTIVO, DEPOSITANTE: JUAN CARLOS VILLALPANDO CONDORI, CONCEPTO: DEVOLUCION DE RECURSOS, CUENTA DE DEPOSITO: CUENTA UNICA DEL TESORO</t>
  </si>
  <si>
    <t>00099021001 DEPOSITO DE EFECTIVO, DEPOSITANTE: MARCELINA HUANCA LLUSCO, CONCEPTO: DOBLE PERCEPCION, CUENTA DE DEPOSITO: CUENTA UNICA DEL TESORO</t>
  </si>
  <si>
    <t>00099021001 DEPOSITO DE EFECTIVO, DEPOSITANTE: MARCELO ANTONIO VARGAS RIVERO CI. 3130638CBBA, CONCEPTO: REVERSION PASAJE, CUENTA DE DEPOSITO: CUENTA UNICA DEL TESORO</t>
  </si>
  <si>
    <t>00526012001 DEPOSITO DE EFECTIVO, DEPOSITANTE: ALDO COBO BOLIVIA TV, CONCEPTO: DEVOLUCION, CUENTA DE DEPOSITO: CUENTA UNICA DEL TESORO</t>
  </si>
  <si>
    <t>00526012001 DEPOSITO DE EFECTIVO, DEPOSITANTE: DAVID CABALLERO BOLIVIA TV, CONCEPTO: DEVOLUCION, CUENTA DE DEPOSITO: CUENTA UNICA DEL TESORO</t>
  </si>
  <si>
    <t>00047261101 DEPOSITO DE EFECTIVO, DEPOSITANTE: PAOLA SANDOVAL MERCADO, CONCEPTO: DEVOLUCION DE SALDOS NO UTILIZADOS POR FONDOS DE AVANCE C-31/52 IPDPACU, CUENTA DE DEPOSITO: CUENTA UNICA DEL TESORO</t>
  </si>
  <si>
    <t>00099021001 DEP.DE CHEQ.AJENOS,RET.DE CAM.,CONCEPTO: DEV. RECURSOS POR EXTRAVIO DE CREDENCIALES (YESELI GUTIERREZ, ISRAEL VASQUEZ, DANIELA ZABALA),DEP.: CAMARA DE SENADORES , PROCEDENCIA: BANCO UNION S.A., CHEQUE: 6888, FECHA DE EMISION:19/04/2018</t>
  </si>
  <si>
    <t>00670012001 DEP.DE CHEQ.AJENOS,RET.DE CAM.,CONCEPTO: MULTAS ELECTORALES DEL TRIBUNAL ELECTORAL DEPARTAMENTAL SANTA CRUZ,DEP.: ORGANO ELECTORAL PLURINACIONAL , PROCEDENCIA: BANCO UNION S.A., CHEQUE: 6963, FECHA DE EMISION:13/04/2018</t>
  </si>
  <si>
    <t>00099021001 DEPOSITO DE EFECTIVO, DEPOSITANTE: MARCO ANTONIO CHOQUEHUANCA MARIN, CONCEPTO: DEVOLUCION DE VIATICOS, CUENTA DE DEPOSITO: CUENTA UNICA DEL TESORO</t>
  </si>
  <si>
    <t>00099021001 DEPOSITO DE EFECTIVO, DEPOSITANTE: MARCO TAMAYO ARNEZ, CONCEPTO: DEVOLUCION DEL 13% DE VIATICOS, CUENTA DE DEPOSITO: CUENTA UNICA DEL TESORO</t>
  </si>
  <si>
    <t>00099021001 DEPOSITO DE EFECTIVO, DEPOSITANTE: MARIA CALLE LIPA, CONCEPTO: DOBLE PERCEPCION, CUENTA DE DEPOSITO: CUENTA UNICA DEL TESORO</t>
  </si>
  <si>
    <t>00086031101 DEP.DE CHEQ.AJENOS,RET.DE CAM.,CONCEPTO: DEPOSITÓ POR REVERSION DE FONDOS NO UTILIZADOS,DEP.: SERNAP TUNARI , PROCEDENCIA: BANCO UNION S.A., CHEQUE: 441, FECHA DE EMISION:29/03/2018</t>
  </si>
  <si>
    <t>00099021001 DEPOSITO DE EFECTIVO, DEPOSITANTE: MARIANA ALEJANDRA ROJAS GUARACHI, CONCEPTO: DEVOLUCION VIATICO VIAJE TAMBO QUEMADO 29/03/2018, CUENTA DE DEPOSITO: CUENTA UNICA DEL TESORO</t>
  </si>
  <si>
    <t>00290012001 DEP.DE CHEQ.AJENOS,RET.DE CAM.,CONCEPTO: DEVOLUCION DE PASAJE AEREO EMITIDO A FAVOR DE LIBIA MOLLINEDO POR BOA,DEP.: SERVICIO DE IMPUESTOS NACIONALES , PROCEDENCIA: BANCO UNION S.A., CHEQUE: 4821, FECHA DE EMISION:11/04/2018</t>
  </si>
  <si>
    <t>00290012001 DEP.DE CHEQ.AJENOS,RET.DE CAM.,CONCEPTO: DESCUENTOS POR ATRASOS DE CONSULTORES DE INDIVIDUALES DEL MES DE DICIEMBRE/2017 GERENCIA GRACO-LA PA,DEP.: SERVICIO DE IMPUESTOS NACIONALES</t>
  </si>
  <si>
    <t>00290012001 DEP.DE CHEQ.AJENOS,RET.DE CAM.,CONCEPTO: DESCUENTOS POR MULTAS A CONSULTORES INDIVIDUALES DE LINEA FEBRERO/2018 OF.CENTRAL DEL SIN,DEP.: SERVICIO DE IMPUESTOS NACIONALES , PROCEDENCIA: BANCO UNION S.A., CHEQUE: 4823, FECHA DE EMISION:13/04/2018</t>
  </si>
  <si>
    <t>00574012003 DEPOSITO DE EFECTIVO, DEPOSITANTE: JORGE RUBEN LAFUENTE FORONDA SEDEM, CONCEPTO: DEVOLUCION DE SALDOS NO UTILIZADOS, CUENTA DE DEPOSITO: CUENTA UNICA DEL TESORO</t>
  </si>
  <si>
    <t>00016011101 DEPOSITO DE EFECTIVO, DEPOSITANTE: NICOLAS TORREZ, CONCEPTO: DEVOLUCION DE VIATICOS, CUENTA DE DEPOSITO: CUENTA UNICA DEL TESORO</t>
  </si>
  <si>
    <t>00526012001 DEPOSITO DE EFECTIVO, DEPOSITANTE: JUAN CARLOS RADA CUSICANQUI-BOLIVIA TV, CONCEPTO: DEVOLUCION DE PASAJES A POTOSI, CUENTA DE DEPOSITO: CUENTA UNICA DEL TESORO</t>
  </si>
  <si>
    <t>00099021001 DEPOSITO DE EFECTIVO, DEPOSITANTE: MARTIN YAHUASI MAMANI, CONCEPTO: PLAN DE PAGOS ACUERDO SENASIR, CUENTA DE DEPOSITO: CUENTA UNICA DEL TESORO</t>
  </si>
  <si>
    <t>00526012001 DEPOSITO DE EFECTIVO, DEPOSITANTE: ANGEL LUIS SALINAS MONASTERIOS, CONCEPTO: DEVOLUCION PASAJES BOLIVIA TV, CUENTA DE DEPOSITO: CUENTA UNICA DEL TESORO</t>
  </si>
  <si>
    <t>00010011102 DEPOSITO DE EFECTIVO, DEPOSITANTE: ELISHEBA CAROLINA AUZA SAUNERO, CONCEPTO: REPOSICION CERTIF VALORADOS DEL SERECI ANULADOS SECCION CONSULAR DE BOLIVIA EN FRANCIA (2013-2014), CUENTA DE DEPOSITO: CUENTA UNICA DEL TESORO</t>
  </si>
  <si>
    <t>00526012001 DEPOSITO DE EFECTIVO, DEPOSITANTE: BOLIVIA TV JORGE CHOQUE, CONCEPTO: DEVOLUCION DE PASAJES BOLIVI TV, CUENTA DE DEPOSITO: CUENTA UNICA DEL TESORO</t>
  </si>
  <si>
    <t>00526012001 DEPOSITO DE EFECTIVO, DEPOSITANTE: BORIS LUIS CARTAGENA FORONDA BOLIVIA TV, CONCEPTO: DEVOLUCION DE PASAJES BOLIVIA TV, CUENTA DE DEPOSITO: CUENTA UNICA DEL TESORO</t>
  </si>
  <si>
    <t>00526012001 DEPOSITO DE EFECTIVO, DEPOSITANTE: BOLIVIA TV DANIEL TICONA, CONCEPTO: DEVOLUCION DE PASAJES BOLIVIA TV, CUENTA DE DEPOSITO: CUENTA UNICA DEL TESORO</t>
  </si>
  <si>
    <t>00526012001 DEPOSITO DE EFECTIVO, DEPOSITANTE: BOLIVIA TV JULIO OMAR CANAVIRI, CONCEPTO: DEVOLUCION DE PASAJE BOLIVIA TV, CUENTA DE DEPOSITO: CUENTA UNICA DEL TESORO</t>
  </si>
  <si>
    <t>00526012001 DEPOSITO DE EFECTIVO, DEPOSITANTE: BOLIVIA TV JUAN JOSE DURAN, CONCEPTO: DEVOLUCION DE PASAJE BOLIVIA TV, CUENTA DE DEPOSITO: CUENTA UNICA DEL TESORO</t>
  </si>
  <si>
    <t>00670012002 DEPOSITO DE EFECTIVO, DEPOSITANTE: MARCELO ARANIBAR SAINZ, CONCEPTO: DEVOLUCION SALDO GASOLINA Y PEAJES, CUENTA DE DEPOSITO: CUENTA UNICA DEL TESORO</t>
  </si>
  <si>
    <t>00020031101 DEPOSITO DE EFECTIVO, DEPOSITANTE: DICOSE, CONCEPTO: REVERSION DE FONDOS, CUENTA DE DEPOSITO: CUENTA UNICA DEL TESORO</t>
  </si>
  <si>
    <t>00526012001 DEPOSITO DE EFECTIVO, DEPOSITANTE: BOLIVIA TV-GUADALUPO VELASCO, CONCEPTO: DEVOLUCION, CUENTA DE DEPOSITO: CUENTA UNICA DEL TESORO</t>
  </si>
  <si>
    <t>00099021001 DEPOSITO DE EFECTIVO, DEPOSITANTE: MELITON V. CABRERA MAMANI - SEDEM - ECEBOL, CONCEPTO: DEVOLUCION DE FONDOS EN AVANCE C-31 - 1571 Y C-31 - 1570, CUENTA DE DEPOSITO: CUENTA UNICA DEL TESORO</t>
  </si>
  <si>
    <t>00099021001 DEPOSITO DE EFECTIVO, DEPOSITANTE: MENDOZA AVILES GUILLERMO MARTIN, CONCEPTO: DEVOLUCION POR CONCEPTO DE PASAJES Y GASTOS DE REPRESENTACION, CUENTA DE DEPOSITO: CUENTA UNICA DEL TESORO</t>
  </si>
  <si>
    <t>00099021001 DEPOSITO DE EFECTIVO, DEPOSITANTE: MIGUEL ANGEL CALLE QUISPE, CONCEPTO: DEVOLUCION DE VIATICOS, CUENTA DE DEPOSITO: CUENTA UNICA DEL TESORO</t>
  </si>
  <si>
    <t>00099021001 DEPOSITO DE EFECTIVO, DEPOSITANTE: MIGUEL ANGEL PEDREGAL PARDO, CONCEPTO: DEVOLUCION DE DEUDA, CUENTA DE DEPOSITO: CUENTA UNICA DEL TESORO</t>
  </si>
  <si>
    <t>00099021001 DEPOSITO DE EFECTIVO, DEPOSITANTE: MIGUEL MEJIA VASQUEZ, CONCEPTO: TERCER DEP EXTRAJUDICIAL MINISTERIO DE PLANIFICACION DEL DESARROLLO, CUENTA DE DEPOSITO: CUENTA UNICA DEL TESORO</t>
  </si>
  <si>
    <t>00099021001 DEPOSITO DE EFECTIVO, DEPOSITANTE: MIN DE MEDIO AMB Y AGUA VLADIMIR TINTAYA QUISPE, CONCEPTO: DEP POR NO PRESENTACION AL EMBARQUE (NO SHOW), CUENTA DE DEPOSITO: CUENTA UNICA DEL TESORO</t>
  </si>
  <si>
    <t>00099021001 DEPOSITO DE EFECTIVO, DEPOSITANTE: MIN.DE DEPORTES - MIJAIL HINOJOSA, CONCEPTO: DEVOLUCION DE VIATICOS NO UTILIZADOS CARRERA 10 K TARIJA, CUENTA DE DEPOSITO: CUENTA UNICA DEL TESORO</t>
  </si>
  <si>
    <t>00099021001 DEPOSITO DE EFECTIVO, DEPOSITANTE: MINISTERIO DE DEPORTES-MARCO A. PEÑARANDA V., CONCEPTO: DEVOLUCION SALDO NO UTILIZADO CARRERA 10K TARIJA, CUENTA DE DEPOSITO: CUENTA UNICA DEL TESORO</t>
  </si>
  <si>
    <t>00099021001 DEPOSITO DE EFECTIVO, DEPOSITANTE: MINISTERIO DE ECONOMIA Y FINANZAS PUBLICA, CONCEPTO: DEVOLUCION DE FONDOS DE AVANCE, CUENTA DE DEPOSITO: CUENTA UNICA DEL TESORO</t>
  </si>
  <si>
    <t>00212012001 DEPOSITO DE EFECTIVO, DEPOSITANTE: JUAN PABLO LUNA APAZA, CONCEPTO: DEVOLUCION DE VIATICOS INRA NACIONAL, CUENTA DE DEPOSITO: CUENTA UNICA DEL TESORO</t>
  </si>
  <si>
    <t>00016011101 DEPOSITO DE EFECTIVO, DEPOSITANTE: MIN.DE EDUCACION - JAIME JALDIN ZARATE, CONCEPTO: DEVOLUCION DE SALDOS PASAJES, CUENTA DE DEPOSITO: CUENTA UNICA DEL TESORO</t>
  </si>
  <si>
    <t>00132022002 DEPOSITO DE EFECTIVO, DEPOSITANTE: MARIA ZULEMA CALLIZAYA MEDINA, CONCEPTO: DEVOLUCION DE FONDOS EN AVANCE, CUENTA DE DEPOSITO: CUENTA UNICA DEL TESORO</t>
  </si>
  <si>
    <t>00016011101 DEPOSITO DE EFECTIVO, DEPOSITANTE: MIN.DE EDUCACION-JAQUELINE DE LA BARRA B., CONCEPTO: DEVOLUCION DE SALDOS PASAJES Y VIATICOS, CUENTA DE DEPOSITO: CUENTA UNICA DEL TESORO</t>
  </si>
  <si>
    <t>00046024204 DEPOSITO DE EFECTIVO, DEPOSITANTE: CINTHYA ELIANA VERA CALLISAYA, CONCEPTO: SALDO NO EJECUTADO, CUENTA DE DEPOSITO: CUENTA UNICA DEL TESORO</t>
  </si>
  <si>
    <t>00047364102 DEP.DE CHEQ.AJENOS,RET.DE CAM.,CONCEPTO: CONTRAPARTE PROYECTO"CONSTRUCCION SISTEMA DE RIEGO SAN JUAN DE DIOS EN EL MUNICIP DE SAN BENITO CBBA,DEP.: GOBIERNO AUTONOMO MUNICIPAL DE SAN BENITO</t>
  </si>
  <si>
    <t>00047011104 DEP.DE CHEQ.AJENOS,RET.DE CAM.,CONCEPTO: DEP JUDICIAL PROCESO COACTIVO FISCAL CONTRA JOSE G. CAMPOS,RENAN MORENO KARL MORALES,DEP.: EDGAR ZAPATA CAERO Y OTROS , PROCEDENCIA: BANCO UNION S.A., CHEQUE: 10330, FECHA DE EMISION:05/04/2018</t>
  </si>
  <si>
    <t>00047011104 DEP.DE CHEQ.AJENOS,RET.DE CAM.,CONCEPTO: DEP JUDICIAL PROCESO COACTIVO FISCAL CONTRA JOSE G. CAMPOS RENAN MORENO KARL MORALES,DEP.: EDGAR ZAPATA CAERO Y OTROS , PROCEDENCIA: BANCO UNION S.A., CHEQUE: 10331, FECHA DE EMISION:05/04/2018</t>
  </si>
  <si>
    <t>00035031101 DEP.DE CHEQ.AJENOS,RET.DE CAM.,CONCEPTO: ARRENDAMIENTO ESPACIO PARQUEO CAMPO FERIAL A OSCAR GALLARDO POR EL MES DE ABRIL 2018,DEP.: MEFP-UCPP , PROCEDENCIA: BANCO UNION S.A., CHEQUE: 1247, FECHA DE EMISION:19/04/2018</t>
  </si>
  <si>
    <t>00035031101 DEP.DE CHEQ.AJENOS,RET.DE CAM.,CONCEPTO: ARRENDAMIENTO ESPACIO PARQUEO CAMPO FERIAL A ALEX ROJAS POR EL MES DE ABRIL 2018,DEP.: MEFP-UCPP , PROCEDENCIA: BANCO UNION S.A., CHEQUE: 1248, FECHA DE EMISION:19/04/2018</t>
  </si>
  <si>
    <t>00035031101 DEP.DE CHEQ.AJENOS,RET.DE CAM.,CONCEPTO: ARRENDAMIENTO PISO 6 BLOQUE AMARILLO Y PLAZA AKAPANA EVENTO ETC 2 EDUCATION TRAINING,DEP.: MEFP-UCPP , PROCEDENCIA: BANCO UNION S.A., CHEQUE: 1249, FECHA DE EMISION:19/04/2018</t>
  </si>
  <si>
    <t>00035031101 DEP.DE CHEQ.AJENOS,RET.DE CAM.,CONCEPTO: INGRESOS PARQUEO CAMPO FERIAL CHUQUIAGO MARKA POR EL MES DE MARZO 2018,DEP.: MEFP-UCPP , PROCEDENCIA: BANCO UNION S.A., CHEQUE: 1250, FECHA DE EMISION:19/04/2018</t>
  </si>
  <si>
    <t>00015011108 DEP.DE CHEQ.AJENOS,RET.DE CAM.,CONCEPTO: DEVOLUCION DE FONDOS,DEP.: MIN GOBIERNO , PROCEDENCIA: BANCO UNION S.A., CHEQUE: 51065, FECHA DE EMISION:17/04/2018</t>
  </si>
  <si>
    <t>00015011108 DEP.DE CHEQ.AJENOS,RET.DE CAM.,CONCEPTO: DEVOLUCION DE FONDOS,DEP.: MIN GOBIERNO , PROCEDENCIA: BANCO UNION S.A., CHEQUE: 51054, FECHA DE EMISION:10/04/2018</t>
  </si>
  <si>
    <t>00015011108 DEP.DE CHEQ.AJENOS,RET.DE CAM.,CONCEPTO: DEVOLUCION DE FONDOS,DEP.: MIN GOBIERNO , PROCEDENCIA: BANCO UNION S.A., CHEQUE: 51058, FECHA DE EMISION:12/04/2018</t>
  </si>
  <si>
    <t>00035031101 DEP.DE CHEQ.AJENOS,RET.DE CAM.,CONCEPTO: INGRESOS FERIA VACACION FELIZ EN EL CHUQUIAGO CONVENIO UCPP N° 01/2018 CON KRONOPIOS,DEP.: MEFP-UCPP , PROCEDENCIA: BANCO UNION S.A., CHEQUE: 1242, FECHA DE EMISION:11/04/2018</t>
  </si>
  <si>
    <t>00015011108 DEP.DE CHEQ.AJENOS,RET.DE CAM.,CONCEPTO: DEVOLUCION DE FONDOS,DEP.: MIN GOBIERNO , PROCEDENCIA: BANCO UNION S.A., CHEQUE: 51066, FECHA DE EMISION:17/04/2018</t>
  </si>
  <si>
    <t>00015011108 DEP.DE CHEQ.AJENOS,RET.DE CAM.,CONCEPTO: DEVOLUCION DE FONDOS,DEP.: MIN GOBIERNO , PROCEDENCIA: BANCO UNION S.A., CHEQUE: 51061, FECHA DE EMISION:16/04/2018</t>
  </si>
  <si>
    <t>00015011108 DEP.DE CHEQ.AJENOS,RET.DE CAM.,CONCEPTO: DEVOLUCION DE FONDOS,DEP.: MIN GOBIERNO , PROCEDENCIA: BANCO UNION S.A., CHEQUE: 51056, FECHA DE EMISION:12/04/2018</t>
  </si>
  <si>
    <t>00015011108 DEP.DE CHEQ.AJENOS,RET.DE CAM.,CONCEPTO: DEVOLUCION DE FONDOS,DEP.: MIN GOBIERNO , PROCEDENCIA: BANCO UNION S.A., CHEQUE: 51062, FECHA DE EMISION:17/04/2018</t>
  </si>
  <si>
    <t>00015011108 DEP.DE CHEQ.AJENOS,RET.DE CAM.,CONCEPTO: DEVOLUCION DE FONDOS,DEP.: MIN GOBIERNO , PROCEDENCIA: BANCO UNION S.A., CHEQUE: 51055, FECHA DE EMISION:12/04/2018</t>
  </si>
  <si>
    <t>00015011108 DEP.DE CHEQ.AJENOS,RET.DE CAM.,CONCEPTO: DEVOLUCION DE FONDOS,DEP.: MIN GOBIERNO , PROCEDENCIA: BANCO UNION S.A., CHEQUE: 51057, FECHA DE EMISION:12/04/2018</t>
  </si>
  <si>
    <t>00015011108 DEP.DE CHEQ.AJENOS,RET.DE CAM.,CONCEPTO: DEVOLUCION DE FONDOS,DEP.: MIN GOBIERNO , PROCEDENCIA: BANCO UNION S.A., CHEQUE: 51059, FECHA DE EMISION:13/04/2018</t>
  </si>
  <si>
    <t>00015011108 DEP.DE CHEQ.AJENOS,RET.DE CAM.,CONCEPTO: DEVOLUCION DE FONDOS,DEP.: MIN GOBIERNO , PROCEDENCIA: BANCO UNION S.A., CHEQUE: 51060, FECHA DE EMISION:13/04/2018</t>
  </si>
  <si>
    <t>00070011102 DEP.DE CHEQ.AJENOS,RET.DE CAM.,CONCEPTO: DEP. POR DEMASIA EN TRIBUTOS FISCALES,DEP.: MTEPS , PROCEDENCIA: BANCO UNION S.A., CHEQUE: 8674, FECHA DE EMISION:19/04/2018</t>
  </si>
  <si>
    <t>00222012001 DEP.DE CHEQ.AJENOS,RET.DE CAM.,CONCEPTO: PAGO INCAPACIDAD TEMPORAL DEL PERSONAL INIAF CORRESPONDIENTE MES ENERO 2018,DEP.: CAJA DE SALUD DE CAMINOS Y R.A. , PROCEDENCIA: BANCO UNION S.A., CHEQUE: 9092, FECHA DE EMISION:17/04/2018</t>
  </si>
  <si>
    <t>00222012001 DEP.DE CHEQ.AJENOS,RET.DE CAM.,CONCEPTO: PAGO INCAPACIDAD TEMPORAL DEL PERSONAL INIAF CORRESPONDIENTE MES DICIEMBRE 2017,DEP.: CAJA DE SALUD DE CAMINOS Y R.A. , PROCEDENCIA: BANCO UNION S.A., CHEQUE: 9093, FECHA DE EMISION:17/04/2018</t>
  </si>
  <si>
    <t>00591012001 DEP.DE CHEQ.AJENOS,RET.DE CAM.,CONCEPTO: DEP.DEL LOS INGRESOS NO IDENTIFICADOS CORRESPONDIENTE A LAS GESTIONES 2017 Y 2018,DEP.: EMP.ESTATAL DE TRANSP.POR CABLE MI TELEFERICO</t>
  </si>
  <si>
    <t>00086031108 DEP.DE CHEQ.AJENOS,RET.DE CAM.,CONCEPTO: DEP FONDOS SISCO POR CIERRE TRIMESTRAL (ENERO-MARZO/2018),DEP.: MMAYA/SERNAP/PNANMI MADIDI , PROCEDENCIA: BANCO UNION S.A., CHEQUE: 1451, FECHA DE EMISION:13/04/2018</t>
  </si>
  <si>
    <t>00099021001 DEPOSITO DE EFECTIVO, DEPOSITANTE: MINISTERIO DE SALUD-FELICIA CHOQUE RESINI, CONCEPTO: REVERSION DE PAGO, CUENTA DE DEPOSITO: CUENTA UNICA DEL TESORO</t>
  </si>
  <si>
    <t>00591012001 DEP.DE CHEQ.AJENOS,RET.DE CAM.,CONCEPTO: DEPOSITÓS NO IDENTIFICADOS DE LAS GESTIONES 2017 Y 2018,DEP.: EMP.ESTATAL DE TRANSP.POR CABLE MI TELEFERICO , PROCEDENCIA: BANCO UNION S.A., CHEQUE: 1646, FECHA DE EMISION:13/04/2018</t>
  </si>
  <si>
    <t>00099021001 DEPOSITO DE EFECTIVO, DEPOSITANTE: MINISTERIO PUBLICO, CONCEPTO: DEVOLUCION DE FONDOS POR CER LTDA, CUENTA DE DEPOSITO: CUENTA UNICA DEL TESORO</t>
  </si>
  <si>
    <t>00526012001 DEPOSITO DE EFECTIVO, DEPOSITANTE: BOLIVIA TV FREDDY HUAYPE LOPEZ, CONCEPTO: DEVOLUCION DE PASAJES, CUENTA DE DEPOSITO: CUENTA UNICA DEL TESORO</t>
  </si>
  <si>
    <t>00099021001 DEPOSITO DE EFECTIVO, DEPOSITANTE: MINISTERIO PUBLICO, CONCEPTO: DEVOLUCION DE FONDOS POR COTEMO LTDA, CUENTA DE DEPOSITO: CUENTA UNICA DEL TESORO</t>
  </si>
  <si>
    <t>00081094301 DEPOSITO DE EFECTIVO, DEPOSITANTE: ANDRES RICHARD MAMANI PEREZ, CONCEPTO: DEVOLUCION CONSULTORIA, CUENTA DE DEPOSITO: CUENTA UNICA DEL TESORO</t>
  </si>
  <si>
    <t>00015011108 DEPOSITO DE EFECTIVO, DEPOSITANTE: MINISTERIO DE GOBIERNO, CONCEPTO: DEVOLUCION DE FONDOS, CUENTA DE DEPOSITO: CUENTA UNICA DEL TESORO</t>
  </si>
  <si>
    <t>00373024105 DEPOSITO DE EFECTIVO, DEPOSITANTE: CONSTRUCCION DE ESTABLOS E IMPLEMENTACION, CONCEPTO: DEVOLUCION DE RECURSOS NO EJECUTADOS, CUENTA DE DEPOSITO: CUENTA UNICA DEL TESORO</t>
  </si>
  <si>
    <t>00155012001 DEPOSITO DE EFECTIVO, DEPOSITANTE: BLANCA ISABEL ALARCON YAMPASI, CONCEPTO: DEVOLUCION DE LA NO PRESENTACION DE FACTURA SABSA, CUENTA DE DEPOSITO: CUENTA UNICA DEL TESORO</t>
  </si>
  <si>
    <t>00099021001 DEPOSITO DE EFECTIVO, DEPOSITANTE: MINISTERIO PUBLICO, CONCEPTO: DEVOLUCION DE FONDOS POR LA EMPRESA COTEMO LTDA, CUENTA DE DEPOSITO: CUENTA UNICA DEL TESORO</t>
  </si>
  <si>
    <t>00130012002 DEPOSITO DE EFECTIVO, DEPOSITANTE: MOISES LUIS CORTES TORRES, CONCEPTO: DEVOLUCION POR CONCEPTO DE VIATICOS, CUENTA DE DEPOSITO: CUENTA UNICA DEL TESORO</t>
  </si>
  <si>
    <t>00099021001 DEPOSITO DE EFECTIVO, DEPOSITANTE: MINISTERIO PUBLICO, CONCEPTO: DEVOLUCION DE FONDOS POR LA LIC MAYRA PADILLA RAMOS, CUENTA DE DEPOSITO: CUENTA UNICA DEL TESORO</t>
  </si>
  <si>
    <t>00041044201 DEPOSITO DE EFECTIVO, DEPOSITANTE: EUSTAQUIO MUÑOZ MITA, CONCEPTO: DEVOLUCION DE FONDOS EN AVANCE NO UTILIZADO CAMPAÑA 2 VASOS DE LECHE AL DIA, CUENTA DE DEPOSITO: CUENTA UNICA DEL TESORO</t>
  </si>
  <si>
    <t>00016011101 DEPOSITO DE EFECTIVO, DEPOSITANTE: MARTIN ZARATE POCA, CONCEPTO: DEVOLUCION, CUENTA DE DEPOSITO: CUENTA UNICA DEL TESORO</t>
  </si>
  <si>
    <t>00099021001 DEPOSITO DE EFECTIVO, DEPOSITANTE: MINISTERIO PUBLICO, CONCEPTO: DEVOLUCION DE FONDOS POR LA LIC ROSALIA MIRANDA, CUENTA DE DEPOSITO: CUENTA UNICA DEL TESORO</t>
  </si>
  <si>
    <t>00099021001 DEPOSITO DE EFECTIVO, DEPOSITANTE: MINISTERIO PUBLICO, CONCEPTO: DEVOLUCION DE GASTOS DE INVESTIGACION DEL CASO FISPAN 1200322 POR EL DR NIVARDO BLANCO ASCUI, CUENTA DE DEPOSITO: CUENTA UNICA DEL TESORO</t>
  </si>
  <si>
    <t>00526012001 DEPOSITO DE EFECTIVO, DEPOSITANTE: JORGE ROBERTO PAREDES PEREZ-BOLIVIA TV, CONCEPTO: DEVOLUCION PASAJES, CUENTA DE DEPOSITO: CUENTA UNICA DEL TESORO</t>
  </si>
  <si>
    <t>00099021001 DEPOSITO DE EFECTIVO, DEPOSITANTE: MINISTERIO PUBLICO, CONCEPTO: DEVOLUCION DE GASTOS DE INVESTIGACION DEL CASO N°LPLGI17001 POR EL DR JUAN JOSE QUISPE ULU, CUENTA DE DEPOSITO: CUENTA UNICA DEL TESORO</t>
  </si>
  <si>
    <t>00099021001 DEPOSITO DE EFECTIVO, DEPOSITANTE: MINISTERIO PUBLICO, CONCEPTO: DEVOLUCION DE GASTOS DE INVESTIGACION POR EL CASO 6069/2013 POR DR. WILLIAM GUARACHI T., CUENTA DE DEPOSITO: CUENTA UNICA DEL TESORO</t>
  </si>
  <si>
    <t>00099021001 DEPOSITO DE EFECTIVO, DEPOSITANTE: MINISTERIO PUBLICO, CONCEPTO: DEVOLUCION DE SALDO DEL FONDO ASIGNADO PARA LA FERIA INST EL ALTO POR VALERIA CALLISAYA WITHO, CUENTA DE DEPOSITO: CUENTA UNICA DEL TESORO</t>
  </si>
  <si>
    <t>00099021001 DEPOSITO DE EFECTIVO, DEPOSITANTE: MIRNA JHANETH FLORES PEREZ, CONCEPTO: COBRO POR DOBLE PERCEPCION PERIODOS MAYO A DICIEMBRE 2017, CUENTA DE DEPOSITO: CUENTA UNICA DEL TESORO</t>
  </si>
  <si>
    <t>00099021001 DEPOSITO DE EFECTIVO, DEPOSITANTE: MMAYA-ELIZABETH JULIA CUSSI CASTRO, CONCEPTO: DEV. DE RECURSOS POR COMPRA DE ALIMENTOS PARA LA EJECUCION EL TALLER FORTALECIMIENTO DE CAPACID., CUENTA DE DEPOSITO: CUENTA UNICA DEL TESORO</t>
  </si>
  <si>
    <t>00099021001 DEPOSITO DE EFECTIVO, DEPOSITANTE: MORA FERAUDI RUBEN CI 2216655, CONCEPTO: DEVOLUCION DE SALARIO EXCEDENTE AL DEL PRESIDENTE MARZO 2018, CUENTA DE DEPOSITO: CUENTA UNICA DEL TESORO</t>
  </si>
  <si>
    <t>00660012002 DEP.DE CHEQ.AJENOS,RET.DE CAM.,CONCEPTO: RECUPERACION DE AGUINALDOS TRIBUNAL SUPREMO RUBEN BARRAL,DEP.: ORGANO JUDICIAL-DAF NACIONAL , PROCEDENCIA: BANCO UNION S.A., CHEQUE: 2456, FECHA DE EMISION:18/04/2018</t>
  </si>
  <si>
    <t>00660012002 DEP.DE CHEQ.AJENOS,RET.DE CAM.,CONCEPTO: RECUPERACION DE AGUINALDOS TRIBUNAL SUPREMO ESTEFANIE SOSSA,DEP.: ORGANO JUDICIAL-DAF NACIONAL , PROCEDENCIA: BANCO UNION S.A., CHEQUE: 2455, FECHA DE EMISION:18/04/2018</t>
  </si>
  <si>
    <t>00291012006 DEP.DE CHEQ.AJENOS,RET.DE CAM.,CONCEPTO: 1RA CUOTA USO Y DERECHO DE VIAS GEST/2018,DEP.: AXS BOLIVIA SA , PROCEDENCIA: BANCO BISA S.A., CHEQUE: 32709, FECHA DE EMISION:20/04/2018</t>
  </si>
  <si>
    <t>00020011103 DEP.DE CHEQ.AJENOS,RET.DE CAM.,CONCEPTO: PAGO TRANSF EXT EMP THINK HOLDINGS NOVENA CUOTA P/COMPRA AERO BAE AVRO RJ70(MSN-E1252),DEP.: TRANSPORTE AEREO MILITAR , PROCEDENCIA: BANCO UNION S.A., CHEQUE: 19437, FECHA DE EMISION:23/04/2018</t>
  </si>
  <si>
    <t>00099024113 DEP.DE CHEQ.AJENOS,RET.DE CAM.,CONCEPTO: MULTA PROY CONSTRUCCION U.E. ELSENA-MUNICIPIO EL SENA,DEP.: MINISTERIO DE LA PRESIDENCIA - UPRE , PROCEDENCIA: BANCO UNION S.A., CHEQUE: 558, FECHA DE EMISION:17/04/2018</t>
  </si>
  <si>
    <t>00099024113 DEP.DE CHEQ.AJENOS,RET.DE CAM.,CONCEPTO: MULTA PROY CONSTRUCCION AMPLIACION U.E. JESUS DE NAZARETH NIVEL SECUNDARIA MUNICIPIO DE ORURO,DEP.: MINISTERIO DE LA PRESIDENCIA-UPRE</t>
  </si>
  <si>
    <t>00099021001 DEPOSITO DE EFECTIVO, DEPOSITANTE: NELSON EDDY PATIÑO COCA, CONCEPTO: DEVOLUCION DEL 13% DE VIATICOS, CUENTA DE DEPOSITO: CUENTA UNICA DEL TESORO</t>
  </si>
  <si>
    <t>00290012001 DEP.DE CHEQ.AJENOS,RET.DE CAM.,CONCEPTO: DEVOLUCION DE PASAJE AEREO EFECTUADO POR BOA RUTA LP-SCZ-LP-VIVIANA ARIÑEZ ROCA,DEP.: SERVICIO DE IMPUESTOS NACIONALES , PROCEDENCIA: BANCO UNION S.A., CHEQUE: 4832, FECHA DE EMISION:17/04/2018</t>
  </si>
  <si>
    <t>00290012001 DEP.DE CHEQ.AJENOS,RET.DE CAM.,CONCEPTO: DEV.SALDO NO EJECUTADO DEL FONDO SOCIAL Y MULTAS POR ATRASOS CONSULTORES GERENCIA DISTRITAL LA PAZ I,DEP.: SERVICIO DE IMPUESTOS NACIONALES</t>
  </si>
  <si>
    <t>00201032002 DEP.DE CHEQ.AJENOS,RET.DE CAM.,CONCEPTO: PLANILLA N° 3 PROYECTO VILLA TUNARI,DEP.: ADEMAF WILSON LAZARTE RAMIREZ , PROCEDENCIA: BANCO UNION S.A., CHEQUE: 1242, FECHA DE EMISION:20/04/2018</t>
  </si>
  <si>
    <t>00099021001 DEP.DE CHEQ.AJENOS,RET.DE CAM.,CONCEPTO: AUT.IMPUGNACION TRIBUTARIA-DEVOL.INCAPACIDAD TEMP.-FEB. / 2018,DEP.: CAJA PETROLERA DE SALUD , PROCEDENCIA: BANCO UNION S.A., CHEQUE: 13233, FECHA DE EMISION:23/04/2018</t>
  </si>
  <si>
    <t>00099021001 DEP.DE CHEQ.AJENOS,RET.DE CAM.,CONCEPTO: AUT.FISC.EMPRESAS-DEVOL.INCAPACIDAD TEMPORAL - FEB. / 2018,DEP.: CAJA PETROLERA DE SALUD , PROCEDENCIA: BANCO UNION S.A., CHEQUE: 13234, FECHA DE EMISION:23/04/2018</t>
  </si>
  <si>
    <t>00081011101 DEP.DE CHEQ.AJENOS,RET.DE CAM.,CONCEPTO: MIN.OBRAS PUBLICAS - DEVOL.INCAPACIDAD TEMP.- FEB / 2018,DEP.: CAJA PETROLERA DE SALUD , PROCEDENCIA: BANCO UNION S.A., CHEQUE: 13236, FECHA DE EMISION:23/04/2018</t>
  </si>
  <si>
    <t>00099021001 DEPOSITO DE EFECTIVO, DEPOSITANTE: NELSON LUIS VASQUEZ ARIAS, CONCEPTO: DEVOLUCION DEL 13% DE VIATICOS, CUENTA DE DEPOSITO: CUENTA UNICA DEL TESORO</t>
  </si>
  <si>
    <t>00155012001 DEP.DE CHEQ.AJENOS,RET.DE CAM.,CONCEPTO: DIRECCION NOTARIADO PLURINACIONAL-DEVOL.INCAPACIDAD TEMP.-FEB./2018,DEP.: CAJA PETROLERA DE SALUD , PROCEDENCIA: BANCO UNION S.A., CHEQUE: 13231, FECHA DE EMISION:23/04/2018</t>
  </si>
  <si>
    <t>00099021001 DEPOSITO DE EFECTIVO, DEPOSITANTE: NICANOR MASSI CORIA, CONCEPTO: DEVOLUCION DE FONDOS PERCIBIDOS C31-316, CUENTA DE DEPOSITO: CUENTA UNICA DEL TESORO</t>
  </si>
  <si>
    <t>00046171101 DEP.DE CHEQ.AJENOS,RET.DE CAM.,CONCEPTO: AGEMED.-DEVOLUCION INCAPACIDAD TEMPORAL - FEBRERO / 2018,DEP.: CAJA PETROLERA DE SALUD , PROCEDENCIA: BANCO UNION S.A., CHEQUE: 13238, FECHA DE EMISION:23/04/2018</t>
  </si>
  <si>
    <t>00099021001 DEP.DE CHEQ.AJENOS,RET.DE CAM.,CONCEPTO: DEV.DE BOLETO AEREO NACIONAL AEROLINEA ECOGET,CORRESPONDIENTE A LA GESTION 2017,DEP.: CAMARA DE SENADORES , PROCEDENCIA: BANCO UNION S.A., CHEQUE: 6897, FECHA DE EMISION:23/04/2018</t>
  </si>
  <si>
    <t>00513212001 DEP.DE CHEQ.AJENOS,RET.DE CAM.,CONCEPTO: REVERSION DE RECURSOS,DEP.: YPFB , PROCEDENCIA: BANCO UNION S.A., CHEQUE: 1560, FECHA DE EMISION:20/04/2018</t>
  </si>
  <si>
    <t>00130012002 DEPOSITO DE EFECTIVO, DEPOSITANTE: LUIS FEDERICO MARTINEZ RETAMOZO, CONCEPTO: DEPÓSITO POR GASTOS DE PASAJE, CUENTA DE DEPOSITO: CUENTA UNICA DEL TESORO</t>
  </si>
  <si>
    <t>00099021001 DEPOSITO DE EFECTIVO, DEPOSITANTE: NORAH TEREZA BOHORQUEZ VDA. DE GONZALES, CONCEPTO: COBRO INDEBIDO POR NUEVAS NUPCIAS, CUENTA DE DEPOSITO: CUENTA UNICA DEL TESORO</t>
  </si>
  <si>
    <t>00099021001 DEPOSITO DE EFECTIVO, DEPOSITANTE: NORKA MARIA CRISTINA TAPIA VILLARREAL, CONCEPTO: DOBLE PERCEPCION, CUENTA DE DEPOSITO: CUENTA UNICA DEL TESORO</t>
  </si>
  <si>
    <t>00086011102 DEPOSITO DE EFECTIVO, DEPOSITANTE: TRANS. DE HIDRICARBUROS DEL ORIENTE THOR S.A., CONCEPTO: MULTAS POR CONTRAVENCIONES A LA LEY DE MEDIO AMBIENTE, CUENTA DE DEPOSITO: CUENTA UNICA DEL TESORO</t>
  </si>
  <si>
    <t>00099021001 DEPOSITO DE EFECTIVO, DEPOSITANTE: OPORTO GAMBOA MARCO RAUL CI 1317561, CONCEPTO: DEVOLUCION DE SALARIO EXCEDENTE AL DEL PRESIDENTE SEPTIEMBRE A DICIEMBRE 2017, CUENTA DE DEPOSITO: CUENTA UNICA DEL TESORO</t>
  </si>
  <si>
    <t>00099021001 DEPOSITO DE EFECTIVO, DEPOSITANTE: OSCAR DEMETRIO QUINTANA HUAYLLUCO, CONCEPTO: DEVOLUCION DE DEUDA - DOBLE PERCEPCION, CUENTA DE DEPOSITO: CUENTA UNICA DEL TESORO</t>
  </si>
  <si>
    <t>00099021001 DEPOSITO DE EFECTIVO, DEPOSITANTE: OSCAR NIGOEVIC HEREDIA, CONCEPTO: DEVOLUCION DEMASIA HABERES MAXIMA RENUMERACION SECTOR PUBLICO, CUENTA DE DEPOSITO: CUENTA UNICA DEL TESORO</t>
  </si>
  <si>
    <t>00099021001 DEPOSITO DE EFECTIVO, DEPOSITANTE: OSMAR ROLANDO ORELLANA ZURITA, CONCEPTO: DEVOLUCION DE PASAJE, CUENTA DE DEPOSITO: CUENTA UNICA DEL TESORO</t>
  </si>
  <si>
    <t>00373024105 DEPOSITO DE EFECTIVO, DEPOSITANTE: LUISA VICTORIA SALLUCO DE MOLLO, CONCEPTO: DEVOLUCION DE DINEROS RECIBIDOS DEL FONDO INDIGENA PARA PROYECTOS PRODUCTIVOS, CUENTA DE DEPOSITO: CUENTA UNICA DEL TESORO</t>
  </si>
  <si>
    <t>00099021001 DEPOSITO DE EFECTIVO, DEPOSITANTE: OSWALD FREDERICK VERA VARGAS, CONCEPTO: REVERSION PASAJES PREVENTIVO N° 2825, CUENTA DE DEPOSITO: CUENTA UNICA DEL TESORO</t>
  </si>
  <si>
    <t>00099021001 DEPOSITO DE EFECTIVO, DEPOSITANTE: OSWALDO RENE LOPEZ RAYA, CONCEPTO: CUMPLIMIENTO PARCIAL DE RECONOCIMIENTO DE OBLIGACION A LA CNS BS: 27016,20 (3RA CUOTA), CUENTA DE DEPOSITO: CUENTA UNICA DEL TESORO</t>
  </si>
  <si>
    <t>00016011101 DEPOSITO DE EFECTIVO, DEPOSITANTE: EDITH COPA MAMANI, CONCEPTO: DEVOLUCION DE SALDO DE FONDOS EN AVANCE, CUENTA DE DEPOSITO: CUENTA UNICA DEL TESORO</t>
  </si>
  <si>
    <t>00283012002 DEPOSITO DE EFECTIVO, DEPOSITANTE: GARY MIGUEL CASTILLO LOAYZA, CONCEPTO: DEVOLUCION DE VIATICOS, CUENTA DE DEPOSITO: CUENTA UNICA DEL TESORO</t>
  </si>
  <si>
    <t>00283012002 DEPOSITO DE EFECTIVO, DEPOSITANTE: GARY MIGUEL CASTILLO LOAYZA1, CONCEPTO: DEVOLUCION DE VIATICOS, CUENTA DE DEPOSITO: CUENTA UNICA DEL TESORO</t>
  </si>
  <si>
    <t>00099021001 DEPOSITO DE EFECTIVO, DEPOSITANTE: PAMELA TERRAZAS LEYTON, CONCEPTO: SUBSIDIO POR INCAPACIDAD TEMPORAL, CUENTA DE DEPOSITO: CUENTA UNICA DEL TESORO</t>
  </si>
  <si>
    <t>00234014201 DEPOSITO DE EFECTIVO, DEPOSITANTE: JUAN ROQUE LOBATON, CONCEPTO: DEVOLUCION AL C-31 N° 425 PARTIDA N° 3,4. 1.10, CUENTA DE DEPOSITO: CUENTA UNICA DEL TESORO</t>
  </si>
  <si>
    <t>00016011101 DEPOSITO DE EFECTIVO, DEPOSITANTE: NOEMY CARLO MORALES, CONCEPTO: DEVOLUCION A CUENTA, CUENTA DE DEPOSITO: CUENTA UNICA DEL TESORO</t>
  </si>
  <si>
    <t>00099021001 DEPOSITO DE EFECTIVO, DEPOSITANTE: PAOLA EVELYN ESPINOZA DIAZ, CONCEPTO: DEVOLUCION DE VIATICOS SEGUN C-31 304, CUENTA DE DEPOSITO: CUENTA UNICA DEL TESORO</t>
  </si>
  <si>
    <t>00680012001 DEP.DE CHEQ.AJENOS,RET.DE CAM.,CONCEPTO: DEVOLUCION TOTAL DE VIATICOS Y PASAJES,DEP.: CONTRALORIA GENERAL DEL ESTADO , PROCEDENCIA: BANCO UNION S.A., CHEQUE: 5583, FECHA DE EMISION:19/04/2018</t>
  </si>
  <si>
    <t>00099021001 DEPOSITO DE EFECTIVO, DEPOSITANTE: PAOLA ROSA ARGUATA, CONCEPTO: DEVOLUCION DE FONDOS EN AVANCE MARZO 2018, CUENTA DE DEPOSITO: CUENTA UNICA DEL TESORO</t>
  </si>
  <si>
    <t>00099021001 DEPOSITO DE EFECTIVO, DEPOSITANTE: POLICIA BOLIVIANA, CONCEPTO: DEVOLUCION DE SERVICIOS BASICOS TARIJA, CUENTA DE DEPOSITO: CUENTA UNICA DEL TESORO</t>
  </si>
  <si>
    <t>00099021001 DEPOSITO DE EFECTIVO, DEPOSITANTE: PONCIANO CONDORI SIÑANI, CONCEPTO: DEVOLUCION DE HABERES, CUENTA DE DEPOSITO: CUENTA UNICA DEL TESORO</t>
  </si>
  <si>
    <t>00099021001 DEPOSITO DE EFECTIVO, DEPOSITANTE: R1-21 ILLIMANI, CONCEPTO: REVERSION POR CONCEPTO DE SERVICIOS DE TELEFONIA, CUENTA DE DEPOSITO: CUENTA UNICA DEL TESORO</t>
  </si>
  <si>
    <t>00283062001 DEP.DE CHEQ.AJENOS,RET.DE CAM.,CONCEPTO: DEVOLUCION DE VIATICOS,DEP.: ADUANA NACIONAL , PROCEDENCIA: BANCO UNION S.A., CHEQUE: 3004, FECHA DE EMISION:23/04/2018</t>
  </si>
  <si>
    <t>00574012002 DEP.DE CHEQ.AJENOS,RET.DE CAM.,CONCEPTO: PAGO INCAPACIDAD TEMPORAL DEL PERSONAL LACTEOSBOL SEDEM CORRESPONDIENTE MES FEBRERO 2018,DEP.: CAJA DE SALUD DE CAMINOS Y RA , PROCEDENCIA: BANCO UNION S.A., CHEQUE: 9107, FECHA DE EMISION:19/04/2018</t>
  </si>
  <si>
    <t>00015011108 DEP.DE CHEQ.AJENOS,RET.DE CAM.,CONCEPTO: DEVOLUCION DE FONDOS,DEP.: MIN.GOBIERNO , PROCEDENCIA: BANCO UNION S.A., CHEQUE: 51070, FECHA DE EMISION:19/04/2018</t>
  </si>
  <si>
    <t>00086031101 DEP.DE CHEQ.AJENOS,RET.DE CAM.,CONCEPTO: DEP POR COBRO DE CONCEPTO DE MULTAS,DEP.: SERNAP-IÑAO , PROCEDENCIA: BANCO UNION S.A., CHEQUE: 784, FECHA DE EMISION:28/03/2018</t>
  </si>
  <si>
    <t>00086031101 DEP.DE CHEQ.AJENOS,RET.DE CAM.,CONCEPTO: DEP POR REVERSION DE FONDOS NO UTILIZADOS,DEP.: SERNAP-IÑAO , PROCEDENCIA: BANCO UNION S.A., CHEQUE: 783, FECHA DE EMISION:28/03/2018</t>
  </si>
  <si>
    <t>00099021001 DEPOSITO DE EFECTIVO, DEPOSITANTE: RA - 1 " MY.GRAL. ELIODORO CAMACHO ", CONCEPTO: REVERSION SALDO TELEFONIA MES FEBRERO 2018, CUENTA DE DEPOSITO: CUENTA UNICA DEL TESORO</t>
  </si>
  <si>
    <t>00099021001 DEPOSITO DE EFECTIVO, DEPOSITANTE: RAMIRO ANDRES COLQUEHUANCA GUTIERREZ, CONCEPTO: DEVOLUCION DE VIATICOS, CUENTA DE DEPOSITO: CUENTA UNICA DEL TESORO</t>
  </si>
  <si>
    <t>00099021001 DEPOSITO DE EFECTIVO, DEPOSITANTE: RAMIRO JOAQUIN CHOQUE CHOQUE, CONCEPTO: DEVOLUCION EXCEDENTE DE HORAS, CUENTA DE DEPOSITO: CUENTA UNICA DEL TESORO</t>
  </si>
  <si>
    <t>00526012001 DEP.DE CHEQ.AJENOS,RET.DE CAM.,CONCEPTO: DEP.DE PASAJES NO UTILIZADOS BTV PARA LA REVERSION DE PREVENTIVOS SR. PIÑACOBO,DEP.: BOLIVIA TV , PROCEDENCIA: BANCO UNION S.A., CHEQUE: 16176, FECHA DE EMISION:20/04/2018</t>
  </si>
  <si>
    <t>00253014109 DEP.DE CHEQ.AJENOS,RET.DE CAM.,CONCEPTO: SALTO MATARAL GASTOS ADMINISTRATIVOS,DEP.: GAM DE PAMPAGRANDE , PROCEDENCIA: BANCO UNION S.A., CHEQUE: 1218, FECHA DE EMISION:23/04/2018</t>
  </si>
  <si>
    <t>00290012001 DEP.DE CHEQ.AJENOS,RET.DE CAM.,CONCEPTO: DEVOL DEL COSTO CURSO DIPLOMADO POL Y GESTION TRIB VIRTUAL POR INASISTENCIA GERENCIA GRACO STA CRUZ,DEP.: SERVICIO DE IMPUESTOS NACIONALES</t>
  </si>
  <si>
    <t>00290012001 DEP.DE CHEQ.AJENOS,RET.DE CAM.,CONCEPTO: DESCUENTOS DE ATRASOS Y/O MULTAS DE CONSULTORES INDIVIDUALES DE LINEA-GERENCIA GRACO LA PAZ,DEP.: SERVICIO DE IMPUESTOS NACIONALES</t>
  </si>
  <si>
    <t>00133012001 DEPOSITO DE EFECTIVO, DEPOSITANTE: LOTERIA NACIONAL DE B. Y S., CONCEPTO: V. C. DEVOLUCION PAGO VIATICOS NO REALIZADOS A LA CIUDAD DE COCHABAMBA POR LIC. JORGE COCA, CUENTA DE DEPOSITO: CUENTA UNICA DEL TESORO</t>
  </si>
  <si>
    <t>00099021001 DEPOSITO DE EFECTIVO, DEPOSITANTE: RC-7 CHICHAS, CONCEPTO: MONTO NO EJECUTADO POR CONCEPTO DE PRODUCTOS METALICOS CORRESPONDIENTE AL MES DE MARZO, CUENTA DE DEPOSITO: CUENTA UNICA DEL TESORO</t>
  </si>
  <si>
    <t>00132039201 DEPOSITO DE EFECTIVO, DEPOSITANTE: JOSE F. FERRUFINO CUETO - SEDEM - ECEBOL, CONCEPTO: DEVOLUCION DE VIATICOS, CUENTA DE DEPOSITO: CUENTA UNICA DEL TESORO</t>
  </si>
  <si>
    <t>00099021001 DEPOSITO DE EFECTIVO, DEPOSITANTE: RENE ALEJO PUCHO, CONCEPTO: DEVOLUCION DE COMBUSTIBLE, CUENTA DE DEPOSITO: CUENTA UNICA DEL TESORO</t>
  </si>
  <si>
    <t>00592012001 DEPOSITO DE EFECTIVO, DEPOSITANTE: ANA WENDY MAMANI YUJRA, CONCEPTO: ND 154586/ ND 155081 / ND 155616 VICEMIN DE COCA Y DESARROLLO INTEGRAL GEST 2017, CUENTA DE DEPOSITO: CUENTA UNICA DEL TESORO</t>
  </si>
  <si>
    <t>00592012001 DEPOSITO DE EFECTIVO, DEPOSITANTE: ANA WENDY MAMANI YUJRA, CONCEPTO: ND 149470 - MINISTERIO DE LA PRESIDENCIA GESTION 2017, CUENTA DE DEPOSITO: CUENTA UNICA DEL TESORO</t>
  </si>
  <si>
    <t>00592012001 DEPOSITO DE EFECTIVO, DEPOSITANTE: ANA WENDY MAMANI YUJRA, CONCEPTO: ND 151169 - DGAC GESTION 2017, CUENTA DE DEPOSITO: CUENTA UNICA DEL TESORO</t>
  </si>
  <si>
    <t>00099021001 DEPOSITO DE EFECTIVO, DEPOSITANTE: RI - 14 - ""FLORIDA"", CONCEPTO: REVERSION SALDO NO EJECUTADO AGUA POTABLE CORRESP. AL MES DE FEBRERO 2018 DEL RI-14-FLORIDA, CUENTA DE DEPOSITO: CUENTA UNICA DEL TESORO</t>
  </si>
  <si>
    <t>00670012002 DEPOSITO DE EFECTIVO, DEPOSITANTE: DARIO CRISPIN LUNA ALANOCA, CONCEPTO: DEVOLUCION SALDO DE PEAJES Y GASOLINA, CUENTA DE DEPOSITO: CUENTA UNICA DEL TESORO</t>
  </si>
  <si>
    <t>00016011101 DEPOSITO DE EFECTIVO, DEPOSITANTE: MARTIN ZARATE POCA - MINISTERIO DE EDUCAION, CONCEPTO: DEVOLUCION, CUENTA DE DEPOSITO: CUENTA UNICA DEL TESORO</t>
  </si>
  <si>
    <t>00574012002 DEPOSITO DE EFECTIVO, DEPOSITANTE: EFRAIN FLORES SILVA, CONCEPTO: DEVOLUCION DE VIATICOS, CUENTA DE DEPOSITO: CUENTA UNICA DEL TESORO</t>
  </si>
  <si>
    <t>00574012002 DEPOSITO DE EFECTIVO, DEPOSITANTE: EFRAIN FLORES SILVA, CONCEPTO: DEVOLUCION DE FONDOS EN AVANCE, CUENTA DE DEPOSITO: CUENTA UNICA DEL TESORO</t>
  </si>
  <si>
    <t>00099021001 DEPOSITO DE EFECTIVO, DEPOSITANTE: RI - 33 "CNL LASDISLAO CABRERA", CONCEPTO: RETENCION DE IMPUESTOS IUE- IT POR CONSUMO DE AGUA POTABLE COORESPONDIENTE AL MES DE FEBRERO, CUENTA DE DEPOSITO: CUENTA UNICA DEL TESORO</t>
  </si>
  <si>
    <t>00041044201 DEPOSITO DE EFECTIVO, DEPOSITANTE: ELIZABETH SILVIA PATIÑO BUENO DE ARCE, CONCEPTO: DEVOLUCION DE SALDOS NO UTILIZADOS, CUENTA DE DEPOSITO: CUENTA UNICA DEL TESORO</t>
  </si>
  <si>
    <t>00030014201 DEPOSITO DE EFECTIVO, DEPOSITANTE: FRANKLIN ANTONIO ALBORTA ALANDIA, CONCEPTO: DEVOLUCION DE FONDOS EN AVANCE, CUENTA DE DEPOSITO: CUENTA UNICA DEL TESORO</t>
  </si>
  <si>
    <t>00099021001 DEPOSITO DE EFECTIVO, DEPOSITANTE: RI-22 "MEJILLONES", CONCEPTO: REVERSION DE COMBUSTIBLE, CUENTA DE DEPOSITO: CUENTA UNICA DEL TESORO</t>
  </si>
  <si>
    <t>00081014202 DEPOSITO DE EFECTIVO, DEPOSITANTE: EDWIN TAPIA CABALLERO, CONCEPTO: DEVOLUCION DE DINERO SOBRANTE DE COMBUSTIBLE, CUENTA DE DEPOSITO: CUENTA UNICA DEL TESORO</t>
  </si>
  <si>
    <t>00099021001 DEPOSITO DE EFECTIVO, DEPOSITANTE: RI-27 "ANTOFAGASTA", CONCEPTO: SALDO NO EJECUTADO POR COMBUSTIBLE CORRESPONDIENTE A FEBRERO, CUENTA DE DEPOSITO: CUENTA UNICA DEL TESORO</t>
  </si>
  <si>
    <t>00099021001 DEPOSITO DE EFECTIVO, DEPOSITANTE: RICHARD CAMACHO VALDEZ, CONCEPTO: DEVOLUCION DE SALDO DEVENGAMIENTO 2017 EPSAS, CUENTA DE DEPOSITO: CUENTA UNICA DEL TESORO</t>
  </si>
  <si>
    <t>00047228001 DEPOSITO DE EFECTIVO, DEPOSITANTE: ASOC.DE MUJERES PRODUCTORAS 11 DE OCTUBRE PUNA, CONCEPTO: DEVOLUCION DE TRANSFERENCIAS, CUENTA DE DEPOSITO: CUENTA UNICA DEL TESORO</t>
  </si>
  <si>
    <t>00086084202 DEPOSITO DE EFECTIVO, DEPOSITANTE: JOAQUIN COIMBAA DRIAS UNIDAD DESCON. SUST., CONCEPTO: DEVOLUCION DE FONDOS EN AVANCE, CUENTA DE DEPOSITO: CUENTA UNICA DEL TESORO</t>
  </si>
  <si>
    <t>00047228001 DEPOSITO DE EFECTIVO, DEPOSITANTE: ASOC. DE PRODUCTORES AGROPECUARIOS DEL SUD, CONCEPTO: DEVOLUCION DE TRANSFERENCIAS, CUENTA DE DEPOSITO: CUENTA UNICA DEL TESORO</t>
  </si>
  <si>
    <t>00086018041 DEPOSITO DE EFECTIVO, DEPOSITANTE: MIN DE MEDIO AMB Y AGUA-ISABEL MANSILLA DURAN, CONCEPTO: DEVOLUCION DE FONDOS EN AVANCE, CUENTA DE DEPOSITO: CUENTA UNICA DEL TESORO</t>
  </si>
  <si>
    <t>00597019202 DEPOSITO DE EFECTIVO, DEPOSITANTE: IVONNE PATRICIA CABRERA BEJAR, CONCEPTO: DEVOLUCION VIATICOS, CUENTA DE DEPOSITO: CUENTA UNICA DEL TESORO</t>
  </si>
  <si>
    <t>00046024204 DEPOSITO DE EFECTIVO, DEPOSITANTE: LISSETE BAUTISTA MACHICADO, CONCEPTO: DEVOLUCION DE VIATICOS POR EL VIAJE A CHUQUISACA, CUENTA DE DEPOSITO: CUENTA UNICA DEL TESORO</t>
  </si>
  <si>
    <t>00070011102 DEPOSITO DE EFECTIVO, DEPOSITANTE: GABRIEL CARRANZA POLO, CONCEPTO: DEVOLUCION POR COMBUSTIBLE, CUENTA DE DEPOSITO: CUENTA UNICA DEL TESORO</t>
  </si>
  <si>
    <t>00099021001 DEPOSITO DE EFECTIVO, DEPOSITANTE: MINISTERIO DE EDUCACION ESPERANZA SUAREZ SOTO, CONCEPTO: DEVOLUCION DE VIATICOS, CUENTA DE DEPOSITO: CUENTA UNICA DEL TESORO</t>
  </si>
  <si>
    <t>00234014202 DEPOSITO DE EFECTIVO, DEPOSITANTE: VANESA YANINA GUTIERREZ OSORIO, CONCEPTO: DEVOLUCION AL C-31 N 398 A LA PARTIDA 259 SERVICIOS MANUALES, CUENTA DE DEPOSITO: CUENTA UNICA DEL TESORO</t>
  </si>
  <si>
    <t>00099021001 DEPOSITO DE EFECTIVO, DEPOSITANTE: RICHARD GERMAN CANAVIRI PACO, CONCEPTO: DEVOLUCION DE PERCEPCION DE DOBLE AGUINALDO, CUENTA DE DEPOSITO: CUENTA UNICA DEL TESORO</t>
  </si>
  <si>
    <t>00099021001 DEPOSITO DE EFECTIVO, DEPOSITANTE: ROBERTO MARCHANT ALFARO, CONCEPTO: DOBLE PERCEPCION, CUENTA DE DEPOSITO: CUENTA UNICA DEL TESORO</t>
  </si>
  <si>
    <t>00099021001 DEPOSITO DE EFECTIVO, DEPOSITANTE: RONALD BERTI BAZUALDO FERNANDEZ, CONCEPTO: DEVOLUCION DE VIATICOS, CUENTA DE DEPOSITO: CUENTA UNICA DEL TESORO</t>
  </si>
  <si>
    <t>00099021001 DEPOSITO DE EFECTIVO, DEPOSITANTE: RONALD LEDEZMA REYNAGA, CONCEPTO: DEVOLUCION DE FONDOS EN AVANCE, CUENTA DE DEPOSITO: CUENTA UNICA DEL TESORO</t>
  </si>
  <si>
    <t>00099021001 DEPOSITO DE EFECTIVO, DEPOSITANTE: RUBEN CONDORI CHAMBI - C.I. 7078750 LP., CONCEPTO: REVERSION DE HABER MENSUAL, CUENTA DE DEPOSITO: CUENTA UNICA DEL TESORO</t>
  </si>
  <si>
    <t>00099021001 DEPOSITO DE EFECTIVO, DEPOSITANTE: RUBEN PRADO ARISPE, CONCEPTO: DEVOLUCION DE HABERES DE ACUERDO A INF. N° EX/EP 13, CUENTA DE DEPOSITO: CUENTA UNICA DEL TESORO</t>
  </si>
  <si>
    <t>00099021001 DEPOSITO DE EFECTIVO, DEPOSITANTE: RUPERTO CHURATA MAMANI, CONCEPTO: COBRO INDEVIDO CON INCUMPLIMIENTO DE CONVENIO, CUENTA DE DEPOSITO: CUENTA UNICA DEL TESORO</t>
  </si>
  <si>
    <t>00099021001 DEPOSITO DE EFECTIVO, DEPOSITANTE: RUTH MARISEL HINOJOSA CORI, CONCEPTO: DEVOLUCION DE FONDO AVANCE ( SALDO ), CUENTA DE DEPOSITO: CUENTA UNICA DEL TESORO</t>
  </si>
  <si>
    <t>00099021001 DEPOSITO DE EFECTIVO, DEPOSITANTE: RUTH MARISEL HINOJOSA CORI, CONCEPTO: SALDO FONDO EN AVANCE, CUENTA DE DEPOSITO: CUENTA UNICA DEL TESORO</t>
  </si>
  <si>
    <t>00099021001 DEPOSITO DE EFECTIVO, DEPOSITANTE: SABINA MARTINA HUASCO OROSCO, CONCEPTO: DEVOLUCION EXCEDENTE DE HORAS, CUENTA DE DEPOSITO: CUENTA UNICA DEL TESORO</t>
  </si>
  <si>
    <t>00086011102 DEPOSITO DE EFECTIVO, DEPOSITANTE: BOLIVIA TRUCK SERVICE LTDA, CONCEPTO: PAGO MULTA ADMINISTRATIVA RESOLUCION ADM VMABCCGDF N 11/18, CUENTA DE DEPOSITO: CUENTA UNICA DEL TESORO</t>
  </si>
  <si>
    <t>00016071101 DEPOSITO DE EFECTIVO, DEPOSITANTE: LIZETH GUTIERREZ APARICIO, CONCEPTO: PASAJES CAPACITACION Y VIATICOS DEVOLUCION FONDOS EN AVANCE, CUENTA DE DEPOSITO: CUENTA UNICA DEL TESORO</t>
  </si>
  <si>
    <t>00572012003 DEP.DE CHEQ.AJENOS,RET.DE CAM.,CONCEPTO: RECUPERACION DE CARTERA ENERO - MARZO 2018,DEP.: EMAPA , PROCEDENCIA: BANCO UNION S.A., CHEQUE: 21615, FECHA DE EMISION:24/04/2018</t>
  </si>
  <si>
    <t>00041051101 DEP.DE CHEQ.AJENOS,RET.DE CAM.,CONCEPTO: TRANSFERENCIA DE FONDOS DE INGRESOS POR SERVICIO DE CONSULTORIA,DEP.: PROMUEVE BOLIVIA , PROCEDENCIA: BANCO UNION S.A., CHEQUE: 441, FECHA DE EMISION:24/04/2018</t>
  </si>
  <si>
    <t>00342012001 DEP.DE CHEQ.AJENOS,RET.DE CAM.,CONCEPTO: DEVOLUCION DE RECURSOS DE BOLTUR,DEP.: AE VIVIENDA , PROCEDENCIA: BANCO UNION S.A., CHEQUE: 883, FECHA DE EMISION:20/04/2018</t>
  </si>
  <si>
    <t>00578012002 DEP.DE CHEQ.AJENOS,RET.DE CAM.,CONCEPTO: REVERSION,DEP.: BOLIVIANA DE AVIACION , PROCEDENCIA: BANCO UNION S.A., CHEQUE: 8881, FECHA DE EMISION:24/04/2018</t>
  </si>
  <si>
    <t>00597019202 DEPOSITO DE EFECTIVO, DEPOSITANTE: EDWIN BUSTILLOS COLQUE, CONCEPTO: DEVOLUCION DE VIATICOS, CUENTA DE DEPOSITO: CUENTA UNICA DEL TESORO</t>
  </si>
  <si>
    <t>00291014343 DEPOSITO DE EFECTIVO, DEPOSITANTE: ABC, CONCEPTO: DEVOLUCION DE FONDOS ENTREGADOS, CUENTA DE DEPOSITO: CUENTA UNICA DEL TESORO</t>
  </si>
  <si>
    <t>00099021001 DEPOSITO DE EFECTIVO, DEPOSITANTE: SANTOS RAMON VELASCO MAMANI, CONCEPTO: DOBLE PERCEPCION, CUENTA DE DEPOSITO: CUENTA UNICA DEL TESORO</t>
  </si>
  <si>
    <t>00099021001 DEPOSITO DE EFECTIVO, DEPOSITANTE: SECKO GONZALES HUGO CI 3682597, CONCEPTO: DEVOLUCION DE SALARIO EXCEDENTE AL DEL PRESIDENTE MARZO 2018, CUENTA DE DEPOSITO: CUENTA UNICA DEL TESORO</t>
  </si>
  <si>
    <t>00099021001 DEPOSITO DE EFECTIVO, DEPOSITANTE: SEDEGES -ORURO, CONCEPTO: DEPOSITÓ EN EFECTIVO POR CONCEPTO DE PAGO EN DEMASIA DE SUELDO DEL EXFUNCIONARIO JAVIER F. VILLCA V, CUENTA DE DEPOSITO: CUENTA UNICA DEL TESORO</t>
  </si>
  <si>
    <t>00670012002 DEPOSITO DE EFECTIVO, DEPOSITANTE: ORGANO ELECTORAL PLURINACIONAL, CONCEPTO: DEVOLUCION DE VIATICOS DE LA SRA JULIA ANAGUA IBARRA, CUENTA DE DEPOSITO: CUENTA UNICA DEL TESORO</t>
  </si>
  <si>
    <t>00099021001 DEPOSITO DE EFECTIVO, DEPOSITANTE: SEDES LA PAZ, CONCEPTO: DEVOLUCION DE BONO FRONTERA, CUENTA DE DEPOSITO: CUENTA UNICA DEL TESORO</t>
  </si>
  <si>
    <t>00046057005 DEPOSITO DE EFECTIVO, DEPOSITANTE: ROSMERY AJPI, CONCEPTO: DEV.DE PAGO DE HABERES DE LOS PROFESIONALES Y TECNICOS PROG. DIT:SEP,OCT.NOV.2017 ENERO Y FEBRERO, CUENTA DE DEPOSITO: CUENTA UNICA DEL TESORO</t>
  </si>
  <si>
    <t>00099021001 DEPOSITO DE EFECTIVO, DEPOSITANTE: SEMAPE - SANTA CRUZ, CONCEPTO: DEVOLUCION DE RECURSOS NO UTILIZADOS - FONDOS EN AVANCE, CUENTA DE DEPOSITO: CUENTA UNICA DEL TESORO</t>
  </si>
  <si>
    <t>00099021001 DEPOSITO DE EFECTIVO, DEPOSITANTE: SERGIO ORLANDO CHAVEZ GARCIA, CONCEPTO: DEVOLUCION DE VIATICOS NO UTILIZADOS DE FECHA 7/4/18, CUENTA DE DEPOSITO: CUENTA UNICA DEL TESORO</t>
  </si>
  <si>
    <t>00212082001 DEPOSITO DE EFECTIVO, DEPOSITANTE: REYNALDO SEGOVIA ALBORNOZ, CONCEPTO: DEVOLUCION GASTOS OPERATIVOS C-31 N° 184, CUENTA DE DEPOSITO: CUENTA UNICA DEL TESORO</t>
  </si>
  <si>
    <t>00212082004 DEPOSITO DE EFECTIVO, DEPOSITANTE: REYNALDO SEGOVIA ALBORNOZ, CONCEPTO: DEVOLUCION GASTOS OPERATIVOS C-31 N° 98 / 2017, CUENTA DE DEPOSITO: CUENTA UNICA DEL TESORO</t>
  </si>
  <si>
    <t>00086011102 DEPOSITO DE EFECTIVO, DEPOSITANTE: STMA SRL JOSE ANTONIO MOLINA GUZMAN, CONCEPTO: MULTAS POR CONTRAVERSIONES AL LEY DE MEDIO AMBIENTE, CUENTA DE DEPOSITO: CUENTA UNICA DEL TESORO</t>
  </si>
  <si>
    <t>00586019203 DEPOSITO DE EFECTIVO, DEPOSITANTE: JOSE AGUSTIN PEREZ RIOS, CONCEPTO: DEVOLUCION FONDOS EN AVANCE, CUENTA DE DEPOSITO: CUENTA UNICA DEL TESORO</t>
  </si>
  <si>
    <t>00099021001 DEPOSITO DE EFECTIVO, DEPOSITANTE: SILVANO TORREZ, CONCEPTO: DEVOLUCION PASAJES, CUENTA DE DEPOSITO: CUENTA UNICA DEL TESORO</t>
  </si>
  <si>
    <t>00099021001 DEPOSITO DE EFECTIVO, DEPOSITANTE: TERCERA DIVISION DEL EJERCITO, CONCEPTO: REVERSION ENERGIA ELECTRICA DICIEMBRE 2017 PREVENTIVO 333/17, CUENTA DE DEPOSITO: CUENTA UNICA DEL TESORO</t>
  </si>
  <si>
    <t>00078014205 DEPOSITO DE EFECTIVO, DEPOSITANTE: YASCARA LILIANA GALLO SANDOVAL, CONCEPTO: DEVOLUCION DE FONDOS EN AVANCE NO UTILIZADOS, CUENTA DE DEPOSITO: CUENTA UNICA DEL TESORO</t>
  </si>
  <si>
    <t>00015011108 DEPOSITO DE EFECTIVO, DEPOSITANTE: NINFA ISABEL CHOQUECALLATA GUARACHI, CONCEPTO: DEPOSITÓ REMANENTE FONDOS EN AVANCE - NINFA ISABEL CHOQUECALLATA, CUENTA DE DEPOSITO: CUENTA UNICA DEL TESORO</t>
  </si>
  <si>
    <t>00099021001 DEPOSITO DE EFECTIVO, DEPOSITANTE: TIRADO ENCINAS JOSE FRANCISCO CI 1328741, CONCEPTO: DEVOLUCION DE SALARIO EXCEDENTE AL DEL PRESIDENTE MARZO 2018, CUENTA DE DEPOSITO: CUENTA UNICA DEL TESORO</t>
  </si>
  <si>
    <t>00099021001 DEPOSITO DE EFECTIVO, DEPOSITANTE: TRINIDAD ROSARIO ZABALA OCHOA, CONCEPTO: CUENTAS POR PAGAR-PASAJES SIN UTILIZAR - GESTION 2002, CUENTA DE DEPOSITO: CUENTA UNICA DEL TESORO</t>
  </si>
  <si>
    <t>00099021001 DEPOSITO DE EFECTIVO, DEPOSITANTE: VENEGAS RAMOS HERNAN CI 3663639, CONCEPTO: DEVOLUCION DE SALARIO EXCEDENTE AL DEL PRESIDENTE MARZO 2018, CUENTA DE DEPOSITO: CUENTA UNICA DEL TESORO</t>
  </si>
  <si>
    <t>00526012001 DEP.DE CHEQ.AJENOS,RET.DE CAM.,CONCEPTO: DEP.DE SALDOS NO UTILIZADOS EN FAV-BTV POR LA REVERSION DE PREVENTIVOS ING.MAGNE,DEP.: BOLIVIA TV , PROCEDENCIA: BANCO UNION S.A., CHEQUE: 16180, FECHA DE EMISION:25/04/2018</t>
  </si>
  <si>
    <t>00291012006 DEP.DE CHEQ.AJENOS,RET.DE CAM.,CONCEPTO: USO DE PUENTE, VIADUCTOS Y OTRAS OBRAS DE ARTE P/ EL TENDIDO DE FIBRA OPTICA C/GESTION 2017 ABC,DEP.: ENTEL S.A. , PROCEDENCIA: BANCO MERCANTIL SANTA CRUZ SA., CHEQUE: 209325, FECHA DE EMISION:23/04/2018</t>
  </si>
  <si>
    <t>00099021001 DEPOSITO DE EFECTIVO, DEPOSITANTE: VIAS BOLIVIA-LUIS MENCIAS SURCO, CONCEPTO: DEVOLUCION DE DOBLE PERCEPCION, CUENTA DE DEPOSITO: CUENTA UNICA DEL TESORO</t>
  </si>
  <si>
    <t>00099021001 DEPOSITO DE EFECTIVO, DEPOSITANTE: VICENTE SOTO CARRASCO, CONCEPTO: DEVOLUCION DE DOBLE PERCEPCION, CUENTA DE DEPOSITO: CUENTA UNICA DEL TESORO</t>
  </si>
  <si>
    <t>00099021001 DEPOSITO DE EFECTIVO, DEPOSITANTE: VICTOR ANDRES COCA ZAMBRANA, CONCEPTO: DEVOLUCION TOTAL CAMBIO DE DESTINO, CUENTA DE DEPOSITO: CUENTA UNICA DEL TESORO</t>
  </si>
  <si>
    <t>00099021001 DEPOSITO DE EFECTIVO, DEPOSITANTE: VICTOR HUGO NAVARRO MICHEL, CONCEPTO: DEVOLUCION POR DOBLE PERCEPCION, CUENTA DE DEPOSITO: CUENTA UNICA DEL TESORO</t>
  </si>
  <si>
    <t>00099021001 DEPOSITO DE EFECTIVO, DEPOSITANTE: VICTOR HUGO QUINTANILLA CORO, CONCEPTO: DEVOLUCION DE VIATICOS, CUENTA DE DEPOSITO: CUENTA UNICA DEL TESORO</t>
  </si>
  <si>
    <t>00020011103 DEPOSITO DE EFECTIVO, DEPOSITANTE: VICTORIO RONNIE TERAN RIOJA, CONCEPTO: REVERSION, CUENTA DE DEPOSITO: CUENTA UNICA DEL TESORO</t>
  </si>
  <si>
    <t>00283042001 DEPOSITO DE EFECTIVO, DEPOSITANTE: VICTOR HUGO TAPIA FLORES, CONCEPTO: DEVOLUCION DE PAGO DE VIATICOS DE LA ADUANA NACIONAL REGIONAL ORURO, CUENTA DE DEPOSITO: CUENTA UNICA DEL TESORO</t>
  </si>
  <si>
    <t>00046024204 DEPOSITO DE EFECTIVO, DEPOSITANTE: ROGER DENIS BLACUTT PANIAGUA, CONCEPTO: SALDO FONDOS EN AVANCE SEGUN C-31 739 A NOMBRE- ROGER DENIS BLACUTT PANIAGUA, CUENTA DE DEPOSITO: CUENTA UNICA DEL TESORO</t>
  </si>
  <si>
    <t>00099021001 DEPOSITO DE EFECTIVO, DEPOSITANTE: VICTOR JESUS GUARACHI POMIER, CONCEPTO: DEVOLUCION FONDOS EN AVANCE, CUENTA DE DEPOSITO: CUENTA UNICA DEL TESORO</t>
  </si>
  <si>
    <t>00099021001 DEPOSITO DE EFECTIVO, DEPOSITANTE: VICTOR MENDOZA QUISPE, CONCEPTO: DOBLE PERCEPCION, CUENTA DE DEPOSITO: CUENTA UNICA DEL TESORO</t>
  </si>
  <si>
    <t>00046024204 DEPOSITO DE EFECTIVO, DEPOSITANTE: ENZO RODRIGO GAMARRA ALFARO - MIN. DE SALUD, CONCEPTO: DEVOLUCION DE VIATICO, CUENTA DE DEPOSITO: CUENTA UNICA DEL TESORO</t>
  </si>
  <si>
    <t>00010011102 DEPOSITO DE EFECTIVO, DEPOSITANTE: MARIANA ASTORGA ESPINOZA, CONCEPTO: VALORADOS SERECI GESTORIA 2013-2015 MINISTERIO DE RELACIONES EXTERIORES GESTORIA CONSULAR LEY N 310, CUENTA DE DEPOSITO: CUENTA UNICA DEL TESORO</t>
  </si>
  <si>
    <t>00373024105 DEPOSITO DE EFECTIVO, DEPOSITANTE: MACARIO FLORES ARTEAGA, CONCEPTO: DEVOLUCION DE SALDOS DEL PROYECTO CONSTRUCCION DE ESTABLOS COMUNIDAD DE GUARAYA DEL MUN TIAHUANACU, CUENTA DE DEPOSITO: CUENTA UNICA DEL TESORO</t>
  </si>
  <si>
    <t>00373024105 DEPOSITO DE EFECTIVO, DEPOSITANTE: AMALIA ROMERO RUIZ, CONCEPTO: DEVOLUCION PROYECTO DE VACAS HOTEN DE SELLA MENDEZ DEL MUNICIPIO DE SAN LORENZO DEP DE TARIJA, CUENTA DE DEPOSITO: CUENTA UNICA DEL TESORO</t>
  </si>
  <si>
    <t>00099021001 DEPOSITO DE EFECTIVO, DEPOSITANTE: VICTORIA CARMEN RIVAS VDA DE COCHI, CONCEPTO: COBRO INDEVIDO POR NUEVAS NUPCIAS, CUENTA DE DEPOSITO: CUENTA UNICA DEL TESORO</t>
  </si>
  <si>
    <t>00253014308 DEPOSITO DE EFECTIVO, DEPOSITANTE: EMAGUA - MARTIN R. SANCHEZ A., CONCEPTO: DEVOLUCION SALDO FONDOS EN AVANCE PROYECTO MARGENES DE RIBERAS, CUENTA DE DEPOSITO: CUENTA UNICA DEL TESORO</t>
  </si>
  <si>
    <t>00099021001 DEPOSITO DE EFECTIVO, DEPOSITANTE: VICTORIO RONNIE TERAN RIOJA, CONCEPTO: REVERSION, CUENTA DE DEPOSITO: CUENTA UNICA DEL TESORO</t>
  </si>
  <si>
    <t>00020011103 DEPOSITO DE EFECTIVO, DEPOSITANTE: INSTITUTO GEOGRAFICO MILITAR, CONCEPTO: REVERSION POR EL PAGO DE REFRIGERIO DEL MES DE ENERO IGM, CUENTA DE DEPOSITO: CUENTA UNICA DEL TESORO</t>
  </si>
  <si>
    <t>00020011103 DEPOSITO DE EFECTIVO, DEPOSITANTE: INSTITUTO GEOGRAFICO MILITAR, CONCEPTO: REVERSION POR SERVICIOS TELEFONICOS IGM, CUENTA DE DEPOSITO: CUENTA UNICA DEL TESORO</t>
  </si>
  <si>
    <t>00020011103 DEPOSITO DE EFECTIVO, DEPOSITANTE: INSTITUTO GEOGRAFICO MILITAR, CONCEPTO: REVERSION POR UTILES ESCRITORIO, CUENTA DE DEPOSITO: CUENTA UNICA DEL TESORO</t>
  </si>
  <si>
    <t>00046054206 DEPOSITO DE EFECTIVO, DEPOSITANTE: MINISTERIO DE SALUD, CONCEPTO: COMPRA DE GASOLINA FONDOS EN AVANCE, CUENTA DE DEPOSITO: CUENTA UNICA DEL TESORO</t>
  </si>
  <si>
    <t>00046024204 DEPOSITO DE EFECTIVO, DEPOSITANTE: MINISTERIO DE SALUD, CONCEPTO: RECURSOS NO UTILIZADOS C-31 1416/2018 CBTE 794/2018, CUENTA DE DEPOSITO: CUENTA UNICA DEL TESORO</t>
  </si>
  <si>
    <t>00047261101 DEPOSITO DE EFECTIVO, DEPOSITANTE: MDRYT-IPD PACU, CONCEPTO: DEVOLUCION FONDOS EN AVANCE, CUENTA DE DEPOSITO: CUENTA UNICA DEL TESORO</t>
  </si>
  <si>
    <t>00660012006 DEP.DE CHEQ.AJENOS,RET.DE CAM.,CONCEPTO: DEPÓSITO INFORMA DE AUDITORIA 2015,DEP.: ORGANO JUDICIAL - DISTRITO COCHABAMBA , PROCEDENCIA: BANCO UNION S.A., CHEQUE: 3091, FECHA DE EMISION:24/04/2018</t>
  </si>
  <si>
    <t>00660042001 DEP.DE CHEQ.AJENOS,RET.DE CAM.,CONCEPTO: DEVOLUCION DE EXCESO DE LLAMDAS MARZO 2018 IVAN MIRANDA,DEP.: ORGANO JUDICIAL - TRIBUNAL AGROAMBIENTAL , PROCEDENCIA: BANCO UNION S.A., CHEQUE: 520, FECHA DE EMISION:24/04/2018</t>
  </si>
  <si>
    <t>00015011108 DEP.DE CHEQ.AJENOS,RET.DE CAM.,CONCEPTO: DEVOLUCION DE FONDOS,DEP.: MIN. GOBIERNO , PROCEDENCIA: BANCO UNION S.A., CHEQUE: 51074, FECHA DE EMISION:23/04/2018</t>
  </si>
  <si>
    <t>00015011108 DEP.DE CHEQ.AJENOS,RET.DE CAM.,CONCEPTO: DEVOLUCION DE FONDOS,DEP.: MIN. GOBIERNO , PROCEDENCIA: BANCO UNION S.A., CHEQUE: 51076, FECHA DE EMISION:25/04/2018</t>
  </si>
  <si>
    <t>00254014101 DEP.DE CHEQ.AJENOS,RET.DE CAM.,CONCEPTO: TRANSFERENCIA DE RECURSOS DEL MUNICIPIO DE HUATAJATA,DEP.: INSTITUTO DEL SEGURO AGRARIO , PROCEDENCIA: BANCO UNION S.A., CHEQUE: 1535, FECHA DE EMISION:27/04/2018</t>
  </si>
  <si>
    <t>00513212001 DEP.DE CHEQ.AJENOS,RET.DE CAM.,CONCEPTO: REVERSION DE RECURSOS,DEP.: YPFB , PROCEDENCIA: BANCO UNION S.A., CHEQUE: 1563, FECHA DE EMISION:26/04/2018</t>
  </si>
  <si>
    <t>00290164102 DEP.DE CHEQ.AJENOS,RET.DE CAM.,CONCEPTO: DEPOSITÓ POR REVERSION DE COMPROBANTES C-31 N° 185,184 POR LA GERENCIA DISTRITAL SANTA CRUZ,DEP.: SERVICIO DE IMPUESTOS NACIONALES</t>
  </si>
  <si>
    <t>00206012001 DEP.DE CHEQ.AJENOS,RET.DE CAM.,CONCEPTO: DEP POR OTROS INGRESOS,DEP.: INE , PROCEDENCIA: BANCO UNION S.A., CHEQUE: 975, FECHA DE EMISION:26/04/2018</t>
  </si>
  <si>
    <t>00086031101 DEP.DE CHEQ.AJENOS,RET.DE CAM.,CONCEPTO: DEPOSITÓ POR DESEMBOLSO CORRESPONDIENTE A CONVENIO ENTRE SERNAP-SAMA-ENDE TRANSMISION,DEP.: SERNAP - SAMA , PROCEDENCIA: BANCO UNION S.A., CHEQUE: 928, FECHA DE EMISION:25/04/2018</t>
  </si>
  <si>
    <t>00099021001 DEPOSITO DE EFECTIVO, DEPOSITANTE: VLADIMIR DANIEL LUNA CUTILE, CONCEPTO: REVERSION PASAJES PREVENTIVO N° 2140, CUENTA DE DEPOSITO: CUENTA UNICA DEL TESORO</t>
  </si>
  <si>
    <t>00020031101 DEPOSITO DE EFECTIVO, DEPOSITANTE: BEATRIZ BETTY CALLE GUTIERREZ, CONCEPTO: REVERSION POR GASTO NO EJECUTADO POR ALIMENTACION Y OTROS SIMILARES, CUENTA DE DEPOSITO: CUENTA UNICA DEL TESORO</t>
  </si>
  <si>
    <t>00099021001 DEPOSITO DE EFECTIVO, DEPOSITANTE: WALTER PABLO LA SERNA MENA, CONCEPTO: DEVOLUCION DE HABERES MARZO 2010, CUENTA DE DEPOSITO: CUENTA UNICA DEL TESORO</t>
  </si>
  <si>
    <t>00099021001 DEPOSITO DE EFECTIVO, DEPOSITANTE: WALTER PABLO LA SERNA MENA, CONCEPTO: DEVOLUCION DE HABERES NOVIEMBRE 2009, CUENTA DE DEPOSITO: CUENTA UNICA DEL TESORO</t>
  </si>
  <si>
    <t>00099021001 DEPOSITO DE EFECTIVO, DEPOSITANTE: WALTER PABLO LA SERNA MENA, CONCEPTO: DEVOLUCION DE HABERES OCTUBRE 2009, CUENTA DE DEPOSITO: CUENTA UNICA DEL TESORO</t>
  </si>
  <si>
    <t>00212082001 DEPOSITO DE EFECTIVO, DEPOSITANTE: FRANZ CALLISAYA, CONCEPTO: DEVOLUCION DE GASTOS OPERATIVOS, CUENTA DE DEPOSITO: CUENTA UNICA DEL TESORO</t>
  </si>
  <si>
    <t>00099021001 DEPOSITO DE EFECTIVO, DEPOSITANTE: WALTER VILLARROEL CHUQUIMIA, CONCEPTO: DEVOLUCION POR COBRO INDEBIDO, CUENTA DE DEPOSITO: CUENTA UNICA DEL TESORO</t>
  </si>
  <si>
    <t>00099021001 DEPOSITO DE EFECTIVO, DEPOSITANTE: WENDY CABRERA AGUILAR, CONCEPTO: DEVOLUCION DE INGRESOS POR EXCEDER TECHO SALARIAL ABRIL 2017, CUENTA DE DEPOSITO: CUENTA UNICA DEL TESORO</t>
  </si>
  <si>
    <t>00078014207 DEPOSITO DE EFECTIVO, DEPOSITANTE: MINISTERIO DE HIDROCARBUROS MH LUCIANA ZEGARRA, CONCEPTO: DEVOLUCION DE FONDOS NO UTILIZADOS RECIBIDOS CON C31 N 508, CUENTA DE DEPOSITO: CUENTA UNICA DEL TESORO</t>
  </si>
  <si>
    <t>00086011105 DEPOSITO DE EFECTIVO, DEPOSITANTE: JORGE LAURA C.-MIN.DE MEDIO AMBIENTE Y AGUA, CONCEPTO: DEVOLUCION DE FONDOS EN AVANCE, CUENTA DE DEPOSITO: CUENTA UNICA DEL TESORO</t>
  </si>
  <si>
    <t>00099021001 DEPOSITO DE EFECTIVO, DEPOSITANTE: WENDY CABRERA AGUILAR, CONCEPTO: DEVOLUCION DE INGRESOS POR EXCEDER TECHO SALARIAL AGOSTO 2017, CUENTA DE DEPOSITO: CUENTA UNICA DEL TESORO</t>
  </si>
  <si>
    <t>00099021001 DEPOSITO DE EFECTIVO, DEPOSITANTE: WENDY CABRERA AGUILAR, CONCEPTO: DEVOLUCION DE INGRESOS POR EXCEDER TECHO SALARIAL DICIEMBRE 2017, CUENTA DE DEPOSITO: CUENTA UNICA DEL TESORO</t>
  </si>
  <si>
    <t>00099021001 DEPOSITO DE EFECTIVO, DEPOSITANTE: AUTORIDAD DE SUPERVISION DEL SISTEMA FINANCIERO, CONCEPTO: DEVOLUCION DE VIATICOS-TASA DE AEROPUERTO, CUENTA DE DEPOSITO: CUENTA UNICA DEL TESORO</t>
  </si>
  <si>
    <t>00099021001 DEPOSITO DE EFECTIVO, DEPOSITANTE: WENDY CABRERA AGUILAR, CONCEPTO: DEVOLUCION DE INGRESOS POR EXCEDER TECHO SALARIAL ENERO 2017, CUENTA DE DEPOSITO: CUENTA UNICA DEL TESORO</t>
  </si>
  <si>
    <t>00099021001 DEPOSITO DE EFECTIVO, DEPOSITANTE: WENDY CABRERA AGUILAR, CONCEPTO: DEVOLUCION DE INGRESOS POR EXCEDER TECHO SALARIAL FEBRERO 2017, CUENTA DE DEPOSITO: CUENTA UNICA DEL TESORO</t>
  </si>
  <si>
    <t>00099021001 DEPOSITO DE EFECTIVO, DEPOSITANTE: WENDY CABRERA AGUILAR, CONCEPTO: DEVOLUCION DE INGRESOS POR EXCEDER TECHO SALARIAL JULIO 2017, CUENTA DE DEPOSITO: CUENTA UNICA DEL TESORO</t>
  </si>
  <si>
    <t>00155012001 DEPOSITO DE EFECTIVO, DEPOSITANTE: FILOMENA INGALA CALLEX, CONCEPTO: DEVOLUCION DE RECURSOS, CUENTA DE DEPOSITO: CUENTA UNICA DEL TESORO</t>
  </si>
  <si>
    <t>00099021001 DEPOSITO DE EFECTIVO, DEPOSITANTE: WENDY CABRERA AGUILAR, CONCEPTO: DEVOLUCION DE INGRESOS POR EXCEDER TECHO SALARIAL JUNIO 2017, CUENTA DE DEPOSITO: CUENTA UNICA DEL TESORO</t>
  </si>
  <si>
    <t>00155012001 DEPOSITO DE EFECTIVO, DEPOSITANTE: RONALD HUGO NEMER SAENZ, CONCEPTO: DEVOLUCION DE REURSOS, CUENTA DE DEPOSITO: CUENTA UNICA DEL TESORO</t>
  </si>
  <si>
    <t>00010011102 DEPOSITO DE EFECTIVO, DEPOSITANTE: CONSULADO DE BOLIVIA EN CUSCO , PERU, CONCEPTO: DEP. VALORADOS ANULADOS EXTRAVIADOS CONSULADO DE BOLIVIA EN CUSCO, CUENTA DE DEPOSITO: CUENTA UNICA DEL TESORO</t>
  </si>
  <si>
    <t>00099021001 DEPOSITO DE EFECTIVO, DEPOSITANTE: WENDY CABRERA AGUILAR, CONCEPTO: DEVOLUCION DE INGRESOS POR EXCEDER TECHO SALARIAL MARZO 2017, CUENTA DE DEPOSITO: CUENTA UNICA DEL TESORO</t>
  </si>
  <si>
    <t>00291012002 DEPOSITO DE EFECTIVO, DEPOSITANTE: EDWIN HUANACOMA LUNA, CONCEPTO: REPOSICION DE CREDENCIAL (ABC), CUENTA DE DEPOSITO: CUENTA UNICA DEL TESORO</t>
  </si>
  <si>
    <t>00099021001 DEPOSITO DE EFECTIVO, DEPOSITANTE: WENDY CABRERA AGUILAR, CONCEPTO: DEVOLUCION DE INGRESOS POR EXCEDER TECHO SALARIAL MAYO 2017, CUENTA DE DEPOSITO: CUENTA UNICA DEL TESORO</t>
  </si>
  <si>
    <t>00222018015 DEPOSITO DE EFECTIVO, DEPOSITANTE: JORGE RUBEN CALDERON OROPEZA, CONCEPTO: REVERSION C-31 851, CUENTA DE DEPOSITO: CUENTA UNICA DEL TESORO</t>
  </si>
  <si>
    <t>00378012002 DEPOSITO DE EFECTIVO, DEPOSITANTE: SENATEX - PACHECO SORUCO RAQUEL MARIA, CONCEPTO: DEVOLUCION AL C-31 N° 182 POR SALDO NO EJECUTADO, CUENTA DE DEPOSITO: CUENTA UNICA DEL TESORO</t>
  </si>
  <si>
    <t>00660042001 DEP.DE CHEQ.AJENOS,RET.DE CAM.,CONCEPTO: MULTA POR INCUMPLIMIENTO JULIO PINTO,DEP.: ORGANO JUDICIAL - TRIBUNAL AGROAMBIENTAL , PROCEDENCIA: BANCO UNION S.A., CHEQUE: 521, FECHA DE EMISION:26/04/2018</t>
  </si>
  <si>
    <t>00574012002 DEP.DE CHEQ.AJENOS,RET.DE CAM.,CONCEPTO: CANCELACION POR DAÑO OCACIONADO POR VUELCO DE CAMION EN BENI,DEP.: LACTEOSBOL , PROCEDENCIA: BANCO UNION S.A., CHEQUE: 4685, FECHA DE EMISION:27/04/2018</t>
  </si>
  <si>
    <t>00574012002 DEP.DE CHEQ.AJENOS,RET.DE CAM.,CONCEPTO: DEVOLUCION DE PAGO INCORRECTO MI TELEFERICO,DEP.: LACTEOSBOL , PROCEDENCIA: BANCO UNION S.A., CHEQUE: 4682, FECHA DE EMISION:27/04/2018</t>
  </si>
  <si>
    <t>00578012002 DEP.DE CHEQ.AJENOS,RET.DE CAM.,CONCEPTO: REVERSION,DEP.: BOLIVIANA DE AVIACION , PROCEDENCIA: BANCO UNION S.A., CHEQUE: 8891, FECHA DE EMISION:27/04/2018</t>
  </si>
  <si>
    <t>00578012002 DEP.DE CHEQ.AJENOS,RET.DE CAM.,CONCEPTO: REVERSION,DEP.: BOLIVIANA DE AVIACION , PROCEDENCIA: BANCO UNION S.A., CHEQUE: 8892, FECHA DE EMISION:27/04/2018</t>
  </si>
  <si>
    <t>00578012002 DEP.DE CHEQ.AJENOS,RET.DE CAM.,CONCEPTO: REVERSION,DEP.: BOLIVIANA DE AVIACION , PROCEDENCIA: BANCO UNION S.A., CHEQUE: 8893, FECHA DE EMISION:27/04/2018</t>
  </si>
  <si>
    <t>00130012002 DEP.DE CHEQ.AJENOS,RET.DE CAM.,CONCEPTO: PAGO INTERES A FOFIM CUOTA N 99,DEP.: COMERMIN RL , PROCEDENCIA: BANCO MERCANTIL SANTA CRUZ SA., CHEQUE: 8053, FECHA DE EMISION:27/04/2018</t>
  </si>
  <si>
    <t>00087011104 DEP.DE CHEQ.AJENOS,RET.DE CAM.,CONCEPTO: RECUPERACION DE PROCESOS COACTIVOS FISCAL NOTA DE CARGO N 45/2015 CUENTAS PENDIENTES CON EL MIN COM,DEP.: MINISTERIO DE COMUNICACION</t>
  </si>
  <si>
    <t>00099021001 DEPOSITO DE EFECTIVO, DEPOSITANTE: WENDY CABRERA AGUILAR, CONCEPTO: DEVOLUCION DE INGRESOS POR EXCEDER TECHO SALARIAL NOVIEMBRE 2017, CUENTA DE DEPOSITO: CUENTA UNICA DEL TESORO</t>
  </si>
  <si>
    <t>00099021001 DEPOSITO DE EFECTIVO, DEPOSITANTE: WENDY CABRERA AGUILAR, CONCEPTO: DEVOLUCION DE INGRESOS POR EXCEDER TECHO SALARIAL OCTUBRE 2017, CUENTA DE DEPOSITO: CUENTA UNICA DEL TESORO</t>
  </si>
  <si>
    <t>00660012006 DEP.DE CHEQ.AJENOS,RET.DE CAM.,CONCEPTO: DEVOLUCION DE VIATICOS GESTION 2017,DEP.: ORGANO JUDICIAL - DISTRITO POTOSI , PROCEDENCIA: BANCO UNION S.A., CHEQUE: 1188, FECHA DE EMISION:27/04/2018</t>
  </si>
  <si>
    <t>00660102001 DEP.DE CHEQ.AJENOS,RET.DE CAM.,CONCEPTO: EXCESO DE LLAMADAS TELEFONICAS GESTION 2018,DEP.: ORGANO JUDICIAL - DISTRITO POTOSI , PROCEDENCIA: BANCO UNION S.A., CHEQUE: 1192, FECHA DE EMISION:27/04/2018</t>
  </si>
  <si>
    <t>00660102001 DEP.DE CHEQ.AJENOS,RET.DE CAM.,CONCEPTO: DEVOLUCION DE VIATICOS GESTION 2018,DEP.: ORGANO JUDICIAL - DISTRITO POTOSI , PROCEDENCIA: BANCO UNION S.A., CHEQUE: 1190, FECHA DE EMISION:27/04/2018</t>
  </si>
  <si>
    <t>00099021001 DEP.DE CHEQ.AJENOS,RET.DE CAM.,CONCEPTO: RECUPERACION DE FONDOS EMERGENTE DE OBSERVACION DE AUDITORIA GESTION 2013,DEP.: CAMARA DE SENADORES , PROCEDENCIA: BANCO UNION S.A., CHEQUE: 6899, FECHA DE EMISION:27/04/2018</t>
  </si>
  <si>
    <t>00660012006 DEP.DE CHEQ.AJENOS,RET.DE CAM.,CONCEPTO: REVERSION EXCESO DE LLAMADAS GESTIONES 2014 Y 2017,DEP.: ORGANO JUDICIAL - DISTRITO POTOSI , PROCEDENCIA: BANCO UNION S.A., CHEQUE: 1189, FECHA DE EMISION:27/04/2018</t>
  </si>
  <si>
    <t>00099021001 DEP.DE CHEQ.AJENOS,RET.DE CAM.,CONCEPTO: DEPOSTITÓ POR EXTRAVIO DE CREDENCIAL,DEP.: CAMARA DE SENADORES , PROCEDENCIA: BANCO UNION S.A., CHEQUE: 6900, FECHA DE EMISION:27/04/2018</t>
  </si>
  <si>
    <t>00660062001 DEP.DE CHEQ.AJENOS,RET.DE CAM.,CONCEPTO: DEVOLUCION DE VIATICO DEL LIC. RUBEN SENO GESTION 2018,DEP.: ORGANO JUDICIAL - DISTRITO CHUQUISACA , PROCEDENCIA: BANCO UNION S.A., CHEQUE: 1223, FECHA DE EMISION:27/04/2018</t>
  </si>
  <si>
    <t>00660062001 DEP.DE CHEQ.AJENOS,RET.DE CAM.,CONCEPTO: DEVOLUCION DE VIATICO DEL DR. OSVALDO G. CORCUS ROMERO GESTION 2018,DEP.: ORGANO JUDICIAL - DISTRITO CHUQUISACA , PROCEDENCIA: BANCO UNION S.A., CHEQUE: 1222, FECHA DE EMISION:27/04/2018</t>
  </si>
  <si>
    <t>00660062001 DEP.DE CHEQ.AJENOS,RET.DE CAM.,CONCEPTO: DEVOLUCION DE VIATICOS DEL DR.MARCO A.GARECA VELASQUEZ GESTION 2018,DEP.: ORGANO JUDICIAL - DISTRITO CHUQUISACA , PROCEDENCIA: BANCO UNION S.A., CHEQUE: 1221, FECHA DE EMISION:27/04/2018</t>
  </si>
  <si>
    <t>00660062001 DEP.DE CHEQ.AJENOS,RET.DE CAM.,CONCEPTO: DEVOLUCION EXCEDENTE DE LLAMADAS PILAR GANTIER Y JUAN MAYAN,DEP.: ORGANO JUDICIAL - DISTRITO CHUQUISACA , PROCEDENCIA: BANCO UNION S.A., CHEQUE: 1226, FECHA DE EMISION:27/04/2018</t>
  </si>
  <si>
    <t>00660062001 DEP.DE CHEQ.AJENOS,RET.DE CAM.,CONCEPTO: DEVOLUCION DE VIATICOS DANIEL ALEJO,DEP.: ORGANO JUDICIAL - DISTRITO CHUQUISACA , PROCEDENCIA: BANCO UNION S.A., CHEQUE: 1225, FECHA DE EMISION:27/04/2018</t>
  </si>
  <si>
    <t>00660062001 DEP.DE CHEQ.AJENOS,RET.DE CAM.,CONCEPTO: DEVOLUCION DE VIATICOS PLACIDO FLORES,DEP.: ORGANO JUDICIAL - DISTRITO CHUQUISACA , PROCEDENCIA: BANCO UNION S.A., CHEQUE: 1224, FECHA DE EMISION:27/04/2018</t>
  </si>
  <si>
    <t>00035031101 DEP.DE CHEQ.AJENOS,RET.DE CAM.,CONCEPTO: ARRENDAMIENTO AUDITORIO ILLIMANI JORNADAS ACADEMICAS UTB,DEP.: MEFP - UCPP , PROCEDENCIA: BANCO UNION S.A., CHEQUE: 1252, FECHA DE EMISION:27/04/2018</t>
  </si>
  <si>
    <t>00035031101 DEP.DE CHEQ.AJENOS,RET.DE CAM.,CONCEPTO: ARRENDAMIENTO AUDITORIO ILLIMANI ASAMBLEA DE CIRCUITO DE LOS TESTIGOS DE JEHOVA,DEP.: MEFP - UCPP , PROCEDENCIA: BANCO UNION S.A., CHEQUE: 1253, FECHA DE EMISION:27/04/2018</t>
  </si>
  <si>
    <t>00212042001 DEP.DE CHEQ.AJENOS,RET.DE CAM.,CONCEPTO: DEVOLUCION CLARA RAMIREZ CRUZ INRA - BENI,DEP.: INRA - BENI , PROCEDENCIA: BANCO UNION S.A., CHEQUE: 1654, FECHA DE EMISION:24/04/2018</t>
  </si>
  <si>
    <t>00212012001 DEP.DE CHEQ.AJENOS,RET.DE CAM.,CONCEPTO: CREDINFORM INTERNATIONAL S.A. EJECUCION GARANTIA INCUMPLIMIENTO DE CONTRATO,DEP.: INRA - NAL , PROCEDENCIA: BANCO UNION S.A., CHEQUE: 1655, FECHA DE EMISION:24/04/2018</t>
  </si>
  <si>
    <t>00373024105 DEPOSITO DE EFECTIVO, DEPOSITANTE: PRIMA MOLLO OLAZO, CONCEPTO: DEVOLUCION DE GASTOS SOBRANTE DE PROYECTO, CUENTA DE DEPOSITO: CUENTA UNICA DEL TESORO</t>
  </si>
  <si>
    <t>00574012002 DEPOSITO DE EFECTIVO, DEPOSITANTE: DIONICIO ARCANI RAMOS, CONCEPTO: FONDOS NO UTILIZADOS, CUENTA DE DEPOSITO: CUENTA UNICA DEL TESORO</t>
  </si>
  <si>
    <t>00283042001 DEPOSITO DE EFECTIVO, DEPOSITANTE: PACO ESCOBAR CLAUDIA HELEN, CONCEPTO: DEVOLUCION DE VIATICOS DE LA ADUANA NAL REGIONAL ORURO, CUENTA DE DEPOSITO: CUENTA UNICA DEL TESORO</t>
  </si>
  <si>
    <t>00099021001 DEPOSITO DE EFECTIVO, DEPOSITANTE: WENDY CABRERA AGUILAR, CONCEPTO: DEVOLUCION DE INGRESOS POR EXCEDER TECHO SALARIAL SEPTIEMBRE 2017, CUENTA DE DEPOSITO: CUENTA UNICA DEL TESORO</t>
  </si>
  <si>
    <t>00576012002 DEPOSITO DE EFECTIVO, DEPOSITANTE: RUBEN LUIS VERA CHOQUE, CONCEPTO: DIFERENCIAS DE SALDOS DE ALMACENES, CUENTA DE DEPOSITO: CUENTA UNICA DEL TESORO</t>
  </si>
  <si>
    <t>00099021001 DEPOSITO DE EFECTIVO, DEPOSITANTE: WILLIAM M. MIRANDA PRIETO, CONCEPTO: DEVOLUCION GASTOS DE TRANSPORTE VIATICOS, TASAS DE AEROPUERTO, CUENTA DE DEPOSITO: CUENTA UNICA DEL TESORO</t>
  </si>
  <si>
    <t>00099021001 DEPOSITO DE EFECTIVO, DEPOSITANTE: XIMENA ANA MARIA CENTELLAS ROJAS, CONCEPTO: DEVOLUCION DE PASAJES Y VIATICOS DE 2009 SRA.XIMENA ANA MARIA CENTELLAS ROJAS, CUENTA DE DEPOSITO: CUENTA UNICA DEL TESORO</t>
  </si>
  <si>
    <t>00291012006 DEPOSITO DE EFECTIVO, DEPOSITANTE: ( ABC ) OFICINA CENTRAL, CONCEPTO: DEVOLUCION DE SALDO DE VIATICOS, CUENTA DE DEPOSITO: CUENTA UNICA DEL TESORO</t>
  </si>
  <si>
    <t>00020011103 DEPOSITO DE EFECTIVO, DEPOSITANTE: INSTITUTO GEOGRAFICO MILITAR, CONCEPTO: REVERSION POR COMUNICACIONES CUOTA DE FEBRERO IGM, CUENTA DE DEPOSITO: CUENTA UNICA DEL TESORO</t>
  </si>
  <si>
    <t>00020011103 DEPOSITO DE EFECTIVO, DEPOSITANTE: INSTITUTO GEOGRAFICO MILITAR, CONCEPTO: REVERSION POR COMUNICACIONES CUOTA DE ENERO IGM, CUENTA DE DEPOSITO: CUENTA UNICA DEL TESORO</t>
  </si>
  <si>
    <t>00526012001 DEPOSITO DE EFECTIVO, DEPOSITANTE: JUAN JOSE DURAN, CONCEPTO: DEVOLUCION PASAJES BOLIVIA TV, CUENTA DE DEPOSITO: CUENTA UNICA DEL TESORO</t>
  </si>
  <si>
    <t>00526012001 DEPOSITO DE EFECTIVO, DEPOSITANTE: JULIO OMAR CANAVIRI ROJAS, CONCEPTO: DEVOLUCION DE PASAJES BOLIVIA TV, CUENTA DE DEPOSITO: CUENTA UNICA DEL TESORO</t>
  </si>
  <si>
    <t>00526012001 DEPOSITO DE EFECTIVO, DEPOSITANTE: BOLIVIA TV-JORGE A. CHOQUE QUISBERT, CONCEPTO: DEVOLUCION PASAJES, CUENTA DE DEPOSITO: CUENTA UNICA DEL TESORO</t>
  </si>
  <si>
    <t>00099021001 DEPOSITO DE EFECTIVO, DEPOSITANTE: AUTORIDAD DE FISCALIZACION DEL JUEGO - AJ, CONCEPTO: DEVOLUCION DE PASAJES TERRESTRES, CUENTA DE DEPOSITO: CUENTA UNICA DEL TESORO</t>
  </si>
  <si>
    <t>00586012001 DEPOSITO DE EFECTIVO, DEPOSITANTE: EMPRESA AZUCARERA SAN BUENAVENTURA, CONCEPTO: DEVOLUCION DE FONDOS EN AVANCE, CUENTA DE DEPOSITO: CUENTA UNICA DEL TESORO</t>
  </si>
  <si>
    <t>00099021001 DEPOSITO DE EFECTIVO, DEPOSITANTE: YAFAR YAMIR RODRIGUEZ RAMIREZ, CONCEPTO: DEVOLUCION POR SERVICIO DE ATENCION DE REFRIGERIO A NOMBRE DEL MEFP, CUENTA DE DEPOSITO: CUENTA UNICA DEL TESORO</t>
  </si>
  <si>
    <t>00046057005 DEPOSITO DE EFECTIVO, DEPOSITANTE: GERALDINE ZARATE ARAGON (MIN DE SALUD), CONCEPTO: DEVOLUCION DE HONORARIOS MES DE ENERO Y FERBRERO (2 DIAS), CUENTA DE DEPOSITO: CUENTA UNICA DEL TESORO</t>
  </si>
  <si>
    <t>00099021001 DEPOSITO DE EFECTIVO, DEPOSITANTE: YOLANDA DOLORES MAZUELOS POOL, CONCEPTO: DEVOLUCION DE DEUDA ( DOBLE PERCEPCION ), CUENTA DE DEPOSITO: CUENTA UNICA DEL TESORO</t>
  </si>
  <si>
    <t>00016011101 DEPOSITO DE EFECTIVO, DEPOSITANTE: MINISTERIO DE EDUCACION, CONCEPTO: DEVOLUCION, CUENTA DE DEPOSITO: CUENTA UNICA DEL TESORO</t>
  </si>
  <si>
    <t>00099021001 DEPOSITO DE EFECTIVO, DEPOSITANTE: YOLANDA TOVAR UGARTE, CONCEPTO: DEVOLUCION DE HABERES MES DE MARZO, CUENTA DE DEPOSITO: CUENTA UNICA DEL TESORO</t>
  </si>
  <si>
    <t>00099021001 DEPOSITO DE EFECTIVO, DEPOSITANTE: YOSELIN AVERANGA LADINO CI. 7676683 SC., CONCEPTO: DEVOLUCION DE HABERES, CUENTA DE DEPOSITO: CUENTA UNICA DEL TESORO</t>
  </si>
  <si>
    <t>00099021001 DEPOSITO DE EFECTIVO, DEPOSITANTE: YOVANA FUENTES CASTRO, CONCEPTO: PERCEPCION INDEBIDA DE HABERES, CUENTA DE DEPOSITO: CUENTA UNICA DEL TESORO</t>
  </si>
  <si>
    <t>00099024113 DEP.DE CHEQ.AJENOS,RET.DE CAM.,CONCEPTO: DEVOLUCION DE FONDOS PROY:CONST.PAVIMENTO RIGIDO ZONA TERMINAL DE BOYUIBE,DEP.: GOBIERNO AUTONOMO MUNICIPAL DE BOYUIBE , PROCEDENCIA: BANCO UNION S.A., CHEQUE: 3229, FECHA DE EMISION:12/04/2018</t>
  </si>
  <si>
    <t>00099024113 DEPOSITO DE EFECTIVO, DEPOSITANTE: JORGE MARCELO GAMARRA SANTOS, CONCEPTO: REGULARIZACION A LA OPERACION DE FECHA 15-03-2018 DOC. N° 16961082, CUENTA DE DEPOSITO: CUENTA UNICA DEL TESORO</t>
  </si>
  <si>
    <t>00099024113 DEPOSITO DE EFECTIVO, DEPOSITANTE: RICARDO EGUINO BOTTEGA SILES, CONCEPTO: DEV PRIMER PAGO 60 % CTLO-N° 12 "PERF DE POZO SEMISOIG Y CONEX DE TANQUE ALM-COM SAN BART DE CHIRIPO, CUENTA DE DEPOSITO: CUENTA UNICA DEL TESORO</t>
  </si>
  <si>
    <t>PAGO PRÉSTAMO IDA 948-BO VCTO. 01-04-2018 POR CUENTA DE SAGUAPAC , VALOR 02-04-2018 CAPITAL USD 135.000,00 INTERESES USD 11.643,75 LIB. 00099021001 - RECURSOS ORDINARIOS (3987) - MDRI</t>
  </si>
  <si>
    <t>A:00041014101 Debito Automatico por contraparte del GAM Moro Moro, correspondiente al Convenio Intergubernativo suscrito entre el Ministerio de Desarrollo Productivo y Economia Plural y el GAM Moro Moro, programa Revolucion Tecnologica en Educacion.</t>
  </si>
  <si>
    <t>A:00041014101 Debito Automatico por contraparte del GAM Pampa Grande, correspondiente al Convenio Intergubernativo suscrito entre el Ministerio de Desarrollo Productivo y Economia Plural y el GAM Pampa Grande, programa Revolucion Tecnologica en Educacion.</t>
  </si>
  <si>
    <t>NÚMERO DE LIBRETA CUT: 99031009.00 OPERACIÓN T01 TRANSFERENCIA DE FONDOS A LA CUT - TESORO DIRECTO DE BANCO UNION S.A. A CUENTA UNICA DEL TESORO CON NUMERO DE SOLICITUD = 2630546 Y NUMERO CORRELATIVO = 91320002042018073 TRANSFERENCIA POR OPERACIONES DE VENTA BONOS BTX</t>
  </si>
  <si>
    <t>De: 00099024113 Transferencia en cumplimiento al DS N0913 de 15/06/2011 y el Convenio Intergubernativo de Financiamiento UPRE-CIF-IG 085/2017, suscrito entre la UPRE y el GAM Tarija Proyecto Construccion Unidad Educ. Br. San Antonio de la Ciudad de Tarija, correspondiente al pago de la planilla N6,</t>
  </si>
  <si>
    <t>||TRANSFERENCIA DE FONDOS DE LA CUT. PARA PAGO VENCIMIENTOS DE VALORES "C" DEL TGN. DE FECHA 30/03/2018 SEGUN MEFP/VTCP/DGCP/UODP-316/2018 DE F.28/03/2018 DEL MINISTERIO DE ECONOMIA Y FIN. PUB. LIB:00099031003 TGN-TITULOS VALOR DEL TESORO M/N.</t>
  </si>
  <si>
    <t>||REG.COBRO PARCIAL COMIS.EMIS.L/C 0,05% S/USD167.115.200.-POR 290 DIAS(CORRESP.GESTION 2018),REEMB.GSTS.COM.BS220.-Y EMIS. COMP.CONTABLE BS50.-,S/G NOTA ABEN/DGE/NE Nº0218/2018,02/04/18 REF.: I-2018-05 P/C ABEN A/F JOINT-STOCK COMPANY 'STATE SPECIALIZED DESIGN INSTITUTE'. LIB.00099021001 TGN RECURSOS ORDINARIOS REF.:COMISION EMISION LC I-2018-05 (GESTION 2018)</t>
  </si>
  <si>
    <t>||TRANSFERENCIA DE FONDOS EN ATENCION A NOTA DEL MINISTERIO DE ECONOMIA Y FINANZAS PUBLICAS CITE: MEFP/VTCP/DGCP/UF-216/2018 RECIBIDA EN LA FECHA REF: DEBITO AUTOMATICO SEDEM-PROMIEL STEVIA EN FAVOR DEL FIDEICOMISO FINPRO.(TRAM-TSO-1566) DE LA LIBRETA N° 00132062002 SEDEM - VENTAS PROMIEL MONEDA NACIONAL</t>
  </si>
  <si>
    <t>COBRO DE||COSTO UTILES DE ESCRITORIO POR LA ELABORACION DEL COMPROBANTE CONTABLE NRO. 0917568 DE LA FECHA DE LA LIBRETA N° 00132062002 SEDEM-VENTAS PROMIEL EN MN COBRO COSTO UTILES DE ESCRITORIO</t>
  </si>
  <si>
    <t>VENTA DE DIVISAS A SOLICITUD DE YACIMIENTOS PETROLIFEROS FISCALES BOLIVIANOS SEGUN SOLICITUD 4654 REF: PAGO A SAMSUNG ENGINEERING BOLIVIA SA POR EL SERVICIO OPERACION Y MANTENIMIENTO ASISTIDO AMPLIADO PLANTA DE AMONIACO Y UREA SEXTA ADENDA NOVIEMBRE 2017 LIB. 00513062001 YPFB-OPERACIONES PLANTA DE SEPARACION DE LIQUIDOS RIO GRANDE</t>
  </si>
  <si>
    <t>VENTA DE DIVISAS A SOLICITUD DE MINISTERIO DE LA PRESIDENCIA SEGUN SOLICITUD 4656 REF: DIVISAS USD 5,000. PARA VIAJE AL EXTERIOR QUE REALIZARA EL SR. PRESIDENTE DEL ESTADO PLURINACIONAL Y COMITIVA OFICIAL A LIMA REPUBLICA DEL PERU. LOS FONDOS SERAN ENTREGADOS AL SR. OMAR ROBERTO CARY ROMANO MIN.P LIB. 00099021001 TGN-RECURSOS ORDINARIOS (3987)</t>
  </si>
  <si>
    <t>VENTA DE DIVISAS CON TRANSFERENCIA DE FONDOS A SOLICITUD DE MINISTERIO DE EDUCACION SEGUN SOLICITUD 4642 REF: TRASPASO PARA MARLIZ ARTEGA GOMEZ GARCIA LIB. 00099021001 TGN-RECURSOS ORDINARIOS (3987)</t>
  </si>
  <si>
    <t>VENTA DE DIVISAS CON TRANSFERENCIA DE FONDOS A SOLICITUD DE MINISTERIO DE EDUCACION SEGUN SOLICITUD 4649 REF: TRASPASO PARA MISAEL ALI MITA LIB. 00099021001 TGN-RECURSOS ORDINARIOS (3987)</t>
  </si>
  <si>
    <t>VENTA DE DIVISAS CON TRANSFERENCIA DE FONDOS A SOLICITUD DE ADMINISTRACION DE SERVICIOS PORTUARIOS BOLIVIA SEGUN SOLICITUD 4653 REF: H.R. 1004 - ENVIO DE RECURSOS AL PUERTO DE ARICA POR PAGO DE LIMPIEZA DE LAS OFICINAS DEL PUERTO DE ARICA, CORRESPONDIENTE A FEBRERO/2018 SEGUN ORDEN DE PAGO ASP-B/DAF LIB. 00594012001 ASP-B FONDO DE OPERACIONES</t>
  </si>
  <si>
    <t>VENTA DE DIVISAS CON TRANSFERENCIA DE FONDOS A SOLICITUD DE INSUMOS BOLIVIA SEGUN SOLICITUD 4652 REF: TRANSFERENCIA DE FONDOS A LA UNION ISRAELITA DEL PERU POR LA EMISION DEL CERTIFICADO KOSHER ANUAL PARA LA PLANTA PROCESADORA DE PALMITO EN CONSERVA SHINAHOTA, SEGUN COMUNICACION INTERNA INBOL GPYGC LIB. 00224012002 INSUMOS BOL.ADMIN.CENTRAL. FUNCION. EXP PALMITO CULT.A VENEZ</t>
  </si>
  <si>
    <t>De: 00099024113 Transferencia en cumplimiento al DS N0913 de 15/06/2011 y el Convenio Intergubernativo de Financiamiento UPRE-CIF-IG 916/2017, suscrito entre la UPRE y el GAM Villa Tunari, Proyecto Construccion Piscina de Calentamiento Villa Tunari, correspondiente al pago de la planilla N1, segun l</t>
  </si>
  <si>
    <t>De: 00099024113 Transferencia en cumplimiento al DS N0913 de 15/06/2011 y el Convenio Intergubernativo de Financiamiento UPRE-CIF-IG 794/2017, suscrito entre la UPRE y el GAM San Carlos, Proyecto Construccion 12 Aulas Unidad Educativa Balfred Paz Barba Distrito Santa Fe, correspondiente al pago de l</t>
  </si>
  <si>
    <t>De: 00099024113 Transferencia en cumplimiento al DS N0913 de 15/06/2011 y el Convenio Intergubernativo de Financiamiento UPRE-CIF-IG 505/2017, suscrito entre la UPRE y el GAM San Buenaventura, Proyecto Construccion Tinglado Unidad Educativa La Esmeralda San Buenaventura, correspondiente al pago de l</t>
  </si>
  <si>
    <t>De: 00099024113 Transferencia en cumplimiento al DS N0913 de 15/06/2011 y el Convenio Intergubernativo de Financiamiento UPRE-CIF-IG 689/2017, suscrito entre la UPRE y el GAM Omereque, Proyecto Const. Tinglado y Graderias Unidad Educativa San Carlos - Omereque, correspondiente al pago de la planilla</t>
  </si>
  <si>
    <t>De: 00099024113 Transferencia en cumplimiento al DS N0913 de 15/06/2011 y el Convenio Intergubernativo de Financiamiento UPRE-CIF-IG 077/2017, suscrito entre la UPRE y el GAM Potosi, Proyecto Const. Bloques: Administrativos, Aulas, Talleres y Campo Deportivo Unidad Educativa Jesus de Nazareth D 12,</t>
  </si>
  <si>
    <t>De: 00099024113 Transferencia en cumplimiento al DS N0913 de 15/06/2011 y el Convenio Intergubernativo de Financiamiento UPRE-CIF-IG/020/2016, suscrito entre la UPRE y el GAM General Agustin Saavedra, Proyecto Const. de Diez Aulas U.E. Nueva Esperanza - Comunidad Pico de Monte, correspondiente al pa</t>
  </si>
  <si>
    <t>De: 00099024113 Transferencia en cumplimiento al DS N0913 de 15/06/2011 y el Convenio Intergubernativo de Financiamiento UPRE-CIF-IG 429/2016, suscrito entre la UPRE y el GAM Cajuata, Proyecto Construccion Unidad Educativa Asociada Canamina, correspondiente al pago de la planilla N5, segun la UPRE.</t>
  </si>
  <si>
    <t>De: 00099024113 Transferencia en cumplimiento al DS N0913 de 15/06/2011 y el Convenio Intergubernativo de Financiamiento UPRE-CIF-IG 167/2017, suscrito entre la UPRE y el GAM Puerto Rico, Proyecto Const. Un Aula Unidad Educativa Emeterio Ruiz (Loc. Puerto Rico - Mun. Puerto Rico), correspondiente al</t>
  </si>
  <si>
    <t>De: 00099024113 Transferencia en cumplimiento al DS N0913 de 15/06/2011 y el Convenio Intergubernativo de Financiamiento UPRE-CIF-IG 166/2017, suscrito entre la UPRE y el GAM Puerto Rico, Proyecto Const. Un Aula Unidad Educativa Cocal (Com. Cocal - Mun. Puerto Rico), correspondiente al pago de la pl</t>
  </si>
  <si>
    <t>De: 00099024113 Transferencia en cumplimiento al DS N0913 de 15/06/2011 y el Convenio Intergubernativo de Financiamiento UPRE-CIF-IG 343/2016, suscrito entre la UPRE y el GAM Yanacachi Proyecto Construccion U.E. Florida (Yanacachi), correspondiente al pago de la planilla N6, segun la UPRE.</t>
  </si>
  <si>
    <t>De: 00099024113 Transferencia en cumplimiento al DS N0913 de 15/06/2011 y el Convenio Intergubernativo de Financiamiento UPRE-CIF-IG/486/2016, suscrito entre la UPRE y el GAM Potosi Proyecto Construccion Unidad Educativa Litoral, correspondiente al pago de la planilla N8, segun la UPRE.</t>
  </si>
  <si>
    <t>De: 00099024113 Transferencia en cumplimiento al DS N0913 de 15/06/2011 y el Convenio Intergubernativo de Financiamiento UPRE-CIF-IG 033/2017, suscrito entre la UPRE y el GAM Vinto Proyecto Construccion Internado U.E. La Llave, correspondiente al pago de la planilla N5, segun la UPRE.</t>
  </si>
  <si>
    <t>De: 00099024113 Transferencia en cumplimiento al DS N0913 de 15/06/2011 y el Convenio Intergubernativo de Financiamiento UPRE-CIF-IG/573/2016, suscrito entre la UPRE y el GAM Puerto Villarroel Proyecto Construccion U.E. Tecnico Humanistico Ivirgarzama, correspondiente al pago de la planilla N3, segu</t>
  </si>
  <si>
    <t>De: 00099024113 Transferencia en cumplimiento al DS N0913 de 15/06/2011 y el Convenio Intergubernativo de Financiamiento UPRE-CIF-IG 005/2017, suscrito entre la UPRE y el GAM Machareti Proyecto Construccion Cesped Sintetico Mas Graderias Ivo - Machareti, correspondiente al pago de la planilla N2, se</t>
  </si>
  <si>
    <t>De: 00099024113 Transferencia en cumplimiento al DS N0913 de 15/06/2011 y el Convenio Intergubernativo de Financiamiento UPRE-CIF-IG 574/2017, suscrito entre la UPRE y el GAM Caranavi Proyecto Construccion 1 Aula U.E. Puerto Leon Canton Choro, correspondiente al pago de la planilla N2, segun la UPR</t>
  </si>
  <si>
    <t>De: 00099024113 Transferencia en cumplimiento al DS N0913 de 15/06/2011 y el Convenio Intergubernativo de Financiamiento UPRE-CIF-IG 379/2016, suscrito entre la UPRE y el GAD Tarija Proyecto Construccion Campo Deportivo con Cesped Sintetico en Tomatitas, correspondiente al pago de la planilla N3 de</t>
  </si>
  <si>
    <t>De: 00099024113 Transferencia en cumplimiento al DS N0913 de 15/06/2011 y el Convenio Intergubernativo de Financiamiento UPRE-CIF-IG 571/2017, suscrito entre la UPRE y el GAM de Caranavi proyecto Construccion Tinglado U.E. Rio Mercedes Canton Caranavi Rural, correspondiente al pago de la planilla N</t>
  </si>
  <si>
    <t>De: 00099024113 Transferencia en cumplimiento al DS N0913 de 15/06/2011 y el Convenio Intergubernativo de Financiamiento UPRE-CIF-IG/519/2016, suscrito entre la UPRE y el GAM de Cobija proyecto Construccion Centro de Capacitacion Agraria Eureka, Cobija, correspondiente al pago de la planilla N 6 de</t>
  </si>
  <si>
    <t>De: 00099024113 Transferencia en cumplimiento al DS N0913 de 15/06/2011 y el Convenio Intergubernativo de Financiamiento UPRE-CIF-IG/390/2016, suscrito entre la UPRE y el GAM de Colquiri proyecto Const. Internado Municipal Colquiri, correspondiente al pago de la planilla N 4, segun la UPRE.</t>
  </si>
  <si>
    <t>De: 00099024113 Transferencia en cumplimiento al DS N0913 de 15/06/2011 y el Convenio Intergubernativo de Financiamiento UPRE-CIF-IG/493/2016, suscrito entre la UPRE y el GAM de Mairana proyecto Construccion Modulo Educativo U.E. Santiago Bartolome Nunez Pimentel - Mairana, correspondiente al pago d</t>
  </si>
  <si>
    <t>De: 00099024113 Transferencia en cumplimiento al DS N0913 de 15/06/2011 y el Convenio Intergubernativo de Financiamiento UPRE-CIF-IG 009/2017, suscrito entre la UPRE y el GAM de Pazna proyecto Construccion Cancha de Futbol con Cesped Sintetico Avicaya, correspondiente al pago de la planilla N 3 de c</t>
  </si>
  <si>
    <t>De: 00099024113 Transferencia en cumplimiento al DS N0913 de 15/06/2011 y el Convenio Intergubernativo de Financiamiento UPRE-CIF-IG 176/2017, suscrito entre la UPRE y el GAM de Puerto Gonzalo Moreno proyecto Const. Centro de Salud Integral Comunidad Gonzalo Moreno Municipio Puerto Gonzalo Moreno, c</t>
  </si>
  <si>
    <t>De: 00099024113 Transferencia en cumplimiento al DS N0913 de 15/06/2011 y el Convenio Interinstitucional de Financiamiento UPRE-CIF-389/2014, suscrito entre la UPRE y el GAM de El Torno proyecto Construccion 2da. Fase Mercado Municipal El Torno, correspondiente al pago de la planilla N 4 de cierre,</t>
  </si>
  <si>
    <t>PAGO A NATIXIS FRANCIA PRÉSTAMO 931-OB1 VCTO. 31-03-2018 POR CUENTA DE SEMAPA , VALOR 03-04-2018 CAPITAL EUR 32.274,00 INTERESES EUR 2.332,32 LIB. 00099031002 RECUP.DIFERENCIALES CAPITAL E INTERES-CRED.EXT.</t>
  </si>
  <si>
    <t>PAGO A NATIXIS FRANCIA PRÉSTAMO 931-OA1 VCTO. 31-03-2018 POR CUENTA DE GMSCZ , VALOR 03-04-2018 CAPITAL EUR 13.374,51 INTERESES EUR 2.479,93 LIB. 00099031002 RECUP.DIFERENCIALES CAPITAL E INTERES-CRED.EXT.</t>
  </si>
  <si>
    <t>TRANSFERENCIA DEL EXTERIOR SEGUN SWIFT 04501 DE FECHA 03/04/2018 ORDENANTE: SECCION CONSULAR EMBAJADA EN ITALIA REF.: GESTORIA CONSULAR LIB. 00010011102 MIN.RELACIONES EXTERIORES - GESTORIA CONSULAR LEY Nº 3108</t>
  </si>
  <si>
    <t>TRANSFERENCIA DEL EXTERIOR SEGUN SWIFT 04502 DE FECHA 03/04/2018 ORDENANTE: SECCION CONSULAR EMBAJADA DE BOLIVIA EN TOKYO JAPON LIB. 00010011102 MIN.RELACIONES EXTERIORES - GESTORIA CONSULAR LEY Nº 3108</t>
  </si>
  <si>
    <t>TRANSFERENCIA AUTOMATICA SEGUN INSTRUCCION DEL MINISTERIO DE ECONOMIA Y FINANZAS PUBLICAS LIBRETA 00287104420</t>
  </si>
  <si>
    <t>NUMERO DE LIBRETA CUT: 00099021001 OPERACIÓN E18 TRANSFERENCIA DEL SISTEMA FINANCIERO POR CUENTA DE TERCEROS A LA CUT DEVOLUCION POR MALA APROPIACION DEL SERVICIO DPTAL DE GESTION SOCIAL CHUQUISACA</t>
  </si>
  <si>
    <t>NÚMERO DE LIBRETA CUT: 99031009.00 OPERACIÓN T01 TRANSFERENCIA DE FONDOS A LA CUT - TESORO DIRECTO DE BANCO UNION S.A. A CUENTA UNICA DEL TESORO CON NUMERO DE SOLICITUD = 2634034 Y NUMERO CORRELATIVO = 91320003042018137 TRANSFERENCIA POR OPERACIONES DE VENTA BONOS BTX</t>
  </si>
  <si>
    <t>De: 00099024113 Transferencia en cumplimiento al DS N0913 de 15/06/2011 y el Convenio Intergubernativo de Financiamiento UPRE-CIF-IG 811/2017, suscrito entre la UPRE y el GAM de San Antonio de Lomerio proyecto Const. Tinglado con Graderia en la Unidad Educativa Suiza Comunidad San Lorenzo, correspon</t>
  </si>
  <si>
    <t>De: 00099024113 Transferencia en cumplimiento al DS N0913 de 15/06/2011 y el Convenio Intergubernativo de Financiamiento UPRE-CIF-IG 952/2017, suscrito entre la UPRE y el GAM Chaqui, Proyecto Construccion 2 Talleres y 1 Laboratorio Colegio Nacional Chaqui (Chaqui), correspondiente al pago de la plan</t>
  </si>
  <si>
    <t>De: 00099024113 Transferencia en cumplimiento al DS N0913 de 15/06/2011 y el Convenio Intergubernativo de Financiamiento UPRE-CIF-IG 479/2017, suscrito entre la UPRE y el GAM Tito Yupanqui Proyecto Construccion Tinglado, Graderias y Cancha U.E. Chichilaya, correspondiente al pago de la planilla N2,</t>
  </si>
  <si>
    <t>De: 00099024113 Transferencia en cumplimiento al DS N0913 de 15/06/2011 y el Convenio Intergubernativo de Financiamiento UPRE-CIF-IG 929/2017, suscrito entre la UPRE y el GAM Ckochas Proyecto Construccion de 6 Aulas, Sala de Profesores y Direccion U.E. Qhalapaya - Ckochas, correspondiente al pago de</t>
  </si>
  <si>
    <t>De: 00099024113 Transferencia en cumplimiento al DS N0913 de 15/06/2011 y el Convenio Intergubernativo de Financiamiento UPRE-CIF-IG 1038/2017, suscrito entre la UPRE y el GAM San Javier Proyecto Const. 5 Aulas y Bateria de Bano Unidad Educativa Sinahi Comunidad Pata de Aguila Municipio San Javier,</t>
  </si>
  <si>
    <t>De: 00099024113 Transferencia en cumplimiento al DS N0913 de 15/06/2011 y el Convenio Intergubernativo de Financiamiento UPRE-CIF-IG 625/2017, suscrito entre la UPRE y el GAM Morochata, Proyecto Construccion Cancha Polifuncional Tinglado y Graderias U.E. Totorani, correspondiente al pago de la plani</t>
  </si>
  <si>
    <t>De: 00099024113 Transferencia en cumplimiento al DS N0913 de 15/06/2011 y el Convenio Intergubernativo de Financiamiento UPRE-CIF-IG 178/2017, suscrito entre la UPRE y el GAM San Pedro, Proyecto Const. Casa de Acogida y Refugio Temporal San Pedro, correspondiente al pago de la planilla N 3, segun la</t>
  </si>
  <si>
    <t>De: 00099024113 Transferencia en cumplimiento al DS N0913 de 15/06/2011 y el Convenio Intergubernativo de Financiamiento UPRE-CIF-IG 163/2017, suscrito entre la UPRE y el GAM Sena, Proyecto Const. de Puesto de Salud Girado en la Comunidad Girado, correspondiente al pago de la planilla N 2, segun la</t>
  </si>
  <si>
    <t>De: 00099024113 Transferencia en cumplimiento al DS N0913 de 15/06/2011 y el Convenio Intergubernativo de Financiamiento UPRE-CIF-IG 318/2017, suscrito entre la UPRE y el GAM de Caquiaviri proyecto Construccion de 5 Aulas U.E. Villa Chocorosi, correspondiente al pago de la planilla N 3, segun la UPR</t>
  </si>
  <si>
    <t>De: 00099024113 Transferencia en cumplimiento al DS N0913 de 15/06/2011 y el Convenio Intergubernativo de Financiamiento UPRE-CIF-IG 956/2017, suscrito entre la UPRE y el GAM de Chaqui proyecto Construccion de Aulas Unidad Educativa Jinchapulo (Jinchapulo), correspondiente al pago de la planilla N 1</t>
  </si>
  <si>
    <t>||TRANSFERENCIA DE FONDOS AL EXTERIOR SG NOTA DGAA DIR FINN.SECC.TSRA NO.160/18 Y SOL.011269-4628 REGISTRADA EL 29/03/2018 REF: PAGO A F/THALES AIR SYSTEMS SAS EQUIV.EUR 15,001,663,56 (MENOS COMISIONES POR TRANSFERENCIA) LIB.00099021001 TGN-RECURSOS ORDINARIOS (COBRO UTILES DE ESCRIT.BS50.- MJE.SWIFT BS220.-)</t>
  </si>
  <si>
    <t>||VENTA DE DIVISAS S/G NOTAS YLB-GEE:0105/2018, 232/2018 Y 306/2018 Y ASIGNACION DE DIVISAS EFECTUADA POR EL MEFP CON CÓDIGO 011206 4610 DE 27-03-18 REF.: EMISION DE CARTA DE CREDITO 0,15% S/USD3.934.497,96 POR 32 DIAS, REEMB. GTOS DE COMUNICACION Y EMIS. CBTE. CONT. BS50. CTA. 00597019202 SALMUERA SALAR DE UYUNI PLANTA INDUSTRIAL REF.: COM. EMISION LC I-2018-06</t>
  </si>
  <si>
    <t>VENTA DE DIVISAS CON TRANSFERENCIA DE FONDOS A SOLICITUD DE MINISTERIO DE EDUCACION SEGUN SOLICITUD 4644 REF: TRASPASO PARA HELEN LAURA COARITA FERNANDEZ EQUIVALENTES 2.952,47 USD LIB. 00099021001 TGN-RECURSOS ORDINARIOS (3987) POR DIFERENCIAL CAMBIARIO</t>
  </si>
  <si>
    <t>VENTA DE DIVISAS CON TRANSFERENCIA DE FONDOS A SOLICITUD DE MINISTERIO DE EDUCACION SEGUN SOLICITUD 4644 REF: TRASPASO PARA HELEN LAURA COARITA FERNANDEZ EQUIVALENTES 2.952,47 USD LIB. 00099021001 TGN-RECURSOS ORDINARIOS (3987)</t>
  </si>
  <si>
    <t>PROVISION DE FONDOS A SOLICITUD DE YACIMIENTOS PETROLIFEROS FISCALES BOLIVIANOS SEGUN SOLICITUD YPFB-0092-2018 REF: PAGO SERV DE TRANSPORTE DE GN FEB 18 A YPFB TRANSPORTE SA LIB. 00513012007 YPFB - RECURSOS NACIONALIZACIÓN</t>
  </si>
  <si>
    <t>PROVISION DE FONDOS A SOLICITUD DE YACIMIENTOS PETROLIFEROS FISCALES BOLIVIANOS SEGUN SOLICITUD YPFB-0093-2018 REF: PAGO SERV DE TRANS DE GN MI FEB 18 YPFB CHACO SA LIB. 00513012007 YPFB - RECURSOS NACIONALIZACIÓN</t>
  </si>
  <si>
    <t>PROVISION DE FONDOS A SOLICITUD DE YACIMIENTOS PETROLIFEROS FISCALES BOLIVIANOS SEGUN SOLICITUD YPFB-0096-2018 REF: PAGO SERV TRANSPORTE DE GN ENE 18 YPFB TRANSPORTE SA LIB. 00513012007 YPFB - RECURSOS NACIONALIZACIÓN</t>
  </si>
  <si>
    <t>PROVISION DE FONDOS A SOLICITUD DE YACIMIENTOS PETROLIFEROS FISCALES BOLIVIANOS SEGUN SOLICITUD YPFB-0095-2018 REF: PAGO SERV TRANSPORTE DE GN FEB 18 YPFB TRANSPORTE SA LIB. 00513012007 YPFB - RECURSOS NACIONALIZACIÓN</t>
  </si>
  <si>
    <t>COBRO COSTOS DE PAPELERIA SEGUN TRANSFERENCIA DEL EXTERIOR POR ORDEN DE SECCION CONSULAR EMBAJADA EN ITALIA REF.: GESTORIA CONSULAR LIB. 00010011102 MIN.RELACIONES EXTERIORES - GESTORIA CONSULAR LEY Nº 3108</t>
  </si>
  <si>
    <t>COBRO COSTOS DE PAPELERIA SEGUN TRANSFERENCIA DEL EXTERIOR POR ORDEN DE SECCION CONSULAR EMBAJADA DE BOLIVIA EN TOKYO JAPON LIB. 00010011102 MIN.RELACIONES EXTERIORES - GESTORIA CONSULAR LEY Nº 3108</t>
  </si>
  <si>
    <t>VENTA DE DIVISAS CON TRANSFERENCIA DE FONDOS A SOLICITUD DE DIRECCION ESTRATEGICA DE REIVINDICACION MARITIMA DIREMAR SEGUN SOLICITUD 4660 REF: PARA PAGO MEDIANTE EGA DIVISAS A LA ASESORA MONIQUE CHEMILLIER CORRESPONDIENTE AL MES DE ENERO 2018 SOLICITADO POR CON INFORME CONJUNTO IC DIREMAR INS NO 022 LIB. 00099021001 TGN-RECURSOS ORDINARIOS (3987)</t>
  </si>
  <si>
    <t>VENTA DE DIVISAS CON TRANSFERENCIA DE FONDOS A SOLICITUD DE MINISTERIO DE LA PRESIDENCIA SEGUN SOLICITUD 4657 REF: DIVISAS USD 129.95 PAGO A GOGO BUSINESS AVIATION POR SERVICIO TELEFONICO SATELITAL MES FEBRERO 2018 AERONAVE FAB 002, PAGO A US BANK CUENTA 103690172665. LIB. 00099021001 TGN-RECURSOS ORDINARIOS (3987)</t>
  </si>
  <si>
    <t>VENTA DE DIVISAS CON TRANSFERENCIA DE FONDOS A SOLICITUD DE ADMINISTRACION DE SERVICIOS PORTUARIOS BOLIVIA SEGUN SOLICITUD 4664 REF: H.R. 1007 - PAGO AL SENOR JOSE LUIS FERNANDEZ CASTILLO POR ALQUILER DE OFICINAS EN EL PUERTO DE ILO CORRESPONDIENTE A MARZO SEGUN ORDEN DE PAGO ASP-B/DAF-UAD/OP-143/20 LIB. 00594012001 ASP-B FONDO DE OPERACIONES</t>
  </si>
  <si>
    <t>COBRO COSTOS DE PAPELERIA SEGUN TRANSFERENCIA DEL EXTERIOR POR ORDEN DE MINISTERIO DE RELACIONES EXTERIORES DE DINAMARCA REF.: DESEMBOLSO APMT-INSTITUCIONAL GESTION 1891747 LIB. 00086018041 MMAYA-BS-FORT PROM MANEJO SOST RRNN Y EJER DERECHOS</t>
  </si>
  <si>
    <t>COBRO COSTOS DE PAPELERIA SEGUN TRANSFERENCIA DEL EXTERIOR POR ORDEN DE CORPORACION PETROLERA S.A. LIB. 00513062001 YPFB-OPERACIONES PLANTA DE SEPARACION DE LIQUIDOS RIO GRANDE</t>
  </si>
  <si>
    <t>VENTA DE DIVISAS CON TRANSFERENCIA DE FONDOS A SOLICITUD DE MINISTERIO DE EDUCACION SEGUN SOLICITUD 4603 REF: TRASPASO PARA CLAUDIA JANETH LIMACHI NINA EQUIVALENTES 6.697,55 USD LIB. 00099021001 TGN-RECURSOS ORDINARIOS (3987) POR DIFERENCIAL CAMBIARIO</t>
  </si>
  <si>
    <t>VENTA DE DIVISAS CON TRANSFERENCIA DE FONDOS A SOLICITUD DE MINISTERIO DE EDUCACION SEGUN SOLICITUD 4603 REF: TRASPASO PARA CLAUDIA JANETH LIMACHI NINA EQUIVALENTES 6.697,55 USD LIB. 00099021001 TGN-RECURSOS ORDINARIOS (3987)</t>
  </si>
  <si>
    <t>VENTA DE DIVISAS CON TRANSFERENCIA DE FONDOS A SOLICITUD DE AUTORIDAD DE REG.Y FISCALIZ.DE TELECOMUNICACIONES Y TRANSP. SEGUN SOLICITUD 4614 REF: PAGO DE CUOTA DE AMORTIZACION DE LA DEUDA POR CONTRIBUCIONES Y CUOTA ANUAL 2018 A LA UNION INTERNACIONAL DE TELECOMUNICACIONES UIT, EN CUMPLIMIENTO A NUME LIB. 00099021001 TGN-RECURSOS ORDINARIOS (3987) POR DIFERENCIAL CAMBIARIO</t>
  </si>
  <si>
    <t>VENTA DE DIVISAS CON TRANSFERENCIA DE FONDOS A SOLICITUD DE AUTORIDAD DE REG.Y FISCALIZ.DE TELECOMUNICACIONES Y TRANSP. SEGUN SOLICITUD 4614 REF: PAGO DE CUOTA DE AMORTIZACION DE LA DEUDA POR CONTRIBUCIONES Y CUOTA ANUAL 2018 A LA UNION INTERNACIONAL DE TELECOMUNICACIONES UIT, EN CUMPLIMIENTO A NUME LIB. 00099021001 TGN-RECURSOS ORDINARIOS (3987)</t>
  </si>
  <si>
    <t>De: 00099024113 Transferencia en cumplimiento al DS N0913 de 15/06/2011 y el Convenio Intergubernativo de Financiamiento UPRE-CIF-IG 159/2017, suscrito entre la UPRE y el GAM Sena, Proyecto Const. de Dos Aulas Escolares en la Unidad Educativa Ranchito en la Comunidad de Ranchito , correspondiente al</t>
  </si>
  <si>
    <t>De: 00099024113 Transferencia en cumplimiento al DS N0913 de 15/06/2011 y el Convenio Intergubernativo de Financiamiento UPRE-CIF-IG 868/2017, suscrito entre la UPRE y el GAM Santa Rosa del Sara, Proyecto Const. Tinglado, Graderia y Bateria de Bano en U.E. 4 de Marzo (Municipio de Santa Rosa del Sa</t>
  </si>
  <si>
    <t>De: 00099024113 Transferencia en cumplimiento al DS N0913 de 15/06/2011 y el Convenio Intergubernativo de Financiamiento UPRE-CIF-IG 1037/2017, suscrito entre la UPRE y el GAM San Javier, Proyecto Const. Plaza Principal 3 de Diciembre Comunidad San Javier, Municipio de San Javier, correspondiente al</t>
  </si>
  <si>
    <t>De: 00099024113 Transferencia en cumplimiento al DS N0913 de 15/06/2011 y el Convenio Intergubernativo de Financiamiento UPRE-CIF-IG/551/2016, suscrito entre la UPRE y el GAD Beni, Proyecto Const. Piscina Olimpica Dptal. 18 De Noviembre - Trinidad, correspondiente al pago de la planilla N 6, segun l</t>
  </si>
  <si>
    <t>De: 00099024113 Transferencia en cumplimiento al DS N0913 de 15/06/2011 y el Convenio Intergubernativo de Financiamiento UPRE-CIF-IG 790/2017, suscrito entre la UPRE y el GAM San Juan, Proyecto Const. de Un Tinglado y Una Graderia Lateral Barrio Samaritano (San Juan), correspondiente al pago de la p</t>
  </si>
  <si>
    <t>De: 00099024113 Transferencia en cumplimiento al DS N0913 de 15/06/2011 y el Convenio Intergubernativo de Financiamiento UPRE-CIF-IG 767/2017, suscrito entre la UPRE y el GAM Aiquile, Proyecto Construccion Tinglado, Graderias y Cancha Polifuncional Tipa Pampa - Aiquile, correspondiente al pago de la</t>
  </si>
  <si>
    <t>De: 00099024113 Transferencia en cumplimiento al DS N0913 de 15/06/2011 y el Convenio Intergubernativo de Financiamiento UPRE-CIF-IG 352/2017, suscrito entre la UPRE y el GAM Papel Pampa, Proyecto Construccion de Dos Aulas en la Unidad Educativa Waldo Ballivian - Escalona, correspondiente al pago de</t>
  </si>
  <si>
    <t>De: 00099024113 Transferencia en cumplimiento al DS N0913 de 15/06/2011 y el Convenio Intergubernativo de Financiamiento UPRE-CIF-IG/318/2015, suscrito entre la UPRE y el GAM Trinidad, Proyecto Construccion Mercado 13 de Abril Distrito 2, correspondiente al pago de la planilla N11 de cierre, segun l</t>
  </si>
  <si>
    <t>De: 00099024113 Transferencia en cumplimiento al DS N0913 de 15/06/2011 y el Convenio Intergubernativo de Financiamiento UPRE-CIF-IG 954/2017, suscrito entre la UPRE y el GAM Chaqui, Proyecto Construccion Ambientes U.E. Elizardo Perez Cantuyo (Cantuyo), correspondiente al pago de la planilla N1, seg</t>
  </si>
  <si>
    <t>De: 00099024113 Transferencia en cumplimiento al DS N0913 de 15/06/2011 y el Convenio Intergubernativo de Financiamiento UPRE-CIF-IG 058/2017, suscrito entre la UPRE y el GAM Tiquipaya, Proyecto Const. Unidad Educativa Tecnico Humanistico San Gabriel, correspondiente al pago de la planilla N2, segun</t>
  </si>
  <si>
    <t>De: 00099024113 Transferencia en cumplimiento al DS N0913 de 15/06/2011 y el Convenio Intergubernativo de Financiamiento UPRE-CIF-IG 035/2017, suscrito entre la UPRE y el GAM Aiquile, Proyecto Construccion U.E Tecnico Humanistico Prof. Nabor Quintana Navia Nivel Secundario Municipio Aiquile, corresp</t>
  </si>
  <si>
    <t>De: 00099024113 Transferencia en cumplimiento al DS N0913 de 15/06/2011 y el Convenio Intergubernativo de Financiamiento UPRE-CIF-IG 396/2017, suscrito entre la UPRE y el GAM Collana, Proyecto Construccion Tinglado Unidad Educativa San Nicolas L/San Nicolas, correspondiente al pago de la planilla N2</t>
  </si>
  <si>
    <t>De: 00099024113 Transferencia en cumplimiento al DS N0913 de 15/06/2011 y el Convenio Intergubernativo de Financiamiento UPRE-CIF-IG 791/2017, suscrito entre la UPRE y el GAM San Juan, Proyecto Const. de Un Tinglado y Una Graderia Lateral Unidad Educativa Chapaco (San Juan), correspondiente al pago</t>
  </si>
  <si>
    <t>De: 00099024113 Transferencia en cumplimiento al DS N0913 de 15/06/2011 y el Convenio Intergubernativo de Financiamiento UPRE-CIF-IG 438/2016, suscrito entre la UPRE y el GAM Colomi, Proyecto Construccion U.E. Corani Pampa D-4, correspondiente al pago de la planilla N4 de cierre, segun la UPRE.</t>
  </si>
  <si>
    <t>De: 00099024113 Transferencia en cumplimiento al DS N0913 de 15/06/2011 y el Convenio Intergubernativo de Financiamiento UPRE-CIF-IG 011/2017, suscrito entre la UPRE y el GAM Pazna, Proyecto Construccion Ambientes Tecnicos y Pedagogicos U.E. Guillermo Gutierrez Vea Murguia Avicaya, correspondiente a</t>
  </si>
  <si>
    <t>De: 00099024113 Transferencia en cumplimiento al DS N0913 de 15/06/2011 y el Convenio Interinstitucional de Financiamiento UPRE-CIF-575/2014, suscrito entre la UPRE y el GAD de Pando proyecto Construccion y Equipamiento Hospital de Tercer Nivel Municipio de Cobija, correspondiente al pago de la pla</t>
  </si>
  <si>
    <t>De: 00099024113 Transferencia en cumplimiento al DS N0913 de 15/06/2011 y el Convenio Intergubernativo de Financiamiento UPRE-CIF-IG 314/2017, suscrito entre la UPRE y el GAM de Caquiaviri proyecto Construccion de 4 Aulas U.E. Litoral de Jihuacuta, correspondiente al pago de la planilla N 3, segun l</t>
  </si>
  <si>
    <t>De: 00099024113 Transferencia en cumplimiento al DS N0913 de 15/06/2011 y el Convenio Intergubernativo de Financiamiento UPRE-CIF-IG 624/2017, suscrito entre la UPRE y el GAM de Morochata proyecto Construccion Cancha Polifuncional Tinglado y Graderias U.E. Raymundo Herman Pint, correspondiente al pa</t>
  </si>
  <si>
    <t>De: 00099024113 Transferencia en cumplimiento al DS N0913 de 15/06/2011 y el Convenio Intergubernativo de Financiamiento UPRE-CIF-IG 538/2017, suscrito entre la UPRE y el GAM de Irupana proyecto Construccion Tinglado U.E. Tejada Sorzano - Irupana, correspondiente al pago de la planilla N 4 de cierre</t>
  </si>
  <si>
    <t>De: 00099024113 Transferencia en cumplimiento al DS N0913 de 15/06/2011 y el Convenio Intergubernativo de Financiamiento UPRE-CIF-IG 539/2017, suscrito entre la UPRE y el GAM de Irupana proyecto Construccion Aulas U.E. Taca - Irupana, correspondiente al pago de la planilla N 2, segun la UPRE.</t>
  </si>
  <si>
    <t>De: 00099024113 Transferencia en cumplimiento al DS N0913 de 15/06/2011 y el Convenio Intergubernativo de Financiamiento UPRE-CIF-IG 916/2017, suscrito entre la UPRE y el GAM de Villa Tunari proyecto Construccion Piscina de Calentamiento Villa Tunari, correspondiente al pago de la planilla N 2, segu</t>
  </si>
  <si>
    <t>De: 00099024113 Transferencia en cumplimiento al DS N0913 de 15/06/2011 y el Convenio Intergubernativo de Financiamiento UPRE-CIF-IG/571/2016, suscrito entre la UPRE y el GAD de Potosi proyecto Construccion Mercado Campesino Cantumarca, correspondiente al pago de la planilla N 3, segun la UPRE.</t>
  </si>
  <si>
    <t>De: 00099024113 Transferencia en cumplimiento al DS N0913 de 15/06/2011 y el Convenio Intergubernativo de Financiamiento UPRE-CIF-IG 106/2017, suscrito entre la UPRE y el GAM de Coroico proyecto Construccion Tinglado Unidad Educativa 17 de Agosto Com. Polo Polo, correspondiente al pago de la planil</t>
  </si>
  <si>
    <t>De: 00099024113 Transferencia en cumplimiento al DS N0913 de 15/06/2011 y el Convenio Intergubernativo de Financiamiento UPRE-CIF-IG 998/2017, suscrito entre la UPRE y el GAM de Chayanta proyecto Const. Tinglado U.E. Llallaguita - Chayanta, correspondiente al pago de la planilla N 2, segun la UPRE.</t>
  </si>
  <si>
    <t>De: 00099024113 Transferencia en cumplimiento al DS N0913 de 15/06/2011 y el Convenio Intergubernativo de Financiamiento UPRE-CIF-IG 973/2017, suscrito entre la UPRE y el GAM de Puna proyecto Construccion Tinglado y Graderias U.E. Litoral, correspondiente al pago de la planilla N 3, segun la UPRE.</t>
  </si>
  <si>
    <t>TRANSFERENCIA DEL EXTERIOR SEGUN SWIFT 04588 DE FECHA 04/04/2018 ORDENANTE: CONSULADO GENERAL DE BOLIVIA EN GINEBRA-SUIZA REF.: GESTORIA CONSULAR MARZO LIB. 00010011102 MIN.RELACIONES EXTERIORES - GESTORIA CONSULAR LEY Nº 3108</t>
  </si>
  <si>
    <t>TRANSFERENCIA DEL EXTERIOR SEGUN SWIFT 04589 DE FECHA 04/04/2018 ORDENANTE: EMBAJADA DE BOLIVIA EN OTTAWA -CANADA REF.: RECAUDACION DE DICIEMBRE 2017, ENERO - MARZO/2018 GESTORIA CONSULAR LIB. 00010011102 MIN.RELACIONES EXTERIORES - GESTORIA CONSULAR LEY Nº 3108</t>
  </si>
  <si>
    <t>A:00041014101 Debito Automatico por contraparte del GAM San Jose de Chiquitos, correspondiente al Convenio Intergubernativo suscrito entre el Ministerio de Desarrollo Productivo y Economia Plural y el GAM San Jose de Chiquitos, programa Revolucion Tecnologica en Educacion.</t>
  </si>
  <si>
    <t>A:00041014101 Debito Automatico por contraparte del GAM Batallas, correspondiente al Convenio Intergubernativo suscrito entre el Ministerio de Desarrollo Productivo y Economia Plural y el GAM Batallas, programa Revolucion Tecnologica en Educacion.</t>
  </si>
  <si>
    <t>De: 00099024113 Transferencia en cumplimiento al DS N0913 de 15/06/2011 y el Convenio Interinstitucional de Financiamiento UPRE-CIF-IG/468/2016, suscrito entre la UPRE y el GAM Cobija, Proyecto Const. Mercado Municipal Evo Morales Ayma - Cobija, correspondiente al pago de la planilla N4, segun la UP</t>
  </si>
  <si>
    <t>De: 00099024113 Transferencia en cumplimiento al DS N0913 de 15/06/2011 y el Convenio Intergubernativo de Financiamiento UPRE-CIF-IG 847/2017, suscrito entre la UPRE y el GAM Gutierrez, Proyecto Construccion Tinglado Polideportivo Los Tajibos Gutierrez, correspondiente al pago de la planilla N1, seg</t>
  </si>
  <si>
    <t>De: 00099024113 Transferencia en cumplimiento al DS N0913 de 15/06/2011 y el Convenio Intergubernativo de Financiamiento UPRE-CIF-IG 537/2016, suscrito entre la UPRE y el GAM Entre Rios, Proyecto Construccion Puente Vehicular Los Naranjos, correspondiente al pago de la planilla N7, segun la UPRE.</t>
  </si>
  <si>
    <t>De: 00099024113 Transferencia en cumplimiento al DS N0913 de 15/06/2011 y el Convenio Intergubernativo de Financiamiento UPRE-CIF-IG 408/2016, suscrito entre la UPRE y el GAM Sacaba, Proyecto Construccion Coliseo Municipal Distrito 2, correspondiente al pago de la planilla N4, segun la UPRE.</t>
  </si>
  <si>
    <t>De: 00099024113 Transferencia en cumplimiento al DS N0913 de 15/06/2011 y el Convenio Interinstitucional de Financiamiento UPRE-CIF-IG/121/2016, suscrito entre la UPRE y el GAM Caracollo, Proyecto Construccion Unidad Educativa Tecnico Humanistico Evo Morales Ayma - Caracollo, correspondiente al pago</t>
  </si>
  <si>
    <t>De: 00099024113 Transferencia en cumplimiento al DS N0913 de 15/06/2011 y el Convenio Interinstitucional de Financiamiento UPRE-CIF-IG 052/2017, suscrito entre la UPRE y el GAM Villa Tunari, Proyecto Construccion Graderia en Cancha de Futbol San Francisco KM 21, correspondiente al pago de la planill</t>
  </si>
  <si>
    <t>De: 00099024113 Transferencia en cumplimiento al DS N0913 de 15/06/2011 y el Convenio Interinstitucional de Financiamiento UPRE-CIF-IG 070/2017, suscrito entre la UPRE y el GAM Tarija, Proyecto Construccion Centro de Salud Ambulatorio Barrio 15 de Noviembre Ciudad Tarija, correspondiente al pago de</t>
  </si>
  <si>
    <t>De: 00099024113 Transferencia en cumplimiento al DS N0913 de 15/06/2011 y el Convenio Intergubernativo de Financiamiento UPRE-CIF-IG 792/2017, suscrito entre la UPRE y el GAM San Juan, Proyecto Const. de un Tinglado y una Graderia Lateral Unidad Educativa Los Andes (San Juan), correspondiente al pag</t>
  </si>
  <si>
    <t>||TRANSFERENCIA DE FONDOS S/G. MENSAJE SWIFT NRO. 04592 DE LA FECHA. (SECTOR PÚBLICO). DEBITO DE LA LIBRETA 00117012001 DGAC, REPOSICION UTILES DE ESCRITORIO.</t>
  </si>
  <si>
    <t>||TRANSFERENCIA DE FONDOS S/G. MENSAJES SWIFT NROS. 04591 Y 04581 DE LA FECHA. (SECTOR PÚBLICO). DEBITO DE LA LIBRETA 00117012001 DGAC, REPOSICION UTILES DE ESCRITORIO.</t>
  </si>
  <si>
    <t>COBRO COSTOS DE PAPELERIA SEGUN TRANSFERENCIA DEL EXTERIOR POR ORDEN DE HERCO COMBUSTIBLES S.A. REF.: CONTRATO DE CONDENSADO DE GAS 10-18 LIB. 00513062001 YPFB-OPERACIONES PLANTA DE SEPARACION DE LIQUIDOS RIO GRANDE</t>
  </si>
  <si>
    <t>VENTA DE DIVISAS A SOLICITUD DE YACIMIENTOS PETROLIFEROS FISCALES BOLIVIANOS SEGUN SOLICITUD 4683 REF: PAGO A SAMSUNG ENGINEERING SA POR EL SERVICIO DE OPERACION Y MANTENIMIENTO ASISTIDO PARA LA PLANTA DE AMONIACO Y UREA QUINTA ADENDA OCTUBRE 2017 LIB. 00513062001 YPFB-OPERACIONES PLANTA DE SEPARACION DE LIQUIDOS RIO GRANDE</t>
  </si>
  <si>
    <t>VENTA DE DIVISAS CON TRANSFERENCIA DE FONDOS A SOLICITUD DE GESTORA PUBLICA DE LA SEG. SOCIAL SEGUN SOLICITUD 4673 REF: QUINTO PAGO A SYSDE POR LA COMPRA DE SOFTWARE PARA LA GESTORA PUBLICA DE LA SEGURIDAD SOCIAL DE LARGO PLAZO, SEGUN ACTAS DE CONFORMIDAD Y FACTURAS ADJUNTAS N 4340, 4341,4342, 4343 LIB. 00595012001 GPSSLP - RECURSOS ESPECIFICOS</t>
  </si>
  <si>
    <t>VENTA DE DIVISAS CON TRANSFERENCIA DE FONDOS A SOLICITUD DE MINISTERIO DE EDUCACION SEGUN SOLICITUD 4668 REF: TRASPASO PARA TATIANA MIJAELA BLANCO QUIROGA LIB. 00099021001 TGN-RECURSOS ORDINARIOS (3987)</t>
  </si>
  <si>
    <t>VENTA DE DIVISAS CON TRANSFERENCIA DE FONDOS A SOLICITUD DE MINISTERIO DE EDUCACION SEGUN SOLICITUD 4667 REF: TRASPASO PARA JUAN YAMID CARVALLO ALFARO LIB. 00099021001 TGN-RECURSOS ORDINARIOS (3987)</t>
  </si>
  <si>
    <t>VENTA DE DIVISAS CON TRANSFERENCIA DE FONDOS A SOLICITUD DE MINISTERIO DE DEFENSA SEGUN SOLICITUD 4672 REF: UMB02712 - 114000 DIR. GENERAL DE LOGISTICA - ADQUISICION DE IMPLEMENTOS PARA EL PERSONAL DE CUADROS DE LAS FF.AA. DEL ESTADO - ANEXOS: INF.80-OF.85-INVENTARIOS 1-00207707-INF.5-INVOICE GA 315 LIB. 00020011103 MINISTERIO DE DEFENSA - INGRESOS VARIOS</t>
  </si>
  <si>
    <t>VENTA DE DIVISAS CON TRANSFERENCIA DE FONDOS A SOLICITUD DE DIRECCION GENERAL DE AERONAUTICA CIVIL SEGUN SOLICITUD 4681 REF: 5520 TRANSFERENCIA DE RECURSOS AL EXTERIOR LA SUMA DE BS.3.512.242,20 DE ACUERDO AL CONVENIO ENTRE LA OACI Y LA DGAC CONTRIBUCION CORRESPONDIENTE A LA GESTION 2018, PROYECTO B LIB. 00117012001 LBP-DGAC-DIRECCION GRAL.DE AERONAUTICA CIVIL (4010430031)</t>
  </si>
  <si>
    <t>VENTA DE DIVISAS CON TRANSFERENCIA DE FONDOS A SOLICITUD DE DIRECCION GENERAL DE AERONAUTICA CIVIL SEGUN SOLICITUD 4685 REF: HR-6128 TRASNFERENCIA DE RECURSOS A OACI POR CONCEPTO DE MEMBRESIA COMO MIEMBRO AL CONVENIO DE AVIACION CIVIL CORRESPONDIENTE A LA GESTION 2018, PAGO SEGUN FACT. 900021 POR SU LIB. 00117012001 LBP-DGAC-DIRECCION GRAL.DE AERONAUTICA CIVIL (4010430031)</t>
  </si>
  <si>
    <t>VENTA DE DIVISAS CON TRANSFERENCIA DE FONDOS A SOLICITUD DE DIRECCION GENERAL DE AERONAUTICA CIVIL SEGUN SOLICITUD 4679 REF: HR-5469 TRANSFERENCIA DE RECURSOS A OACI POR CONCEPTO DE CONTRIBUCIONES DE COSTOS COMPARTIDOS AL PROYECTO REGIONAL RLA/06/901 CORRESPONDIENTE A LA GESTION 2018, SEGUN DOCUMENT LIB. 00117012001 LBP-DGAC-DIRECCION GRAL.DE AERONAUTICA CIVIL (4010430031)</t>
  </si>
  <si>
    <t>COBRO COSTOS DE PAPELERIA SEGUN TRANSFERENCIA DEL EXTERIOR POR ORDEN DE CONSULADO GENERAL DE BOLIVIA EN GINEBRA-SUIZA REF.: GESTORIA CONSULAR MARZO LIB. 00010011102 MIN.RELACIONES EXTERIORES - GESTORIA CONSULAR LEY Nº 3108</t>
  </si>
  <si>
    <t>COBRO COSTOS DE PAPELERIA SEGUN TRANSFERENCIA DEL EXTERIOR POR ORDEN DE EMBAJADA DE BOLIVIA EN OTTAWA -CANADA REF.: RECAUDACION DE DICIEMBRE 2017, ENERO - MARZO/2018 GESTORIA CONSULAR LIB. 00010011102 MIN.RELACIONES EXTERIORES - GESTORIA CONSULAR LEY Nº 3108</t>
  </si>
  <si>
    <t>COBRO COSTOS DE PAPELERIA SEGUN TRANSFERENCIA DEL EXTERIOR POR ORDEN DE MINISTRY OF FOREIGN REF:PRIMER DESEMBOLSO GESTION 2018, DONACION LIB. 00086018041 MMAYA-BS-FORT PROM MANEJO SOST RRNN Y EJER DERECHOS</t>
  </si>
  <si>
    <t>De: 00099024113 Transferencia en cumplimiento al DS N0913 de 15/06/2011 y el Convenio Intergubernativo de Financiamiento UPRE-CIF-IG/394/2015, suscrito entre la UPRE y el GAM de La Rivera proyecto Construccion Enlocetado Calles Principales La Rivera, correspondiente al pago de la planilla N 3 de cie</t>
  </si>
  <si>
    <t>De: 00099024113 Transferencia en cumplimiento al DS N0913 de 15/06/2011 y el Convenio Intergubernativo de Financiamiento UPRE-CIF-IG/533/2016, suscrito entre la UPRE y el GAM de Yapacani proyecto Construccion de Estadio Municipal Integracion Bolivia, correspondiente al pago de la planilla N 8, segun</t>
  </si>
  <si>
    <t>De: 00099024113 Transferencia en cumplimiento al DS N0913 de 15/06/2011 y el Convenio Intergubernativo de Financiamiento UPRE-CIF-IG/254/2016, suscrito entre la UPRE y el GAM de Pasorapa proyecto Const. de Calles Casco Viejo Pasorapa, correspondiente al pago de la planilla N 5 de cierre, segun la UP</t>
  </si>
  <si>
    <t>De: 00099024113 Transferencia en cumplimiento al DS N0913 de 15/06/2011 y el Convenio Interinstitucional de Financiamiento UPRE-CIF-IG/480/2016, suscrito entre la UPRE y el GAM Monteagudo, Proyecto Construccion Internado San Miguel del Banado - Monteagudo, correspondiente al pago de la planilla N3,</t>
  </si>
  <si>
    <t>De: 00099024113 Transferencia en cumplimiento al DS N0913 de 15/06/2011 y el Convenio Intergubernativo de Financiamiento UPRE-CIF-IG 782/2017, suscrito entre la UPRE y el GAM Ascension de Guarayos, Proyecto Const. Aulas Unidad Educativa Esteban Gebhard Guarayos, correspondiente al pago de la planill</t>
  </si>
  <si>
    <t>De: 00099024113 Transferencia en cumplimiento al DS N0913 de 15/06/2011 y el Convenio Interinstitucional de Financiamiento UPRE-CIF-IG 125/2017, suscrito entre la UPRE y el GAM Villa Tunari, Proyecto Construccion U.E. Tecnico Humanistico Avelino Sinani Villa 14 de Sept. D-3, correspondiente al pago</t>
  </si>
  <si>
    <t>De: 00099024113 Transferencia en cumplimiento al DS N0913 de 15/06/2011 y el Convenio Interinstitucional de Financiamiento UPRE-CIF-IG/356/2015, suscrito entre la UPRE y el GAM ToroToro, Proyecto Const. Edificio Municipal G.A.M. Torotoro, correspondiente al pago de la planilla N4, segun la UPRE.</t>
  </si>
  <si>
    <t>De: 00099024113 Transferencia en cumplimiento al DS N0913 de 15/06/2011 y el Convenio Interinstitucional de Financiamiento UPRE-CIF-IG 433/2016, suscrito entre la UPRE y el GAM Padcaya, Proyecto Construccion Unidad Educativa Simon Bolivar de Rejara, correspondiente al pago de la planilla N4, segun l</t>
  </si>
  <si>
    <t>De: 00099024113 Transferencia en cumplimiento al DS N0913 de 15/06/2011 y el Convenio Interinstitucional de Financiamiento UPRE-CIF-575/2014, suscrito entre la UPRE y el GAD Pando, Proyecto Construccion y Equipamiento Hospital de Tercer Nivel Municipio de Cobija, correspondiente al pago de la plani</t>
  </si>
  <si>
    <t>De: 00099024113 Transferencia en cumplimiento al DS N0913 de 15/06/2011 y el Convenio Interinstitucional de Financiamiento UPRE-CIF-IG 623/2017, suscrito entre la UPRE y el GAM Morochata, Proyecto Construccion Cancha Polifuncional Tinglado y Graderias U. E. Hilarion Grageda, correspondiente al pago</t>
  </si>
  <si>
    <t>De: 00099024113 Transferencia en cumplimiento al DS N0913 de 15/06/2011 y el Convenio Intergubernativo de Financiamiento UPRE-CIF-IG/181/2016, suscrito entre la UPRE y el GAM Porvenir, Proyecto Construccion Mercado Modelo del Municipio de Porvenir , correspondiente al pago de la planilla N 8 de cier</t>
  </si>
  <si>
    <t>De: 00099024113 Transferencia en cumplimiento al DS N0913 de 15/06/2011 y el Convenio Intergubernativo de Financiamiento UPRE-CIF-IG 003/2017, suscrito entre la UPRE y el GAM Yacuiba, Proyecto Construccion U.E. Tierras Nuevas, correspondiente al pago de la planilla N 7, segun la UPRE.</t>
  </si>
  <si>
    <t>De: 00099024113 Transferencia en cumplimiento al DS N0913 de 15/06/2011 y el Convenio Intergubernativo de Financiamiento UPRE-CIF-IG 333/2017, suscrito entre la UPRE y el GAM Escoma, Proyecto Construccion Seis Aulas Unidad Educativa Chimoco, correspondiente al pago de la planilla N 2, segun la UPRE.</t>
  </si>
  <si>
    <t>TRANSFERENCIA DEL EXTERIOR SEGUN SWIFT 04661 DE FECHA 05/04/2018 ORDENANTE: CONSULADO DE LA REPUBLICA DE BOLIVIA EN VIEDMA REF.: GESTORIA CONSULAR MARZO LIB. 00010011102 MIN.RELACIONES EXTERIORES - GESTORIA CONSULAR LEY Nº 3108</t>
  </si>
  <si>
    <t>TRANSFERENCIA DEL EXTERIOR SEGUN SWIFT NO.4660 DE FECHA 05/04/2018 ORDENANTE: CONSULADO DEL ESTADO PLURINACIONAL COMODORO RIVADAVIA-ARGENTINA REF.GESTORIA CONSULAR MARZO 2018 LIB. 00010011102 MIN.RELACIONES EXTERIORES - GESTORIA CONSULAR LEY Nº 3108</t>
  </si>
  <si>
    <t>TRANSFERENCIA DEL EXTERIOR SEGUN SWIFT 04658 DE FECHA 05/04/2018 ORDENANTE: MINISTERIO DE RELACIONES EXTERIORES DE DINAMARCA REF.: DESEMBOLSO II/2018 LIB. 00222018011 INIAF-DANDA DESAR. CRECIM. ECO. INCLUSIVO Y SOSTENIBLE BOL.</t>
  </si>
  <si>
    <t>TRANSFERENCIA DEL EXTERIOR SEGUN SWIFT 04693 DE FECHA 05/04/2018 ORDENANTE: CONSULADO GENERAL DE BOLIVIA HOUSTON REF.: REC. GESTORIA MARZO 2018 LIB. 00010011102 MIN.RELACIONES EXTERIORES - GESTORIA CONSULAR LEY Nº 3108</t>
  </si>
  <si>
    <t>TRANSFERENCIA DEL EXTERIOR SEGUN SWIFT NO.4711 DE FECHA 05/04/2018 ORDENANTE: CONSULADO DE BOLIVIA-JUJUY-ARGENTINA REF:GESTORIA CONSULAR LIB. 00010011102 MIN.RELACIONES EXTERIORES - GESTORIA CONSULAR LEY Nº 3108</t>
  </si>
  <si>
    <t>NÚMERO DE LIBRETA CUT: 99031009.00 OPERACIÓN T01 TRANSFERENCIA DE FONDOS A LA CUT - TESORO DIRECTO DE BANCO UNION S.A. A CUENTA UNICA DEL TESORO CON NUMERO DE SOLICITUD = 2640874 Y NUMERO CORRELATIVO = 91320005042018263 TRANSFERENCIA POR OPERACIONES DE VENTA BONOS BTX</t>
  </si>
  <si>
    <t>De: 00099024113 Transferencia en cumplimiento al DS N0913 de 15/06/2011 y el Convenio Interinstitucional de Financiamiento UPRE-CIF-IG 023/2017, suscrito entre la UPRE y el GAM San Lorenzo, Proyecto Construccion Unidad Educativa Cnel. Lino Morales Comunidad Lajas La Merced, correspondiente al pago d</t>
  </si>
  <si>
    <t>De: 00099024113 Transferencia en cumplimiento al DS N0913 de 15/06/2011 y el Convenio Interinstitucional de Financiamiento UPRE-CIF-IG 007/2016, suscrito entre la UPRE y el GAM Gran Chaco, Proyecto Construccion Instituto tecnologico Industrial Agropecuario Yacuiba, correspondiente al pago de la plan</t>
  </si>
  <si>
    <t>De: 00099024113 Transferencia en cumplimiento al DS N0913 de 15/06/2011 y el Convenio Interinstitucional de Financiamiento UPRE-CIF-IG 951/2017, suscrito entre la UPRE y el GAM Chaqui, Proyecto Construccion Centro de Salud Chiutaluyo, correspondiente al pago de la planilla N1, segun la UPRE.</t>
  </si>
  <si>
    <t>COBRO POR´||COMISION TRANSFERENCIA DE FDOS. AL EXT. 0,10% S/USD 2881,76, REEMB. GTOS DE COMUNICACION BS220.- Y EMISION DE CBTE. CTBLE. BS50.- EN COMPLEMENTO A CBTE. ADJUNTO DE LA FECHA CGO. LIB. N°00586019202 EASBA REF.: COM. PAGO DE CARTA DE CREDITO I-2017-040</t>
  </si>
  <si>
    <t>||TRANSFERENCIA DE FONDOS S/G. MENSAJES SWIFT NROS. 04696 Y 04688 DE LA FECHA. (SECTOR PÚBLICO). DEBITO DE LA LIBRETA 00117012001 DGAC, REPOSICION UTILES DE ESCRITORIO.</t>
  </si>
  <si>
    <t>VENTA DE DIVISAS CON TRANSFERENCIA DE FONDOS A SOLICITUD DE MINISTERIO DE EDUCACION SEGUN SOLICITUD 4666 REF: TRASPASO PARA SILVANA INES QUITON TAPIA EQUIVALENTES 2.373,94 USD LIB. 00099021001 TGN-RECURSOS ORDINARIOS (3987) POR DIFERENCIAL CAMBIARIO</t>
  </si>
  <si>
    <t>VENTA DE DIVISAS CON TRANSFERENCIA DE FONDOS A SOLICITUD DE MINISTERIO DE EDUCACION SEGUN SOLICITUD 4666 REF: TRASPASO PARA SILVANA INES QUITON TAPIA EQUIVALENTES 2.373,94 USD LIB. 00099021001 TGN-RECURSOS ORDINARIOS (3987)</t>
  </si>
  <si>
    <t>VENTA DE DIVISAS CON TRANSFERENCIA DE FONDOS A SOLICITUD DE MINISTERIO DE EDUCACION SEGUN SOLICITUD 4671 REF: TRASPASO PARA VIOLETA CARMEN ANGULO FERNANDEZ EQUIVALENTES 3.069,74 USD LIB. 00099021001 TGN-RECURSOS ORDINARIOS (3987) POR DIFERENCIAL CAMBIARIO</t>
  </si>
  <si>
    <t>VENTA DE DIVISAS CON TRANSFERENCIA DE FONDOS A SOLICITUD DE MINISTERIO DE EDUCACION SEGUN SOLICITUD 4671 REF: TRASPASO PARA VIOLETA CARMEN ANGULO FERNANDEZ EQUIVALENTES 3.069,74 USD LIB. 00099021001 TGN-RECURSOS ORDINARIOS (3987)</t>
  </si>
  <si>
    <t>VENTA DE DIVISAS CON TRANSFERENCIA DE FONDOS A SOLICITUD DE MINISTERIO DE EDUCACION SEGUN SOLICITUD 4665 REF: TRASPASO PARA WALTER AGUSTIN PARADA VILLARROEL EQUIVALENTES 1.768,17 USD LIB. 00099021001 TGN-RECURSOS ORDINARIOS (3987) POR DIFERENCIAL CAMBIARIO</t>
  </si>
  <si>
    <t>VENTA DE DIVISAS CON TRANSFERENCIA DE FONDOS A SOLICITUD DE MINISTERIO DE EDUCACION SEGUN SOLICITUD 4665 REF: TRASPASO PARA WALTER AGUSTIN PARADA VILLARROEL EQUIVALENTES 1.768,17 USD LIB. 00099021001 TGN-RECURSOS ORDINARIOS (3987)</t>
  </si>
  <si>
    <t>VENTA DE DIVISAS CON TRANSFERENCIA DE FONDOS A SOLICITUD DE MINISTERIO DE EDUCACION SEGUN SOLICITUD 4640 REF: TRASPASO PARA MARISSA CASTRO MAGNANI EQUIVALENTES 1.836,54 USD LIB. 00099021001 TGN-RECURSOS ORDINARIOS (3987) POR DIFERENCIAL CAMBIARIO</t>
  </si>
  <si>
    <t>VENTA DE DIVISAS CON TRANSFERENCIA DE FONDOS A SOLICITUD DE MINISTERIO DE EDUCACION SEGUN SOLICITUD 4640 REF: TRASPASO PARA MARISSA CASTRO MAGNANI EQUIVALENTES 1.836,54 USD LIB. 00099021001 TGN-RECURSOS ORDINARIOS (3987)</t>
  </si>
  <si>
    <t>VENTA DE DIVISAS CON TRANSFERENCIA DE FONDOS A SOLICITUD DE MINISTERIO DE EDUCACION SEGUN SOLICITUD 4647 REF: TRASPASO PARA JORGE DANIEL GROCK PEREIRA EQUIVALENTES 3.703,51 USD LIB. 00099021001 TGN-RECURSOS ORDINARIOS (3987) POR DIFERENCIAL CAMBIARIO</t>
  </si>
  <si>
    <t>VENTA DE DIVISAS CON TRANSFERENCIA DE FONDOS A SOLICITUD DE MINISTERIO DE EDUCACION SEGUN SOLICITUD 4647 REF: TRASPASO PARA JORGE DANIEL GROCK PEREIRA EQUIVALENTES 3.703,51 USD LIB. 00099021001 TGN-RECURSOS ORDINARIOS (3987)</t>
  </si>
  <si>
    <t>VENTA DE DIVISAS CON TRANSFERENCIA DE FONDOS A SOLICITUD DE MINISTERIO DE EDUCACION SEGUN SOLICITUD 4641 REF: TRASPASO PARA LIZ FEDRA HUAYTA HERNANI EQUIVALENTES 3.673,66 USD LIB. 00099021001 TGN-RECURSOS ORDINARIOS (3987) POR DIFERENCIAL CAMBIARIO</t>
  </si>
  <si>
    <t>VENTA DE DIVISAS CON TRANSFERENCIA DE FONDOS A SOLICITUD DE MINISTERIO DE EDUCACION SEGUN SOLICITUD 4641 REF: TRASPASO PARA LIZ FEDRA HUAYTA HERNANI EQUIVALENTES 3.673,66 USD LIB. 00099021001 TGN-RECURSOS ORDINARIOS (3987)</t>
  </si>
  <si>
    <t>VENTA DE DIVISAS CON TRANSFERENCIA DE FONDOS A SOLICITUD DE MINISTERIO DE EDUCACION SEGUN SOLICITUD 4646 REF: TRASPASO PARA ANA TERESA MORATO LOPEZ EQUIVALENTES 1.836,83 USD LIB. 00099021001 TGN-RECURSOS ORDINARIOS (3987) POR DIFERENCIAL CAMBIARIO</t>
  </si>
  <si>
    <t>VENTA DE DIVISAS CON TRANSFERENCIA DE FONDOS A SOLICITUD DE MINISTERIO DE EDUCACION SEGUN SOLICITUD 4646 REF: TRASPASO PARA ANA TERESA MORATO LOPEZ EQUIVALENTES 1.836,83 USD LIB. 00099021001 TGN-RECURSOS ORDINARIOS (3987)</t>
  </si>
  <si>
    <t>VENTA DE DIVISAS CON TRANSFERENCIA DE FONDOS A SOLICITUD DE MINISTERIO DE EDUCACION SEGUN SOLICITUD 4670 REF: TRANSFER OF RESOURCES FOR LUIS SALINAS SAN MARTIN EQUIVALENTES 2.899,09 USD LIB. 00099021001 TGN-RECURSOS ORDINARIOS (3987) POR DIFERENCIAL CAMBIARIO</t>
  </si>
  <si>
    <t>VENTA DE DIVISAS CON TRANSFERENCIA DE FONDOS A SOLICITUD DE MINISTERIO DE EDUCACION SEGUN SOLICITUD 4670 REF: TRANSFER OF RESOURCES FOR LUIS SALINAS SAN MARTIN EQUIVALENTES 2.899,09 USD LIB. 00099021001 TGN-RECURSOS ORDINARIOS (3987)</t>
  </si>
  <si>
    <t>VENTA DE DIVISAS CON TRANSFERENCIA DE FONDOS A SOLICITUD DE MINISTERIO DE EDUCACION SEGUN SOLICITUD 4643 REF: TRANSFER OF RESOURCES FOR LEILA CARLA ILLANES MAYTA EQUIVALENTES 3.561,97 USD LIB. 00099021001 TGN-RECURSOS ORDINARIOS (3987) POR DIFERENCIAL CAMBIARIO</t>
  </si>
  <si>
    <t>VENTA DE DIVISAS CON TRANSFERENCIA DE FONDOS A SOLICITUD DE MINISTERIO DE EDUCACION SEGUN SOLICITUD 4643 REF: TRANSFER OF RESOURCES FOR LEILA CARLA ILLANES MAYTA EQUIVALENTES 3.561,97 USD LIB. 00099021001 TGN-RECURSOS ORDINARIOS (3987)</t>
  </si>
  <si>
    <t>VENTA DE DIVISAS CON TRANSFERENCIA DE FONDOS A SOLICITUD DE MINISTERIO DE EDUCACION SEGUN SOLICITUD 4645 REF: TRANSFER OF RESOURCES FOR ABRAHAM EDUARDO SANTOS TERRAZAS EQUIVALENTES 2.858,03 USD LIB. 00099021001 TGN-RECURSOS ORDINARIOS (3987) POR DIFERENCIAL CAMBIARIO</t>
  </si>
  <si>
    <t>VENTA DE DIVISAS CON TRANSFERENCIA DE FONDOS A SOLICITUD DE MINISTERIO DE EDUCACION SEGUN SOLICITUD 4645 REF: TRANSFER OF RESOURCES FOR ABRAHAM EDUARDO SANTOS TERRAZAS EQUIVALENTES 2.858,03 USD LIB. 00099021001 TGN-RECURSOS ORDINARIOS (3987)</t>
  </si>
  <si>
    <t>VENTA DE DIVISAS CON TRANSFERENCIA DE FONDOS A SOLICITUD DE MINISTERIO DE EDUCACION SEGUN SOLICITUD 4650 REF: TRASPASO PARA PATRICIA CRISTINA QUIROGA YANEZ EQUIVALENTES 3.673,37 USD LIB. 00099021001 TGN-RECURSOS ORDINARIOS (3987) POR DIFERENCIAL CAMBIARIO</t>
  </si>
  <si>
    <t>VENTA DE DIVISAS CON TRANSFERENCIA DE FONDOS A SOLICITUD DE MINISTERIO DE EDUCACION SEGUN SOLICITUD 4650 REF: TRASPASO PARA PATRICIA CRISTINA QUIROGA YANEZ EQUIVALENTES 3.673,37 USD LIB. 00099021001 TGN-RECURSOS ORDINARIOS (3987)</t>
  </si>
  <si>
    <t>VENTA DE DIVISAS CON TRANSFERENCIA DE FONDOS A SOLICITUD DE MINISTERIO DE EDUCACION SEGUN SOLICITUD 4648 REF: TRASPASO PARA KAREN DIANNE CHOQUEHUANCA QUISPE EQUIVALENTES 3.673,08 USD LIB. 00099021001 TGN-RECURSOS ORDINARIOS (3987) POR DIFERENCIAL CAMBIARIO</t>
  </si>
  <si>
    <t>VENTA DE DIVISAS CON TRANSFERENCIA DE FONDOS A SOLICITUD DE MINISTERIO DE EDUCACION SEGUN SOLICITUD 4648 REF: TRASPASO PARA KAREN DIANNE CHOQUEHUANCA QUISPE EQUIVALENTES 3.673,08 USD LIB. 00099021001 TGN-RECURSOS ORDINARIOS (3987)</t>
  </si>
  <si>
    <t>COBRO COSTOS DE PAPELERIA SEGUN TRANSFERENCIA DEL EXTERIOR POR ORDEN DE CONSULADO DE LA REPUBLICA DE BOLIVIA EN VIEDMA REF.: GESTORIA CONSULAR MARZO LIB. 00010011102 MIN.RELACIONES EXTERIORES - GESTORIA CONSULAR LEY Nº 3108</t>
  </si>
  <si>
    <t>COBRO COSTOS DE PAPELERIA SEGUN TRANSFERENCIA DEL EXTERIOR POR ORDEN DE CONSULADO DEL ESTADO PLURINACIONAL COMODORO RIVADAVIA-ARGENTINA REF.GESTORIA CONSULAR MARZO 2018 LIB. 00010011102 MIN.RELACIONES EXTERIORES - GESTORIA CONSULAR LEY Nº 3108</t>
  </si>
  <si>
    <t>PAGO A BID PRÉSTAMO 2664/BL-BO VCTO. 05-04-2018 POR CUENTA DE TGN , NTI. 010655 VALOR 05-04-2018 INTERESES USD 1.869,87 CTA. 3987 CUENTA UNICA DEL TESORO-3987 LIB. 00099021001 REF.: COMISIONES BANCARIAS</t>
  </si>
  <si>
    <t>PAGO A BID PRÉSTAMO 2664/BL-BO VCTO. 05-04-2018 POR CUENTA DE TGN , NTI. 010667 VALOR 05-04-2018 COMISIONES USD 10.495,78 CTA. 3987 CUENTA UNICA DEL TESORO-3987 LIB. 00099021001 REF.: COMISIONES BANCARIAS</t>
  </si>
  <si>
    <t>VENTA DE DIVISAS CON TRANSFERENCIA DE FONDOS A SOLICITUD DE ADMINISTRACION DE SERVICIOS PORTUARIOS BOLIVIA SEGUN SOLICITUD 4694 REF: H.R. 375 - PAGO DE FACTURAS AL TPA POR SERVICIO DE FAENAS EN EL PUERTO DE ARICA CORRESPONDIENTE A LA PRIMERA QUINCENA DE MARZO/2018, SEGUN COMUNICACION INTERNA ASP-B/D LIB. 00594012001 ASP-B FONDO DE OPERACIONES</t>
  </si>
  <si>
    <t>VENTA DE DIVISAS CON TRANSFERENCIA DE FONDOS A SOLICITUD DE DIRECCION GENERAL DE AERONAUTICA CIVIL SEGUN SOLICITUD 4698 REF: HR-8553 TRANSFERENCIA DE RECURSOS A CLAC, POR CONCEPTO DE MEMBRESIA CORRESPONDIENTE A LA GESTION 2018, SEGUN LEY 2231 DS-11557, ESTATUTO DE LA CLAC, NOTA INTERNA DTA-0493/2018 LIB. 00117012001 LBP-DGAC-DIRECCION GRAL.DE AERONAUTICA CIVIL (4010430031)</t>
  </si>
  <si>
    <t>VENTA DE DIVISAS CON TRANSFERENCIA DE FONDOS A SOLICITUD DE MINISTERIO DE RELACIONES EXTERIORES SEGUN SOLICITUD 4697 REF: REMESA ADICIONAL A FAVOR DE LAS EMBAJADAS EN ECUADOR Y VATICANO PARA CUBRIR GASTOS DE PASAJES Y VIATICOS POR ALMUERZO TRABAJO EN LA HAYA SEGUN NOTAS 43 Y27. LIB. 00099021001 TGN-RECURSOS ORDINARIOS (3987)</t>
  </si>
  <si>
    <t>VENTA DE DIVISAS CON TRANSFERENCIA DE FONDOS A SOLICITUD DE ADMINISTRACION DE SERVICIOS PORTUARIOS BOLIVIA SEGUN SOLICITUD 4691 REF: H.R. 365 - 366 - 368 - PAGO DE FACTURAS AL TPA POR SERVICIOS DE EXPORTACIONES PRIMERA QUINCENA DE MARZO/2018, PESAJE VGN Y MANIPULEO DE TUBERIAS, SEGUN COMUNICACION IN LIB. 00594012001 ASP-B FONDO DE OPERACIONES</t>
  </si>
  <si>
    <t>VENTA DE DIVISAS CON TRANSFERENCIA DE FONDOS A SOLICITUD DE ADMINISTRACION DE SERVICIOS PORTUARIOS BOLIVIA SEGUN SOLICITUD 4693 REF: H.R. 237 - PAGO A CUENTA DE FACTURAS DEL TPA POR SERVICIO DE CARGA FIO - HOOK EN EL PUERTO DE ARICA, SEGUN COMUNICACION INTERNA ASP-B/DOP-UAP/CI-149/2018 Y DEMAS DOCUM LIB. 00594012001 ASP-B FONDO DE OPERACIONES</t>
  </si>
  <si>
    <t>VENTA DE DIVISAS CON TRANSFERENCIA DE FONDOS A SOLICITUD DE ADMINISTRACION DE SERVICIOS PORTUARIOS BOLIVIA SEGUN SOLICITUD 4692 REF: H.R. 344-326-390-389 - PAGO DE FACTURAS AL TPA POR SERVICIOS DE: REFRIGERACION DE CONTENEDORES Y CARGA FREE OUT, SEGUN COMUNICACION INTERNA ASP-B/DOP-UAP/CI-152-151-14 LIB. 00594012001 ASP-B FONDO DE OPERACIONES</t>
  </si>
  <si>
    <t>COBRO COSTOS DE PAPELERIA SEGUN TRANSFERENCIA DEL EXTERIOR POR ORDEN DE MINISTERIO DE RELACIONES EXTERIORES DE DINAMARCA REF.: DESEMBOLSO II/2018 LIB. 00222018011 INIAF-DANDA DESAR. CRECIM. ECO. INCLUSIVO Y SOSTENIBLE BOL.</t>
  </si>
  <si>
    <t>COBRO COSTOS DE PAPELERIA SEGUN TRANSFERENCIA DEL EXTERIOR POR ORDEN DE CONSULADO GENERAL DE BOLIVIA HOUSTON REF.: REC. GESTORIA MARZO 2018 LIB. 00010011102 MIN.RELACIONES EXTERIORES - GESTORIA CONSULAR LEY Nº 3108</t>
  </si>
  <si>
    <t>COBRO COSTOS DE PAPELERIA SEGUN TRANSFERENCIA DEL EXTERIOR POR ORDEN DE CONSULADO DE BOLIVIA-JUJUY-ARGENTINA REF:GESTORIA CONSULAR LIB. 00010011102 MIN.RELACIONES EXTERIORES - GESTORIA CONSULAR LEY Nº 3108</t>
  </si>
  <si>
    <t>REGULARIZACION DE TRANSFERENCIA DEL EXTERIOR SEGUN SWIFT 04710 DE FECHA 06/04/2018 ORDENANTE: EMBAJADA DE BOLIVIA EN PANAMA LIB. 00010011102 MIN.RELACIONES EXTERIORES - GESTORIA CONSULAR LEY Nº 3108</t>
  </si>
  <si>
    <t>TRANSFERENCIA DEL EXTERIOR SEGUN SWIFT 04740 DE FECHA 06/04/2018 ORDENANTE: CONSULADO DE BOLIVIA EN MURCIA REF.: GESTORIA CONSULAR MARZO 2018 LIB. 00010011102 MIN.RELACIONES EXTERIORES - GESTORIA CONSULAR LEY Nº 3108</t>
  </si>
  <si>
    <t>TRANSFERENCIA DEL EXTERIOR SEGUN SWIFT 04741 DE FECHA 06/04/2018 ORDENANTE: CONSULADO DE BOLIVIA EN CALAMA REF.: GESTORIA CONSULAR MES MARZO 2018 LIB. 00010011102 MIN.RELACIONES EXTERIORES - GESTORIA CONSULAR LEY Nº 3108</t>
  </si>
  <si>
    <t>TRANSFERENCIA DEL EXTERIOR SEGUN SWIFT 04736 DE FECHA 06/04/2018 ORDENANTE: CONSUALDO GERAL DA BOLIVIA RIO DE JANEIRO BRAZIL LIB. 00010011102 MIN.RELACIONES EXTERIORES - GESTORIA CONSULAR LEY Nº 3108</t>
  </si>
  <si>
    <t>REGULARIZACION DE TRANSFERENCIA DEL EXTERIOR SEGUN SWIFT 04712 DE FECHA 06/04/2018 ORDENANTE: VICECONSULADO DE BOLIVIA LA PLATA ARGENTINA LIB. 00010011102 MIN.RELACIONES EXTERIORES - GESTORIA CONSULAR LEY Nº 3108</t>
  </si>
  <si>
    <t>TRANSFERENCIA DEL EXTERIOR SEGUN SWIFT 04782 DE FECHA 06/04/2018 ORDENANTE: EMBAJADA DE BOLIVIA MEXICO REF.: MARZO 2018 LIB. 00010011102 MIN.RELACIONES EXTERIORES - GESTORIA CONSULAR LEY Nº 3108</t>
  </si>
  <si>
    <t>TRANSFERENCIA DEL EXTERIOR SEGUN SWIFT 04739 DE FECHA 06/04/2018 ORDENANTE: CONSULADO GENERAL DE BOLIVIA LIMA PERU LIB. 00010011102 MIN.RELACIONES EXTERIORES - GESTORIA CONSULAR LEY Nº 3108</t>
  </si>
  <si>
    <t>TRANSFERENCIA DEL EXTERIOR SEGUN SWIFT 04804 DE FECHA 06/04/2018 ORDENANTE: CONSULADO DE BOLIVIA ANTOFAGASTA CL REF.: RECAUDACIONES DE GESTORIA CONSULAR LIB. 00010011102 MIN.RELACIONES EXTERIORES - GESTORIA CONSULAR LEY Nº 3108</t>
  </si>
  <si>
    <t>A:00041014101 Debito Automatico por contraparte del GAM Concepcion, correspondiente al Convenio Intergubernativo suscrito entre el Ministerio de Desarrollo Productivo y Economia Plural y el GAM Concepcion, programa Revolucion Tecnologica en Educacion.</t>
  </si>
  <si>
    <t>NÚMERO DE LIBRETA CUT: 99031009.00 OPERACIÓN T01 TRANSFERENCIA DE FONDOS A LA CUT - TESORO DIRECTO DE BANCO UNION S.A. A CUENTA UNICA DEL TESORO CON NUMERO DE SOLICITUD = 2644854 Y NUMERO CORRELATIVO = 91320006042018349 TRANSFERENCIA POR OPERACIONES DE VENTA BONOS BTX</t>
  </si>
  <si>
    <t>||TRANSFERENCIA ALA CUENTA UNICA DEL TESORO IMPORTES RETENIDOS A WALTER ABRAHAM PEREZ ALANDIA Y JULIO HUMEREZ QUIROZ POR REMUNERACION MAXIMA CORRESPONDIENTE AL MES DE MARZO/2018 - LIBRETA N° 00990201001, SEGUN DOCUMENTOS Y "ROC" N° 0349/2018 DEL DCR. TRANS. POR REMUNERACION MAXIMA DE WALTER ABRAHAM PEREZ ALANDIA - MARZO/2018 LIBRETA N° 00990201001</t>
  </si>
  <si>
    <t>||TRANSFERENCIA ALA CUENTA UNICA DEL TESORO IMPORTES RETENIDOS A WALTER ABRAHAM PEREZ ALANDIA Y JULIO HUMEREZ QUIROZ POR REMUNERACION MAXIMA CORRESPONDIENTE AL MES DE MARZO/2018 - LIBRETA N° 00990201001, SEGUN DOCUMENTOS Y "ROC" N° 0349/2018 DEL DCR. TRANSFERENCIA POR REMUNERACION MAXIMA DE JULIO HUMEREZ QUIROZ - MARZO/2018 LIBRETA N° 00990201001</t>
  </si>
  <si>
    <t>||TRANSFERENCIA DE FONDOS S/G. FORMULARIO, CITE' BUN/CF150/18 DE LA FECHA. (HRE-TSO-1648). DEVOLUCION DEL DESEMBOLSO DEL 20% DE ANTICIPO (PROYECTOS CONST. CENTRO DE SALUD INTEGRAL CHAGUAYA Y CONST. CUATRO AULAS U.E. COPUSQUIA INICIAL PRIMARIA). FINANC. POR LA UPRE AL CIERRE DE LA GEST.2017. A SOLICITUD DEL G.A.M. PUERTO MAYOR DE CARABUCO; LIBRETA 00099024113 BOLIVIA CAMBIA; BUN.</t>
  </si>
  <si>
    <t>||TRANSFERENCIA DE FONDOS S/G. FORMULARIO, CITE' BUN/201/18 DE LA FECHA. (HRE-TSO-1650). DEVOLUCION DE RECURSOS OTORGADOS A TRAVES DEL PROG. "CT-CONAN" NO EJECUTADOS AL CIERRE DEL PROGRAMA PROYECTOS FINANCIADOS POR EL MIN. SALUD, PROG. CT-CONAN PARA CUMPLIR CON EL CONVENIO Y CON EL PROGRAMA. A SOLICITUD DEL G.A.M. CAIZA D; LIBRETA 00046058003; BUN.</t>
  </si>
  <si>
    <t>De: 00099024113 Transferencia en cumplimiento al DS N0913 de 15/06/2011 y el Convenio Intergubernativo de Financiamiento UPRE-CIF-IG 619/2017, suscrito entre la UPRE y el GAM Villa Tunari, Proyecto Construccion 8 Aulas U.E. San Lorenzo B D-2 , correspondiente al pago de la planilla N 2, segun la UPR</t>
  </si>
  <si>
    <t>De: 00099024113 Transferencia en cumplimiento al DS N0913 de 15/06/2011 y el Convenio Intergubernativo de Financiamiento UPRE-CIF-IG 622/2017, suscrito entre la UPRE y el GAM Morochata, Proyecto Construccion Internado U.E. Julio Espinoza Canelas, correspondiente al pago de la planilla N 2 de cierre,</t>
  </si>
  <si>
    <t>De: 00099024113 Transferencia en cumplimiento al DS N0913 de 15/06/2011 y el Convenio Intergubernativo de Financiamiento UPRE-CIF-IG 700/2017, suscrito entre la UPRE y el GAM Sacabamba, Proyecto Construccion Internado y Comedor U.E. Jesus Maria de Quecoma Sacabamba, correspondiente al pago de la pl</t>
  </si>
  <si>
    <t>De: 00099024113 Transferencia en cumplimiento al DS N0913 de 15/06/2011 y el Convenio Intergubernativo de Financiamiento UPRE-CIF-IG 784/2017, suscrito entre la UPRE y el GAM Saipina, Proyecto Const. Tinglado Metalico Unidad Educativa Olga Talamas (Saipina), correspondiente al pago de la planilla N</t>
  </si>
  <si>
    <t>De: 00099024113 Transferencia en cumplimiento al DS N0913 de 15/06/2011 y el Convenio Intergubernativo de Financiamiento UPRE-CIF-IG 897/2017, suscrito entre la UPRE y el GAM Concepcion, Proyecto Const. Ampliacion Hospital Cesar Banzer (Area Maternidad) - Concepcion, correspondiente al pago de la pl</t>
  </si>
  <si>
    <t>De: 00099024113 Transferencia en cumplimiento al DS N0913 de 15/06/2011 y el Convenio Intergubernativo de Financiamiento UPRE-CIF-IG 452/2015, suscrito entre la UPRE y el GAM Huacaraje, Proyecto Construccion Tinglado Metalico Unidad Educativa Juan Antonio Velarde Justiniano Comunidad El Carmen - Hua</t>
  </si>
  <si>
    <t>De: 00099024113 Transferencia en cumplimiento al DS N0913 de 15/06/2011 y el Convenio Intergubernativo de Financiamiento UPRE-CIF-IG/396/2016, suscrito entre la UPRE y el GAM Betanzos, Proyecto Construccion Unidad Educativa Villa Carmen - Betanzos, correspondiente al pago de la planilla N4 de cierre</t>
  </si>
  <si>
    <t>De: 00099024113 Transferencia en cumplimiento al DS N0913 de 15/06/2011 y el Convenio Intergubernativo de Financiamiento UPRE-CIF-IG 928/2017, suscrito entre la UPRE y el GAM Ckochas, Proyecto Construccion de 6 Aulas, Sala de Profesores y Direccion U.E. Molles - Ckochas, correspondiente al pago de l</t>
  </si>
  <si>
    <t>De: 00099024113 Transferencia en cumplimiento al DS N0913 de 15/06/2011 y el Convenio Intergubernativo de Financiamiento UPRE-CIF-IG/424/2016, suscrito entre la UPRE y el GAM Potosi, Proyecto Construccion Unidad Educativa Tecnico Humanistico La Chaca D-8, correspondiente al pago de la planilla N11,</t>
  </si>
  <si>
    <t>De: 00099024113 Transferencia en cumplimiento al DS N0913 de 15/06/2011 y el Convenio Intergubernativo de Financiamiento UPRE-CIF-IG/465/2015, suscrito entre la UPRE y el GAM Robore, Proyecto Construccion Modulo Educativo Unidad Educativa Rvdo. Santiago Courneen - Comunidad Puente Caimanes, correspo</t>
  </si>
  <si>
    <t>De: 00099024113 Transferencia en cumplimiento al DS N0913 de 15/06/2011 y el Convenio Intergubernativo de Financiamiento UPRE-CIF-IG/082/2016, suscrito entre la UPRE y el GAM Robore, Proyecto Const. Plaza Principal Comunidad Aguas Calientes - Robore, correspondiente al pago de la planilla N2 de cier</t>
  </si>
  <si>
    <t>||TRANSFERENCIA DE FONDOS S/G. MENSAJE SWIFT NRO. 04743 DE LA FECHA. (SECTOR PUBLICO). DEBITO DE LA LIBRETA 00117012001 DGAC, REPOSICION UTILES DE ESCRITORIO.</t>
  </si>
  <si>
    <t>'COBRO DE'||UTILES DE ESCRITORIO POR EL COMPROBANTE CONTABLE NRO. 0917987 DE LA FECHA, S/G. CORREO ELECTRÓNICO DE YPFB DE F. 23/01/2018. DEBITO DE LA LIBRETA 00513022001 YPFB - OPERACIONES.</t>
  </si>
  <si>
    <t>'TRANSFERENCIA DE FONDOS||S/G. NOTA CITE: MEFP/VTCP/DGPOT/UPCFTGN/TR-856/2018 DE LA FECHA, DEL MIN.DE ECONOMIA Y FINANZAS PUBLICAS.(HRE-TSO-1655), A LA COOPERATIVA DE AHORRO Y CREDITO ABIERTA INCA HUASI, POR TRANSFERENCIA ERRONEA DE F.05-10-2017 MEDIANTE SISTEMA LIP. DEBITO DE LA LIBRETA N° 00099021001, REPOSICION UTILES DE ESCRITORIO.</t>
  </si>
  <si>
    <t>COBRO COSTOS DE PAPELERIA POR REGULARIZACION DE TRANSFERENCIA DEL EXTERIOR POR ORDEN DE EMBAJADA DE BOLIVIA EN PANAMA LIB. 00010011102 MIN.RELACIONES EXTERIORES - GESTORIA CONSULAR LEY Nº 3108</t>
  </si>
  <si>
    <t>COBRO COSTOS DE PAPELERIA SEGUN TRANSFERENCIA DEL EXTERIOR POR ORDEN DE CONSULADO DE BOLIVIA EN MURCIA REF.: GESTORIA CONSULAR MARZO 2018 LIB. 00010011102 MIN.RELACIONES EXTERIORES - GESTORIA CONSULAR LEY Nº 3108</t>
  </si>
  <si>
    <t>VENTA DE DIVISAS CON TRANSFERENCIA DE FONDOS A SOLICITUD DE MINISTERIO DE EDUCACION SEGUN SOLICITUD 4669 REF: TRANSFER OF RESOURCES FOR MARIO PAREDES URIONA EQUIVALENTES 2.842,62 USD LIB. 00099021001 TGN-RECURSOS ORDINARIOS (3987) POR DIFERENCIAL CAMBIARIO</t>
  </si>
  <si>
    <t>VENTA DE DIVISAS CON TRANSFERENCIA DE FONDOS A SOLICITUD DE MINISTERIO DE EDUCACION SEGUN SOLICITUD 4669 REF: TRANSFER OF RESOURCES FOR MARIO PAREDES URIONA EQUIVALENTES 2.842,62 USD LIB. 00099021001 TGN-RECURSOS ORDINARIOS (3987)</t>
  </si>
  <si>
    <t>VENTA DE DIVISAS CON TRANSFERENCIA DE FONDOS A SOLICITUD DE MINISTERIO DE EDUCACION SEGUN SOLICITUD 4651 REF: TRASPASO PARA CARLA XIMENA LITTLE EQUIVALENTES 3.361,77 USD LIB. 00099021001 TGN-RECURSOS ORDINARIOS (3987) POR DIFERENCIAL CAMBIARIO</t>
  </si>
  <si>
    <t>VENTA DE DIVISAS CON TRANSFERENCIA DE FONDOS A SOLICITUD DE MINISTERIO DE EDUCACION SEGUN SOLICITUD 4651 REF: TRASPASO PARA CARLA XIMENA LITTLE EQUIVALENTES 3.361,77 USD LIB. 00099021001 TGN-RECURSOS ORDINARIOS (3987)</t>
  </si>
  <si>
    <t>VENTA DE DIVISAS CON TRANSFERENCIA DE FONDOS A SOLICITUD DE CENTRAL DE ABASTECIMIENTO Y SUMINISTROS DE SALUD-CEASS SEGUN SOLICITUD 4684 REF: PAGO AL PROVEEDOR COMBIOMED POR IMPORTACION DE INSTRUMENTAL MEDICO SEGUN HOJA DE RUTA N 918, INFORME LEGAL CEASS/UAJ/IMPO/N 02/2017, RESOLUCION ADMINISTRATIVA LIB. 00249012001 LBP-CEASS-CENTRAL DE ABASTECIMIENTO Y SUMINISTROS DE SALUD POR DIFERENCIAL CAMBIARIO</t>
  </si>
  <si>
    <t>VENTA DE DIVISAS CON TRANSFERENCIA DE FONDOS A SOLICITUD DE CENTRAL DE ABASTECIMIENTO Y SUMINISTROS DE SALUD-CEASS SEGUN SOLICITUD 4684 REF: PAGO AL PROVEEDOR COMBIOMED POR IMPORTACION DE INSTRUMENTAL MEDICO SEGUN HOJA DE RUTA N 918, INFORME LEGAL CEASS/UAJ/IMPO/N 02/2017, RESOLUCION ADMINISTRATIVA LIB. 00249012001 LBP-CEASS-CENTRAL DE ABASTECIMIENTO Y SUMINISTROS DE SALUD</t>
  </si>
  <si>
    <t>VENTA DE DIVISAS CON TRANSFERENCIA DE FONDOS A SOLICITUD DE MINISTERIO DE EDUCACION SEGUN SOLICITUD 4705 REF: TRASPASO PARA CARLA TATTIANA GONZALES GEMIO LIB. 00099021001 TGN-RECURSOS ORDINARIOS (3987)</t>
  </si>
  <si>
    <t>VENTA DE DIVISAS CON TRANSFERENCIA DE FONDOS A SOLICITUD DE AUTORIDAD DE REG.Y FISCALIZ.DE TELECOMUNICACIONES Y TRANSP. SEGUN SOLICITUD 4702 REF: TRANSFERENCIA DE FONDOS A LA UNION POSTAL DE LAS AMERICAS, ESPANA Y PORTUGAL - UPAEP, CORRESPONDIENTE AL PLAN DE AMORTIZACION ANUAL POR CONCEPTO DE CUOTAS LIB. 00099021001 TGN-RECURSOS ORDINARIOS (3987)</t>
  </si>
  <si>
    <t>VENTA DE DIVISAS CON TRANSFERENCIA DE FONDOS A SOLICITUD DE YACIMIENTOS PETROLIFEROS FISCALES BOLIVIANOS SEGUN SOLICITUD 4706 REF: PRE PAGO A VITOL SA SEGUN PROFORMA INVOICE N PI 1803091 DE FECHA 09 DE MARZO DE 2018 POR SUMINISTRO DE DIESEL OIL MEDIANTE BUQUE SEPTIMO EMBARQUE DEL LOTE 3 PARA EL MES LIB. 00513012004 LBP-YPFB-UNICOMERCIAL (4030005415/1-2188907)</t>
  </si>
  <si>
    <t>VENTA DE DIVISAS CON TRANSFERENCIA DE FONDOS A SOLICITUD DE MINISTERIO DE DESARROLLO PRODUCTIVO Y ECONOMIA PLURAL SEGUN SOLICITUD 4701 REF: SOLICITUD DE COMPRA DE DIVISAS PARA PAGO A INMETRO - BRASIL, POR CALIBRACION DE EQUIPOS PATRONES NACIONALES DE LOS LABORATORIOS DE QUIMICA Y PRESION. LIB. 00041031107 MPM-INSTITUTO BOLIVIANO DE METROLOGIA</t>
  </si>
  <si>
    <t>COBRO COSTOS DE PAPELERIA SEGUN TRANSFERENCIA DEL EXTERIOR POR ORDEN DE CONSULADO DE BOLIVIA EN CALAMA REF.: GESTORIA CONSULAR MES MARZO 2018 LIB. 00010011102 MIN.RELACIONES EXTERIORES - GESTORIA CONSULAR LEY Nº 3108</t>
  </si>
  <si>
    <t>COBRO COSTOS DE PAPELERIA SEGUN TRANSFERENCIA DEL EXTERIOR POR ORDEN DE CONSUALDO GERAL DA BOLIVIA RIO DE JANEIRO BRAZIL LIB. 00010011102 MIN.RELACIONES EXTERIORES - GESTORIA CONSULAR LEY Nº 3108</t>
  </si>
  <si>
    <t>COBRO COSTOS DE PAPELERIA POR REGULARIZACION DE TRANSFERENCIA DEL EXTERIOR POR ORDEN DE VICECONSULADO DE BOLIVIA LA PLATA ARGENTINA LIB. 00010011102 MIN.RELACIONES EXTERIORES - GESTORIA CONSULAR LEY Nº 3108</t>
  </si>
  <si>
    <t>COBRO COSTOS DE PAPELERIA SEGUN TRANSFERENCIA DEL EXTERIOR POR ORDEN DE EMBAJADA DE BOLIVIA MEXICO REF.: MARZO 2018 LIB. 00010011102 MIN.RELACIONES EXTERIORES - GESTORIA CONSULAR LEY Nº 3108</t>
  </si>
  <si>
    <t>COBRO COSTOS DE PAPELERIA SEGUN TRANSFERENCIA DEL EXTERIOR POR ORDEN DE CONSULADO GENERAL DE BOLIVIA LIMA PERU LIB. 00010011102 MIN.RELACIONES EXTERIORES - GESTORIA CONSULAR LEY Nº 3108</t>
  </si>
  <si>
    <t>COBRO COSTOS DE PAPELERIA SEGUN TRANSFERENCIA DEL EXTERIOR POR ORDEN DE CONSULADO DE BOLIVIA ANTOFAGASTA CL REF.: RECAUDACIONES DE GESTORIA CONSULAR LIB. 00010011102 MIN.RELACIONES EXTERIORES - GESTORIA CONSULAR LEY Nº 3108</t>
  </si>
  <si>
    <t>De: 00340012002 Transferencia que efectuamos a requerimiento del Servicio General de Identificacion de Personal, segun nota CITE: SEGIP/DGE/083/2018 y en virtud a la nota interna CITE: MEFP/VPCF/DGCF/UCCF No.376/2018 de la Direccion General de Contabilidad Fiscal de esta Cartera de Estado y de acuer</t>
  </si>
  <si>
    <t>De: 00340012003 Transferencia que efectuamos a requerimiento del Servicio General de Identificacion de Personal, segun nota CITE: SEGIP/DGE/083/2018 y en virtud a la nota interna CITE: MEFP/VPCF/DGCF/UCCF No.376/2018 de la Direccion General de Contabilidad Fiscal de esta Cartera de Estado y de acuer</t>
  </si>
  <si>
    <t>TRANSFERENCIA DEL EXTERIOR SEGUN SWIFT NOS.4808-4807 DE FECHA 09/04/2018 ORDENANTE: CONSULADO GENERAL DE BOLIVIA BOGOTA-COLOMBIA REF:GESTORIA CONSULAR MARZO 2018 LIB. 00010011102 MIN.RELACIONES EXTERIORES - GESTORIA CONSULAR LEY Nº 3108</t>
  </si>
  <si>
    <t>REGULARIZACION DE TRANSFERENCIA DEL EXTERIOR SEGUN SWIFT NO.4805 DE FECHA 09/04/2018 ORDENANTE: CONSULADO DE BOLIVIA EN MENDOZA-ARGENTINA REF:GESTORIA CONSULAR FEBRERO-MARZO 2018 LIB. 00010011102 MIN.RELACIONES EXTERIORES - GESTORIA CONSULAR LEY Nº 3108</t>
  </si>
  <si>
    <t>TRANSFERENCIA DEL EXTERIOR SEGUN SWIFT 04812 DE FECHA 09/04/2018 ORDENANTE: BOLIVIAN CONSULATE LONDON GB REF.: GESTORIA CONSULAR MARZO 2018 LIB. 00010011102 MIN.RELACIONES EXTERIORES - GESTORIA CONSULAR LEY Nº 3108</t>
  </si>
  <si>
    <t>TRANSFERENCIA DEL EXTERIOR SEGUN SWIFT 04811 DE FECHA 09/04/2018 ORDENANTE: CONSULADO DE BOLIVIA EN CALAMA CL REF.: RECUAUDACIONES LIB. 00340012005 SEGIP - RECAUDACION EXTERIOR - CEDULAS DE IDENTIDAD</t>
  </si>
  <si>
    <t>TRANSFERENCIA DEL EXTERIOR SEGUN SWIFT 04810 DE FECHA 09/04/2018 ORDENANTE: CONSULADO DE BOLIVIA EN SEVILLA REF.: RECAUDACION GESTORIA CONSULAR MARZO 2018 LIB. 00010011102 MIN.RELACIONES EXTERIORES - GESTORIA CONSULAR LEY Nº 3108</t>
  </si>
  <si>
    <t>TRANSFERENCIA DEL EXTERIOR SEGUN SWIFT 04841 DE FECHA 09/04/2018 ORDENANTE: CONSULADO GENERAL DE BOLIVIA LOS ANGELES CA REF.: GESTORIA CONSULAR LIB. 00010011102 MIN.RELACIONES EXTERIORES - GESTORIA CONSULAR LEY Nº 3108</t>
  </si>
  <si>
    <t>TRANSFERENCIA DEL EXTERIOR SEGUN SWIFT NO.4849 DE FECHA 09/04/2018 ORDENANTE: EMBASSY OF THE PLURINATIONAL-MOSCOW REF:GESTORIA CONSULAR ACUMULADA FEB 2018 LIB. 00010011102 MIN.RELACIONES EXTERIORES - GESTORIA CONSULAR LEY Nº 3108</t>
  </si>
  <si>
    <t>A:00513010001 Transferencia que efectuamos a requerimiento de Y.P.F.B.,segun notas CITE:DFC-3641 y 3763 URT1807,1881/17,DFC-0730 URT-0382/18 y en virtud al informe Tecnico YPFB/DCOM-040/17 e Inf. Legal YPFB/GLC-048/DLGAJC-08/ULGD-06/18, por devolucion de recursos debido al cierre de varias cuentas c</t>
  </si>
  <si>
    <t>A:00513012004 Transferencia que efectuamos a requerimiento de Y.P.F.B.,segun notas CITE:DFC-3641 y 3763 URT1807,1881/17,DFC-0730 URT-0382/18 y en virtud al informe Tecnico YPFB/DCOM-040/17 e Inf. Legal YPFB/GLC-048/DLGAJC-08/ULGD-06/18, por devolucion de recursos debido al cierre de varias cuentas c</t>
  </si>
  <si>
    <t>NÚMERO DE LIBRETA CUT: 99031009.00 OPERACIÓN T01 TRANSFERENCIA DE FONDOS A LA CUT - TESORO DIRECTO DE BANCO UNION S.A. A CUENTA UNICA DEL TESORO CON NUMERO DE SOLICITUD = 2648927 Y NUMERO CORRELATIVO = 91320009042018408 TRANSFERENCIA POR OPERACIONES DE VENTA BONOS BTX</t>
  </si>
  <si>
    <t>||TRANSFERENCIA DE FONDOS S/G. FORMULARIO, CITE' BUN/207/18 DE LA FECHA. (HRE-TSO-1909).RECURSOS NO UTILIZADOS ENTRE LA UPRE DEL MINISTERIO DE LA PRESIDENCIA DEL PROYECTO COLISEO CERRADO MACHA. A SOLICITUD DEL G.A.M. DE COLQUECHACA; LIBRETA 00099024113; BUN.</t>
  </si>
  <si>
    <t>||TRANSFERENCIA DE FONDOS S/G. FORMULARIO, CITE' BUN/206/18 DE LA FECHA. (HRE-TSO-1910). DEVOLUCION DE SALDOS DE RECURSOS OTORGADOS POR EL TGN, PROY. CONST. SISTEMA DE MICRORIEGO FAMILIAR COMUNIDAD SICOYA A, SICOYA B, COLLANA ALTA PASORAPA. A SOLICITUD DEL G.A.M. DE SAN PEDRO DE BUENA VISTA; LIBRETA 00099021001; BUN.</t>
  </si>
  <si>
    <t>||TRANSFERENCIA DE FONDOS S/G. FORMULARIO, CITE' BUN/205/18 DE LA FECHA. (HRE-TSO-1911). RECURSOS NO UTILIZADOS ENTRE LA UPRE DEL MINISTERIO DE LA PRESIDENCIA DEL PROY. CONST. INTERNADO ESTUDIANTIL U.E. JUAN JOSE TORREZ - CHACARANI. A SOLICITUD DEL G.A.M. DE COLQUECHACA; LIBRETA 00099024113; BUN.</t>
  </si>
  <si>
    <t>||TRANSFERENCIA DE FONDOS S/G. MENSAJES SWIFT NROS. 04845 Y 04833 DE LA FECHA. (SECTOR PÚBLICO). DEBITO DE LA LIBRETA 00117012001 DGAC, REPOSICION UTILES DE ESCRITORIO.</t>
  </si>
  <si>
    <t>COBRO COSTOS DE PAPELERIA SEGUN TRANSFERENCIA DEL EXTERIOR POR ORDEN DE CONSULADO GENERAL DE BOLIVIA BOGOTA-COLOMBIA REF:GESTORIA CONSULAR MARZO 2018 LIB. 00010011102 MIN.RELACIONES EXTERIORES - GESTORIA CONSULAR LEY Nº 3108</t>
  </si>
  <si>
    <t>COBRO COSTOS DE PAPELERIA POR REGULARIZACION DE TRANSFERENCIA DEL EXTERIOR POR ORDEN DE CONSULADO DE BOLIVIA EN MENDOZA-ARGENTINA REF:GESTORIA CONSULAR FEBRERO-MARZO 2018 LIB. 00010011102 MIN.RELACIONES EXTERIORES - GESTORIA CONSULAR LEY Nº 3108</t>
  </si>
  <si>
    <t>COBRO COSTOS DE PAPELERIA SEGUN TRANSFERENCIA DEL EXTERIOR POR ORDEN DE BOLIVIAN CONSULATE LONDON GB REF.: GESTORIA CONSULAR MARZO 2018 LIB. 00010011102 MIN.RELACIONES EXTERIORES - GESTORIA CONSULAR LEY Nº 3108</t>
  </si>
  <si>
    <t>COBRO COSTOS DE PAPELERIA SEGUN TRANSFERENCIA DEL EXTERIOR POR ORDEN DE CONSULADO DE BOLIVIA EN CALAMA CL REF.: RECUAUDACIONES LIB. 00340012003 RECAUDACION EXTRANJERIA - C.I. -L.C.</t>
  </si>
  <si>
    <t>COBRO COSTOS DE PAPELERIA SEGUN TRANSFERENCIA DEL EXTERIOR POR ORDEN DE CONSULADO DE BOLIVIA EN SEVILLA REF.: RECAUDACION GESTORIA CONSULAR MARZO 2018 LIB. 00010011102 MIN.RELACIONES EXTERIORES - GESTORIA CONSULAR LEY Nº 3108</t>
  </si>
  <si>
    <t>VENTA DE DIVISAS CON TRANSFERENCIA DE FONDOS A SOLICITUD DE MINISTERIO DE RELACIONES EXTERIORES SEGUN SOLICITUD 4709 REF: PAGO DE HABERES Y COSTO DE VIDA DEL SERVICIO DIPLOMATICO CONSULAR Y AGREGADOS COMERCIALES AUXILIARES II CORRESPONDIENTE AL MES DE MARZO 2018 SEGUN PLANILLA DE RRHH N 031802. LIB. 00010011102 MIN.RELACIONES EXTERIORES - GESTORIA CONSULAR LEY Nº 3108</t>
  </si>
  <si>
    <t>VENTA DE DIVISAS CON TRANSFERENCIA DE FONDOS A SOLICITUD DE MINISTERIO DE RELACIONES EXTERIORES SEGUN SOLICITUD 4711 REF: PAGO DE HABERES Y COSTO DE VIDA AL PERSONAL DE EMIPAS MADRID CORRESPONDIENTE AL MES DE MARZO 2018 SEGUN PLANILLA DE RRHH N 031803. LIB. 00099021001 TGN-RECURSOS ORDINARIOS (3987)</t>
  </si>
  <si>
    <t>VENTA DE DIVISAS CON TRANSFERENCIA DE FONDOS A SOLICITUD DE SERVICIO GENERAL DE IDENTIFICACION PERSONAL - SEGIP SEGUN SOLICITUD 4713 REF: ENTREGA DE FONDOS A LA OFICNA DE SAO PAULO - BRASIL PARA PAGO DE COMPENSACION DE COSTO DE VIDA, CORRESPONDIENTE AL MES DE MARZO 2018, SEGUN INF. TEC. 097/2018, CE LIB. 00340012003 RECAUDACION EXTRANJERIA - C.I. -L.C.</t>
  </si>
  <si>
    <t>VENTA DE DIVISAS CON TRANSFERENCIA DE FONDOS A SOLICITUD DE SERVICIO GENERAL DE IDENTIFICACION PERSONAL - SEGIP SEGUN SOLICITUD 4714 REF: ENTREGA DE FONDOS A LA OFICNA DE BUENOS AIRES - ARGENTINA PARA PAGO DE COMPENSACION DE COSTO DE VIDA, SEGUN INF. TEC. 096/2018, CERT.1158. LIB. 00340012003 RECAUDACION EXTRANJERIA - C.I. -L.C.</t>
  </si>
  <si>
    <t>VENTA DE DIVISAS CON TRANSFERENCIA DE FONDOS A SOLICITUD DE SERVICIO GENERAL DE IDENTIFICACION PERSONAL - SEGIP SEGUN SOLICITUD 4715 REF: ENTREGA DE FONDOS A LA OFICINA DE MADRID - ESPANA PARA PAGO DE COMPENSACION COSTO DE VIDA CORREPONDIENTE AL MES DE MARZO 201/, SEGUN INF. TEC. 0100/2018, CERT. 11 LIB. 00340012003 RECAUDACION EXTRANJERIA - C.I. -L.C.</t>
  </si>
  <si>
    <t>VENTA DE DIVISAS CON TRANSFERENCIA DE FONDOS A SOLICITUD DE MINISTERIO DE RELACIONES EXTERIORES SEGUN SOLICITUD 4712 REF: PAGO DE COSTO DE VIDA DEL PERSONAL SERVICIO DIPLOMATICO CONSULAR Y AGREGADOS COMERCIALES DEL MES DE MARZO 2018 SEGUN PLANILLA MIXTA DE RRHH N 031806. LIB. 00099021001 TGN-RECURSOS ORDINARIOS (3987)</t>
  </si>
  <si>
    <t>VENTA DE DIVISAS CON TRANSFERENCIA DE FONDOS A SOLICITUD DE MINISTERIO DE RELACIONES EXTERIORES SEGUN SOLICITUD 4719 REF: PAGO DE HABERES Y COSTO DE VIDA AL PERSONAL DE EMIPAS WASHINGTON CORRESPONDIENTE AL MES DE MARZO 2018 SEGUN PLANILLA DE RRHH N 031804. LIB. 00010011102 MIN.RELACIONES EXTERIORES - GESTORIA CONSULAR LEY Nº 3108</t>
  </si>
  <si>
    <t>VENTA DE DIVISAS CON TRANSFERENCIA DE FONDOS A SOLICITUD DE SERVICIO GENERAL DE IDENTIFICACION PERSONAL - SEGIP SEGUN SOLICITUD 4716 REF: ENTREGA DE FONDOS A LA OFICNA DE CALAMA - CHILE PARA PAGO DE COMPENSACION DE COSTO DE VIDA, CORRESPONDIENTE AL MES DE MARZO 2018, SEGUN INF. TEC. 098/2018, CERT.1 LIB. 00340012003 RECAUDACION EXTRANJERIA - C.I. -L.C.</t>
  </si>
  <si>
    <t>COBRO COSTOS DE PAPELERIA SEGUN TRANSFERENCIA DEL EXTERIOR POR ORDEN DE CONSULADO GENERAL DE BOLIVIA LOS ANGELES CA REF.: GESTORIA CONSULAR LIB. 00010011102 MIN.RELACIONES EXTERIORES - GESTORIA CONSULAR LEY Nº 3108</t>
  </si>
  <si>
    <t>COBRO COSTOS DE PAPELERIA SEGUN TRANSFERENCIA DEL EXTERIOR POR ORDEN DE EMBASSY OF THE PLURINATIONAL-MOSCOW REF:GESTORIA CONSULAR ACUMULADA FEB 2018 LIB. 00010011102 MIN.RELACIONES EXTERIORES - GESTORIA CONSULAR LEY Nº 3108</t>
  </si>
  <si>
    <t>COBRO COSTOS DE PAPELERIA SEGUN TRANSFERENCIA DEL EXTERIOR POR ORDEN DE PETROLEOS PARAGUAYOS (PETROPAR) REF.: OPE 0/387295 LIB. 00513062001 YPFB-OPERACIONES PLANTA DE SEPARACION DE LIQUIDOS RIO GRANDE</t>
  </si>
  <si>
    <t>De: 00099024113 Transferencia en cumplimiento al DS N0913 de 15/06/2011 y el Convenio Intergubernativo de Financiamiento UPRE-CIF-IG 266/2017, suscrito entre la UPRE y el GAM Mecapaca, Proyecto Construccion Aulas, Direccion y Tinglado U.E. Millocato, correspondiente al pago de la planilla N3, segun</t>
  </si>
  <si>
    <t>De: 00099024113 Transferencia en cumplimiento al DS N0913 de 15/06/2011 y el Convenio Intergubernativo de Financiamiento UPRE-CIF-IG 619/2017, suscrito entre la UPRE y el GAM de Villa Tunari proyecto Construccion 8 Aulas U.E. San Lorenzo B D-2, correspondiente al pago de la planilla N 1, segun la UP</t>
  </si>
  <si>
    <t>De: 00099024113 Transferencia en cumplimiento al DS N0913 de 15/06/2011 y el Convenio Intergubernativo de Financiamiento UPRE-CIF-IG 198/2017, suscrito entre la UPRE y el GAM de Calamarca proyecto Construccion Bloque de Aulas U.E. German Busch de Caluyo, correspondiente al pago de la planilla N 3, s</t>
  </si>
  <si>
    <t>De: 00099024113 Transferencia en cumplimiento al DS N0913 de 15/06/2011 y el Convenio Intergubernativo de Financiamiento UPRE-CIF-IG/533/2016, suscrito entre la UPRE y el GAM de Yapacani proyecto Construccion de Estadio Municipal Integracion Bolivia, correspondiente al pago de la planilla N 9, segun</t>
  </si>
  <si>
    <t>De: 00099024113 Transferencia en cumplimiento al DS N0913 de 15/06/2011 y el Convenio Intergubernativo de Financiamiento UPRE-CIF-IG 916/2017, suscrito entre la UPRE y el GAM de Villa Tunari proyecto Construccion Piscina de Calentamiento Villa Tunari, correspondiente al pago de la planilla N 3, segu</t>
  </si>
  <si>
    <t>De: 00099024113 Transferencia en cumplimiento al DS N0913 de 15/06/2011 y el Convenio Intergubernativo de Financiamiento UPRE-CIF-IG 005/2017, suscrito entre la UPRE y el GAM de Machareti proyecto Construccion Cesped Sintetico Mas Graderias Ivo - Machareti, correspondiente al pago de la planilla N 3</t>
  </si>
  <si>
    <t>De: 00099024113 Transferencia en cumplimiento al DS N0913 de 15/06/2011 y el Convenio Intergubernativo de Financiamiento UPRE-CIF-IG 997/2017, suscrito entre la UPRE y el GAM de Chayanta proyecto Const. Cuatro Aulas U.E. Chayanta Cala Cala - Chayanta, correspondiente al pago de la planilla N 2, segu</t>
  </si>
  <si>
    <t>De: 00099024113 Transferencia en cumplimiento al DS N0913 de 15/06/2011 y el Convenio Intergubernativo de Financiamiento UPRE-CIF-IG/525/2016, suscrito entre la UPRE y el GAM de Robore proyecto Const. Unidad Educativa Luis Maria Oefner, correspondiente al pago de la planilla N 4, segun la UPRE.</t>
  </si>
  <si>
    <t>De: 00099024113 Transferencia en cumplimiento al DS N0913 de 15/06/2011 y el Convenio Interinstitucional de Financiamiento UPRE-CIF-273/12, suscrito entre la UPRE y el GAM de Potosi proyecto Construccion Parque Recreacional Cultural Potosi, correspondiente al pago de la planilla N 6, segun la UPRE.</t>
  </si>
  <si>
    <t>De: 00099024113 Transferencia en cumplimiento al DS N0913 de 15/06/2011 y el Convenio Interinstitucional de Financiamiento UPRE-CIF-IG 739/2017, suscrito entre la UPRE y el GAM San Colomi, Proyecto Construccion Aulas U.E. Mosoj Llajta D-6, correspondiente al pago de la planilla N2, segun la UPRE.</t>
  </si>
  <si>
    <t>De: 00099024113 Transferencia en cumplimiento al DS N0913 de 15/06/2011 y el Convenio Interinstitucional de Financiamiento UPRE-CIF-IG/388/2015, suscrito entre la UPRE y el GAM Riberalta, Proyecto Construccion Tecnico Humanistico U.E. Evo Morales Ayma CC Las Palmeras D7, correspondiente al pago de l</t>
  </si>
  <si>
    <t>De: 00099024113 Transferencia en cumplimiento al DS N0913 de 15/06/2011 y el Convenio Interinstitucional de Financiamiento UPRE-CIF-IG 977/2017, suscrito entre la UPRE y el GAM Arampampa, Proyecto Const. Internado Femenino U.E. Sarcuri-Comunidad Sarcuri, correspondiente al pago de la planilla N2, se</t>
  </si>
  <si>
    <t>De: 00099024113 Transferencia en cumplimiento al DS N0913 de 15/06/2011 y el Convenio Interinstitucional de Financiamiento UPRE-CIF-IG 785/2017, suscrito entre la UPRE y el GAM Saipina, Proyecto Const. Centro Cultural Saipina, correspondiente al pago de la planilla N1, segun la UPRE.</t>
  </si>
  <si>
    <t>De: 00099024113 Transferencia en cumplimiento al DS N0913 de 15/06/2011 y el Convenio Interinstitucional de Financiamiento UPRE-CIF-IG 796/2017, suscrito entre la UPRE y el GAM San Carlos, Proyecto Construccion Tinglado y Graderia en la Unidad Educativa Aurelio Serrate Nogales, Distrito Buen Retiro,</t>
  </si>
  <si>
    <t>REGULARIZACION DE TRANSFERENCIA DEL EXTERIOR SEGUN SWIFT NO.4843 DE FECHA 10/04/2018 ORDENANTE: CONSULADO GERAL DA BOLIVIA CORUMBA-BRASIL REF:GESTORIA CONSULAR FEBRERO Y MARZO-2018 LIB. 00010011102 MIN.RELACIONES EXTERIORES - GESTORIA CONSULAR LEY Nº 3108</t>
  </si>
  <si>
    <t>TRANSFERENCIA DEL EXTERIOR SEGUN SWIFT 04860 DE FECHA 10/04/2018 ORDENANTE: CONSULADO GENERAL DE BOLIVIE EN MILAN REF.: RECUADACION GESTORIA CONSULAR MARZO 2018 LIB. 00010011102 MIN.RELACIONES EXTERIORES - GESTORIA CONSULAR LEY Nº 3108</t>
  </si>
  <si>
    <t>TRANSFERENCIA DEL EXTERIOR SEGUN SWIFT NO.04858 DE FECHA 10/04/2018 ORDENANTE: CONSULADO GERAL DA BOLIVIA SAO PAULO-BRASIL REF:GESTORIA CONSULAR MES DE MARZO LIB. 00010011102 MIN.RELACIONES EXTERIORES - GESTORIA CONSULAR LEY Nº 3108</t>
  </si>
  <si>
    <t>REGULARIZACION DE TRANSFERENCIA DEL EXTERIOR SEGUN SWIFT NO.4842 DE FECHA 10/04/2018 ORDENANTE: CONSULADO GENERAL DE BOLIVIA BUENOS AIRES-ARGENTINA REF:GESTORIA MARZO 2018 LIB. 00010011102 MIN.RELACIONES EXTERIORES - GESTORIA CONSULAR LEY Nº 3108</t>
  </si>
  <si>
    <t>NUMERO DE LIBRETA CUT: 00099021001 OPERACIÓN E18 TRANSFERENCIA DEL SISTEMA FINANCIERO POR CUENTA DE TERCEROS A LA CUT A SOLICITUD DEL MEFP SEGUN NOTA CITE MEFP VTCP DGPOT UAIS CPI NO 0418001 BUN 18</t>
  </si>
  <si>
    <t>NÚMERO DE LIBRETA CUT: 99031009.00 OPERACIÓN T01 TRANSFERENCIA DE FONDOS A LA CUT - TESORO DIRECTO DE BANCO UNION S.A. A CUENTA UNICA DEL TESORO CON NUMERO DE SOLICITUD = 2652953 Y NUMERO CORRELATIVO = 91320010042018470 TRANSFERENCIA POR OPERACIONES DE VENTA BONOS BTX</t>
  </si>
  <si>
    <t>NUMERO DE LIBRETA CUT: 00099021001 OPERACIÓN E18 TRANSFERENCIA DEL SISTEMA FINANCIERO POR CUENTA DE TERCEROS A LA CUT TRANSFERENCIA CANCELACION DE LA CUOTA NÂ° 59, POR REEMBOLSO DE AMORTIZACION A CAPITAL Y COSTO DE CAPITAL POR LOS RECURSOS EFECTIVAMENTE RECIBIDOS POR PARTE DE LA EMPRESA METALURGI</t>
  </si>
  <si>
    <t>NUMERO DE LIBRETA CUT: 00099021001 OPERACIÓN E18 TRANSFERENCIA DEL SISTEMA FINANCIERO POR CUENTA DE TERCEROS A LA CUT TRANSFERENCIA POR PAGO INDEBIDO -RP MARZO 2018</t>
  </si>
  <si>
    <t>NUMERO DE LIBRETA CUT: 00099021001 OPERACIÓN E18 TRANSFERENCIA DEL SISTEMA FINANCIERO POR CUENTA DE TERCEROS A LA CUT TRANSFERENCIA POR PAGO ADELANTADO PRA -RP MARZO 2018</t>
  </si>
  <si>
    <t>||REGISTRO COBRO COMISION NOTIFICACION ENMIENDA BS220.- Y EMISION CBTE. CONTABLE BS50.- CARTA DE CREDITO STANDBY 40GA-G43418-4DGN (BCB: SB-R-2016-070) LIB. 00513012007 YPFB - RECURSOS DE NACIONALIZACION REF.: COM. AVISO ENMIENDA SBLC 40GA-G43418-DGN</t>
  </si>
  <si>
    <t>'COBRO DE'||UTILES DE ESCRITORIO POR EL COMPROBANTE CONTABLE NRO. 0918455 DE LA FECHA, S/G. NOTA DE LA EMPRESA SIDERURGICA DEL MUTUN, CITE'ESM/JPC/071/2017 DE F. 21/11/2017. DEBITO DE LA LIBRETA 0573012001 EMPRESA SIDERURGICA DEL MUTUN-RECURSOS PROPIOS.</t>
  </si>
  <si>
    <t>VENTA DE DIVISAS CON TRANSFERENCIA DE FONDOS A SOLICITUD DE MINISTERIO DE RELACIONES EXTERIORES SEGUN SOLICITUD 4710 REF: PAGO DE HABERES Y COSTO DE VIDA DEL SERVICIO DIPLOMATICO CONSULAR Y AGREGADOS COMERCIALES CORRESPONDIENTE AL MES DE MARZO 2018 SEGUN PLANILLA DE RRHH N 031801. LIB. 00099021001 TGN-RECURSOS ORDINARIOS (3987)</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</si>
  <si>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 POR DIFERENCIAL CAMBIARIO</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</si>
  <si>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t>
  </si>
  <si>
    <t>COBRO COSTOS DE PAPELERIA POR REGULARIZACION DE TRANSFERENCIA DEL EXTERIOR POR ORDEN DE CONSULADO GERAL DA BOLIVIA CORUMBA-BRASIL REF:GESTORIA CONSULAR FEBRERO Y MARZO-2018 LIB. 00010011102 MIN.RELACIONES EXTERIORES - GESTORIA CONSULAR LEY Nº 3108</t>
  </si>
  <si>
    <t>COBRO COSTOS DE PAPELERIA SEGUN TRANSFERENCIA DEL EXTERIOR POR ORDEN DE CONSULADO GENERAL DE BOLIVIE EN MILAN REF.: RECUADACION GESTORIA CONSULAR MARZO 2018 LIB. 00010011102 MIN.RELACIONES EXTERIORES - GESTORIA CONSULAR LEY Nº 3108</t>
  </si>
  <si>
    <t>VENTA DE DIVISAS CON TRANSFERENCIA DE FONDOS A SOLICITUD DE DIRECCION GENERAL DE AERONAUTICA CIVIL SEGUN SOLICITUD 4682 REF: HR-6128 TRASNFERENCIA DE RECURSOS A OACI POR CONCEPTO DE MEMBRESIA COMO MIEMBRO AL CONVENIO DE AVIACION CIVIL CORRESPONDIENTE A LA GESTION 2018, PAGO SEGUN FACT. 900021 POR SU LIB. 00117012001 LBP-DGAC-DIRECCION GRAL.DE AERONAUTICA CIVIL (4010430031) POR DIFERENCIAL CAMBIARIO</t>
  </si>
  <si>
    <t>VENTA DE DIVISAS CON TRANSFERENCIA DE FONDOS A SOLICITUD DE DIRECCION GENERAL DE AERONAUTICA CIVIL SEGUN SOLICITUD 4682 REF: HR-6128 TRASNFERENCIA DE RECURSOS A OACI POR CONCEPTO DE MEMBRESIA COMO MIEMBRO AL CONVENIO DE AVIACION CIVIL CORRESPONDIENTE A LA GESTION 2018, PAGO SEGUN FACT. 900021 POR SU LIB. 00117012001 LBP-DGAC-DIRECCION GRAL.DE AERONAUTICA CIVIL (4010430031)</t>
  </si>
  <si>
    <t>VENTA DE DIVISAS CON TRANSFERENCIA DE FONDOS A SOLICITUD DE SERVICIO GENERAL DE IDENTIFICACION PERSONAL - SEGIP SEGUN SOLICITUD 4726 REF: ENTREGA DE FONDOS A LA OFICNA DE WASHINGTON - EEUU PARA PAGO DE COMPENSACION DE COSTO DE VIDA, CORRESPONDIENTE AL MES DE MARZO 2018, SEGUN INF. TEC. 099/2018, CER LIB. 00340012003 RECAUDACION EXTRANJERIA - C.I. -L.C.</t>
  </si>
  <si>
    <t>VENTA DE DIVISAS CON TRANSFERENCIA DE FONDOS A SOLICITUD DE SERVICIO GENERAL DE IDENTIFICACION PERSONAL - SEGIP SEGUN SOLICITUD 4727 REF: ENTREGA DE FONDOS A LA OFICINA DE WASHINGTON - EEEUU PARA GASTOS EN BIENES Y SERVICIOS, SEGUN NOTA 02/2018, SOLICITUD 1, CERT. 1173. LIB. 00340012003 RECAUDACION EXTRANJERIA - C.I. -L.C.</t>
  </si>
  <si>
    <t>COBRO COSTOS DE PAPELERIA SEGUN TRANSFERENCIA DEL EXTERIOR POR ORDEN DE CONSULADO GERAL DA BOLIVIA SAO PAULO-BRASIL REF:GESTORIA CONSULAR MES DE MARZO LIB. 00010011102 MIN.RELACIONES EXTERIORES - GESTORIA CONSULAR LEY Nº 3108</t>
  </si>
  <si>
    <t>TRANSFERENCIA RECIBIDA DEL EXTERIOR SEGÚN MENSAJES SWIFT Nos. 4864-4851 (REM.EXT.) DE FECHA 10-04-2018 POR DESEMBOLSO DE CAF PRÉSTAMO CFA007860 CARRETERA CHACAPUCO RAVELO SOLICITUD DE DESEMBOLSO NRO. 44 LIBRETA N° 00291012002 ABC-RECURSOS PROPIOS REF.: UTILES DE ESCRITORIO</t>
  </si>
  <si>
    <t>COBRO COSTOS DE PAPELERIA POR REGULARIZACION DE TRANSFERENCIA DEL EXTERIOR POR ORDEN DE CONSULADO GENERAL DE BOLIVIA BUENOS AIRES-ARGENTINA REF:GESTORIA MARZO 2018 LIB. 00010011102 MIN.RELACIONES EXTERIORES - GESTORIA CONSULAR LEY Nº 3108</t>
  </si>
  <si>
    <t>VENTA DE DIVISAS CON TRANSFERENCIA DE FONDOS A SOLICITUD DE MINISTERIO DE EDUCACION SEGUN SOLICITUD 4703 REF: TRASPASO PARA LUIS EDUARDO COIMBRA PANIAGUA EQUIVALENTES 3.693,93 USD LIB. 00099021001 TGN-RECURSOS ORDINARIOS (3987) POR DIFERENCIAL CAMBIARIO</t>
  </si>
  <si>
    <t>VENTA DE DIVISAS CON TRANSFERENCIA DE FONDOS A SOLICITUD DE MINISTERIO DE EDUCACION SEGUN SOLICITUD 4703 REF: TRASPASO PARA LUIS EDUARDO COIMBRA PANIAGUA EQUIVALENTES 3.693,93 USD LIB. 00099021001 TGN-RECURSOS ORDINARIOS (3987)</t>
  </si>
  <si>
    <t>TRANSFERENCIA RECIBIDA DEL EXTERIOR SEGÚN MENSAJES SWIFT Nos. 04929-04919 (REM.EXT.) DE FECHA 10-04-2018 POR DESEMBOLSO DE OPEP PRÉSTAMO 1653-P WA NO. 8 OFID LOAN 1653P THIRD LIBRETA N° 00291012002 ABC-RECURSOS PROPIOS REF.: UTILES DE ESCRITORIO</t>
  </si>
  <si>
    <t>De: 00099024113 Transferencia en cumplimiento al DS N0913 de 15/06/2011 y el Convenio Intergubernativo de Financiamiento UPRE-CIF-IG 1013/2017, suscrito entre la UPRE y el GAM de Santiago de Andamarca proyecto Construccion 2 Aulas y Administracion U.E. Otto Saucedo Rivero de Ancorcaya Santiago de A</t>
  </si>
  <si>
    <t>De: 00099024113 Transferencia en cumplimiento al DS N0913 de 15/06/2011 y el Convenio Intergubernativo de Financiamiento UPRE-CIF-IG/430/2015, suscrito entre la UPRE y el GAM de San Julian proyecto Construccion Modulo Unidad Educativa Guillermo Jordan, correspondiente al primer desembolso equivalent</t>
  </si>
  <si>
    <t>De: 00099024113 Transferencia en cumplimiento al DS N0913 de 15/06/2011 y el Convenio Intergubernativo de Financiamiento UPRE-CIF-IG 747/2017, suscrito entre la UPRE y el GAM de Calamarca proyecto Construccion Bloque de Aulas U.E. Franz Tamayo - Huayhuasi, correspondiente al primer desembolso equiva</t>
  </si>
  <si>
    <t>De: 00099024113 Transferencia en cumplimiento al DS N0913 de 15/06/2011 y el Convenio Intergubernativo de Financiamiento UPRE-CIF-IG 746/2017, suscrito entre la UPRE y el GAM de Calamarca proyecto Construccion Bloque de Aulas U.E. San Antonio, correspondiente al primer desembolso equivalente al 20%</t>
  </si>
  <si>
    <t>De: 00099024113 Transferencia en cumplimiento al DS N0913 de 15/06/2011 y el Convenio Intergubernativo de Financiamiento UPRE-CIF-IG 988/2017, suscrito entre la UPRE y el GAM de Comarapa proyecto Construccion Unidad Educativa Tecnico Humanistico (Evo Morales Ayma) Comarapa, correspondiente al primer</t>
  </si>
  <si>
    <t>De: 00099024113 Transferencia en cumplimiento al DS N0913 de 15/06/2011 y el Convenio Intergubernativo de Financiamiento UPRE-CIF-IG/467/2015, suscrito entre la UPRE y el GAM de Moro Moro proyecto Construccion Modulo Educativo Eloy Pena Cuellar Moro Moro, correspondiente al primer desembolso equiva</t>
  </si>
  <si>
    <t>De: 00099024113 Transferencia en cumplimiento al DS N0913 de 15/06/2011 y el Convenio Intergubernativo de Financiamiento UPRE-CIF-IG 1096/2017, suscrito entre la UPRE y el GAM de Buena Vista proyecto Const. Unidad Educativa Caranda Municipio de Buena Vista, correspondiente al primer desembolso equi</t>
  </si>
  <si>
    <t>De: 00099024113 Transferencia en cumplimiento al DS N0913 de 15/06/2011 y el Convenio Intergubernativo de Financiamiento UPRE-CIF-IG 1095/2017, suscrito entre la UPRE y el GAM de Buena Vista proyecto Const. Unidad Educativa El Carmen Surutu Municipio de Buena Vista, correspondiente al primer desem</t>
  </si>
  <si>
    <t>De: 00099024113 Transferencia en cumplimiento al DS N0913 de 15/06/2011 y el Convenio Intergubernativo de Financiamiento UPRE-CIF-IG 1101/2017, suscrito entre la UPRE y el GAM de Warnes proyecto Const. Guarderia Municipal Julia Katan de Said Warnes, correspondiente al primer desembolso equivalente a</t>
  </si>
  <si>
    <t>De: 00099024113 Transferencia en cumplimiento al DS N0913 de 15/06/2011 y el Convenio Intergubernativo de Financiamiento UPRE-CIF-IG 1126/2017, suscrito entre la UPRE y el GAM de Toco proyecto Construccion Graderias Estadio Municipal de Toco, correspondiente al primer desembolso equivalente al 20% d</t>
  </si>
  <si>
    <t>De: 00099024113 Transferencia en cumplimiento al DS N0913 de 15/06/2011 y el Convenio Intergubernativo de Financiamiento UPRE-CIF-IG 112/2018, suscrito entre la UPRE y el GAD de Pando proyecto Const. Instituto Tecnologico Superior Amazonico Kemty- Municipio de San Lorenzo, correspondiente al primer</t>
  </si>
  <si>
    <t>De: 00099024113 Transferencia en cumplimiento al DS N0913 de 15/06/2011 y el Convenio Intergubernativo de Financiamiento UPRE-CIF-IG 108/2018, suscrito entre la UPRE y el GAD de Pando proyecto Const. Instituto Tecnologico Superior Prof. Silverio Rocha Moya- Municipio Porvenir, correspondiente al pri</t>
  </si>
  <si>
    <t>De: 00099024113 Transferencia en cumplimiento al DS N0913 de 15/06/2011 y el Convenio Intergubernativo de Financiamiento UPRE-CIF-IG 107/2018, suscrito entre la UPRE y el GAD de Pando proyecto Const. Instituto Tecnologico Superior Bella Flor- Municipio Bella Flor, correspondiente al primer desembols</t>
  </si>
  <si>
    <t>De: 00099024113 Transferencia en cumplimiento al DS N0913 de 15/06/2011 y el Convenio Intergubernativo de Financiamiento UPRE-CIF-IG 1125/2017, suscrito entre la UPRE y el GAM de Poroma proyecto Construccion Unidad Educativa Cucuri, correspondiente al primer desembolso equivalente al 20% del monto a</t>
  </si>
  <si>
    <t>De: 00099024113 Transferencia en cumplimiento al DS N0913 de 15/06/2011 y el Convenio Intergubernativo de Financiamiento UPRE-CIF-IG 1124/2017, suscrito entre la UPRE y el GAM de Poroma proyecto Construccion Internado Luje, correspondiente al primer desembolso equivalente al 20% del monto a financia</t>
  </si>
  <si>
    <t>TRANSFERENCIA DEL EXTERIOR SEGUN SWIFT NO.5019 DE FECHA 11/04/2018 ORDENANTE: CONSULAT GENERAL BOLIVIE (FRANCIA PARIS) REF.: RECAUDACIONES MARZO 2018 GESTORIA CONSULAR LIB. 00010011102 MIN.RELACIONES EXTERIORES - GESTORIA CONSULAR LEY Nº 3108</t>
  </si>
  <si>
    <t>TRANSFERENCIA DEL EXTERIOR SEGUN SWIFT NO.5020 DE FECHA 11/04/2018 ORDENANTE: CONSULADO DE BOLIVIA EN IQUIQUE REF.: RECAUDACION GESTION CONSULAR MARZO 2018 LIB. 00010011102 MIN.RELACIONES EXTERIORES - GESTORIA CONSULAR LEY Nº 3108</t>
  </si>
  <si>
    <t>REGULARIZACION DE TRANSFERENCIA DEL EXTERIOR SEGUN SWIFT 04928 DE FECHA 11/04/2018 ORDENANTE: CONSULADO DE BOLIVIA EN SALTA-ARGENTINA REF.: RECAUDACIONES CONSULARES DICIEMBRE 2017 LIB. 00010011102 MIN.RELACIONES EXTERIORES - GESTORIA CONSULAR LEY Nº 3108</t>
  </si>
  <si>
    <t>TRANSFERENCIA DEL EXTERIOR SEGUN SWIFT NO.5018 DE FECHA 11/04/2018 ORDENANTE: EMBAJADA DE BOLIVIA QUITO-ECUADOR REF:RECAUDACION GESTORIA MARZO 2018 LIB. 00010011102 MIN.RELACIONES EXTERIORES - GESTORIA CONSULAR LEY Nº 3108</t>
  </si>
  <si>
    <t>TRANSFERENCIA DEL EXTERIOR SEGUN SWIFT NO.5066 DE FECHA 11/04/2018 ORDENANTE: CONSULADO DE BOLIVIA EN MADRID REF.: RECAUDACIONES GESTORIA CONSULAR MARZO 2018 LIB. 00010011102 MIN.RELACIONES EXTERIORES - GESTORIA CONSULAR LEY Nº 3108</t>
  </si>
  <si>
    <t>NUMERO DE LIBRETA CUT: 00099021001 OPERACIÓN E18 TRANSFERENCIA DEL SISTEMA FINANCIERO POR CUENTA DE TERCEROS A LA CUT Pago correspondiente a Marzo 2018 Libreta 00099021001 TGN Recursos Ordinarios</t>
  </si>
  <si>
    <t>NUMERO DE LIBRETA CUT: 00099021001 OPERACIÓN E18 TRANSFERENCIA DEL SISTEMA FINANCIERO POR CUENTA DE TERCEROS A LA CUT Devolucion pagos en exceso, libreta 00099021001 Cuenta unica del tesoro Nro 3987069001</t>
  </si>
  <si>
    <t>De: 00099024113 Transferencia en cumplimiento al DS N0913 de 15/06/2011 y el Convenio Intergubernativo de Financiamiento UPRE-CIF-IG 0118/218, suscrito entre la UPRE y el GAM de Viacha proyecto Construccion Coliseo Cerrado Multifuncional Distrito 7 Viacha, correspondiente al primer desembolso equiva</t>
  </si>
  <si>
    <t>De: 00099024113 Transferencia en cumplimiento al DS N0913 de 15/06/2011 y el Convenio Intergubernativo de Financiamiento UPRE-CIF-IG 1108/2017, suscrito entre la UPRE y el GAM de Desaguadero proyecto Const. Unidad Educativa Tecnico Humanistico Batallon Colorados - Desaguadero, correspondiente al pri</t>
  </si>
  <si>
    <t>De: 00099024113 Transferencia en cumplimiento al DS N0913 de 15/06/2011 y el Convenio Intergubernativo de Financiamiento UPRE-CIF-IG 1123/2017, suscrito entre la UPRE y el GAR del Gran Chaco proyecto Construccion Matadero Yacuiba, correspondiente al primer desembolso equivalente al 20% del monto a f</t>
  </si>
  <si>
    <t>De: 00099024113 Transferencia en cumplimiento al DS N0913 de 15/06/2011 y el Convenio Intergubernativo de Financiamiento UPRE-CIF-IG 376/2015, suscrito entre la UPRE y el GAM Sicaya, Proyecto Construccion Bloque de Aulas Unidad Educativa Sicaya, correspondiente al pago de la planilla N6 de cierre, s</t>
  </si>
  <si>
    <t>De: 00099024113 Transferencia en cumplimiento al DS N0913 de 15/06/2011 y el Convenio Intergubernativo de Financiamiento UPRE-CIF-IG 404/2016, suscrito entre la UPRE y el GAM Icla, Proyecto Construccion Coliseo Cerrado Icla, correspondiente al pago de la planilla N5 de cierre, segun la UPRE.</t>
  </si>
  <si>
    <t>De: 00099024113 Transferencia en cumplimiento al DS N0913 de 15/06/2011 y el Convenio Intergubernativo de Financiamiento UPRE-CIF-IG 1103/2017, suscrito entre la UPRE y el GAM Viacha, Proyecto Construccion Cancha de Futbol de Cesped Sintetico U.E. Achica Arriba Com. Achica Arriba D-3, correspondient</t>
  </si>
  <si>
    <t>De: 00099024113 Transferencia en cumplimiento al DS N0913 de 15/06/2011 y el Convenio Intergubernativo de Financiamiento UPRE-CIF-IG/374/2016, suscrito entre la UPRE y el GAM de San Lorenzo proyecto Const. Modulo para la U.E. 24 de Septiembre, Com. Blanca Flor, correspondiente al pago de la planilla</t>
  </si>
  <si>
    <t>||COBRO POR COMISIONES DE ENMIENDA BS220.-, GASTOS DE COMUNICACION BS220.- Y EMISION DE CBTE. CONTABLE BS50.- REF.: CARTA DE CREDITO I-2018-04 SEGUN NOTA SEDEM/GG/EV/2018-0052 ADJUNTA CGO. LIB. 00132079201 SEDEM- PLANTA ENVASES DE VIDRIO CHUQUISACA - MUNICIPIO ZUDAÑEZ</t>
  </si>
  <si>
    <t>||RESPUESTA A DEBITO DEL BANQUERO SG SWIFT NO.5078 DE LA FECHA REF: COBRO COMISION EUR 43,99 POR TRANSFERENCIA DE EUR 43,988,64.- F. VALOR 29-03-2018 SG SOL. MIN.DE EDUCACION, TRANSF.DE RECURSOS. CTA.00016011101 MEC-MIN.EDUCACION Y CULTURA</t>
  </si>
  <si>
    <t>||RESPUESTA A DEBITO DEL BANQUERO SG SWIFT NO.5078 DE LA FECHA REF: COBRO COMISION EUR 43,99 POR TRANSFERENCIA DE EUR 43,988,64.- F. VALOR 29-03-2018 SG SOL. MIN.DE EDUCACION, TRANSF.DE RECURSOS. CGO.CTA.00016011101 MEC-MIN.EDUCACION Y CULTURA (UTILES DE ESCRITORIO)</t>
  </si>
  <si>
    <t>||RESPUESTA A DEBITO DEL BANQUERO SG SWIFT NO.5077 DE LA FECHA REF: COBRO COMISION EUR 12,50 POR TRANSFERENCIA DE EUR 2,500.- F. VALOR 05-04-2018 SG SOL. MIN.DE EDUCACION, TRASPASO PARA VIOLETA CARMEN ANGULO FERNANDEZ CTA.00099021001 TGN-RECURSOS ORDINARIOS</t>
  </si>
  <si>
    <t>||RESPUESTA A DEBITO DEL BANQUERO SG SWIFT NO.5077 DE LA FECHA REF: COBRO COMISION EUR 12,50 POR TRANSFERENCIA DE EUR 2,500.- F. VALOR 05-04-2018 SG SOL. MIN.DE EDUCACION, TRASPASO PARA VIOLETA CARMEN ANGULO FERNANDEZ CGO.CTA.00099021001 TGN-RECURSOS ORDINARIOS (UTILES DE ESCRITORIO)</t>
  </si>
  <si>
    <t>||RESPUESTA A DEBITO DEL BANQUERO SG SWIFT NO.5075 DE LA FECHA REF: COBRO COMISION EUR 15,00 POR TRANSFERENCIA DE EUR 459,00 F. VALOR 02-03-2018 SG SOL. DE LA CONTRALORIA GENERAL DEL ESTADO, PAGO CUOTA ANUAL POR MEMBRESIA . CTA.00680012001 CONTRALORIA GENERAL DEL ESTADO-INGRESOS</t>
  </si>
  <si>
    <t>||RESPUESTA A DEBITO DEL BANQUERO SG SWIFT NO.5075 DE LA FECHA REF: COBRO COMISION EUR 15,00 POR TRANSFERENCIA DE EUR 459,00 F. VALOR 02-03-2018 SG SOL. DE LA CONTRALORIA GENERAL DEL ESTADO, PAGO CUOTA ANUAL POR MEMBRESIA . CGO.CTA.00680012001 CONTRALORIA GENERAL DEL ESTADO-INGRESOS (UTILES DE ESCRITORIO)</t>
  </si>
  <si>
    <t>||RESPUESTA A DEBITO DEL BANQUERO SEG. SWIFT 05080 DE LA FECHA. REF.: POR TRANSF. DE EUR 3.893,05 VALOR 14/03/2018 SOLICITUD 10928 DE DIREMAR LIBRETA 00099021001 TGN-RECURSOS ORDINARIOS</t>
  </si>
  <si>
    <t>||RESPUESTA A DEBITO DEL BANQUERO SEG. SWIFT 05080 DE LA FECHA. REF.: POR TRANSF. DE EUR 3.893,05 VALOR 14/03/2018 SOLICITUD 10928 DE DIREMAR LIBRETA 00099021001 TGN-RECURSOS ORDINARIOS - UTILES DE ESCRITORIO</t>
  </si>
  <si>
    <t>||RESPUESTA A DEBITO DEL BANQUERO SG SWIFT NO.5079 DE LA FECHA REF: COBRO COMISION EUR 40,00 POR TRANSFERENCIA DE EUR 1,400.- F. VALOR 02-03-2018 SG SOL. MIN.DE DES.PRODUCTIVO Y ECOM.PLURAL , PAGO MEMBRESIA . CTA.00041031107 MPM-INSTITUTO BOLIVIANO DE METROLOGIA</t>
  </si>
  <si>
    <t>||RESPUESTA A DEBITO DEL BANQUERO SG SWIFT NO.5079 DE LA FECHA REF: COBRO COMISION EUR 40,00 POR TRANSFERENCIA DE EUR 1,400.- F. VALOR 02-03-2018 SG SOL. MIN.DE DES.PRODUCTIVO Y ECOM.PLURAL , PAGO MEMBRESIA . CGO.CTA.00041031107 MPM-INSTITUTO BOLIVIANO DE METROLOGIA (UTILES DE ESCRITORIO)</t>
  </si>
  <si>
    <t>||RESPUESTA A DEBITO DEL BANQUERO SEG. SWIFT 05076 DE LA FECHA. REF.: TRANSF. DE EUR 1,933,34 VALOR 5/04/2018 SEG.SOLICITUD 011357 DEL MIN. EDUCACION LIBRETA 00099021001 TGN-RECURSOS ORDINARIOS</t>
  </si>
  <si>
    <t>||RESPUESTA A DEBITO DEL BANQUERO SEG. SWIFT 05076 DE LA FECHA. REF.: TRANSF. DE EUR 1,933,34 VALOR 5/04/2018 SEG.SOLICITUD 011357 DEL MIN. EDUCACION LIBRETA 00099021001 TGN-RECURSOS ORDINARIOS - UTILES DE ESCRITORIO</t>
  </si>
  <si>
    <t>||COBRO DE COMISIONES BCB POR ADMINISTRACION DEL FIDEICOMISO DEL 01/01/2018 AL 31/03/2018, SEGUN CONT.FINDEICOMISO SANO N°402/2014 DEL 18/12/2014 Y NOTA YPFB/GAFC 0797 - DFC 0857- URT 0448/2018 DEL 09/04/2018 EQUIV. USD5.588,92 LIBRETA N° 00513012007 YPFB-RECURSOS NACIONALIZACION</t>
  </si>
  <si>
    <t>VENTA DE DIVISAS CON TRANSFERENCIA DE FONDOS A SOLICITUD DE DIRECCION ESTRATEGICA DE REIVINDICACION MARITIMA DIREMAR SEGUN SOLICITUD 4728 REF: PAYMENT CORRESPONDING TO THE FEES OF COUNSEL FRANCESCO SINDICO FOR PERFORMANCE OF COUNSELLING SERVICES IN PUBLIC INTERNATIONAL LAW AS PER CONTRACT REQUESTED LIB. 00099021001 TGN-RECURSOS ORDINARIOS (3987) POR DIFERENCIAL CAMBIARIO</t>
  </si>
  <si>
    <t>VENTA DE DIVISAS CON TRANSFERENCIA DE FONDOS A SOLICITUD DE DIRECCION ESTRATEGICA DE REIVINDICACION MARITIMA DIREMAR SEGUN SOLICITUD 4728 REF: PAYMENT CORRESPONDING TO THE FEES OF COUNSEL FRANCESCO SINDICO FOR PERFORMANCE OF COUNSELLING SERVICES IN PUBLIC INTERNATIONAL LAW AS PER CONTRACT REQUESTED LIB. 00099021001 TGN-RECURSOS ORDINARIOS (3987)</t>
  </si>
  <si>
    <t>VENTA DE DIVISAS CON TRANSFERENCIA DE FONDOS A SOLICITUD DE MINISTERIO DE EDUCACION SEGUN SOLICITUD 4704 REF: TRASPASO PARA UNIVERSITY OF MELBOURNE (CLAUDIA JANETH LIMACHI NINA) EQUIVALENTES 25.303,07 USD LIB. 00099021001 TGN-RECURSOS ORDINARIOS (3987) POR DIFERENCIAL CAMBIARIO</t>
  </si>
  <si>
    <t>VENTA DE DIVISAS CON TRANSFERENCIA DE FONDOS A SOLICITUD DE MINISTERIO DE EDUCACION SEGUN SOLICITUD 4704 REF: TRASPASO PARA UNIVERSITY OF MELBOURNE (CLAUDIA JANETH LIMACHI NINA) EQUIVALENTES 25.303,07 USD LIB. 00099021001 TGN-RECURSOS ORDINARIOS (3987)</t>
  </si>
  <si>
    <t>COBRO COSTOS DE PAPELERIA SEGUN TRANSFERENCIA DEL EXTERIOR POR ORDEN DE CONSULAT GENERAL BOLIVIE (FRANCIA PARIS) REF.: RECAUDACIONES MARZO 2018 GESTORIA CONSULAR LIB. 00010011102 MIN.RELACIONES EXTERIORES - GESTORIA CONSULAR LEY Nº 3108</t>
  </si>
  <si>
    <t>COBRO COSTOS DE PAPELERIA SEGUN TRANSFERENCIA DEL EXTERIOR POR ORDEN DE CONSULADO DE BOLIVIA EN IQUIQUE REF.: RECAUDACION GESTION CONSULAR MARZO 2018 LIB. 00010011102 MIN.RELACIONES EXTERIORES - GESTORIA CONSULAR LEY Nº 3108</t>
  </si>
  <si>
    <t>COBRO COSTOS DE PAPELERIA POR REGULARIZACION DE TRANSFERENCIA DEL EXTERIOR POR ORDEN DE CONSULADO DE BOLIVIA EN SALTA-ARGENTINA REF.: RECAUDACIONES CONSULARES DICIEMBRE 2017 LIB. 00010011102 MIN.RELACIONES EXTERIORES - GESTORIA CONSULAR LEY Nº 3108</t>
  </si>
  <si>
    <t>COBRO COSTOS DE PAPELERIA SEGUN TRANSFERENCIA DEL EXTERIOR POR ORDEN DE PUMA ENERGY PARAGUAY S.A. REF.: OPE 0/387643 LIB. 00513062001 YPFB-OPERACIONES PLANTA DE SEPARACION DE LIQUIDOS RIO GRANDE</t>
  </si>
  <si>
    <t>VENTA DE DIVISAS A SOLICITUD DE YACIMIENTOS PETROLIFEROS FISCALES BOLIVIANOS SEGUN SOLICITUD 4741 REF: PAGO A SAMSUNG ENGINEERING SA POR SERVICIO DE OPERACION Y MANTENIMIENTO ASISTIDO PARA LA PLANTA DE AMONIACO UREA QUINTA ADENDA NOVIEMBRE 2017 LIB. 00513062001 YPFB-OPERACIONES PLANTA DE SEPARACION DE LIQUIDOS RIO GRANDE</t>
  </si>
  <si>
    <t>VENTA DE DIVISAS CON TRANSFERENCIA DE FONDOS A SOLICITUD DE MINISTERIO DE RELACIONES EXTERIORES SEGUN SOLICITUD 4732 REF: REMESAS ADICIONALES A FAVOR DE LA MISION PERMANENTE ANTE LA ONU PARA CUBRIR PASAJES Y VIATICOS POR VIAJE AL HAYA Y PARA LA EMBAJADA EN PERU PARA COMPRA DE RADIADOR SEGUN INFORME LIB. 00099021001 TGN-RECURSOS ORDINARIOS (3987)</t>
  </si>
  <si>
    <t>TRANSFERENCIA DE FONDOS AL EXTERIOR A SOLICITUD DE TESORO GENERAL DE LA NACION SEGUN SOLICITUD 4739 REF: PAGO DEL SEGUNDO LOTE DE 55 MIL PIEZAS DE LIBRETAS DE PASAPORTE DE LECTURA MECANICA A LA EMPRESA IN IMPRIMERIE NATIONALE LIB. 00099021001 TGN-RECURSOS ORDINARIOS (3987)</t>
  </si>
  <si>
    <t>VENTA DE DIVISAS CON TRANSFERENCIA DE FONDOS A SOLICITUD DE ADMINISTRACION DE SERVICIOS PORTUARIOS BOLIVIA SEGUN SOLICITUD 4743 REF: H.R. 593 - 592 - ENVIO DE RECURSOS AL PUERTO DE ARICA PARA GASTOS DE FUNCIONAMIENTO Y GATE OUT CORRESPONDIENTE A LA REPOSICION DE FEBRERO Y MARZO/2018 SEGUN COMUNICACI LIB. 00594012001 ASP-B FONDO DE OPERACIONES</t>
  </si>
  <si>
    <t>VENTA DE DIVISAS CON TRANSFERENCIA DE FONDOS A SOLICITUD DE MINISTERIO DE GOBIERNO SEGUN SOLICITUD 4731 REF: HABERES DE AGREGADOS Y ADJUNTOS A AGREGADOS POLICIALES EN EL EXTERIOR CORRESPONDIENTE AL MES DE MARZO 2018 CUENTAS EXTRANJERAS LIB. 00099021001 TGN-RECURSOS ORDINARIOS (3987)</t>
  </si>
  <si>
    <t>COBRO COSTOS DE PAPELERIA SEGUN TRANSFERENCIA DEL EXTERIOR POR ORDEN DE EMBAJADA DE BOLIVIA QUITO-ECUADOR REF:RECAUDACION GESTORIA MARZO 2018 LIB. 00010011102 MIN.RELACIONES EXTERIORES - GESTORIA CONSULAR LEY Nº 3108</t>
  </si>
  <si>
    <t>COBRO COSTOS DE PAPELERIA SEGUN TRANSFERENCIA DEL EXTERIOR POR ORDEN DE CONSULADO DE BOLIVIA EN MADRID REF.: RECAUDACIONES GESTORIA CONSULAR MARZO 2018 LIB. 00010011102 MIN.RELACIONES EXTERIORES - GESTORIA CONSULAR LEY Nº 3108</t>
  </si>
  <si>
    <t>COBRO COSTOS DE PAPELERIA SEGUN TRANSFERENCIA DEL EXTERIOR POR ORDEN DE CORPORACION PETROLERA S.A. REF.FACTURA NRO.79 LIB. 00513062001 YPFB-OPERACIONES PLANTA DE SEPARACION DE LIQUIDOS RIO GRANDE</t>
  </si>
  <si>
    <t>De: 00099024113 Transferencia en cumplimiento al DS N0913 de 15/06/2011 y el Convenio Intergubernativo de Financiamiento UPRE-CIF-IG 1097/2017, suscrito entre la UPRE y el GAM de Cotagaita proyecto Construccion Unidad Educativa Carlos Medinacelli de Cotagaita - Cotagaita, correspondiente al primer d</t>
  </si>
  <si>
    <t>De: 00099024113 Transferencia en cumplimiento al DS N0913 de 15/06/2011 y el Convenio Intergubernativo de Financiamiento UPRE-CIF-IG 102/2018, suscrito entre la UPRE y el GAM de Uyuni proyecto Const. U.E. Modelo Uyuni, correspondiente al primer desembolso equivalente al 20% del monto a financiar, se</t>
  </si>
  <si>
    <t>De: 00099024113 Transferencia en cumplimiento al DS N0913 de 15/06/2011 y el Convenio Intergubernativo de Financiamiento UPRE-CIF-IG 413/2017, suscrito entre la UPRE y el GAM de Villazon proyecto Construccion Unidad Educativa 6 de junio B, correspondiente al primer desembolso equivalente al 20% del</t>
  </si>
  <si>
    <t>De: 00099024113 Transferencia en cumplimiento al DS N0913 de 15/06/2011 y el Convenio Intergubernativo de Financiamiento UPRE-CIF-IG 582/2017, suscrito entre la UPRE y el GAM de Villazon proyecto Construccion Unidad Educativa Carlos Villegas, correspondiente al primer desembolso equivalente al 20% d</t>
  </si>
  <si>
    <t>De: 00099024113 Transferencia en cumplimiento al DS N0913 de 15/06/2011 y el Convenio Intergubernativo de Financiamiento UPRE-CIF-IG 906/2017, suscrito entre la UPRE y el GAM de Puna proyecto Construccion Unidad Educativa Jose Maria Linares C, correspondiente al primer desembolso equivalente al 20%</t>
  </si>
  <si>
    <t>De: 00099024113 Transferencia en cumplimiento al DS N0913 de 15/06/2011 y el Convenio Intergubernativo de Financiamiento UPRE-CIF-IG/544/2016, suscrito entre la UPRE y el GAM de Arampampa proyecto Const. Aula Multigrado U.E. Charcamarcavi, correspondiente al pago de la planilla N 2 de cierre, segun</t>
  </si>
  <si>
    <t>De: 00099024113 Transferencia en cumplimiento al DS N0913 de 15/06/2011 y el Convenio Intergubernativo de Financiamiento UPRE-CIF-IG/341/2015, suscrito entre la UPRE y el GAM de Mocomoco proyecto Construccion Cancha Cesped Sintetico Mocomoco, correspondiente al pago de la planilla N 2, segun la UPRE</t>
  </si>
  <si>
    <t>De: 00099024113 Transferencia en cumplimiento al DS N0913 de 15/06/2011 y el Convenio Intergubernativo de Financiamiento UPRE-CIF-IG/341/2015, suscrito entre la UPRE y el GAM de Mocomoco proyecto Construccion Cancha Cesped Sintetico Mocomoco, correspondiente al pago de la planilla N 1, segun la UPRE</t>
  </si>
  <si>
    <t>De: 00099024113 Transferencia en cumplimiento al DS N0913 de 15/06/2011 y el Convenio Interinstitucional de Financiamiento UPRE-CIF-010/2016, suscrito entre la UPRE y el GAM de Puerto Villarroel proyecto Construccion Infraestructura UMSS Valle Sacta, correspondiente al pago de la planilla N 3, segun</t>
  </si>
  <si>
    <t>De: 00099024113 Transferencia en cumplimiento al DS N0913 de 15/06/2011 y el Convenio Intergubernativo de Financiamiento UPRE-CIF-IG 0178/2016, suscrito entre la UPRE y el GAM de Camargo proyecto Const. Unidad Educativa 25 de Mayo - Camargo, correspondiente al pago de la planilla N 9, segun la UPRE.</t>
  </si>
  <si>
    <t>De: 00099024113 Transferencia en cumplimiento al DS N0913 de 15/06/2011 y el Convenio Intergubernativo de Financiamiento UPRE-CIF-IG 530/2016, suscrito entre la UPRE y el GAM de Villa Tunari proyecto Construccion Infraestructura Centro de Capacitacion de Saneamiento Basico Chipiriri, correspondiente</t>
  </si>
  <si>
    <t>De: 00099024113 Transferencia en cumplimiento al DS N0913 de 15/06/2011 y el Convenio Intergubernativo de Financiamiento UPRE-CIF-IG/308/2015, suscrito entre la UPRE y el GAM de Padcaya proyecto Construccion Cancha Deportiva con Cesped Sintetico Padcaya, correspondiente al pago de la planilla N 7 de</t>
  </si>
  <si>
    <t>De: 00099024113 Transferencia en cumplimiento al DS N0913 de 15/06/2011 y el Convenio Interinstitucional de Financiamiento UPRE-CIF/126/2017, suscrito entre la UPRE y la Universidad Tecnica de Oruro proyecto Construccion Dos Bloques Laboratorios, Aulas y Auditorio de la Facultad de Ciencias Agrarias</t>
  </si>
  <si>
    <t>De: 00099024113 Transferencia en cumplimiento al DS N0913 de 15/06/2011 y el Convenio Interinstitucional de Financiamiento UPRE-CIF/132-A/2017, suscrito entre la UPRE y la Universidad Tecnica de Oruro proyecto Construccion Bloque Laboratorios Carrera Ingenieria Quimica FNI - UTO, correspondiente al</t>
  </si>
  <si>
    <t>De: 00099024113 Transferencia en cumplimiento al DS N0913 de 15/06/2011 y el Convenio Intergubernativo de Financiamiento UPRE-CIF-IG 992/2017, suscrito entre la UPRE y el GAM de Padcaya proyecto Construccion Centro de Salud Trementinal, correspondiente al primer desembolso equivalente al 20% del mon</t>
  </si>
  <si>
    <t>De: 00099024113 Transferencia en cumplimiento al DS N0913 de 15/06/2011 y el Convenio Intergubernativo de Financiamiento UPRE-CIF-IG 0128/2018, suscrito entre la UPRE y el GAM de Entre Rios proyecto Const. U.E. Francisco Bourdeth OConnor Entre Rios - Tarija, correspondiente al primer desembolso equi</t>
  </si>
  <si>
    <t>De: 00099024113 Transferencia en cumplimiento al DS N0913 de 15/06/2011 y el Convenio Intergubernativo de Financiamiento UPRE-CIF-IG 597/2017, suscrito entre la UPRE y el GAM de Uriondo proyecto Construccion Centro de Salud con Internacion Miscas Caldera, correspondiente al primer desembolso equival</t>
  </si>
  <si>
    <t>TRANSFERENCIA DEL EXTERIOR SEGUN SWIFT NO.5119 DE FECHA 12/04/2018 ORDENANTE: CONSULADO GENERAL DE BOLIVIA EN ARICA-CHILE GESTORIA CONSULAR FEB 2018 LIB. 00010011102 MIN.RELACIONES EXTERIORES - GESTORIA CONSULAR LEY Nº 3108</t>
  </si>
  <si>
    <t>TRANSFERENCIA DEL EXTERIOR SEGUN SWIFT 05117 DE FECHA 12/04/2018 ORDENANTE: EMBAJADA DE BOLIVIA EN SUECIA REF.: GESTORIA CONSULAR LIB. 00010011102 MIN.RELACIONES EXTERIORES - GESTORIA CONSULAR LEY Nº 3108</t>
  </si>
  <si>
    <t>TRANSFERENCIA DEL EXTERIOR SEGUN SWIFT NO.5121 DE FECHA 12/04/2018 ORDENANTE: CONSULADO DE BOLIVIA EN VALENCIA REF.: RECAUDACION CONSULAR MARZO 2018 LIB. 00010011102 MIN.RELACIONES EXTERIORES - GESTORIA CONSULAR LEY Nº 3108</t>
  </si>
  <si>
    <t>TRANSFERENCIA DEL EXTERIOR SEGUN SWIFT NO.5120 DE FECHA 12/04/2018 ORDENANTE: CONSULATE GENL OF THE PLURINATIONAL STATE OF BOLIVIA REF.: GESTORIA CONSULAR LIB. 00010011102 MIN.RELACIONES EXTERIORES - GESTORIA CONSULAR LEY Nº 3108</t>
  </si>
  <si>
    <t>TRANSFERENCIA DEL EXTERIOR SEGUN SWIFT NO.5158 DE FECHA 12/04/2018 ORDENANTE: CONSULADO DE BOLIVIA-MONTEVIDEO URUGUAY REF.GESTORIA CONSULAR NOV-2017 A MARZO 2018 LIB. 00010011102 MIN.RELACIONES EXTERIORES - GESTORIA CONSULAR LEY Nº 3108</t>
  </si>
  <si>
    <t>REGULARIZACION DE TRANSFERENCIA DEL EXTERIOR SEGUN SWIFT 04859 DE FECHA 12/04/2018 ORDENANTE: CONSULADO GERAL DA BOLIVIA BR/ SAO PAULO LIB. 00340012005 SEGIP - RECAUDACION EXTERIOR - CEDULAS DE IDENTIDAD</t>
  </si>
  <si>
    <t>TRANSFERENCIA DEL EXTERIOR SEGUN SWIFT 05162 DE FECHA 12/04/2018 ORDENANTE: CONSULADO GERAL DA BOLIVIA BR/SAO PAULO LIB. 00010011102 MIN.RELACIONES EXTERIORES - GESTORIA CONSULAR LEY Nº 3108</t>
  </si>
  <si>
    <t>A:00373024105 DESEMBOLSO DE RECURSOS AL FONDO DE DESARROLLO INDIGENA PARA 4 PROGRAMAS Y/O PROYECTOS DE LOS GOBIERNOS AUTONOMOS MUNICIPALES DE LOS DEPARTAMENTOS DE CHUQUISACA Y ORURO S/G NOTA CITE: FDI/DGE/EXT/N 151/2018 E INFORME MEFP/VTCP/DGPOT/UPCFTGN/INF/N33/2018. (H.R. 6-9169-R)</t>
  </si>
  <si>
    <t>NUMERO DE LIBRETA CUT: 00099021001 OPERACIÓN E18 TRANSFERENCIA DEL SISTEMA FINANCIERO POR CUENTA DE TERCEROS A LA CUT A SOLICITUD DEL MEFP SEGUN NOTA CITE MEFP VTCP DGPOT UAIS CPI NO 0418006 BUN 18</t>
  </si>
  <si>
    <t>NUMERO DE LIBRETA CUT: 00099021001 OPERACIÓN E18 TRANSFERENCIA DEL SISTEMA FINANCIERO POR CUENTA DE TERCEROS A LA CUT A SOLICITUD DEL MEFP SEGUN NOTA CITE MEFP VTCP DGPOT UAIS CPI NO 0418005 BUN 18</t>
  </si>
  <si>
    <t>NUMERO DE LIBRETA CUT: 00099021001 OPERACIÓN E18 TRANSFERENCIA DEL SISTEMA FINANCIERO POR CUENTA DE TERCEROS A LA CUT A SOLICITUD DEL MEFP SEGUN NOTA CITE MEFP VTCP DGPOT UAIS CPI NO 0418004 BUN 18</t>
  </si>
  <si>
    <t>NUMERO DE LIBRETA CUT: 00099021001 OPERACIÓN E18 TRANSFERENCIA DEL SISTEMA FINANCIERO POR CUENTA DE TERCEROS A LA CUT A SOLICITUD DEL MEFP SEGUN NOTA CITE MEFP VTCP DGPOT UAIS CPI NO 0418003 BUN 18</t>
  </si>
  <si>
    <t>NUMERO DE LIBRETA CUT: 00099021001 OPERACIÓN E18 TRANSFERENCIA DEL SISTEMA FINANCIERO POR CUENTA DE TERCEROS A LA CUT A SOLICITUD DEL MEFP SEGUN NOTA CITE MEFP VTCP DGPOT UAIS CPI NO 0418002 BUN 18</t>
  </si>
  <si>
    <t>||TRANSFERENCIA DE FONDOS S/G. MENSAJES SWIFT NROS. 05174 Y 05169 DE LA FECHA. (SECTOR PÚBLICO). DEBITO DE LA LIBRETA 00117012001 DGAC, REPOSICION UTILES DE ESCRITORIO.</t>
  </si>
  <si>
    <t>COBRO COSTOS DE PAPELERIA SEGUN TRANSFERENCIA DEL EXTERIOR POR ORDEN DE CONSULADO GENERAL DE BOLIVIA EN ARICA-CHILE GESTORIA CONSULAR FEB 2018 LIB. 00010011102 MIN.RELACIONES EXTERIORES - GESTORIA CONSULAR LEY Nº 3108</t>
  </si>
  <si>
    <t>COBRO COSTOS DE PAPELERIA SEGUN TRANSFERENCIA DEL EXTERIOR POR ORDEN DE EMBAJADA DE BOLIVIA EN SUECIA REF.: GESTORIA CONSULAR LIB. 00010011102 MIN.RELACIONES EXTERIORES - GESTORIA CONSULAR LEY Nº 3108</t>
  </si>
  <si>
    <t>COBRO COSTOS DE PAPELERIA SEGUN TRANSFERENCIA DEL EXTERIOR POR ORDEN DE CONSULADO DE BOLIVIA EN VALENCIA REF.: RECAUDACION CONSULAR MARZO 2018 LIB. 00010011102 MIN.RELACIONES EXTERIORES - GESTORIA CONSULAR LEY Nº 3108</t>
  </si>
  <si>
    <t>COBRO COSTOS DE PAPELERIA SEGUN TRANSFERENCIA DEL EXTERIOR POR ORDEN DE CONSULATE GENL OF THE PLURINATIONAL STATE OF BOLIVIA REF.: GESTORIA CONSULAR LIB. 00010011102 MIN.RELACIONES EXTERIORES - GESTORIA CONSULAR LEY Nº 3108</t>
  </si>
  <si>
    <t>VENTA DE DIVISAS CON TRANSFERENCIA DE FONDOS A SOLICITUD DE MINISTERIO DE DEFENSA SEGUN SOLICITUD 4746 REF: PAGO A EMPRESA CARIBE AVIATION POR ADQUISICION DE LLANTAS NLG Y MLG DE AERONAVES PARA TRANSPORTE AEREO MILITAR LIB. 00020011103 MINISTERIO DE DEFENSA - INGRESOS VARIOS</t>
  </si>
  <si>
    <t>VENTA DE DIVISAS CON TRANSFERENCIA DE FONDOS A SOLICITUD DE MINISTERIO DE DEFENSA SEGUN SOLICITUD 4745 REF: PAGO A EMPRESA THINK HOLDINGS POR LA OCTAVA CUOTA DE LA ADQUISICION DE AERONAVE PARA TRANSPORTE AEREO MILITAR LIB. 00020011103 MINISTERIO DE DEFENSA - INGRESOS VARIOS</t>
  </si>
  <si>
    <t>VENTA DE DIVISAS CON TRANSFERENCIA DE FONDOS A SOLICITUD DE MINISTERIO DE RELACIONES EXTERIORES SEGUN SOLICITUD 4740 REF: COMPRA DE PASAPORTES EN BLANCO 5500 PARA LOS CENTRO EMISOR DE PASAPORTES EN MADRID Y EN WASHINGTON SEGUN NOTA NI 20. LIB. 00010011102 MIN.RELACIONES EXTERIORES - GESTORIA CONSULAR LEY Nº 3108</t>
  </si>
  <si>
    <t>VENTA DE DIVISAS CON TRANSFERENCIA DE FONDOS A SOLICITUD DE MINISTERIO DE DEFENSA SEGUN SOLICITUD 4744 REF: PAGO A EMPRESA CARIBE AVIATION POR ADQUISICION DE MATERIAL ELECTRICO Y REPUESTOS PARA AERONAVE DE TRANSPORTE AEREO MILITAR LIB. 00020011103 MINISTERIO DE DEFENSA - INGRESOS VARIOS</t>
  </si>
  <si>
    <t>VENTA DE DIVISAS CON TRANSFERENCIA DE FONDOS A SOLICITUD DE MINISTERIO DE ECONOMIA Y FINANZAS PUBLICAS SEGUN SOLICITUD 4747 REF: PAGO A THE BANK OF NEW YORK MELLON - CUENTA 8900627336, POR COMISION DE AGENTE PAGADOR DEL TRUSTEE (PAYING AGENT FEE), PERIODO DEL 20/03/2018 AL 19/03/2019, SEGUN MEFP/VTC LIB. 00099021001 TGN-RECURSOS ORDINARIOS (3987)</t>
  </si>
  <si>
    <t>COBRO COSTOS DE PAPELERIA SEGUN TRANSFERENCIA DEL EXTERIOR POR ORDEN DE CONSULADO DE BOLIVIA-MONTEVIDEO URUGUAY REF.GESTORIA CONSULAR NOV-2017 A MARZO 2018 LIB. 00010011102 MIN.RELACIONES EXTERIORES - GESTORIA CONSULAR LEY Nº 3108</t>
  </si>
  <si>
    <t>COBRO COSTOS DE PAPELERIA SEGUN TRANSFERENCIA DEL EXTERIOR POR ORDEN DE CORPORACION PARAGUAYA DISTRIBUIDORA DE DERIVADOS DE PETROLEO S.A. REF.: PAGO A PROVEEDORES LIB. 00513062001 YPFB-OPERACIONES PLANTA DE SEPARACION DE LIQUIDOS RIO GRANDE</t>
  </si>
  <si>
    <t>VENTA DE DIVISAS A SOLICITUD DE YACIMIENTOS PETROLIFEROS FISCALES BOLIVIANOS SEGUN SOLICITUD 4754 REF: PAGO A SAMSUNG ENGINEERING SA POR SERVICIO DE OPERACION Y MANTENIMIENTO ASISTIDO DE AMONIACO UREA QUINTA ADENDA DICIEMBRE 2017 LIB. 00513062001 YPFB-OPERACIONES PLANTA DE SEPARACION DE LIQUIDOS RIO GRANDE</t>
  </si>
  <si>
    <t>COBRO COSTOS DE PAPELERIA POR REGULARIZACION DE TRANSFERENCIA DEL EXTERIOR POR ORDEN DE CONSULADO GERAL DA BOLIVIA BR/ SAO PAULO LIB. 00340012003 RECAUDACION EXTRANJERIA - C.I. -L.C.</t>
  </si>
  <si>
    <t>TRANSFERENCIA RECIBIDA DEL EXTERIOR SEGÚN MENSAJES SWIFT Nos. 05125-05113 (REM.EXT.) DE FECHA 12-04-2018 POR DESEMBOLSO DE BID PRÉSTAMO 2786/BL-BO REQ 0025 OPS0201814725A LIBRETA N° 00291012002 ABC-RECURSOS PROPIOS REF.: UTILES DE ESCRITORIO</t>
  </si>
  <si>
    <t>TRANSFERENCIA RECIBIDA DEL EXTERIOR SEGÚN MENSAJES SWIFT Nos. 05126-05114 (REM.EXT.) DE FECHA 12-04-2018 POR DESEMBOLSO DE BID PRÉSTAMO 2786/BL-BO REQ 0025 OPS0201814725A LIBRETA N° 00291012002 ABC-RECURSOS PROPIOS REF.: UTILES DE ESCRITORIO</t>
  </si>
  <si>
    <t>COBRO COSTOS DE PAPELERIA SEGUN TRANSFERENCIA DEL EXTERIOR POR ORDEN DE CONSULADO GERAL DA BOLIVIA BR/SAO PAULO LIB. 00010011102 MIN.RELACIONES EXTERIORES - GESTORIA CONSULAR LEY Nº 3108</t>
  </si>
  <si>
    <t>TRANSFERENCIA RECIBIDA DEL EXTERIOR SEGÚN MENSAJES SWIFT Nos. 05124-05112 (REM.EXT.) DE FECHA 12-04-2018 POR DESEMBOLSO DE CAF PRÉSTAMO CFA008239 CARRETERA PADILLA-EL SALTO LIBRETA N° 00291012002 ABC-RECURSOS PROPIOS REF.: UTILES DE ESCRITORIO</t>
  </si>
  <si>
    <t>REGULARIZACION DE TRANSFERENCIA DEL EXTERIOR SEGUN SWIFT NO.5067 DE FECHA 13/04/2018 ORDENANTE: CONSULADO GENERAL DE BOLIVIA REF.: RECAUDACIONES GESTORIA CONSULAR MES DE MARZO 2018 LIB. 00010011102 MIN.RELACIONES EXTERIORES - GESTORIA CONSULAR LEY Nº 3108</t>
  </si>
  <si>
    <t>TRANSFERENCIA DEL EXTERIOR SEGUN SWIFT 05193 DE FECHA 13/04/2018 ORDENANTE: CONSULADO DE BOLIVIA EN BILBAO REF.: GESTORIA CONSULAR LIB. 00010011102 MIN.RELACIONES EXTERIORES - GESTORIA CONSULAR LEY Nº 3108</t>
  </si>
  <si>
    <t>A:00099021001 Debito Automatico al Gobierno Autonomo Municipal de Villa Vaca Guzman (GAM MUY) por incumplimiento al Convenio Interinstitucional de Financiamiento UPRE-CIF-161/12 de fecha 16 de agosto de 2012, suscrito entre la Unidad de Proyectos Especiales y el GAM MUY para el proyecto Construccion</t>
  </si>
  <si>
    <t>A:00099021001 Debito Automatico al Gobierno Autonomo Municipal de Ichoca (GAM ICH) por incumplimiento al Convenio Intergubernativo de Financiamiento UPRE-CIF-IG/164/2016 de fecha 14 de enero de 2016 , suscrito entre la Unidad de Proyectos Especiales y el GAM ICH para el proyecto Construccion Puente</t>
  </si>
  <si>
    <t>NÚMERO DE LIBRETA CUT: 99031009.00 OPERACIÓN T01 TRANSFERENCIA DE FONDOS A LA CUT - TESORO DIRECTO DE BANCO UNION S.A. A CUENTA UNICA DEL TESORO CON NUMERO DE SOLICITUD = 2663333 Y NUMERO CORRELATIVO = 91320013042018659 TRANSFERENCIA POR OPERACIONES DE VENTA BONOS BTX</t>
  </si>
  <si>
    <t>||TRANSFERENCIA DE FONDOS SEGUN FORMULARIO CITE BUN216/18, DE LA FECHA, (HRE-TSO-1998),INSTRUCTIVO DE CIERRE PRESUPUESTARIO CONTABLE Y DE TESORERIA GESTION/2017,DEVOLUCION RECURSOS OTORGADOS POR EL TGN MISMOS NO EJECUTADOS POR EL MUNICIPIO. A SOLICITUD GOB.AUT.MCPAL. DE SANTIVAÑEZ, LIBRETA 00099021001 RECURSOS ORDINARIOS-FNDI; BUN.</t>
  </si>
  <si>
    <t>De: 00099024113 Transferencia en cumplimiento al DS N0913 de 15/06/2011 y el Convenio Intergubernativo de Financiamiento UPRE-CIF-IG 377/2015, suscrito entre la UPRE y el GAM Sicaya, Proyecto Construccion Bloque de Aulas Unidad Educativa Orcoma, correspondiente al pago de la planilla N5 de cierre, s</t>
  </si>
  <si>
    <t>||COMISION TRANSFERENCIA FDOS.AL EXTERIOR 0,10% S/USD103.050,22.-,REEMB.GSTS.COMUNICACION BS220.-Y EMISION COMP.CONTABLE BS50.-REF.:PAGO 1 LC I-2018-03 P/C ARMADA BOLIVIANA A/F ZODIAC MILPRO INTERNATIONAL,EN COMPL.A COMP.918676,13/04/18. LIB.0020051101 MINDEF-ARMADA BOLIVIANA VARIOS REF.:COMISIONES PAGO 1 LC I-2018-03</t>
  </si>
  <si>
    <t>||TRANSFERENCIA DE FONDOS S/G. MENSAJES SWIFT NROS. 05245 Y 05244 DE LA FECHA. (SECTOR PÚBLICO). DEBITO DE LA LIBRETA 00117012001 DGAC, REPOSICION UTILES DE ESCRITORIO.</t>
  </si>
  <si>
    <t>COBRO COSTOS DE PAPELERIA POR REGULARIZACION DE TRANSFERENCIA DEL EXTERIOR POR ORDEN DE CONSULADO GENERAL DE BOLIVIA REF.: RECAUDACIONES GESTORIA CONSULAR MES DE MARZO 2018 LIB. 00010011102 MIN.RELACIONES EXTERIORES - GESTORIA CONSULAR LEY Nº 3108</t>
  </si>
  <si>
    <t>VENTA DE DIVISAS CON TRANSFERENCIA DE FONDOS A SOLICITUD DE YACIMIENTOS PETROLIFEROS FISCALES BOLIVIANOS SEGUN SOLICITUD 4752 REF: PAGO A COMPANIA DE PETROLEOS DE CHILE COPEC SA POR SUMINISTRO DE PRODUCTO FACTURAS FINALES CARGAS DEL 01 AL 28 DE FEBRERO DE 2018 SEGUN FACTURAS N 14078 AL 14087 Y DOCUM LIB. 00513012004 LBP-YPFB-UNICOMERCIAL (4030005415/1-2188907)</t>
  </si>
  <si>
    <t>COBRO COSTOS DE PAPELERIA SEGUN TRANSFERENCIA DEL EXTERIOR POR ORDEN DE CONSULADO DE BOLIVIA EN BILBAO REF.: GESTORIA CONSULAR LIB. 00010011102 MIN.RELACIONES EXTERIORES - GESTORIA CONSULAR LEY Nº 3108</t>
  </si>
  <si>
    <t>VENTA DE DIVISAS A SOLICITUD DE YACIMIENTOS PETROLIFEROS FISCALES BOLIVIANOS SEGUN SOLICITUD 4761 REF: PAGO A SAMSUNG ENGINEERING SA POR SERVICIO DE OPERACION Y MATENIMIENTO ASISTIDO AMPLIADO PARA LA PLANTA AMONIACO UREA SEXTA ADENDA DICIEMBRE 2017 LIB. 00513062001 YPFB-OPERACIONES PLANTA DE SEPARACION DE LIQUIDOS RIO GRANDE</t>
  </si>
  <si>
    <t>VENTA DE DIVISAS CON TRANSFERENCIA DE FONDOS A SOLICITUD DE YACIMIENTOS PETROLIFEROS FISCALES BOLIVIANOS SEGUN SOLICITUD 4762 REF: PRE PAGO A PETROLEOS DEL PERU PETROPERU SA POR EL SUMINISTRO DE DIESEL OIL MES DE MARZO DE 2018 DE ACUERDO A PROFORMA DE 26 DE FEBRERO DE 2018 SEGUN DOCUMENTACION ADJUNT LIB. 00513012004 LBP-YPFB-UNICOMERCIAL (4030005415/1-2188907)</t>
  </si>
  <si>
    <t>VENTA DE DIVISAS CON TRANSFERENCIA DE FONDOS A SOLICITUD DE SERVICIO DESARROLLO EMPRESAS PUBLICAS PRODUCTIVAS SEGUN SOLICITUD 4764 REF: TRANSFERENCIA DE FONDOS A LA ASOCIACION 21 DE ABRIL ENVIDRIO, POR EL PAGO DEL 75 POR CIENTO DEL ENTREGABLE VII, NACIONALIZACION Y EL 40 POR CIENTO DEL ENTREGABLE IX LIB. 00132079201 SEDEM-PLANTA ENVASES DE VIDRIO CHUQUISACA - MUNICIPIO ZUDAÑEZ</t>
  </si>
  <si>
    <t>PAGO A BID PRÉSTAMO 4414/KI-BO VCTO. 13-04-2018 POR CUENTA DE TGN , NTI. 010706 VALOR 13-04-2018 COMISIONES USD 25.000,00 LIBRETA N° 00099021001 "TGN RECURSOS ORDINARIOS" (3987) REF.: COMISIONES BANCARIAS</t>
  </si>
  <si>
    <t>COBRO COSTOS DE PAPELERIA SEGUN TRANSFERENCIA DEL EXTERIOR POR ORDEN DE ENERGIA ARGENTINA S.A. REF.: B06-PAGO DIFERIDO IMPO. EXA-GJA-081-18 LIB. 00513012007 YPFB - RECURSOS NACIONALIZACIÓN</t>
  </si>
  <si>
    <t>De: 00099024113 Transferencia en cumplimiento al DS N0913 de 15/06/2011 y el Convenio Intergubernativo de Financiamiento UPRE-CIF-IG/136/2016, suscrito entre la UPRE y el GAM de Challapata proyecto Construccion Graderias Estadio Hugo Palenque - Challapata, correspondiente a saldos no ejecutados en l</t>
  </si>
  <si>
    <t>De: 00099024113 Transferencia en cumplimiento al DS N0913 de 15/06/2011 y el Convenio Intergubernativo de Financiamiento UPRE-CIF-IG/340/2015, suscrito entre la UPRE y el GAM de Challapata proyecto Construccion Coliseo Cerrado Cruce Culta, correspondiente a saldos no ejecutados en la gestion 2017, s</t>
  </si>
  <si>
    <t>De: 00099024113 Transferencia en cumplimiento al DS N0913 de 15/06/2011 y el Convenio Intergubernativo de Financiamiento UPRE-CIF-IG 010/2017, suscrito entre la UPRE y el GAM de Challapata proyecto Construccion Aulas Unidad Educativa Eduardo Abaroa - Challapata, correspondiente a saldos no ejecutado</t>
  </si>
  <si>
    <t>De: 00099024113 Transferencia en cumplimiento al DS N0913 de 15/06/2011 y el Convenio Intergubernativo de Financiamiento UPRE-CIF-IG 127/2017, suscrito entre la UPRE y el GAM de Challapata proyecto Construccion Aulas Unidad Educativa Simon Bolivar Culta, correspondiente a saldos no ejecutados en la</t>
  </si>
  <si>
    <t>De: 00099024113 Transferencia en cumplimiento al DS N0913 de 15/06/2011 y el Convenio Intergubernativo de Financiamiento UPRE-CIF-IG 799/2017, suscrito entre la UPRE y el GAM de San Pedro proyecto Ampliacion Centro de Salud San Juan del Pirai, correspondiente a saldos no ejecutados en la gestion 201</t>
  </si>
  <si>
    <t>De: 00099024113 Transferencia en cumplimiento al DS N0913 de 15/06/2011 y el Convenio Intergubernativo de Financiamiento UPRE-CIF-IG/023/2016, suscrito entre la UPRE y el GAM de San Pedro proyecto Construccion Plaza Principal Canandoa San Pedro, correspondiente a saldos no ejecutados en la gestion</t>
  </si>
  <si>
    <t>De: 00099024113 Transferencia en cumplimiento al DS N0913 de 15/06/2011 y el Convenio Interinstitucional de Financiamiento UPRE-CIF-283/2014, suscrito entre la UPRE y el GAM de Puerto Suarez proyecto Construccion Unidad Educativa Yacuces Puerto Suarez, correspondiente a saldos no ejecutados en la g</t>
  </si>
  <si>
    <t>De: 00099024113 Transferencia en cumplimiento al DS N0913 de 15/06/2011 y el Convenio Intergubernativo de Financiamiento UPRE-CIF-IG 1072/2017, suscrito entre la UPRE y el GAM de Magdalena proyecto Const. de Tinglado y Graderias Polifuncional U.E. Parroquial San Antonio II - Magdalena, correspondien</t>
  </si>
  <si>
    <t>De: 00099024113 Transferencia en cumplimiento al DS N0913 de 15/06/2011 y el Convenio Interinstitucional de Financiamiento UPRE-CIF-336/2014, suscrito entre la UPRE y el GAM de Guayaramerin proyecto Construccion Coliseo Municipal de Guayaramerin, correspondiente a saldos no ejecutados en la gestion</t>
  </si>
  <si>
    <t>De: 00099024113 Transferencia en cumplimiento al DS N0913 de 15/06/2011 y el Convenio Intergubernativo de Financiamiento UPRE-CIF-IG 354/2016, suscrito entre la UPRE y el GAM de Chulumani proyecto Construccion Unidad Educativa Cutusuma - Chulumani, correspondiente a saldos no ejecutados en la gestio</t>
  </si>
  <si>
    <t>De: 00099024113 Transferencia en cumplimiento al DS N0913 de 15/06/2011 y el Convenio Interinstitucional de Financiamiento UPRE-CIF-0278/13, suscrito entre la UPRE y el GAM de El Alto proyecto Construccion Coliseo Cerrado German Busch D5 El Alto, correspondiente a saldos no ejecutados en la gestion</t>
  </si>
  <si>
    <t>De: 00099024113 Transferencia en cumplimiento al DS N0913 de 15/06/2011 y el Convenio Intergubernativo de Financiamiento UPRE-CIF-IG 996/2017, suscrito entre la UPRE y el GAM de Tupiza proyecto Const. de Aulas U.E. Hernando Siles (Tupiza), correspondiente a saldos no ejecutados en la gestion 2017, s</t>
  </si>
  <si>
    <t>De: 00099024113 Transferencia en cumplimiento al DS N0913 de 15/06/2011 y el Convenio Intergubernativo de Financiamiento UPRE-CIF-IG 995/2017, suscrito entre la UPRE y el GAM de Tupiza proyecto Const. de Aulas U.E. Genoveva Rios (Tupiza), correspondiente a saldos no ejecutados en la gestion 2017, se</t>
  </si>
  <si>
    <t>De: 00099024113 Transferencia en cumplimiento al DS N0913 de 15/06/2011 y el Convenio Intergubernativo de Financiamiento UPRE-CIF-IG 994/2017, suscrito entre la UPRE y el GAM de Tupiza proyecto Const. de Aulas U.E. Suipacha de Tupiza (Tupiza), correspondiente a saldos no ejecutados en la gestion 201</t>
  </si>
  <si>
    <t>De: 00099024113 Transferencia en cumplimiento al DS N0913 de 15/06/2011 y el Convenio Intergubernativo de Financiamiento UPRE-CIF-IG 346/2016, suscrito entre la UPRE y el GAM de Cajuata proyecto Construccion Unidad Educativa Asociada Cajuata Secundaria, correspondiente a saldos no ejecutados en la g</t>
  </si>
  <si>
    <t>De: 00099024113 Transferencia en cumplimiento al DS N0913 de 15/06/2011 y el Convenio Intergubernativo de Financiamiento UPRE-CIF-IG 210/2017, suscrito entre la UPRE y el GAM de Cajuata proyecto Construccion Tinglado Polifuncional U.E. Sujura El Porvenir - Cajuata, correspondiente a saldos no ejecut</t>
  </si>
  <si>
    <t>De: 00099024113 Transferencia en cumplimiento al DS N0913 de 15/06/2011 y el Convenio Intergubernativo de Financiamiento UPRE-CIF-IG 292/2017, suscrito entre la UPRE y el GAM de Cajuata proyecto Construccion Tinglado U.E. Puente Alegre - Cajuata, correspondiente a saldos no ejecutados en la gestion</t>
  </si>
  <si>
    <t>De: 00099024113 Transferencia en cumplimiento al DS N0913 de 15/06/2011 y el Convenio Intergubernativo de Financiamiento UPRE-CIF-IG 382/2017, suscrito entre la UPRE y el GAM de Waldo Ballivian proyecto Construccion Vivienda para Profesor en U.E. Poke Waldo Ballivian, correspondiente a saldos no ej</t>
  </si>
  <si>
    <t>De: 00099024113 Transferencia en cumplimiento al DS N0913 de 15/06/2011 y el Convenio Intergubernativo de Financiamiento UPRE-CIF-IG 384/2017, suscrito entre la UPRE y el GAM de Waldo Ballivian proyecto Construccion Aula U.E. Taypuma Centro Waldo Ballivian, correspondiente a saldos no ejecutados e</t>
  </si>
  <si>
    <t>De: 00099024113 Transferencia en cumplimiento al DS N0913 de 15/06/2011 y el Convenio Intergubernativo de Financiamiento UPRE-CIF-IG 943/2017, suscrito entre la UPRE y el GAM de Sacaca proyecto Construccion Tinglado y Campo Deportivo U.E. Alonso de Ibanez, correspondiente a saldos no ejecutados en l</t>
  </si>
  <si>
    <t>De: 00099024113 Transferencia en cumplimiento al DS N0913 de 15/06/2011 y el Convenio Intergubernativo de Financiamiento UPRE-CIF-IG 942/2017, suscrito entre la UPRE y el GAM de Sacaca proyecto Construccion 6 Aulas, Administracion, Tinglado, Campo Deportivo, Graderias mas Banos U.E. Sakani Alto Lequ</t>
  </si>
  <si>
    <t>De: 00099024113 Transferencia en cumplimiento al DS N0913 de 15/06/2011 y el Convenio Intergubernativo de Financiamiento UPRE-CIF-IG 941/2017, suscrito entre la UPRE y el GAM de Sacaca proyecto Construccion 6 Aulas U.E. Tarwachapi, correspondiente a saldos no ejecutados en la gestion 2017, segun la</t>
  </si>
  <si>
    <t>De: 00099024113 Transferencia en cumplimiento al DS N0913 de 15/06/2011 y el Convenio Intergubernativo de Financiamiento UPRE-CIF-IG 919/2017, suscrito entre la UPRE y el GAM de Llallagua proyecto Const. Laboratorios Aulas Tecnicas U.E. Junin - Catavi, correspondiente a saldos no ejecutados gestion</t>
  </si>
  <si>
    <t>De: 00099024113 Transferencia en cumplimiento al DS N0913 de 15/06/2011 y el Convenio Intergubernativo de Financiamiento UPRE-CIF-IG/209/2015, suscrito entre la UPRE y el GAM de Charana proyecto Construccion Casa Gobierno Municipal de Charana, correspondiente a saldos no ejecutados en la gestion 201</t>
  </si>
  <si>
    <t>De: 00099024113 Transferencia en cumplimiento al DS N0913 de 15/06/2011 y el Convenio Intergubernativo de Financiamiento UPRE-CIF-IG 931/2017, suscrito entre la UPRE y el GAM de Uncia proyecto Const. Bloque de Aulas U.E. Independencia (Uncia), correspondiente a saldos no ejecutados en la gestion 201</t>
  </si>
  <si>
    <t>De: 00099024113 Transferencia en cumplimiento al DS N0913 de 15/06/2011 y el Convenio Intergubernativo de Financiamiento UPRE-CIF-IG 937/2017, suscrito entre la UPRE y el GAM de Ocuri proyecto Const. Tinglado y Graderias U.E. 10 de Noviembre Secundario (Ocuri), correspondiente a saldos no ejecutados</t>
  </si>
  <si>
    <t>De: 00099024113 Transferencia en cumplimiento al DS N0913 de 15/06/2011 y el Convenio Intergubernativo de Financiamiento UPRE-CIF-IG 935/2017, suscrito entre la UPRE y el GAM de Ocuri proyecto Const. Tinglado y Graderias U.E. Simon Bolivar de Tarwaque (Ocuri), correspondiente a saldos no ejecutados</t>
  </si>
  <si>
    <t>De: 00099024113 Transferencia en cumplimiento al DS N0913 de 15/06/2011 y el Convenio Intergubernativo de Financiamiento UPRE-CIF-IG 933/2017, suscrito entre la UPRE y el GAM de Ocuri proyecto Const. Tinglado U.E. Marcoma (Ocuri), correspondiente a saldos no ejecutados en la gestion 2017, segun la U</t>
  </si>
  <si>
    <t>De: 00099024113 Transferencia en cumplimiento al DS N0913 de 15/06/2011 y el Convenio Intergubernativo de Financiamiento UPRE-CIF-IG 932/2017, suscrito entre la UPRE y el GAM de Ocuri proyecto Const. Cuatro Aulas U.E. Daniel Salamanca (Ocuri), correspondiente a saldos no ejecutados en la gestion 201</t>
  </si>
  <si>
    <t>De: 00099024113 Transferencia en cumplimiento al DS N0913 de 15/06/2011 y el Convenio Intergubernativo de Financiamiento UPRE-CIF-IG 934/2017, suscrito entre la UPRE y el GAM de Ocuri proyecto Const. Cuatro Aulas U.E. Juthy (Ocuri), correspondiente a saldos no ejecutados en la gestion 2017, segun la</t>
  </si>
  <si>
    <t>De: 00099024113 Transferencia en cumplimiento al DS N0913 de 15/06/2011 y el Convenio Intergubernativo de Financiamiento UPRE-CIF-IG 936/2017, suscrito entre la UPRE y el GAM de Ocuri proyecto Const. Cuatro Aulas U.E. Tomas Katari de Fichicachi (Ocuri), correspondiente a saldos no ejecutados en la g</t>
  </si>
  <si>
    <t>PAGO PRÉSTAMO IDA 2565-BO VCTO. 15-04-2018 POR CUENTA DE FNDR , NTI. 010589 VALOR 16-04-2018 CAPITAL USD 361.044,31 INTERESES USD 43.325,32 LIB. 00099021001 - RECURSOS ORDINARIOS (3987) - MDRI</t>
  </si>
  <si>
    <t>||TRANSFERENCIA DE FONDOS SEGUN NOTA DEL FONDESIF CITE: FSFADM013/18 RECIBIDA EN LA FECHA (TRAM-TSO-2005) REF: TRANSFERENCIA AL TGN LA AMORTIZACION DE CAPITAL DE COOP. PAULO VI DE MARZO/2018 DEL PRPC TGN 9° ABONO EN LA LIB. N° 00099021001 TGN RECURSOS ORDINARIOS</t>
  </si>
  <si>
    <t>De: 00099024113 Transferencia en cumplimiento al DS N0913 de 15/06/2011 y el Convenio Interinstitucional de Financiamiento UPRE-CIF-IG 008/2017, suscrito entre la UPRE y el GAM Oruro, Proyecto Construccion Tinglado Unidad Educativa Aniceto Arce Secundaria, correspondiente al pago de la planilla N3,</t>
  </si>
  <si>
    <t>De: 00099024113 Transferencia en cumplimiento al DS N0913 de 15/06/2011 y el Convenio Interinstitucional de Financiamiento UPRE-CIF-IG/523/2016, suscrito entre la UPRE y el GAM Cocapata, Proyecto Construccion Centro de Salud con Internacion Comunidad de Choro, correspondiente al pago de la planilla</t>
  </si>
  <si>
    <t>||TRANSFERENCIA DE FONDOS S/G. MENSAJE SWIFT NRO. 05261 DE LA FECHA. (SECTOR PÚBLICO). DEBITO DE LA LIBRETA 00117012001 DGAC, REPOSICION UTILES DE ESCRITORIO.</t>
  </si>
  <si>
    <t>||PAGO A PDVSA PRESTAMO SA137065 VCTO.13-03-2018 POR CUENTA DE YPFB, SEGUN NOTAS DE YPFB DFC-0900 URT-0467/2018 DEL 11-04-2018 Y DFC-0912 URT-0477/2018 DEL 13-04-2018, CAPITAL USD 16.899,71 INTERESES USD 3.717,94 CTA.00513012004 LBP-YPFB-UNICOMERCIAL (4030005415/1-2188907)</t>
  </si>
  <si>
    <t>||PAGO A PDVSA PRESTAMO SA137065 VCTO.13-03-2018 POR CUENTA DE YPFB, SEGUN NOTAS DE YPFB DFC-0900 URT-0467/2018 DEL 11-04-2018 Y DFC-0912 URT-0477/2018 DEL 13-04-2018, CAPITAL USD 16.899,71 INTERESES USD 3.717,94 CTA.00513012004 LBP-YPFB-UNICOMERCIAL (4030005415/1-2188907) REF.: COMISIONES BANCARIAS</t>
  </si>
  <si>
    <t>'COBRO DE'||UTILES DE ESCRITORIO POR EL COMPROBANTE CONTABLE NRO. 0918873, S/G. CORREO ELECTRÓNICO DE YPFB DE F. 23/01/2018. DEBITO DE LA LIBRETA 00513022001 YPFB - OPERACIONES.</t>
  </si>
  <si>
    <t>||TRANSFERENCIA DE FONDOS S/G. MENSAJES SWIFT NROS. 05292 Y 05278 DE LA FECHA. (SECTOR PÚBLICO). DEBITO DE LA LIBRETA 00117012001 DGAC, REPOSICION UTILES DE ESCRITORIO.</t>
  </si>
  <si>
    <t>VENTA DE DIVISAS A SOLICITUD DE YACIMIENTOS PETROLIFEROS FISCALES BOLIVIANOS SEGUN SOLICITUD 4786 REF: PAGO A SAMSUNG ENGINEERING SA POR EL SERVICIO OPERACION Y MATENIMIENTO ASISTIDO AMPLIADO PARA LA PLANTA DE AMONIACO UREA SEXTA ADENDA ENERO 2018 LIB. 00513062001 YPFB-OPERACIONES PLANTA DE SEPARACION DE LIQUIDOS RIO GRANDE</t>
  </si>
  <si>
    <t>VENTA DE DIVISAS A SOLICITUD DE YACIMIENTOS PETROLIFEROS FISCALES BOLIVIANOS SEGUN SOLICITUD 4787 REF: PAGO A SAMSUNG ENGINEERING SA POR SERVICIO DE OPERACION Y MANTENIMIENTO ASISTIDO DE LA PLANTA DE AMONIACO UREA QUINTA ADENDA ENERO 2018 LIB. 00513062001 YPFB-OPERACIONES PLANTA DE SEPARACION DE LIQUIDOS RIO GRANDE</t>
  </si>
  <si>
    <t>PAGO A IDA PRÉSTAMO 5484-BO VCTO. 15-04-2018 POR CUENTA DE TGN , NTI. 010614 VALOR 16-04-2018 INTERESES USD 50.653,10 CTA. 3987 CUENTA UNICA DEL TESORO-3987 LIB. 00099021001 REF.: COMISIONES BANCARIAS</t>
  </si>
  <si>
    <t>PAGO A IDA PRÉSTAMO 5903-BO VCTO. 15-04-2018 POR CUENTA DE TGN , NTI. 010611 VALOR 16-04-2018 INTERESES USD 909,64 COMISIONES USD 77.406,66 CTA. 3987 CUENTA UNICA DEL TESORO-3987 LIB. 00099021001 REF.: COMISIONES BANCARIAS</t>
  </si>
  <si>
    <t>PAGO A IDA PRÉSTAMO TF-16083 VCTO. 15-04-2018 POR CUENTA DE TGN , NTI. 010600 VALOR 16-04-2018 INTERESES USD 1.204,27 CTA. 3987 CUENTA UNICA DEL TESORO-3987 LIB. 00099021001 REF.: COMISIONES BANCARIAS</t>
  </si>
  <si>
    <t>PAGO A IDA PRÉSTAMO 5485-BO VCTO. 15-04-2018 POR CUENTA DE TGN , NTI. 010615 VALOR 16-04-2018 INTERESES USD 113.979,77 CTA. 3987 CUENTA UNICA DEL TESORO-3987 LIB. 00099021001 REF.: COMISIONES BANCARIAS</t>
  </si>
  <si>
    <t>PAGO A BIRF PRÉSTAMO BIRF 8648-BO VCTO. 15-04-2018 POR CUENTA DE TGN , NTI. 010641 VALOR 16-04-2018 INTERESES USD 4.520,15 COMISIONES USD 516.044,52 CTA. 3987 CUENTA UNICA DEL TESORO-3987 LIB. 00099021001 REF.: COMISIONES BANCARIAS</t>
  </si>
  <si>
    <t>VENTA DE DIVISAS CON TRANSFERENCIA DE FONDOS A SOLICITUD DE MINISTERIO DE RELACIONES EXTERIORES SEGUN SOLICITUD 4781 REF: REMISION DE RECURSOS DEL 2DO TRIMESTRE A FAVOR DE CENTRO EMISOR DE DOCUMENTACION MADRID EMIPAS MADRID SEGUN DETALLE ADJUNTO. LIB. 00099021001 TGN-RECURSOS ORDINARIOS (3987)</t>
  </si>
  <si>
    <t>VENTA DE DIVISAS CON TRANSFERENCIA DE FONDOS A SOLICITUD DE MINISTERIO DE RELACIONES EXTERIORES SEGUN SOLICITUD 4780 REF: REMISION DE RECURSOS DEL 2DO TRIMESTRE A FAVOR DE CENTRO EMISOR DE DOCUMENTACION WASHINGTON SEGUN DETALLE ADJUNTO. LIB. 00010011102 MIN.RELACIONES EXTERIORES - GESTORIA CONSULAR LEY Nº 3108</t>
  </si>
  <si>
    <t>VENTA DE DIVISAS CON TRANSFERENCIA DE FONDOS A SOLICITUD DE DIRECCION ESTRATEGICA DE REIVINDICACION MARITIMA DIREMAR SEGUN SOLICITUD 4782 REF: PARA CONSULTORIA POR PRODUCTO POR ASESORAMIENTO ESPECIALIZADO EN MATERIA DE DERECHO INTERNACIONAL PUBLICO AL ASESOR GABRIEL ECKSTEIN SOLICITADO CON INFORMES LIB. 00099021001 TGN-RECURSOS ORDINARIOS (3987)</t>
  </si>
  <si>
    <t>VENTA DE DIVISAS CON TRANSFERENCIA DE FONDOS A SOLICITUD DE MINISTERIO DE RELACIONES EXTERIORES SEGUN SOLICITUD 4778 REF: REMESAS ADICIONALES A FAVOR DE LA EMBOLIVIA PERU PARA ALQUILER DE TOLDO Y PARA EMBOLIVIA BELGICA POR VIATICOS POR VIAJE AL HAYA SEGUN NOTAS PE 445 Y BR 243. LIB. 00099021001 TGN-RECURSOS ORDINARIOS (3987)</t>
  </si>
  <si>
    <t>VENTA DE DIVISAS CON TRANSFERENCIA DE FONDOS A SOLICITUD DE MINISTERIO DE LA PRESIDENCIA SEGUN SOLICITUD 4776 REF: DIVISAS USD 2,924.99 PAGO A DASSAULT FALCON JET CORP. POR COMPRA DE REPUESTOS PARA AERONAVE FAB 002 INCLUYE COSTOS DE ENVIO, SEGUN INVOICE 635095, 844207, PAGO A BANK OF AMERICA, CUENTA LIB. 00099021001 TGN-RECURSOS ORDINARIOS (3987)</t>
  </si>
  <si>
    <t>VENTA DE DIVISAS CON TRANSFERENCIA DE FONDOS A SOLICITUD DE YACIMIENTOS PETROLIFEROS FISCALES BOLIVIANOS SEGUN SOLICITUD 4783 REF: PAGO POR CONCILIACION A FAVOR DE TRAFIGURA PTE LTD POR EL SUMINISTRO DE INSUMOS Y ADITIVOS Y DIESEL OIL CONTRATO FIRMADO EL 30 DE DICIEMBRE DE 2016 SEGUN DOCUMENTACION A LIB. 00513012004 LBP-YPFB-UNICOMERCIAL (4030005415/1-2188907)</t>
  </si>
  <si>
    <t>VENTA DE DIVISAS CON TRANSFERENCIA DE FONDOS A SOLICITUD DE MINISTERIO DE LA PRESIDENCIA SEGUN SOLICITUD 4775 REF: DIVISAS USD 219.55 PAGO A GOGO BUSINESS AVIATION POR SERVICIO TELEFONICO SATELITAL MES MARZO 2018 PARA AERONAVE FAB 002, SEGUN INVOICE 80320, PAGO A US BANK, CUENTA 103690172665. LIB. 00099021001 TGN-RECURSOS ORDINARIOS (3987)</t>
  </si>
  <si>
    <t>COBRO COSTOS DE PAPELERIA SEGUN TRANSFERENCIA DEL EXTERIOR POR ORDEN DE PETROLEOS PARAGUAYOS (PETROPAR) REF.: OPE 0/388663 LIB. 00513062001 YPFB-OPERACIONES PLANTA DE SEPARACION DE LIQUIDOS RIO GRANDE</t>
  </si>
  <si>
    <t>De: 00099024113 Transferencia en cumplimiento al DS N0913 de 15/06/2011 y el Convenio Intergubernativo de Financiamiento UPRE-CIF-IG 495/2016, suscrito entre la UPRE y el GAM Tiquipaya, Proyecto Construccion Unidad Educativa Agrotecnica Chapisirca Tiquipaya, correspondiente al pago de la planilla N6</t>
  </si>
  <si>
    <t>De: 00099024113 Transferencia en cumplimiento al DS N0913 de 15/06/2011 y el Convenio Intergubernativo de Financiamiento UPRE-CIF-IG 509/2017, suscrito entre la UPRE y el GAM Ichoca, Proyecto Construccion Unidad Educativa Pedro Domingo Murillo Comunidad Franz Tamayo, correspondiente al pago de la pl</t>
  </si>
  <si>
    <t>De: 00099024113 Transferencia en cumplimiento al DS N0913 de 15/06/2011 y el Convenio Intergubernativo de Financiamiento UPRE-CIF-IG 510/2017, suscrito entre la UPRE y el GAM Ichoca, Proyecto Construccion Unidad Educativa Rosa Belen Comunidad Rosa Belen, correspondiente al pago de la planilla N2, se</t>
  </si>
  <si>
    <t>De: 00099024113 Transferencia en cumplimiento al DS N0913 de 15/06/2011 y el Convenio Intergubernativo de Financiamiento UPRE-CIF-IG 702/2017, suscrito entre la UPRE y el GAM Puerto Villarroel, Proyecto Const. Aulas, Salas de Computacion y Bateria de Banos U.E. 1ro. de Mayo A , correspondiente al pa</t>
  </si>
  <si>
    <t>De: 00099024113 Transferencia en cumplimiento al DS N0913 de 15/06/2011 y el Convenio Intergubernativo de Financiamiento UPRE-CIF-IG 542/2017, suscrito entre la UPRE y el GAM Irupana ( Villa de Lanza), Proyecto Construccion Tinglado U.E. Chaupi - Irupana , correspondiente al pago de la planilla N3,</t>
  </si>
  <si>
    <t>De: 00099024113 Transferencia en cumplimiento al DS N0913 de 15/06/2011 y el Convenio Intergubernativo de Financiamiento UPRE-CIF-IG/420/2016, suscrito entre la UPRE y el GAM Potosi, Proyecto Construccion Centro de Educacion Tecnico Alternativa Huayna Capac D-20, correspondiente al pago de la planil</t>
  </si>
  <si>
    <t>TRANSFERENCIA DEL EXTERIOR SEGUN SWIFT 05323 DE FECHA 17/04/2018 ORDENANTE: CONSULADO GENERAL DE BOLIVIA EN WASHINGTON D.C. REF.: RECAUDACIONES CORRESPONDIENTES AL MES DE MARZO 2018 LIB. 00010011102 MIN.RELACIONES EXTERIORES - GESTORIA CONSULAR LEY Nº 3108</t>
  </si>
  <si>
    <t>A:00099021001 A requerimiento de la Unidad de Administracion e Informacion Salarial (UAIS), con notas internas CITE: MEFP/VTCP/DGPOT/UAIS/Nos. 1732, 1997 y 1996/2018, en las cuales solicita la reversion definitiva de las boletas de pago de SENASIR, consignadas en los Comprobantes de Pago Nos. 71609,</t>
  </si>
  <si>
    <t>A:00099021001 El concepto de la mencionada operacion corresponde a la transferencia de capital al TGN, por el mes de Marzo de 2018 del Fideicomiso Programa de Reconversion Productiva y Comercial TGN 9.</t>
  </si>
  <si>
    <t>A:00099021001 El concepto de la mencionada operacion corresponde a la transferencia de capital por el mes de Marzo/2018, de Cooperativa Sudamerica al TGN.</t>
  </si>
  <si>
    <t>NUMERO DE LIBRETA CUT: 00041011101 OPERACIÓN E18 TRANSFERENCIA DEL SISTEMA FINANCIERO POR CUENTA DE TERCEROS A LA CUT PAGO DE DERECHOS DE CONCESION A MINISTERIO DE DESARROLLO PRODUCTIVO Y ECONOMIA PLURAL SEGUN CITE CTA.GAF.0043.18</t>
  </si>
  <si>
    <t>NUMERO DE LIBRETA CUT: 00514010011 OPERACIÓN E18 TRANSFERENCIA DEL SISTEMA FINANCIERO POR CUENTA DE TERCEROS A LA CUT TRANSFERENCIA DEVOLUCION PARA CUSTODIA DE FONDOS SOLICITUD EMPRESA ELECTRICIDAD ENDE CORANI SA</t>
  </si>
  <si>
    <t>NÚMERO DE LIBRETA CUT: 99031009.00 OPERACIÓN T01 TRANSFERENCIA DE FONDOS A LA CUT - TESORO DIRECTO DE BANCO UNION S.A. A CUENTA UNICA DEL TESORO CON NUMERO DE SOLICITUD = 2671102 Y NUMERO CORRELATIVO = 91320017042018781 TRANSFERENCIA POR OPERACIONES DE VENTA BONOS BTX</t>
  </si>
  <si>
    <t>||REGULARIZACIÓN DE NUESTRA OPERACIÓN NRO. 0918876 DE F. 16/04/2018 EN ATENCIÓN A CORREO ELECTRÓNICO DE LA AGENCIA BOLIVIANA ESPACIAL. (SECTOR PÚBLICO). ABONO A LA LIBR.00585012002 VENTA DE SERVICIOS COMUNICACIÓN-ABE;P/CTA.MANUEL ANTONIO TURGA SORACIPA.</t>
  </si>
  <si>
    <t>||TRANSFERENCIA DE FONDOS S/G. FORMULARIO CITE: BUN/219/18 DE LA FECHA.(HRE-TSO-2024),CONV.INTERGUB.DE COLABOR.,FINANC.Y COORD PARA LA EJEC.PROY.CONTRUC.SIST.RIEGO POR TUBERIA PALCA GOLPANA KASA TABLA WAÑUSCA. A SOLICITUD GOB.AUT.MCPAL.ALALAY, LIBRETA N° 00047364102 MDRYT-FONADIN CONTRAPARTE MCPAL.; BUN.</t>
  </si>
  <si>
    <t>||TRANSFERENCIA DE FONDOS S/G FORMULARIO CITE: BUN/221/18 DE LA FECHA (HRE-TSO-2025). A SOLICITUD DEL MEFP, CIERRE DE CUENTAS; BUN.</t>
  </si>
  <si>
    <t>De: 00099024113 Transferencia en cumplimiento al DS N0913 de 15/06/2011 y el Convenio Intergubernativo de Financiamiento UPRE-CIF-IG/351/2015, suscrito entre la UPRE y el GAM de Copacabana proyecto Construccion 6 Aulas y Direccion U.E. Yumani Isla del Sol, correspondiente al saldo no ejecutados ges</t>
  </si>
  <si>
    <t>De: 00099024113 Transferencia en cumplimiento al DS N0913 de 15/06/2011 y el Convenio Intergubernativo de Financiamiento UPRE-CIF-IG/350/2015, suscrito entre la UPRE y el GAM de Copacabana proyecto Construccion 6 Aulas y Direccion U.E. 16 de Julio - Locka, correspondiente al saldo no ejecutados gest</t>
  </si>
  <si>
    <t>De: 00099024113 Transferencia en cumplimiento al DS N0913 de 15/06/2011 y el Convenio Intergubernativo de Financiamiento UPRE-CIF-IG/352/2015, suscrito entre la UPRE y el GAM de Copacabana proyecto Construccion 5 Aulas y Direccion U.E. Villa Rosario de Chissi, correspondiente al saldo no ejecutados</t>
  </si>
  <si>
    <t>De: 00099024113 Transferencia en cumplimiento al DS N0913 de 15/06/2011 y el Convenio Intergubernativo de Financiamiento UPRE-CIF-IG/285/2016, suscrito entre la UPRE y el GAM de Anzaldo proyecto Const. Tinglado con Graderias U.E. Thaqu Qasa, correspondiente al saldo no ejecutados gestion 2017, segun</t>
  </si>
  <si>
    <t>De: 00099024113 Transferencia en cumplimiento al DS N0913 de 15/06/2011 y el Convenio Intergubernativo de Financiamiento UPRE-CIF-IG/287/2016, suscrito entre la UPRE y el GAM de Anzaldo proyecto Const. Aulas U.E. Soico, correspondiente al saldo no ejecutados gestion 2017, segun la UPRE.</t>
  </si>
  <si>
    <t>De: 00099024113 Transferencia en cumplimiento al DS N0913 de 15/06/2011 y el Convenio Intergubernativo de Financiamiento UPRE-CIF-IG/390/2015, suscrito entre la UPRE y el GAM de Santiago de Andamarca proyecto Construccion Unidad Educativa Eduardo Abaroa Municipio Santiago de Andamarca, correspondie</t>
  </si>
  <si>
    <t>'COBRO DE'||UTILES DE ESCRITORIO POR EL COMPROBANTE CONTABLE NRO 0918894 DE LA FECHA, SEGÚN NOTA DEL SERVICION NACIONAL TEXTIL, CITE' SENATEX/DGE/CAR/0306/2017 DE F. 21/07/17. DEBITO DE LA LIBRETA 00378012002 SENATEX ADMINISTRACION CENTRAL.</t>
  </si>
  <si>
    <t>||TRANSFERENCIA DE FONDOS S/G. MENSAJE SWIFT NRO. 05330 DE LA FECHA. (SECTOR PÚBLICO). DEBITO DE LA LIBRETA 00117012001 DGAC, REPOSICION UTILES DE ESCRITORIO.</t>
  </si>
  <si>
    <t>||TRANSFERENCIA DE FONDOS S/G. MENSAJES SWIFT NROS. 05327 Y 05318 DE LA FECHA. (SECTOR PÚBLICO). DEBITO DE LA LIBRETA 00117012001 DGAC, REPOSICION UTILES DE ESCRITORIO.</t>
  </si>
  <si>
    <t>VENTA DE DIVISAS CON TRANSFERENCIA DE FONDOS A SOLICITUD DE MINISTERIO DE RELACIONES EXTERIORES SEGUN SOLICITUD 4777 REF: REMISION DE GASTOS DE FUNCIONAMIENTO DEL 2DO TRIMESTRE A FAVOR DE CONSULADOS SEGUN INFORME 29 Y DETALLE ADJUNTO. LIB. 00099021001 TGN-RECURSOS ORDINARIOS (3987)</t>
  </si>
  <si>
    <t>VENTA DE DIVISAS CON TRANSFERENCIA DE FONDOS A SOLICITUD DE MINISTERIO DE RELACIONES EXTERIORES SEGUN SOLICITUD 4779 REF: REMISION DE GASTOS DE FUNCIONAMIENTO DEL 2DO TRIMESTRE A FAVOR DE EMBAJADAS SEGUN INFORME 28 Y DETALLE ADJUNTO. LIB. 00099021001 TGN-RECURSOS ORDINARIOS (3987)</t>
  </si>
  <si>
    <t>TRANSFERENCIA RECIBIDA DEL EXTERIOR SEGÚN MENSAJES SWIFT Nos. 05321-05320 (REM.EXT.) DE FECHA 17-04-2018 POR DESEMBOLSO DE CAF PRÉSTAMO CFA009272 PROY.CARR.DOBLE VÍA SC-WARNES LIBRETA N° 00291012002 ABC-RECURSOS PROPIOS REF.: UTILES DE ESCRITORIO</t>
  </si>
  <si>
    <t>COBRO COSTOS DE PAPELERIA SEGUN TRANSFERENCIA DEL EXTERIOR POR ORDEN DE CONSULADO GENERAL DE BOLIVIA EN WASHINGTON D.C. REF.: RECAUDACIONES CORRESPONDIENTES AL MES DE MARZO 2018 LIB. 00010011102 MIN.RELACIONES EXTERIORES - GESTORIA CONSULAR LEY Nº 3108</t>
  </si>
  <si>
    <t>TRANSFERENCIA DE FONDOS AL EXTERIOR A SOLICITUD DE MINISTERIO DE SALUD SEGUN SOLICITUD 4790 REF: PAGO A ENGEST POR EL MODULO DE CAPACITACION EN SUPRVISION DE OBRAS PLAN TRASFERENCIA CONOCIMIENTO DE ACUERDO AL REGLAMENTO OPERATIVO DEL PROGRAMA RESOLUCI0N MINISTERIAL 875 LIB. 00046057007 MS-$US-BID 2822/BL-BO MEJORAMIENTO ACCESOS A SERVICIOS</t>
  </si>
  <si>
    <t>VENTA DE DIVISAS CON TRANSFERENCIA DE FONDOS A SOLICITUD DE ADMINISTRACION DE SERVICIOS PORTUARIOS BOLIVIA SEGUN SOLICITUD 4791 REF: H.R.707 - PAGO A LA EMPRESA MERCOSOFT CONSULTORES S.R.L., POR SERVICIO DE PUBLICIDAD PARA LA ASP-B EN LA REVISTA TODOLOGISTICA COMERCIO EXTERIOR, SEGUN ORDEN DE COMPR LIB. 00594012001 ASP-B FONDO DE OPERACIONES</t>
  </si>
  <si>
    <t>VENTA DE DIVISAS CON TRANSFERENCIA DE FONDOS A SOLICITUD DE ADMINISTRACION DE SERVICIOS PORTUARIOS BOLIVIA SEGUN SOLICITUD 4792 REF: H.R. 996 - 1195 - 1193 PAGO A LAS EMPRESAS NAVIERAS ATI Y TRAMARSA POR DESCARGA DE PRODUCTOS Y MANIPULEO DE CARGA Y CONTENEDORES LLENOS EN EL PUERTO DE MATARANI, SEG LIB. 00594012001 ASP-B FONDO DE OPERACIONES</t>
  </si>
  <si>
    <t>TRANSFERENCIA DE FONDOS AL EXTERIOR A SOLICITUD DE MINISTERIO DE SALUD SEGUN SOLICITUD 4789 REF: PAGO COMPLEMENTARIO A ENGEST POR LA SUPERVISION DE LA CONSTRUCCION DEL HOSPITAL DEL NORTE DE ACUERDO A REGLAMENTO OPERATIVO DEL PROGRAMA Y RESOLUCION MINISTERIAL 875 LIB. 00046057007 MS-$US-BID 2822/BL-BO MEJORAMIENTO ACCESOS A SERVICIOS</t>
  </si>
  <si>
    <t>De: 00340012001 Transferencia que realizamos a solicitud del Servicio General de Identificacion Personal mediante nota CITE: SEGIP/DNAF/251/2018 para la devolucion de los depositos erroneos efectuado por varios funcionarios y en virtud a la nota interna CITE:MEFP/VPCF/DGCF/UCCF No 387/2018 de la Dir</t>
  </si>
  <si>
    <t>De: 00340012002 Transferencia que realizamos a solicitud del Servicio General de Identificacion Personal mediante nota CITE: SEGIP/DNAF/251/2018 para la devolucion de los depositos erroneos efectuado por varios ciudadanos y en virtud a la nota interna CITE:MEFP/VPCF/DGCF/UCCF No 387/2018 de la Direc</t>
  </si>
  <si>
    <t>De: 00340012003 Transferencia que realizamos a solicitud del Servicio General de Identificacion Personal mediante nota CITE: SEGIP/DNAF/251/2018 para la devolucion de los depositos erroneos efectuado por varios ciudadanos y en virtud a la nota interna CITE:MEFP/VPCF/DGCF/UCCF No 387/2018 de la Direc</t>
  </si>
  <si>
    <t>De: 00203012005 De: 00035011105 TRANSFERENCIA DE RECURSOS SEGUN PROCEDIMIENTO CITE: MEFP/VPCF/DGCF/UCCF N375/2018 A SOLICITUD DE LA ASFI MEDIANTE NOTA CITE: ASFI/JFI/R-39141/2018 E INFORME CITE: INFORME/ASFI/JFI/R-247790/2017; PARA REGULARIZAR 6 DEPOSITOS ERRONEOS REGISTRADO CON C-21 SIP N869, 870,</t>
  </si>
  <si>
    <t>De: 00099024113 Transferencia en cumplimiento al DS N0913 de 15/06/2011 y el Convenio Intergubernativo de Financiamiento UPRE-CIF-IG 999/2017, suscrito entre la UPRE y el GAM Chayanta, Proyecto Const. Cuatro Aulas U.E. Tomas Katari de Cocafaya - Chayanta, correspondiente al pago de la planilla N2, s</t>
  </si>
  <si>
    <t>De: 00099024113 Transferencia en cumplimiento al DS N0913 de 15/06/2011 y el Convenio Intergubernativo de Financiamiento UPRE-CIF-IG 936/2017, suscrito entre la UPRE y el GAM Ocuri, Proyecto Const. Cuatro Aulas U.E. Tomas Katari de Fichicachi (Ocuri), correspondiente al pago de la planilla N1, segun</t>
  </si>
  <si>
    <t>De: 00099024113 Transferencia en cumplimiento al DS N0913 de 15/06/2011 y el Convenio Intergubernativo de Financiamiento UPRE-CIF-IG 511/2017, suscrito entre la UPRE y el GAM Ichoca, Proyecto Construccion Unidad Educativa Quenuani Comunidad Quenuani, correspondiente al pago de la planilla N2, segun</t>
  </si>
  <si>
    <t>De: 00099024113 Transferencia en cumplimiento al DS N0913 de 15/06/2011 y el Convenio Intergubernativo de Financiamiento UPRE-CIF-IG 234/2017, suscrito entre la UPRE y el GAM Pucarani, Proyecto Construccion 6 Aulas U.E. Iquiaca (Pucarani), correspondiente al pago de la planilla N2, segun la UPRE.</t>
  </si>
  <si>
    <t>De: 00099024113 Transferencia en cumplimiento al DS N0913 de 15/06/2011 y el Convenio Intergubernativo de Financiamiento UPRE-CIF-IG 385/2016, suscrito entre la UPRE y el GAD de Tarija proyecto Construccion Instituto Tecnologico 2 de Agosto Iscayachi, correspondiente al saldo no ejecutados gestion 2</t>
  </si>
  <si>
    <t>De: 00099024113 Transferencia en cumplimiento al DS N0913 de 15/06/2011 y el Convenio Intergubernativo de Financiamiento UPRE-CIF-IG 481/2017, suscrito entre la UPRE y el GAM Tito Yupanqui, Proyecto Construccion Tinglado U.E. Chiquipata, correspondiente al pago de la planilla N2, segun la UPRE.</t>
  </si>
  <si>
    <t>De: 00099024113 Transferencia en cumplimiento al DS N0913 de 15/06/2011 y el Convenio Intergubernativo de Financiamiento UPRE-CIF-IG 984/2017, suscrito entre la UPRE y el GAM Arampampa, Proyecto Const. Dos Laboratorios y Un Aula Taller U.E. Miguel Mercado - Arampampa, correspondiente al pago de la p</t>
  </si>
  <si>
    <t>De: 00099024113 Transferencia en cumplimiento al DS N0913 de 15/06/2011 y el Convenio Intergubernativo de Financiamiento UPRE-CIF-IG 985/2017, suscrito entre la UPRE y el GAM Arampampa, Proyecto Const. Tinglado y Graderias U.E. Nery Espinoza Mier - Comunidad Coaraca, correspondiente al pago de la pl</t>
  </si>
  <si>
    <t>De: 00099024113 Transferencia en cumplimiento al DS N0913 de 15/06/2011 y el Convenio Intergubernativo de Financiamiento UPRE-CIF-IG/136/2015, suscrito entre la UPRE y el GAM de Cotoca proyecto Implementacion Cancha de Futbol con Cesped Sintetico Cotoca, correspondiente al saldo no ejecutados gestio</t>
  </si>
  <si>
    <t>De: 00099024113 Transferencia en cumplimiento al DS N0913 de 15/06/2011 y el Convenio Intergubernativo de Financiamiento UPRE-CIF-IG/226/2016, suscrito entre la UPRE y el GAM de Aiquile proyecto Implementacion de Cancha de Futbol con Cesped Sintetico Comunidad San Pedro Municipio Aiquile, correspond</t>
  </si>
  <si>
    <t>De: 00099024113 Transferencia en cumplimiento al DS N0913 de 15/06/2011 y el Convenio Intergubernativo de Financiamiento UPRE-CIF-IG 498/2015, suscrito entre la UPRE y el GAM de Sabaya proyecto Construccion Mercado Municipal Frontera Sabaya, correspondiente al saldo no ejecutados gestion 2016, segun</t>
  </si>
  <si>
    <t>De: 00099024113 Transferencia en cumplimiento al DS N0913 de 15/06/2011 y el Convenio Intergubernativo de Financiamiento UPRE-CIF-IG/295/2016, suscrito entre la UPRE y el GAM de Tacopaya proyecto Const. Bloque Aulas U.E. Gualberto Villarroel Cona Cona, correspondiente al saldo no ejecutados gestion</t>
  </si>
  <si>
    <t>De: 00099024113 Transferencia en cumplimiento al DS N0913 de 15/06/2011 y el Convenio Intergubernativo de Financiamiento UPRE-CIF-IG 265/2015, suscrito entre la UPRE y el GAM de Tomina proyecto Construccion Puesto de Salud Comunidad Villa Flores, correspondiente al saldo no ejecutados gestion 2017,</t>
  </si>
  <si>
    <t>De: 00099024113 Transferencia en cumplimiento al DS N0913 de 15/06/2011 y el Convenio Intergubernativo de Financiamiento UPRE-CIF-IG 383/2016, suscrito entre la UPRE y el GAM de San Benito proyecto Construccion Unidad Educativa La Belgica San Benito, correspondiente al saldo no ejecutados gestion 2</t>
  </si>
  <si>
    <t>De: 00099024113 Transferencia en cumplimiento al DS N0913 de 15/06/2011 y el Convenio Intergubernativo de Financiamiento UPRE-CIF-IG 131/2016, suscrito entre la UPRE y el GAM de Caranavi proyecto Construccion Tinglado Polifuncional U.E. San Pablo II Canton San Pablo, correspondiente al saldo no eje</t>
  </si>
  <si>
    <t>NÚMERO DE LIBRETA CUT: 99031009.00 OPERACIÓN T01 TRANSFERENCIA DE FONDOS A LA CUT - TESORO DIRECTO DE BANCO UNION S.A. A CUENTA UNICA DEL TESORO CON NUMERO DE SOLICITUD = 2674265 Y NUMERO CORRELATIVO = 91320018042018842 TRANSFERENCIA POR OPERACIONES DE VENTA BONOS BTX</t>
  </si>
  <si>
    <t>||TRANSFERENCIA DE FONDOS S/G. FORMULARIO, CITE' BUN224/18 DE LA FECHA. (HRE-TSO-2031). CONTRAPARTE AL MINISTERIO DE DESARROLLO PRODUCTIVO Y ECONOMIA PLURAL SG. CONVENIO INTERINSTITUCIONAL DE ADQUISIÓN DE 879 EQUIPOS DE COMPUTACIÓN, EDUCACIÓN CON REVOLUCIÓN TECNOLÓGICA. A SOLICITUD DEL G.A.M. DE PUNATA; LIBRETA 00041014101 MIN.DES.PRODUCTIVO Y ECONOM.PLURAL; BUN.</t>
  </si>
  <si>
    <t>PAGO A BID PRÉSTAMO 2908/BL-BO VCTO. 18-04-2018 POR CUENTA DE TGN , NTI. 010633 VALOR 18-04-2018 COMISIONES USD 86.661,92 CTA. 3987 CUENTA UNICA DEL TESORO-3987 LIB. 00099021001 REF.: COMISIONES BANCARIAS</t>
  </si>
  <si>
    <t>||TRANSFERENCIA DE FONDOS S/G. MENSAJES SWIFT NROS. 05491 Y 05483 DE LA FECHA. (SECTOR PÚBLICO). DEBITO DE LA LIBRETA 00117012001 DGAC, REPOSICION UTILES DE ESCRITORIO.</t>
  </si>
  <si>
    <t>COMISIONES BANCARIAS POR PAGO OBLIGACIONES A FONDO DE INTERNALIZACION DE LA EMPRESA (FIEM) POR EL PRESTAMO ICO 01020039.0 FORTALEC.UNIVERSIDAD J.M.SARACHO VCTO 18-04-2018  LIBRETA 00099021001 RECURSOS ORDINARIOS (3987)</t>
  </si>
  <si>
    <t>COBRO COSTOS DE PAPELERIA SEGUN TRANSFERENCIA DEL EXTERIOR POR ORDEN DE HERCO COMBUSTIBLES SA REF.: CONTRATO CONDENSADO DE GAS LIB. 00513062001 YPFB-OPERACIONES PLANTA DE SEPARACION DE LIQUIDOS RIO GRANDE</t>
  </si>
  <si>
    <t>VENTA DE DIVISAS CON TRANSFERENCIA DE FONDOS A SOLICITUD DE ADMINISTRACION DE SERVICIOS PORTUARIOS BOLIVIA SEGUN SOLICITUD 4800 REF: H.R. 1157 - ENVIO DE RECURSOS A JORGE DAVILA ZEBALLOS SUPERVISOR GESTION DEL SERVICIO DEL PUERTO DE ANTOFAGASTA, PARA GASTOS DE FUNCIONAMIENTO POR SERVICIOS BASICOS CO LIB. 00594012001 ASP-B FONDO DE OPERACIONES</t>
  </si>
  <si>
    <t>VENTA DE DIVISAS CON TRANSFERENCIA DE FONDOS A SOLICITUD DE ADMINISTRACION DE SERVICIOS PORTUARIOS BOLIVIA SEGUN SOLICITUD 4799 REF: H.R. 436 - PAGO DE FACTURAS AL TPA POR SERVICIOS DE FAENAS EN EL PUERTO DE ARICA CORRESPONDIENTE A LA SEGUNDA QUINCENA DE MARZO/2018, SEGUN COMUNICACION INTERNA ASP-B LIB. 00594012001 ASP-B FONDO DE OPERACIONES</t>
  </si>
  <si>
    <t>VENTA DE DIVISAS CON TRANSFERENCIA DE FONDOS A SOLICITUD DE MINISTERIO DE COMUNICACION SEGUN SOLICITUD 4798 REF: NEURONA PAGO POR 50 PORCIENTO DE SERVICIO DE PRODUCCIONES DE SPOTS Y VIDEO CLIP SOBRE LA REINVIDICACION MARITIMA CONTRATO 80 2018 FACTURA AUFAD11 INF 0056 DE 2018 LIB. 00099021001 TGN-RECURSOS ORDINARIOS (3987)</t>
  </si>
  <si>
    <t>VENTA DE DIVISAS CON TRANSFERENCIA DE FONDOS A SOLICITUD DE MINISTERIO DE COMUNICACION SEGUN SOLICITUD 4797 REF: NEURONA PAGO 50 PORCIENTO POR SERVICIO ESPECIALIZADO DE PRODUCCION DE MATERIAL AUDIVISUAL Y ARTES GRAFICAS PARA REDES SOCIALES CONTRATO 81 DE 2018 FACTURA AUFAD13 LIB. 00099021001 TGN-RECURSOS ORDINARIOS (3987)</t>
  </si>
  <si>
    <t>TRANSFERENCIA DE FONDOS AL EXTERIOR A SOLICITUD DE ADMINISTRADORA BOLIVIANA DE CARRETERAS SEGUN SOLICITUD 4796 REF: TRANSFERENCIA DE RECURSOS CERTIFICADO 1 2 3 Y 4 CONSORCIO BARIMONT SERVINGCI ESTUDIOS TESA PROYECTO CARRETERA OKINAWA CRUCE RF 09 LOS TRONCOS CUENTA BENEFICIARIO 50 27 182223 56 BANCO LIB. 00291012009 BS - ABC - OTROS RECURSOS ESPECIFICOS</t>
  </si>
  <si>
    <t>VENTA DE DIVISAS CON TRANSFERENCIA DE FONDOS A SOLICITUD DE EMPRESA PUBLICA PRODUCTIVA CARTONES DE BOLIVIA-CARTONBOL SEGUN SOLICITUD 4802 REF: TRANSFERENCIA DE RECURSOS AL BCB PARA PAGO AL EXTERIOR, EMPRESA PG PAPER COMPANY LTD. POR LA ADQUISICION DE PAPEL KRAFT LINER, SEGUNDO LOTE, PARA LA PRODUCCI LIB. 00576012001 CARTONBOL</t>
  </si>
  <si>
    <t>TRANSFERENCIA RECIBIDA DEL EXTERIOR SEGÚN MENSAJES SWIFT Nos. 05489-05486 (REM.EXT.) DE FECHA 18-04-2018 POR DESEMBOLSO DE CAF PRÉSTAMO CFA009787 PROGRAMA MIAGUA IV FASE 2 LIBRETA N° 00287102001 FPS-RECURSOS PROPIOS REF.: UTILES DE ESCRITORIO</t>
  </si>
  <si>
    <t>COBRO COSTOS DE PAPELERIA SEGUN TRANSFERENCIA DEL EXTERIOR POR ORDEN DE COMPANHIA MATOGROSSENSE DE GAS LIB. 00513012007 YPFB - RECURSOS NACIONALIZACIÓN</t>
  </si>
  <si>
    <t>||TRANSFERENCIA DE FONDOS S/G. MENSAJE SWIFT NRO. 05492 DE LA FECHA. (SECTOR PÚBLICO). DEBITO DE LA LIBRETA 00117012001 DGAC, REPOSICION UTILES DE ESCRITORIO.</t>
  </si>
  <si>
    <t>TRANSFERENCIA DEL EXTERIOR SEGUN SWIFT 05510 DE FECHA 19/04/2018 ORDENANTE: EMBAJADA DEL ESTADO PLURINACIONAL DE BOLIVIA EN BERLIN ALEMANIA REF.: GESTORIA CONSULAR - MARZO 2018 LIB. 00010011102 MIN.RELACIONES EXTERIORES - GESTORIA CONSULAR LEY Nº 3108</t>
  </si>
  <si>
    <t>TRANSFERENCIA DEL EXTERIOR SEGUN SWIFT 05527 DE FECHA 19/04/2018 ORDENANTE: CONSULADO GENERAL DE BOLIVIA EN BARCELONA LIB. 00010011102 MIN.RELACIONES EXTERIORES - GESTORIA CONSULAR LEY Nº 3108</t>
  </si>
  <si>
    <t>A:00373024101 TRANSFERENCIA DE RECURSOS PARA GASTOS DE FUNCIONAMIENTO DEL FDI CORRESPONDIENTE AL MES DE MARZO DE 2018, S/G INFORME MEFP/VTCP/DGPOT/UPCFTGN/N40/2018. (H.R. 389-68-D)</t>
  </si>
  <si>
    <t>A:00373024104 TRANSFERENCIA DE RECURSOS AL FDI A FAVOR DE LAS UNIBOL CORRESPONDIENTE AL MES DE MARZO DE 2018, S/G INFORME MEFP/VTCP/DGPOT/UPCFTGN/N41/2018. (H.R.389-69-D)</t>
  </si>
  <si>
    <t>NÚMERO DE LIBRETA CUT: 99031009.00 OPERACIÓN T01 TRANSFERENCIA DE FONDOS A LA CUT - TESORO DIRECTO DE BANCO UNION S.A. A CUENTA UNICA DEL TESORO CON NUMERO DE SOLICITUD = 2677152 Y NUMERO CORRELATIVO = 91320019042018886 TRANSFERENCIA POR OPERACIONES DE VENTA BONOS BTX</t>
  </si>
  <si>
    <t>||TRANSFERENCIA DE FONDOS S/G. FORMULARIO, CITE' BUN228/18 DE LA FECHA. (HRE-TSO-2048). A SOLICITUD DEL G.A.M. DE ENTRE RIOS; LIBRETA 00099021001 TGN RECURSOS ORDINARIOS; BUN.</t>
  </si>
  <si>
    <t>||TRANSFERENCIA DE FONDOS S/G. FORMULARIO, CITE' BUN229/18 DE LA FECHA. (HRE-TSO-2047). DEVOLUCIÓN DE RECURSOS OTORGADOS A TRAVÉS DEL PROGRAMA BOLIVIA CAMBIA NO EJECUTADOS. A SOLICITUD DEL G.A.M. CUATRO CAÑADAS; LIBRETA 00099024113 BOLIVIA CAMBIA; BUN.</t>
  </si>
  <si>
    <t>De: 00513012004 A requerimiento de Yacimientos Petroliferos Fiscales Bolivianos, con nota Cite: YPFB/DFC-0671 URT-0343/2018 en la cual solicita la devolucion de deposito erroneo, de la CUT Libreta N00513012004 LBP-YPFB-UNICOMERCIAL a la CCF N10000006024800 Y.P.F.B. CTA. LOCAL, y en virtud de la nota</t>
  </si>
  <si>
    <t>De: 00513012004 A requerimiento de Yacimientos Petroliferos Fiscales Bolivianos, con nota Cite: YPFB/DFC-0673 URT-0345/2018, en la cual solicita la devolucion de deposito erroneo, de la CUT Libreta N00513012004 LBP-YPFB-UNICOMERCIAL a la CCF N10000006024800 Y.P.F.B. CTA. LOCAL, y en virtud de la not</t>
  </si>
  <si>
    <t>De: 00513012004 A requerimiento de Yacimientos Petroliferos Fiscales Bolivianos, con nota Cite: YPFB/DFC-0672 URT-0344/2018, en la cual solicita la devolucion de deposito erroneo, de la CUT Libreta N00513012004 LBP-YPFB-UNICOMERCIAL a la CCF N10000006024800 Y.P.F.B. CTA. LOCAL, y en virtud de la not</t>
  </si>
  <si>
    <t>||TRANSFERENCIA DE FONDOS S/G. MENSAJE SWIFT NRO. 05505 DE LA FECHA. (SECTOR PÚBLICO). DEBITO DE LA LIBRETA 00117012001 DGAC, REPOSICION UTILES DE ESCRITORIO.</t>
  </si>
  <si>
    <t>||PAGO DECIMOCTAVA REPOSICION DE LA ASOCIACION INTERNACIONAL DE FOMENTO (AIF) SEGUN NOTA MEFP/VTCP/DGCP/UODP-383/2018 DEL MEFP DE LA FECHA Y MDP/VIPFE/DGGFE/UOF-000449/2018 DEL MPD DEL 19-03-2018 EN EL MARCO DEL ARTICULO 10 DE LA LEY 401 DEL 18 DE SEPTIEMBRE DE 2013 LIBRETA N°00099021001 TGN RECURSOS ORDINARIOS</t>
  </si>
  <si>
    <t>'COBRO DE'||COMISIONES BANCARIAS POR PAGO DE LA DECIMOCTAVA REPOSICION DE RECURSOS AL IDA S/G NOTA MEFP/VTCP/DGCP/UODP-383/2018 DEL MEFP DE LA FECHA LIBRETA N°000990201001 TGN RECURSOS ORDINARIOS COBRO DE MENSAJE SWIFT Y UTILES DE ESCRITORIO</t>
  </si>
  <si>
    <t>COBRO COSTOS DE PAPELERIA SEGUN TRANSFERENCIA DEL EXTERIOR POR ORDEN DE EMBAJADA DEL ESTADO PLURINACIONAL DE BOLIVIA EN BERLIN ALEMANIA REF.: GESTORIA CONSULAR - MARZO 2018 LIB. 00010011102 MIN.RELACIONES EXTERIORES - GESTORIA CONSULAR LEY Nº 3108</t>
  </si>
  <si>
    <t>VENTA DE DIVISAS CON TRANSFERENCIA DE FONDOS A SOLICITUD DE EMPRESA AZUCARERA SAN BUENAVENTURA SEGUN SOLICITUD 4809 REF: PAGO DEL SIETE POR CIENTO POR CUMPLIMIENTO DE CONTRATO A LA EMPRESA BRN INTERNACIONAL INDUSTRIA E COMERCIO LTDA PARA LA ADQUISICION DE SEMBRADORA DE DOBLE SURCO SEGUN CONTRATO EA LIB. 00586012001 EASBA-OTROS RECURSOS ESPECIFICOS</t>
  </si>
  <si>
    <t>TRANSFERENCIA DE FONDOS AL EXTERIOR A SOLICITUD DE TESORO GENERAL DE LA NACION SEGUN SOLICITUD 4807 REF: PAGO A LA COMUNIDAD ANDINA DE NACIONES (CAN), POR CONCEPTO DE MEMBRESIA POR USD314.400,00, SEGUN SOLICITUD VRE-DGRM-CS-42/2018. LIB. 00099021001 TGN-RECURSOS ORDINARIOS (3987)</t>
  </si>
  <si>
    <t>TRANSFERENCIA DE FONDOS AL EXTERIOR A SOLICITUD DE TESORO GENERAL DE LA NACION SEGUN SOLICITUD 4806 REF: PAGO AL TRIBUNAL DE JUSTICIA DE LA COMUNIDAD ANDINA DE NACIONES (TJCAN), POR CONCEPTO DE MEMBRESIA POR USD64.386,68, SEGUN SOLICITUD VRE-DGRM-CS-46/2018. LIB. 00099021001 TGN-RECURSOS ORDINARIOS (3987)</t>
  </si>
  <si>
    <t>TRANSFERENCIA DE FONDOS AL EXTERIOR A SOLICITUD DE TESORO GENERAL DE LA NACION SEGUN SOLICITUD 4805 REF: PAGO AL PROGRAMA IBERMEDIA (IBERMEDIA), POR CONCEPTO DE MEMBRESIA POR USD150.000,00, SEGUN SOLICITUD VRE-DGRM-CS-41/2018. LIB. 00099021001 TGN-RECURSOS ORDINARIOS (3987)</t>
  </si>
  <si>
    <t>VENTA DE DIVISAS CON TRANSFERENCIA DE FONDOS A SOLICITUD DE MINISTERIO DE EDUCACION SEGUN SOLICITUD 4803 REF: TRASPASO PAR AYLIN ANAHI POMA VERAMENDI LIB. 00099021001 TGN-RECURSOS ORDINARIOS (3987)</t>
  </si>
  <si>
    <t>COBRO COSTOS DE PAPELERIA SEGUN TRANSFERENCIA DEL EXTERIOR POR ORDEN DE CONSULADO GENERAL DE BOLIVIA EN BARCELONA LIB. 00010011102 MIN.RELACIONES EXTERIORES - GESTORIA CONSULAR LEY Nº 3108</t>
  </si>
  <si>
    <t>COBRO COSTOS DE PAPELERIA POR REGULARIZACION DE TRANSFERENCIA DEL EXTERIOR POR ORDEN DE UNITED NATIONS INDUSTRIAL LIB. 00086018049 MMAYA-ONUDI BS FORTAL.IMPLEMENT.GESTION AMBIENTAL DE PCB EN BOLIVIA</t>
  </si>
  <si>
    <t>De: 00099024113 Transferencia en cumplimiento al DS N0913 de 15/06/2011 y el Convenio Intergubernativo de Financiamiento UPRE-CIF-IG 160/2017, suscrito entre la UPRE y el GAM Sena Proyecto Const. de Dos Aulas Escolares en la Unidad Educativa 12 de Abril en la Comunidad Soledad, correspondiente al pa</t>
  </si>
  <si>
    <t>De: 00099024113 Transferencia en cumplimiento al DS N0913 de 15/06/2011 y el Convenio Intergubernativo de Financiamiento UPRE-CIF-IG/135/2015, suscrito entre la UPRE y el GAM Cotoca Proyecto Construccion Mercado Municipal de Cotoca, correspondiente al pago de la planilla N6, segun la UPRE.</t>
  </si>
  <si>
    <t>De: 00099024113 Transferencia en cumplimiento al DS N0913 de 15/06/2011 y el Convenio Intergubernativo de Financiamiento UPRE-CIF-IG 895/2017, suscrito entre la UPRE y el GAM Postrer Valle Proyecto Const. Pavimento Articulado en Calles de Postrervalle, correspondiente al pago de la planilla N1, segu</t>
  </si>
  <si>
    <t>De: 00099024113 Transferencia en cumplimiento al DS N0913 de 15/06/2011 y el Convenio Intergubernativo de Financiamiento UPRE-CIF-IG 077/2017, suscrito entre la UPRE y el GAM Potosi Proyecto Const. Bloques: Administrativo, Aulas, Talleres y Campo Deportivo Unidad Educativa Jesus de Nazareth D 12, co</t>
  </si>
  <si>
    <t>De: 00099024113 Transferencia en cumplimiento al DS N0913 de 15/06/2011 y el Convenio Intergubernativo de Financiamiento UPRE-CIF-IG 0119/2018, suscrito entre la UPRE y el GAM de Turco proyecto Implementacion Cancha de Futbol de Cesped Sintetico Cosapa - Turco, correspondiente al primer desembolso e</t>
  </si>
  <si>
    <t>De: 00099024113 Transferencia en cumplimiento al DS N0913 de 15/06/2011 y el Convenio Intergubernativo de Financiamiento UPRE-CIF-IG 0109/2018, suscrito entre la UPRE y el GAM de Cliza proyecto Implem. Cancha de Futbol con Cesped Sintetico Porvenir (Cliza), correspondiente al primer desembolso equiv</t>
  </si>
  <si>
    <t>De: 00099024113 Transferencia en cumplimiento al DS N0913 de 15/06/2011 y el Convenio Intergubernativo de Financiamiento UPRE-CIF-IG 030/2017, suscrito entre la UPRE y el GAM de Arbieto proyecto Construccion Cancha Cesped Sintetico con Cerco Perimetral 20 de Octubre, correspondiente al primer desemb</t>
  </si>
  <si>
    <t>De: 00099024113 Transferencia en cumplimiento al DS N0913 de 15/06/2011 y el Convenio Intergubernativo de Financiamiento UPRE-CIF-IG 0117/2018, suscrito entre la UPRE y el GAM de Arampampa proyecto Construccion Centro de Salud Integral Renato Castro (Arampampa), correspondiente al primer desembolso</t>
  </si>
  <si>
    <t>De: 00099024113 Transferencia en cumplimiento al DS N0913 de 15/06/2011 y el Convenio Intergubernativo de Financiamiento UPRE-CIF-IG 605/2017, suscrito entre la UPRE y el GAM de Santiago de Huata proyecto Const. Bloque de Aulas Unidad Educativa Santiago de Huata B, correspondiente al primer desembol</t>
  </si>
  <si>
    <t>De: 00099024113 Transferencia en cumplimiento al DS N0913 de 15/06/2011 y el Convenio Intergubernativo de Financiamiento UPRE-CIF-IG 174/2017, suscrito entre la UPRE y el GAM de Comanche proyecto Construccion Bloque de Aulas Unidad Educativa Nacional de Comanche, correspondiente al primer desembolso</t>
  </si>
  <si>
    <t>De: 00099024113 Transferencia en cumplimiento al DS N0913 de 15/06/2011 y el Convenio Intergubernativo de Financiamiento UPRE-CIF-IG/499/2016, suscrito entre la UPRE y el GAM de Puerto Villarroel proyecto Construccion Plaza Senda VI, correspondiente al pago de la planilla N 4 de cierre, segun la UPR</t>
  </si>
  <si>
    <t>De: 00099024113 Transferencia en cumplimiento al DS N0913 de 15/06/2011 y el Convenio Intergubernativo de Financiamiento UPRE-CIF-IG 295/2017, suscrito entre la UPRE y el GAM de Quime proyecto Construccion Terminal Municipal de Buses Quime, correspondiente al pago de la planilla N 1, segun la UPRE.</t>
  </si>
  <si>
    <t>De: 00099024113 Transferencia en cumplimiento al DS N0913 de 15/06/2011 y el Convenio Intergubernativo de Financiamiento UPRE-CIF-IG 107/2017, suscrito entre la UPRE y el GAM de Coroico proyecto Construccion Tinglado Unidad Educativa San Pedro de La Loma, correspondiente al pago de la planilla N 1,</t>
  </si>
  <si>
    <t>De: 00099024113 Transferencia en cumplimiento al DS N0913 de 15/06/2011 y el Convenio Intergubernativo de Financiamiento UPRE-CIF-IG 331/2017, suscrito entre la UPRE y el GAM de Escoma proyecto Construccion Seis Aulas Unidad Educativa Sanuta, correspondiente al pago de la planilla N 2, segun la UPRE</t>
  </si>
  <si>
    <t>De: 00099024113 Transferencia en cumplimiento al DS N0913 de 15/06/2011 y el Convenio Intergubernativo de Financiamiento UPRE-CIF-IG 359/2016, suscrito entre la UPRE y el GAM de La Rivera proyecto Implem. De Cancha de Futbol con Cesped Sintetico La Rivera, correspondiente al pago de la planilla N 3</t>
  </si>
  <si>
    <t>De: 00099024113 Transferencia en cumplimiento al DS N0913 de 15/06/2011 y el Convenio Intergubernativo de Financiamiento UPRE-CIF-IG 498/2015, suscrito entre la UPRE y el GAM de Sabaya proyecto Construccion Mercado Municipal Frontera Sabaya, correspondiente al pago de la planilla N 4 de cierre, segu</t>
  </si>
  <si>
    <t>De: 00099024113 Transferencia en cumplimiento al DS N0913 de 15/06/2011 y el Convenio Interinstitucional de Financiamiento UPRE-CIF-385/2014, suscrito entre la UPRE y el GAM de Machacamarca proyecto Construccion Mercado Central Machacamarca - Oruro, correspondiente al pago de la planilla N 6 de cier</t>
  </si>
  <si>
    <t>De: 00099024113 Transferencia en cumplimiento al DS N0913 de 15/06/2011 y el Convenio Intergubernativo de Financiamiento UPRE-CIF-IG/462/2016, suscrito entre la UPRE y el GAM de Huanuni proyecto Construccion Cancha de Futbol de Cesped Sintetico Huanuni, correspondiente al pago de la planilla N 2 de</t>
  </si>
  <si>
    <t>De: 00099024113 Transferencia en cumplimiento al DS N0913 de 15/06/2011 y el Convenio Interinstitucional de Financiamiento UPRE-CIF-138/2015, suscrito entre la UPRE y el GAM de Huachacalla proyecto Construccion Plaza de Armas 25 de Julio Huachacalla (Conclusion), correspondiente al pago de la planil</t>
  </si>
  <si>
    <t>De: 00099024113 Transferencia en cumplimiento al DS N0913 de 15/06/2011 y el Convenio Intergubernativo de Financiamiento UPRE-CIF-IG/414/2015, suscrito entre la UPRE y el GAM de El Choro proyecto Implementacion Cancha de Futbol con Cesped Sintetico El Choro, correspondiente al pago de la planilla N</t>
  </si>
  <si>
    <t>De: 00099024113 Transferencia en cumplimiento al DS N0913 de 15/06/2011 y el Convenio Intergubernativo de Financiamiento UPRE-CIF-IG 379/2016, suscrito entre la UPRE y el GAD de Tarija proyecto Construccion Campo Deportivo con Cesped Sintetico en Tomatitas, correspondiente al saldo no ejecutados ges</t>
  </si>
  <si>
    <t>De: 00099024113 Transferencia en cumplimiento al DS N0913 de 15/06/2011 y el Convenio Intergubernativo de Financiamiento UPRE-CIF-IG 562/2017, suscrito entre la UPRE y el GAM Caquiaviri, Proyecto Const. Cancha Cesped Sintetico U.E. Nacional de Achiri, correspondiente al pago de la planilla N3 de cie</t>
  </si>
  <si>
    <t>De: 00099024113 Transferencia en cumplimiento al DS N0913 de 15/06/2011 y el Convenio Intergubernativo de Financiamiento UPRE-CIF-IG 781/2017, suscrito entre la UPRE y el GAM Ascension de Guarayos, Proyecto Const. Centro de Salud Santa Rosa 2 Guarayos, correspondiente al pago de la planilla N1, segu</t>
  </si>
  <si>
    <t>De: 00099024113 Transferencia en cumplimiento al DS N0913 de 15/06/2011 y el Convenio Intergubernativo de Financiamiento UPRE-CIF-IG 803/2017, suscrito entre la UPRE y el GAM San Javier, Proyecto Const. Tinglado y Graderias U.E. Las Abras Comunidad Las Abras, correspondiente al pago de la planilla</t>
  </si>
  <si>
    <t>De: 00099024113 Transferencia en cumplimiento al DS N0913 de 15/06/2011 y el Convenio Intergubernativo de Financiamiento UPRE-CIF-IG 598/2017, suscrito entre la UPRE y el GAM Villamontes, Proyecto Construccion Puentes Vehiculares Villa Montes Calle Villa Nueva y Cochabamba, correspondiente al pago d</t>
  </si>
  <si>
    <t>De: 00099024113 Transferencia en cumplimiento al DS N0913 de 15/06/2011 y el Convenio Intergubernativo de Financiamiento UPRE-CIF-IG 535/2016, suscrito entre la UPRE y el GAM de Entre Rios proyecto Construccion Mercado Central Entre Rios (Zona Canaveral), correspondiente al pago de la planilla N 7,</t>
  </si>
  <si>
    <t>De: 00099024113 Transferencia en cumplimiento al DS N0913 de 15/06/2011 y el Convenio Intergubernativo de Financiamiento UPRE-CIF-IG 162/2017, suscrito entre la UPRE y el GAM de Sena proyecto Const. de Dos Aulas Escolares en la Unidad Educativa Juana Azurduy de Padilla en la Comunidad de Monte Sinai</t>
  </si>
  <si>
    <t>De: 00099024113 Transferencia en cumplimiento al DS N0913 de 15/06/2011 y el Convenio Intergubernativo de Financiamiento UPRE-CIF-IG 001/2017, suscrito entre la UPRE y el GAM de Uriondo proyecto Construccion Centro de Capacitacion Productiva Calamuchita, correspondiente al pago de la planilla N 8, s</t>
  </si>
  <si>
    <t>De: 00099024113 Transferencia en cumplimiento al DS N0913 de 15/06/2011 y el Convenio Intergubernativo de Financiamiento UPRE-CIF-IG 104/2017, suscrito entre la UPRE y el GAM de Irupana proyecto Construccion Tinglado Unidad Educativa Villa Trinidad - Irupana, correspondiente al pago de la planilla N</t>
  </si>
  <si>
    <t>De: 00099024113 Transferencia en cumplimiento al DS N0913 de 15/06/2011 y el Convenio Intergubernativo de Financiamiento UPRE-CIF-IG/340/2015, suscrito entre la UPRE y el GAM de Challapata proyecto Construccion Coliseo Cerrado Cruce Culta, correspondiente al pago de la planilla N 5 de cierre, segun</t>
  </si>
  <si>
    <t>De: 00099024113 Transferencia en cumplimiento al DS N0913 de 15/06/2011 y el Convenio Intergubernativo de Financiamiento UPRE-CIF-IG 901/2017, suscrito entre la UPRE y el GAM de Cuevo proyecto Const. Tinglado y Graderia Cancha Polifuncional Unidad Educativa Huaraca Municipio de Cuevo, correspondient</t>
  </si>
  <si>
    <t>De: 00099024113 Transferencia en cumplimiento al DS N0913 de 15/06/2011 y el Convenio Intergubernativo de Financiamiento UPRE-CIF-IG 507/2017, suscrito entre la UPRE y el GAM de Ichoca proyecto Construccion Unidad Educativa Totora Comunidad Totora, correspondiente al pago de la planilla N 2, segun l</t>
  </si>
  <si>
    <t>De: 00099024113 Transferencia en cumplimiento al DS N0913 de 15/06/2011 y el Convenio Intergubernativo de Financiamiento UPRE-CIF-IG 902/2017, suscrito entre la UPRE y el GAM de Cuevo proyecto Const. Tinglado y Graderia Cancha Polifuncional Unidad Educativa Itacuatia Municipio de Cuevo, correspondie</t>
  </si>
  <si>
    <t>De: 00099024113 Transferencia en cumplimiento al DS N0913 de 15/06/2011 y el Convenio Interinstitucional de Financiamiento UPRE-CIF-IG 105/2017, suscrito entre la UPRE y el GAM Coroico, Proyecto Construccion Tinglado Unidad Educativa Capellania, correspondiente al pago de la planilla N2, segun la UP</t>
  </si>
  <si>
    <t>De: 00099024113 Transferencia en cumplimiento al DS N0913 de 15/06/2011 y el Convenio Interinstitucional de Financiamiento UPRE-CIF-IG 587/2017, suscrito entre la UPRE y el GAM Nueva Esperanza, Proyecto Const. 5 Viviendas para Maestros U.E. Manuel Estremadoiro - Municipio Nueva Esperanza, correspond</t>
  </si>
  <si>
    <t>De: 00099024113 Transferencia en cumplimiento al DS N0913 de 15/06/2011 y el Convenio Interinstitucional de Financiamiento UPRE-CIF-IG 027/2017, suscrito entre la UPRE y el GAM Shinahota, Proyecto Construccion Infraestructura Deportiva Coliseo Shinahota, correspondiente al pago de la planilla N5, se</t>
  </si>
  <si>
    <t>De: 00099024113 Transferencia en cumplimiento al DS N0913 de 15/06/2011 y el Convenio Interinstitucional de Financiamiento UPRE-CIF-IG 185/2017, suscrito entre la UPRE y el GAM Bella Flor, Proyecto Const. Puesto de Salud Comunidad Puerto EVO, correspondiente al pago de la planilla N3, segun la UPRE.</t>
  </si>
  <si>
    <t>TRANSFERENCIA DEL EXTERIOR SEGUN SWIFT 05556 DE FECHA 20/04/2018 ORDENANTE: CONSULADO GENERAL DE BOLIVIA BARCELONA ESPAÑA REF.: GESTORIA CONSULAR LIB. 00010011102 MIN.RELACIONES EXTERIORES - GESTORIA CONSULAR LEY Nº 3108</t>
  </si>
  <si>
    <t>TRANSFERENCIA DEL EXTERIOR SEGUN SWIFT 05605 DE FECHA 20/04/2018 ORDENANTE: CONSULADO GENERAL DE BOLIVIA EN MIAMI FL REF.: RECAUDACIONES DE GESTORIA CONSUALR FEBRERO 2018 LIB. 00010011102 MIN.RELACIONES EXTERIORES - GESTORIA CONSULAR LEY Nº 3108</t>
  </si>
  <si>
    <t>NÚMERO DE LIBRETA CUT: 99031009.00 OPERACIÓN T01 TRANSFERENCIA DE FONDOS A LA CUT - TESORO DIRECTO DE BANCO UNION S.A. A CUENTA UNICA DEL TESORO CON NUMERO DE SOLICITUD = 2681118 Y NUMERO CORRELATIVO = 91320020042018971 TRANSFERENCIA POR OPERACIONES DE VENTA BONOS BTX</t>
  </si>
  <si>
    <t>NUMERO DE LIBRETA CUT: 00099021001 OPERACIÓN E18 TRANSFERENCIA DEL SISTEMA FINANCIERO POR CUENTA DE TERCEROS A LA CUT Devolucion de pagos CC no cobrados por afiliados civiles y militares diciembre 2017, Libreta Nro 00099021001 TGN recursos ordinarios</t>
  </si>
  <si>
    <t>NUMERO DE LIBRETA CUT: 00099021001 OPERACIÓN E18 TRANSFERENCIA DEL SISTEMA FINANCIERO POR CUENTA DE TERCEROS A LA CUT Devolucion al TGN pago de FC Libreta Nro 00099021001 TGN- Recursos Ordinarios</t>
  </si>
  <si>
    <t>TRANSFERENCIA DE FONDOS S/G CITE N°||FPS/GFA/FI/TRL/194/2018 DEL FPS RECIBIDA EN LA FECHA (TRAM-TSO-2057) REF: PROGRAMACION DE PAGOS DE INVERSION Y FORTALECIMIENTO CONVENIO PLAN VIDA KFW ABONO EN LA LIB. N° 00287104414 FPS-BS-APPC KFW</t>
  </si>
  <si>
    <t>TRANSFERENCIA DE FONDOS S/G CITE N°||FPS/GFA/FI/TRL/194/2018 DEL FPS RECIBIDA EN LA FECHA (TRAM-TSO-2057) REF: PROGRAMACION DE PAGOS DE INVERSION Y FORTALECIMIENTO CONVENIO PLAN VIDA KFW DE LA LIB. N° 00287102001 CUT FPS-RECURSOS PROPIOS COBRO COSTO UTILES DE ESCRITORIO</t>
  </si>
  <si>
    <t>||TRANSFERENCIA DE FONDOS S/G. MENSAJES SWIFT NROS. 05559 Y 05549 DE LA FECHA. (SECTOR PÚBLICO). DEBITO DE LA LIBRETA 00117012001 DGAC, REPOSICION UTILES DE ESCRITORIO.</t>
  </si>
  <si>
    <t>||TRANSFERENCIA DE FONDOS S/G. MENSAJE SWIFT NRO. 05591 DE LA FECHA. (SECTOR PÚBLICO). DEBITO DE LA LIBRETA 00117012001 DGAC, REPOSICION UTILES DE ESCRITORIO.</t>
  </si>
  <si>
    <t>'COBRO DE'||UTILES DE ESCRITORIO POR EL COMPROBANTE CONTABLE NRO. 0919315 DE LA FECHA. SEGÚN CORREO ELECTRÓNICO DE YPFB DE F. 23/01/2018. DEBITO DE LA LIBRETA 00513022001 YPFB - OPERACIONES</t>
  </si>
  <si>
    <t>||TRANSFERENCIA DE FONDOS S/G. MENSAJES SWIFT NROS. 05606 Y 05602 DE LA FECHA. (SECTOR PÚBLICO). DEBITO DE LA LIBRETA 00117012001 DGAC, REPOSICION UTILES DE ESCRITORIO.</t>
  </si>
  <si>
    <t>VENTA DE DIVISAS CON TRANSFERENCIA DE FONDOS A SOLICITUD DE MINISTERIO DE EDUCACION SEGUN SOLICITUD 4804 REF: TRASPASO PARA RUBEN ALDRIN ALBIS VASQUEZ EQUIVALENTES 3.232,06 USD LIB. 00099021001 TGN-RECURSOS ORDINARIOS (3987) POR DIFERENCIAL CAMBIARIO</t>
  </si>
  <si>
    <t>VENTA DE DIVISAS CON TRANSFERENCIA DE FONDOS A SOLICITUD DE MINISTERIO DE EDUCACION SEGUN SOLICITUD 4804 REF: TRASPASO PARA RUBEN ALDRIN ALBIS VASQUEZ EQUIVALENTES 3.232,06 USD LIB. 00099021001 TGN-RECURSOS ORDINARIOS (3987)</t>
  </si>
  <si>
    <t>VENTA DE DIVISAS CON TRANSFERENCIA DE FONDOS A SOLICITUD DE MINISTERIO DE EDUCACION SEGUN SOLICITUD 4808 REF: TRASPASO PARA HELEN LAURA COARITA FERNANDEZ EQUIVALENTES 246,00 USD LIB. 00099021001 TGN-RECURSOS ORDINARIOS (3987) POR DIFERENCIAL CAMBIARIO</t>
  </si>
  <si>
    <t>VENTA DE DIVISAS CON TRANSFERENCIA DE FONDOS A SOLICITUD DE MINISTERIO DE EDUCACION SEGUN SOLICITUD 4808 REF: TRASPASO PARA HELEN LAURA COARITA FERNANDEZ EQUIVALENTES 246,00 USD LIB. 00099021001 TGN-RECURSOS ORDINARIOS (3987)</t>
  </si>
  <si>
    <t>COBRO COSTOS DE PAPELERIA SEGUN TRANSFERENCIA DEL EXTERIOR POR ORDEN DE CONSULADO GENERAL DE BOLIVIA BARCELONA ESPAÑA REF.: GESTORIA CONSULAR LIB. 00010011102 MIN.RELACIONES EXTERIORES - GESTORIA CONSULAR LEY Nº 3108</t>
  </si>
  <si>
    <t>VENTA DE DIVISAS CON TRANSFERENCIA DE FONDOS A SOLICITUD DE YACIMIENTOS PETROLIFEROS FISCALES BOLIVIANOS SEGUN SOLICITUD 4816 REF: PAGO A OIL TEST INTERNACIONAL DE ARGENTINA SA POR SERVICIO DE INSPECCION DE CANTIDAD Y CALIDAD SEGUN ORDEN DE PAGO 191 INFORME TECNICO UPCA 136 Y DOCUMENTACION ADJUNTA LIB. 00513012004 LBP-YPFB-UNICOMERCIAL (4030005415/1-2188907)</t>
  </si>
  <si>
    <t>VENTA DE DIVISAS CON TRANSFERENCIA DE FONDOS A SOLICITUD DE MINISTERIO DE COMUNICACION SEGUN SOLICITUD 4815 REF: NEURONA SEGUNDO PAGO 50 PORCIENTO SERVICIO DE PRODUCCIONES DE SPOTS Y VIDEO CLIP SOBRE LA REINVIDICACION MARITIMA CONTRATO 80 DE 2018 FACTURA AUFAD12 INF CONF 57 LIB. 00099021001 TGN-RECURSOS ORDINARIOS (3987)</t>
  </si>
  <si>
    <t>VENTA DE DIVISAS CON TRANSFERENCIA DE FONDOS A SOLICITUD DE MINISTERIO DE LA PRESIDENCIA SEGUN SOLICITUD 4810 REF: DIVISAS USD 7,082.79 PAGO A ROYAL FBO SERVICE POR SERVICIOS PRESTADOS A AERONAVE FAB 002 EN VIAJE OFICIAL QUE REALIZA SU S.E A VENEZUELA, PAGO A BANCO BBVA PARAGUAY S.A CUENTA 010235146 LIB. 00099021001 TGN-RECURSOS ORDINARIOS (3987)</t>
  </si>
  <si>
    <t>VENTA DE DIVISAS CON TRANSFERENCIA DE FONDOS A SOLICITUD DE MINISTERIO DE COMUNICACION SEGUN SOLICITUD 4814 REF: NEURONA PAGO SEGUNDO 50 PORCIENTO SERVICIO ESPECIALIZADO DE PRODUCCION DE MATERIAL AUDIVISUAL Y ARTES GRAFICAS PARA REDES SOCIALES CMPB CONTRATO 81 2018 FACTURA AUFAD14 LIB. 00099021001 TGN-RECURSOS ORDINARIOS (3987)</t>
  </si>
  <si>
    <t>VENTA DE DIVISAS CON TRANSFERENCIA DE FONDOS A SOLICITUD DE MINISTERIO DE RELACIONES EXTERIORES SEGUN SOLICITUD 4813 REF: REMESA ADICIONAL A FAVOR DE LA REPRESENTACION PERMANENTE ANTE LAS NACIONES UNIDAS ONU PARA CUBRIR GASTOS DE ALIMENTACION PARA LAS ORGANIZACIONES SOCIALES QUE PARTICIPEN FORO PERM LIB. 00099021001 TGN-RECURSOS ORDINARIOS (3987)</t>
  </si>
  <si>
    <t>COBRO COSTOS DE PAPELERIA SEGUN TRANSFERENCIA DEL EXTERIOR POR ORDEN DE GAS TOTAL S.A. REF.: ANTICIPO DE IMPORTACION DE GLP ABRIL 2018 LIB. 00513062001 YPFB-OPERACIONES PLANTA DE SEPARACION DE LIQUIDOS RIO GRANDE</t>
  </si>
  <si>
    <t>COBRO COSTOS DE PAPELERIA SEGUN TRANSFERENCIA DEL EXTERIOR POR ORDEN DE AMARILLA GAS S.A. BS.AS. LIB. 00513062001 YPFB-OPERACIONES PLANTA DE SEPARACION DE LIQUIDOS RIO GRANDE</t>
  </si>
  <si>
    <t>COBRO COSTOS DE PAPELERIA SEGUN TRANSFERENCIA DEL EXTERIOR POR ORDEN DE CONSULADO GENERAL DE BOLIVIA EN MIAMI FL REF.: RECAUDACIONES DE GESTORIA CONSUALR FEBRERO 2018 LIB. 00010011102 MIN.RELACIONES EXTERIORES - GESTORIA CONSULAR LEY Nº 3108</t>
  </si>
  <si>
    <t>TRANSFERENCIA DEL EXTERIOR SEGUN SWIFT 05631 DE FECHA 23/04/2018 ORDENANTE: CONSULADO GENERAL DE BOLIVIA - BARCELONA LIB. 00099021001 TGN-RECURSOS ORDINARIOS (3987)</t>
  </si>
  <si>
    <t>TRANSFERENCIA DEL EXTERIOR SEGUN SWIFT NOS.5629-5626 DE FECHA 23/04/2018 ORDENANTE: CONSULADO GENERAL DE BOLIVIA-BUENOS AIRES ARGENTINA REF:SERVICVIOS DE GOBIERNO LIB. 00340012005 SEGIP - RECAUDACION EXTERIOR - CEDULAS DE IDENTIDAD</t>
  </si>
  <si>
    <t>A:00099021001 Debito Automatico al Gobierno Autonomo Municipal de Rurrenabaque (GAM RUR) por incumplimiento al Convenio Intergubernativo de Financiamiento UPRE-CIF-IG/477/2015 de fecha 23 de diciembre de 2015, suscrito entre la Unidad de Proyectos Especiales y el GAM RUR para el proyecto Construccio</t>
  </si>
  <si>
    <t>NÚMERO DE LIBRETA CUT: 99031009.00 OPERACIÓN T01 TRANSFERENCIA DE FONDOS A LA CUT - TESORO DIRECTO DE BANCO UNION S.A. A CUENTA UNICA DEL TESORO CON NUMERO DE SOLICITUD = 2684760 Y NUMERO CORRELATIVO = 91320023042018036 TRANSFERENCIA POR OPERACIONES DE VENTA BONOS BTX</t>
  </si>
  <si>
    <t>||TRANSFERENCIA DE FONDOS S/G. FORMULARIO, CITE' BUN235/18 DE LA FECHA. (HRE-TSO-2084). SALDOS DE RECURSOS NO EJECUTADOS EN LOS PROYECTOS FINANCIADOS A TRAVÉS DEL FONDO NACIONAL DE DESARROLLO INTEGRAL Y PARA SU POSTERIOR REPROGRAMACIÓN. A SOLICITUD DEL G.A.M. DE PUERTO VILLARROEL; LIBRETA 00099021001 TGN RECURSOS ORDINARIOS; BUN.</t>
  </si>
  <si>
    <t>||TRANSFERENCIA DE FONDOS S/G. FORMULARIO, CITE' BUN234/18 DE LA FECHA. (HRE-TSO-2085). CONTRAPARTE SEGÚN CONVENIO INTERGUBERNATIVO DE COLABORACIÓN CON FINANCIAMIENTO Y COORDINACION PARA LA EJECUCIÓN DEL PROY.CONST. DE SIST. DE RIEGO POR TUBERIA AYAPAMPA. A SOLICITUD DEL G.A.M. DE ALALAY; LIBRETA 00047364102 MDRYT-FONADIN-CONTRAPARTE MUNICIPAL; BUN.</t>
  </si>
  <si>
    <t>PAGO A BID PRÉSTAMO 2822/BL-BO VCTO. 22-04-2018 POR CUENTA DE TGN , NTI. 010637 VALOR 23-04-2018 INTERESES USD 212.674,30 COMISIONES USD 33.713,63 CTA. 3987 CUENTA UNICA DEL TESORO-3987 LIB. 00099021001 REF.: COMISIONES BANCARIAS</t>
  </si>
  <si>
    <t>||RESPUESTA DEBITO DEL BANQUERO SG/ SWIFT 05453 DEL 18/04/18 Y 05678 DE LA FECHA REF: COBRO COMISION POR TRANSFERENCIA DE EUR 11,908,51 DEL 08/03/18 SG/ SOLICITUD DEL MIN. DE DESARROLLO PROD. Y ECON. PLURAL, PAGO A/F BUREAU INTERNATIONAL DES POIDS ET MESURES LIB. 00041031107 MPM-IINSTITUTO BOLIVIANO DE METROLOGIA (UTILES DE ESCRITORIO)</t>
  </si>
  <si>
    <t>COBRO COSTOS DE PAPELERIA POR REGULARIZACION DE TRANSFERENCIA DEL EXTERIOR POR ORDEN DE BG BOLIVIA CORPORATION LIB. 00513012007 YPFB - RECURSOS NACIONALIZACIÓN</t>
  </si>
  <si>
    <t>COBRO COSTOS DE PAPELERIA SEGUN TRANSFERENCIA DEL EXTERIOR POR ORDEN DE CONSULADO GENERAL DE BOLIVIA - BARCELONA LIB. 00099021001 TGN-RECURSOS ORDINARIOS (3987)</t>
  </si>
  <si>
    <t>COBRO COSTOS DE PAPELERIA SEGUN TRANSFERENCIA DEL EXTERIOR POR ORDEN DE CONSULADO GENERAL DE BOLIVIA-BUENOS AIRES ARGENTINA REF:SERVICVIOS DE GOBIERNO LIB. 00340012003 RECAUDACION EXTRANJERIA - C.I. -L.C.</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</si>
  <si>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00291012009 BS - ABC - OTROS RECURSOS ESPECIFICOS</t>
  </si>
  <si>
    <t>VENTA DE DIVISAS CON TRANSFERENCIA DE FONDOS A SOLICITUD DE DIRECCION ESTRATEGICA DE REIVINDICACION MARITIMA DIREMAR SEGUN SOLICITUD 4812 REF: PAGO A HYDROISOTOP GMBH POR ESTUDIO DE ISOTOPOS DE LAS AGUAS DE LOS MANANTIALES Y POZOS DEL SILALA SOLICITADO CON INFORME IF DIREMAR UTS N 037 2018 EQUIVALE LIB. 00099021001 TGN-RECURSOS ORDINARIOS (3987) POR DIFERENCIAL CAMBIARIO</t>
  </si>
  <si>
    <t>VENTA DE DIVISAS CON TRANSFERENCIA DE FONDOS A SOLICITUD DE DIRECCION ESTRATEGICA DE REIVINDICACION MARITIMA DIREMAR SEGUN SOLICITUD 4812 REF: PAGO A HYDROISOTOP GMBH POR ESTUDIO DE ISOTOPOS DE LAS AGUAS DE LOS MANANTIALES Y POZOS DEL SILALA SOLICITADO CON INFORME IF DIREMAR UTS N 037 2018 EQUIVALE LIB. 00099021001 TGN-RECURSOS ORDINARIOS (3987)</t>
  </si>
  <si>
    <t>VENTA DE DIVISAS CON TRANSFERENCIA DE FONDOS A SOLICITUD DE DIRECCION ESTRATEGICA DE REIVINDICACION MARITIMA DIREMAR SEGUN SOLICITUD 4811 REF: PAGO A LA CONSULTORA LAURA MOVILLA PATEIRO POR SERVICIO DE CONSULTORIA EN MATERIA DE DERECHO INTERNACIONAL PUBLICO SILALA SOLICITADO POR EL DIRECTOR DE DEFEN LIB. 00099021001 TGN-RECURSOS ORDINARIOS (3987) POR DIFERENCIAL CAMBIARIO</t>
  </si>
  <si>
    <t>VENTA DE DIVISAS CON TRANSFERENCIA DE FONDOS A SOLICITUD DE DIRECCION ESTRATEGICA DE REIVINDICACION MARITIMA DIREMAR SEGUN SOLICITUD 4811 REF: PAGO A LA CONSULTORA LAURA MOVILLA PATEIRO POR SERVICIO DE CONSULTORIA EN MATERIA DE DERECHO INTERNACIONAL PUBLICO SILALA SOLICITADO POR EL DIRECTOR DE DEFEN LIB. 00099021001 TGN-RECURSOS ORDINARIOS (3987)</t>
  </si>
  <si>
    <t>PROVISION DE FONDOS A SOLICITUD DE YACIMIENTOS PETROLIFEROS FISCALES BOLIVIANOS SEGUN SOLICITUD YPFB-0097-2018 REF: PAGO SERVICIO TRANS FIRME E INTERRUMPIBLE GN MI MARZO 18 A GOB LIB. 00513012007 YPFB - RECURSOS NACIONALIZACIÓN</t>
  </si>
  <si>
    <t>TRANSFERENCIA DE FONDOS AL EXTERIOR A SOLICITUD DE TESORO GENERAL DE LA NACION SEGUN SOLICITUD 4831 REF: PAGO A LA ORGANIZACION DE ESTADOS AMERICANOS (OEA), POR CONCEPTO DE MEMBRESIA POR USD58.744,00, SEGUN SOLICITUD VRE-DGRM-CS-45/2018. LIB. 00099021001 TGN-RECURSOS ORDINARIOS (3987)</t>
  </si>
  <si>
    <t>TRANSFERENCIA DE FONDOS AL EXTERIOR A SOLICITUD DE TESORO GENERAL DE LA NACION SEGUN SOLICITUD 4832 REF: PAGO A LA UNION DE NACIONES SUDAMERICANAS (UNASUR), POR CONCEPTO DE MEMBRESIA POR USD124.293,00, SEGUN SOLICITUD VRE-DGRM-CS-43/2018. LIB. 00099021001 TGN-RECURSOS ORDINARIOS (3987)</t>
  </si>
  <si>
    <t>TRANSFERENCIA DE FONDOS AL EXTERIOR A SOLICITUD DE TESORO GENERAL DE LA NACION SEGUN SOLICITUD 4833 REF: PAGO AL ORGANISMO ANDINO DE SALUD DEL CONVENIO HIPOLITO UNANUE (ORAS/CONHU), POR CONCEPTO DE MEMBRESIA POR USD183.266,00, SEGUN SOLICITUD VRE-DGRM-CS-40/2018. LIB. 00099021001 TGN-RECURSOS ORDINARIOS (3987)</t>
  </si>
  <si>
    <t>VENTA DE DIVISAS CON TRANSFERENCIA DE FONDOS A SOLICITUD DE ADMINISTRACION DE SERVICIOS PORTUARIOS BOLIVIA SEGUN SOLICITUD 4828 REF: H.R. 1229 - ENVIO DE RECURSOS AL PUERTO DE ARICA PARA GASTOS DE GATE OUT POR REPOSICION A LA REMESA DE MARZO/2018, SEGUN COMUNICACION INTERNA ASP-B/DOP-UAP/CI-193/2018 LIB. 00594012001 ASP-B FONDO DE OPERACIONES</t>
  </si>
  <si>
    <t>VENTA DE DIVISAS CON TRANSFERENCIA DE FONDOS A SOLICITUD DE PROCURADURIA GENERAL DEL ESTADO SEGUN SOLICITUD 4829 REF: TRANSFERENCIA DE SALDOS NO EJECUTADOS EN EL MARCO DEL CONVENIO DE COOPERACION TECNICA NO REEMBOLSABLE NRO ATN FI-14439-BO APOYO AL FORTALECIMIENTO DE LA PROCURADURIA GENERAL DEL EST LIB. 00099021001 TGN-RECURSOS ORDINARIOS (3987)</t>
  </si>
  <si>
    <t>||TRANSFERENCIA DE FONDOS S/G. MENSAJES SWIFT NROS. 05675 Y 05661 DE LA FECHA. (SECTOR PÚBLICO). DEBITO DE LA LIBRETA 00117012001 DGAC, REPOSICION UTILES DE ESCRITORIO.</t>
  </si>
  <si>
    <t>||RESPUESTA DEBITO DEL BANQUERO SG/ SWIFT 05453 DEL 18/04/18 Y 05678 DE LA FECHA REF: COBRO COMISION POR TRANSFERENCIA DE EUR 11,908,51 DEL 08/03/18 SG/ SOLICITUD DEL MIN. DE DESARROLLO PROD. Y ECON. PLURAL, PAGO A/F BUREAU INTERNATIONAL DES POIDS ET MESURES LIB. 00041031107 MPM-IINSTITUTO BOLIVIANO DE METROLOGIA (COMIS. DEL BANQUERO EQUV. EUR 20,-)</t>
  </si>
  <si>
    <t>TRANSFERENCIA DEL EXTERIOR SEGUN SWIFT 05693-05691 DE FECHA 24/04/2018 ORDENANTE: VICECONSULADO DEL ESTADO PLURINACIONAL DE BOLIVIA ARGENTINA LIB. 00010011102 MIN.RELACIONES EXTERIORES - GESTORIA CONSULAR LEY Nº 3108</t>
  </si>
  <si>
    <t>NUMERO DE LIBRETA CUT: 00099021001 OPERACIÓN E18 TRANSFERENCIA DEL SISTEMA FINANCIERO POR CUENTA DE TERCEROS A LA CUT A SOLICITUD DE FERROVIARIA ORIENTAL</t>
  </si>
  <si>
    <t>NÚMERO DE LIBRETA CUT: 99031009.00 OPERACIÓN T01 TRANSFERENCIA DE FONDOS A LA CUT - TESORO DIRECTO DE BANCO UNION S.A. A CUENTA UNICA DEL TESORO CON NUMERO DE SOLICITUD = 2688258 Y NUMERO CORRELATIVO = 91320024042018093 TRANSFERENCIA POR OPERACIONES DE VENTA BONOS BTX</t>
  </si>
  <si>
    <t>||TRANSFERENCIA DE FONDOS PARA LA EMPRESA SEDEMPARA LACTEOSBOL IMPLEMENTACIÓN PLANTA PROCESADORA DE LÁCTEOS DEPTO. COCHABAMBA (3ER.DESEMBOLSO)- CUT LIBRETA N° 0574019203 S/G NOTAS CITE: BDP/GOP/CART/1563/2018 Y BDP/GOP/CART/1606/2018 DE 19 Y 20 DE ABRIL 2018 (ADJ) LIBRETA N° 0574019203-SEDEM LACTEOSBOL-IMPLEMENTACIÓN PLANTA PROCESADORA DE LÁCTEOS DEPTO.COCHABAMBA</t>
  </si>
  <si>
    <t>||TRANSFERENCIA DE FONDOS PARA LA "EMPRESA DE APOYO A LA PRODUCCION DE ALIMENTOS - EMAPA" (6° DESEMBOLSO), ABONO A LA CUT LIBRETA N° 00572019201 SEGÚN NOTA CITE: BDP/GOP/CART/1562/2018 DE 19/04/18 (ADJ) LIBRETA N° 00572019201-EMPRESA DE APOYO A LA PRODUCCION DE ALIMENTOS - EMAPA</t>
  </si>
  <si>
    <t>De: 00016011101 Devolucion de recursos no ejecutados del Bachiller Destacado de las gestiones 2015 y 2016</t>
  </si>
  <si>
    <t>De: 00661014201 Devolucion de recursos por pasajes pagados no utilizados gestion 2015, 2016 y 2017, por parte de los ex funcionarios del Tribunal Constitucional Plurinacional, a la fuente 41-111, por aspectos de control interno emergente de auditoria especial de pasajes y viaticos de la gestion 2015</t>
  </si>
  <si>
    <t>||REGISTRO COBRO COMISION AVISO ENMIENDA CARTA DE CREDITO STANDBY BS220.-Y EMISION COMP.CONTABLE BS50.-REF.:40LI-G80326-PJEH (BCB:SB-R-2018-05) A/F Y.P.F.B.,S/G SWIFT 5718,24/04/18. LIB.00513012007 YPFB-RECURSOS NACIONALIZACION REF.:COMISIONES AVISO SBLC 40LI-G80326-PJEH</t>
  </si>
  <si>
    <t>||TRANSFERENCIA DE FONDOS S/G. MENSAJE SWIFT NRO. 05701 Y CORREO ELECTRÓNICO DE LA DIRECCIÓN GENERAL DE AERONÁUTICA CIVIL DE LA FECHA. (SECTOR PÚBLICO). DEBITO DE LA LIBRETA 00117012001 DGAC, REPOSICION UTILES DE ESCRITORIO.</t>
  </si>
  <si>
    <t>'COBRO DE'||UTILES DE ESCRITORIO POR EL COMPROBANTE CONTABLE NRO. 0919681 DE LA FECHA. S/G. CORREO ELECTRÓNICO DE YACIMIENTOS PETROLIFEROS FISCALES BOLIVIANOS DE F. 23/01/2018. DEBITO DE LA LIBRETA 00513022001 YPFB - OPERACIONES; COBRO UTILES DE ESCRITORIO.</t>
  </si>
  <si>
    <t>||REGULARIZACIÓN DE LA OPERACION NRO. G-0717786 DE F. 20/04/2018 S/G. ESTADO DE CUENTA DEL DEPARTAMENTO DE OPERACIONES CAMBIARIAS, EN ATENCIÓN A CORREOS ELECTRÓNICOS DE LA DIRECCIÓN GENERAL DE AERONÁUTICA CIVIL Y AASANA. DEBITO DE LA LIBRETA 00117012001 DGAC, REPOSICION UTILES DE ESCRITORIO.</t>
  </si>
  <si>
    <t>PROVISION DE FONDOS A SOLICITUD DE YACIMIENTOS PETROLIFEROS FISCALES BOLIVIANOS SEGUN SOLICITUD YPFB-0098-2018 REF: PAGO SERV INTERRUMPIBLE DE TRANS GN MI MARZO 18 A GTB LIB. 00513012007 YPFB - RECURSOS NACIONALIZACIÓN</t>
  </si>
  <si>
    <t>COBRO COSTOS DE PAPELERIA POR REGULARIZACION DE TRANSFERENCIA DEL EXTERIOR POR ORDEN DE LIMA GAS S.A. LIB. 00513012007 YPFB - RECURSOS NACIONALIZACIÓN</t>
  </si>
  <si>
    <t>COBRO COSTOS DE PAPELERIA SEGUN TRANSFERENCIA DEL EXTERIOR POR ORDEN DE HERCO COMBUSTIBLES S.A. REF.: CONTRATO CONDENSADO DE GAS DE SP 15-18 LIB. 00513062001 YPFB-OPERACIONES PLANTA DE SEPARACION DE LIQUIDOS RIO GRANDE</t>
  </si>
  <si>
    <t>PAGO A CAF PRÉSTAMO CFA009609 VCTO. 24-04-2018 POR CUENTA DE TGN , NTI. 010605 VALOR 24-04-2018 INTERESES USD 10.780,90 COMISIONES USD 31.592,99 CTA. 3987 CUENTA UNICA DEL TESORO-3987 LIB. 00099021001 REF.: COMISIONES BANCARIAS</t>
  </si>
  <si>
    <t>TRANSFERENCIA RECIBIDA DEL EXTERIOR SEGÚN MENSAJES SWIFT Nos. 05697-05689 (REM.EXT.) DE FECHA 24-04-2018 POR DESEMBOLSO DE CAF PRÉSTAMO CFA008604 Carr.Epizana-Comarapa-El torno LIBRETA N° 00291012002 ABC-RECURSOS PROPIOS REF.: UTILES DE ESCRITORIO</t>
  </si>
  <si>
    <t>TRANSFERENCIA RECIBIDA DEL EXTERIOR SEGÚN MENSAJES SWIFT Nos. 5698-5690 (REM.EXT.) DE FECHA 24-04-2018 POR DESEMBOLSO DE CAF PRÉSTAMO CFA009277 CONST.CARR.SAN BORJA-S.IGNACIO LIBRETA N° 00291012002 ABC-RECURSOS PROPIOS REF.: UTILES DE ESCRITORIO</t>
  </si>
  <si>
    <t>VENTA DE DIVISAS CON TRANSFERENCIA DE FONDOS A SOLICITUD DE MINISTERIO DE EDUCACION SEGUN SOLICITUD 4827 REF: TRASPASO PARA WALTER AGUSTIN PARADA VILLARROEL EQUIVALENTES 719,62 USD LIB. 00099021001 TGN-RECURSOS ORDINARIOS (3987) POR DIFERENCIAL CAMBIARIO</t>
  </si>
  <si>
    <t>VENTA DE DIVISAS CON TRANSFERENCIA DE FONDOS A SOLICITUD DE MINISTERIO DE EDUCACION SEGUN SOLICITUD 4827 REF: TRASPASO PARA WALTER AGUSTIN PARADA VILLARROEL EQUIVALENTES 719,62 USD LIB. 00099021001 TGN-RECURSOS ORDINARIOS (3987)</t>
  </si>
  <si>
    <t>COBRO COSTOS DE PAPELERIA SEGUN TRANSFERENCIA DEL EXTERIOR POR ORDEN DE VICECONSULADO DEL ESTADO PLURINACIONAL DE BOLIVIA ARGENTINA LIB. 00010011102 MIN.RELACIONES EXTERIORES - GESTORIA CONSULAR LEY Nº 3108</t>
  </si>
  <si>
    <t>De: 00099024113 Transferencia en cumplimiento al DS N0913 de 15/06/2011 y el Convenio Intergubernativo de Financiamiento UPRE-CIF-IG 688/2017, suscrito entre la UPRE y el GAM Alalay, Proyecto Const. Centro de Salud en Yanagaga - Alalay, correspondiente al pago de la planilla N 2, segun la UPRE.</t>
  </si>
  <si>
    <t>De: 00099024113 Transferencia en cumplimiento al DS N0913 de 15/06/2011 y el Convenio Interinstitucional de Financiamiento UPRE-CIF-575/2014, suscrito entre la UPRE y el GAD Pando, Proyecto Construccion y Equipamiento Hospital de Tercer Nivel - Municipio de Cobija, correspondiente al pago de la plan</t>
  </si>
  <si>
    <t>De: 00099024113 Transferencia en cumplimiento al DS N0913 de 15/06/2011 y el Convenio Intergubernativo de Financiamiento UPRE-CIF-IG/553/2016, suscrito entre la UPRE y el GAD Beni, Proyecto Construccion U.E. El Retiro y Polifuncional - Comunidad Natividad del Retiro , correspondiente al pago de la p</t>
  </si>
  <si>
    <t>De: 00099024113 Transferencia en cumplimiento al DS N0913 de 15/06/2011 y el Convenio Intergubernativo de Financiamiento UPRE-CIF-IG 749/2017, suscrito entre la UPRE y el GAM Arani, Proyecto Const. Aulas Unidad Educativa Serrano, correspondiente al pago de la planilla N 2, segun la UPRE.</t>
  </si>
  <si>
    <t>De: 00099024113 Transferencia en cumplimiento al DS N0913 de 15/06/2011 y el Convenio Intergubernativo de Financiamiento UPRE-CIF-IG 240/2017, suscrito entre la UPRE y el GAM San Andres de Machaca, Proyecto Construccion Tinglado U.E. Alto De La Alianza - Comunidad Nazacara , correspondiente al pago</t>
  </si>
  <si>
    <t>De: 00099024113 Transferencia en cumplimiento al DS N0913 de 15/06/2011 y el Convenio Intergubernativo de Financiamiento UPRE-CIF-IG 063/2017, suscrito entre la UPRE y el GAM Yunchara Proyecto Construccion Unidad Educativa 27 de Mayo - Municipio de Yunchara, correspondiente al pago de la planilla N5</t>
  </si>
  <si>
    <t>De: 00099024113 Transferencia en cumplimiento al DS N0913 de 15/06/2011 y el Convenio Intergubernativo de Financiamiento UPRE-CIF-IG 272/2016, suscrito entre la UPRE y el GAM Quillacollo Proyecto Construccion Cancha Sintetica de Futbol Mas Camerinos Sindicato Agrario Cotapachi D-6, correspondiente</t>
  </si>
  <si>
    <t>De: 00099024113 Transferencia en cumplimiento al DS N0913 de 15/06/2011 y el Convenio Intergubernativo de Financiamiento UPRE-CIF-IG/486/2016, suscrito entre la UPRE y el GAM Potosi Proyecto Construccion Unidad Educativa Litoral, correspondiente al pago de la planilla N9, segun la UPRE.</t>
  </si>
  <si>
    <t>De: 00099024113 Transferencia en cumplimiento al DS N0913 de 15/06/2011 y el Convenio Intergubernativo de Financiamiento UPRE-CIF-IG 297/2017, suscrito entre la UPRE y el GAM Luribay Proyecto Construccion 10 Aulas U.E. Venezuela (Anquioma), correspondiente al pago de la planilla N2, segun la UPRE.</t>
  </si>
  <si>
    <t>De: 00099024113 Transferencia en cumplimiento al DS N0913 de 15/06/2011 y el Convenio Intergubernativo de Financiamiento UPRE-CIF-IG 760/2017, suscrito entre la UPRE y el GAM Sicaya, Proyecto Construccion Unidad Educativa Higuerani, correspondiente al pago de la planilla N 2, segun la UPRE.</t>
  </si>
  <si>
    <t>De: 00099024113 Transferencia en cumplimiento al DS N0913 de 15/06/2011 y el Convenio Intergubernativo de Financiamiento UPRE-CIF-IG/431/2015, suscrito entre la UPRE y el GAM San Julian, Proyecto Construccion Modulo Unidad Educativa Eduardo Abaroa B, correspondiente al pago de la planilla N 7 de cie</t>
  </si>
  <si>
    <t>De: 00099024113 Transferencia en cumplimiento al DS N0913 de 15/06/2011 y el Convenio Interinstitucional de Financiamiento UPRE-CIF 0197/13, suscrito entre la UPRE y el GAM Pazna, Proyecto Coliseo Cerrado de Penas Municipio Pazna, correspondiente al pago de la planilla N 3 de cierre, segun la UPRE.</t>
  </si>
  <si>
    <t>De: 00099024113 Transferencia en cumplimiento al DS N0913 de 15/06/2011 y el Convenio Intergubernativo de Financiamiento UPRE-CIF-IG/040/2016, suscrito entre la UPRE y el GAM San Julian, Proyecto Construccion Estadio Municipal San Julian, correspondiente al pago de la planilla N 11, segun la UPRE.</t>
  </si>
  <si>
    <t>De: 00099024113 Transferencia en cumplimiento al DS N0913 de 15/06/2011 y el Convenio Intergubernativo de Financiamiento UPRE-CIF-IG 1081/2017, suscrito entre la UPRE y el GAM Papel Pampa, Proyecto Construccion Cancha de Cesped Sintetico con Enmallado en el Municipio de Papel Pampa, correspondiente</t>
  </si>
  <si>
    <t>De: 00099024113 Transferencia en cumplimiento al DS N0913 de 15/06/2011 y el Convenio Interinstitucional de Financiamiento UPRE-CIF-IG/469/2016, suscrito entre la UPRE y el GAM Cobija, Proyecto Const. Unidad Educativa Cobija A Barrio Conavi, correspondiente al pago de la planilla N4, segun la UPRE.</t>
  </si>
  <si>
    <t>De: 00099024113 Transferencia en cumplimiento al DS N0913 de 15/06/2011 y el Convenio Interinstitucional de Financiamiento UPRE-CIF-IG 477/2017, suscrito entre la UPRE y el GAM Inquisivi, Proyecto Construccion de 6 Aulas Sala de Profesores y Direccion U.E. Siguas - Inquisivi, correspondiente al pago</t>
  </si>
  <si>
    <t>De: 00099024113 Transferencia en cumplimiento al DS N0913 de 15/06/2011 y el Convenio Interinstitucional de Financiamiento UPRE-CIF-IG 487/2017, suscrito entre la UPRE y el GAM San Buenaventura, Proyecto Construccion Bloque de Aulas Unidad Educativa San Miguel San Buenaventura, correspondiente al pa</t>
  </si>
  <si>
    <t>De: 00099024113 Transferencia en cumplimiento al DS N0913 de 15/06/2011 y el Convenio Intergubernativo de Financiamiento UPRE-CIF-IG 722/2017, suscrito entre la UPRE y el GAM Mizque, Proyecto Const. Cancha Multiple y Graderias en la Unidad Educativa San Pedro (Mizque), correspondiente al pago de la</t>
  </si>
  <si>
    <t>De: 00099024113 Transferencia en cumplimiento al DS N0913 de 15/06/2011 y el Convenio Intergubernativo de Financiamiento UPRE-CIF-IG 086/2017, suscrito entre la UPRE y el GAM Villa Tunari, Proyecto Construccion Coliseo Isinuta Distrito N7, correspondiente al pago de la planilla N6, segun la UPRE.</t>
  </si>
  <si>
    <t>De: 00099024113 Transferencia en cumplimiento al DS N0913 de 15/06/2011 y el Convenio Intergubernativo de Financiamiento UPRE-CIF-IG 056/2017, suscrito entre la UPRE y el GAM Colomi, Proyecto Construccion Puente Vehicular Villa Naranjos D-4, correspondiente al pago de la planilla N4 de cierre, segun</t>
  </si>
  <si>
    <t>De: 00099024113 Transferencia en cumplimiento al DS N0913 de 15/06/2011 y el Convenio Intergubernativo de Financiamiento UPRE-CIF-IG 974/2017, suscrito entre la UPRE y el GAM Puna, Proyecto Construccion Tinglado y Campo Deportivo U.E. Vilamani, correspondiente al pago de la planilla N2, segun la UPR</t>
  </si>
  <si>
    <t>De: 00099024113 Transferencia en cumplimiento al DS N0913 de 15/06/2011 y el Convenio Intergubernativo de Financiamiento UPRE-CIF-IG 934/2017, suscrito entre la UPRE y el GAM Ocuri, Proyecto Const. Cuatro Aulas U.E. Juthy (Ocuri), correspondiente al pago de la planilla N1, segun la UPRE.</t>
  </si>
  <si>
    <t>De: 00099024113 Transferencia en cumplimiento al DS N0913 de 15/06/2011 y el Convenio Intergubernativo de Financiamiento UPRE-CIF-IG 540/2017, suscrito entre la UPRE y el GAM Irupana, Proyecto Construccion Tinglado U.E. Siquiljara - Irupana, correspondiente al pago de la planilla N2, segun la UPRE.</t>
  </si>
  <si>
    <t>De: 00099024113 Transferencia en cumplimiento al DS N0913 de 15/06/2011 y el Convenio Intergubernativo de Financiamiento UPRE-CIF-IG 414/2017, suscrito entre la UPRE y el GAM Combaya, Proyecto Construccion Tinglado Unidad Educativa Milliraya Municipio Combaya, correspondiente al pago de la planilla</t>
  </si>
  <si>
    <t>De: 00099024113 Transferencia en cumplimiento al DS N0913 de 15/06/2011 y el Convenio Intergubernativo de Financiamiento UPRE-CIF-IG 340/2017, suscrito entre la UPRE y el GAM Batallas, Proyecto Construccion Seis Aulas Unidad Educativa Libertador Simon Bolivar, correspondiente al pago de la planilla</t>
  </si>
  <si>
    <t>De: 00099024113 Transferencia en cumplimiento al DS N0913 de 15/06/2011 y el Convenio Intergubernativo de Financiamiento UPRE-CIF-IG 069/2017, suscrito entre la UPRE y el GAM Uriondo, Proyecto Construccion Tinglado U.E. Virgen del Rosario Calamuchita, correspondiente al pago de la planilla N4 de cie</t>
  </si>
  <si>
    <t>De: 00099024113 Transferencia en cumplimiento al DS N0913 de 15/06/2011 y el Convenio Intergubernativo de Financiamiento UPRE-CIF-IG 183/2017, suscrito entre la UPRE y el GAM Porvenir, Proyecto Const. Casa de La Juventud del Municipio de Porvenir, correspondiente al pago de la planilla N1, segun la</t>
  </si>
  <si>
    <t>De: 00099024113 Transferencia en cumplimiento al DS N0913 de 15/06/2011 y el Convenio Intergubernativo de Financiamiento UPRE-CIF-IG/565/2016, suscrito entre la UPRE y el GAD Beni, Proyecto Construccion Centro de Salud Bermeo Comunidad Bermeo, correspondiente al pago de la planilla N5 de cierre, seg</t>
  </si>
  <si>
    <t>De: 00099024113 Transferencia en cumplimiento al DS N0913 de 15/06/2011 y el Convenio Intergubernativo de Financiamiento UPRE-CIF-IG 836/2017, suscrito entre la UPRE y el GAM San Miguel de Velasco, Proyecto Construccion de Tinglado y Graderias en la Unidad Educativa Monsenor Belisario Santiesteban</t>
  </si>
  <si>
    <t>De: 00099024113 Transferencia en cumplimiento al DS N0913 de 15/06/2011 y el Convenio Intergubernativo de Financiamiento UPRE-CIF-IG 789/2017, suscrito entre la UPRE y el GAM Buena Vista, Proyecto Const. Unidad Educativa Andres Ibanez - Buena Vista, correspondiente al pago de la planilla N2, segun l</t>
  </si>
  <si>
    <t>A:00373024105 DESEMBOLSO DE RECURSOS AL FONDO DE DESARROLLO INDIGENA PARA 3 PROGRAMAS Y/O PROYECTOS DEL GOBIERNO AUTONOMO MUNICIPAL DE CHUQUISACA S/G NOTA CITE: FDI/DGE/EXT/N 167/2018 E INFORME MEFP/VTCP/DGPOT/UPCFTGN/INF/N43/2018. (H.R. 6-10853-R)</t>
  </si>
  <si>
    <t>A:00041014201 Transferencia que efectuamos a requerimiento de Zona Franca Cobija, segun nota CITE:ZFC-DGE-UAF-ACPyT-239/2018, por concepto de desembolso del 2% en favor del Ministerio de Desarrollo Productivo y Economia Plural, correspondiente al mes de marzo de 2018, en cumplimiento al Decreto Sup</t>
  </si>
  <si>
    <t>||TRANSFERENCIA DE FONDOS S/G. FORMULARIO CITE: BUN240/18 DE LA FECHA.(HRE-TSO-2107), ADQUISICION DE COMPUTADORAS QUIPUS POR EL GOB.AUT.MCPAL.SAN JUAN,APORTE DE CONTRAPARTE DEL 50% EN 3 CUOTAS. A SOLICITUD GOB.AUT.MCPAL.SAN JUAN, LIBRETA N°00041014101, PAGO SEGUNDA CUOTA; BUN.</t>
  </si>
  <si>
    <t>||REGULARIZACIÓN DE NUESTRA OPERACIÓN NRO. 0919444 DE F. 23/04/2018 EN ATENCIÓN A NOTA DEL INSTITUTO NACIONAL DE INNOVACIÓN AGROPECUARIA Y FORESTAL - INIAF, CITE' MDRYT/INIAF/DAF/N°0091/2018 DE F. 24/04/2018 RECIBIDA EN LA FECHA (HRE-TGL-6110). A LA LIBR.00222018012 INIAF-KOLFACI TECN.P/MEJORAR PROD.CACAO Y ARROZ;P/CTA.RURAL DEVELOPMENT ADMINI</t>
  </si>
  <si>
    <t>De: 00099024113 Transferencia en cumplimiento al DS N0913 de 15/06/2011 y el Convenio Intergubernativo de Financiamiento UPRE-CIF-IG 810/2017, suscrito entre la UPRE y el GAM de San Antonio de Lomerio proyecto Const. de Aulas en Unidad Educativa San Antonio de Padua Comunidad San Antonio de Lomerio,</t>
  </si>
  <si>
    <t>De: 00099024113 Transferencia en cumplimiento al DS N0913 de 15/06/2011 y el Convenio Intergubernativo de Financiamiento UPRE-CIF-IG 201/2017, suscrito entre la UPRE y el GAM de Viacha proyecto Construccion Tinglado U.E. Hilata Santa Trinidad Com. Santa Trinidad D-3, correspondiente al pago de la pl</t>
  </si>
  <si>
    <t>De: 00099024113 Transferencia en cumplimiento al DS N0913 de 15/06/2011 y el Convenio Intergubernativo de Financiamiento UPRE-CIF-IG 071/2017, suscrito entre la UPRE y el GAM de Villamontes proyecto Construccion Unidad Educativa Nivel Inicial Colorados de Bolivia, correspondiente al pago de la plani</t>
  </si>
  <si>
    <t>De: 00099024113 Transferencia en cumplimiento al DS N0913 de 15/06/2011 y el Convenio Intergubernativo de Financiamiento UPRE-CIF-IG 721/2017, suscrito entre la UPRE y el GAM de Mizque proyecto Const. Cancha Multiple, Graderias y Tinglado en la Unidad Educativa Thola Pampa (Tin Tin Mizque), corresp</t>
  </si>
  <si>
    <t>De: 00099024113 Transferencia en cumplimiento al DS N0913 de 15/06/2011 y el Convenio Intergubernativo de Financiamiento UPRE-CIF-IG 619/2017, suscrito entre la UPRE y el GAM de Villa Tunari proyecto Construccion 8 Aulas U.E. San Lorenzo B D-2, correspondiente al pago de la planilla N 3, segun la UP</t>
  </si>
  <si>
    <t>De: 00099024113 Transferencia en cumplimiento al DS N0913 de 15/06/2011 y el Convenio Intergubernativo de Financiamiento UPRE-CIF-IG 779/2017, suscrito entre la UPRE y el GAM de El Torno proyecto Construccion 4 Aulas Unidad Educativa Alberto Rivera Tapia La Angostura El Torno, correspondiente al pa</t>
  </si>
  <si>
    <t>De: 00099024113 Transferencia en cumplimiento al DS N0913 de 15/06/2011 y el Convenio Intergubernativo de Financiamiento UPRE-CIF-IG 962/2017, suscrito entre la UPRE y el GAM de Caripuyo proyecto Construccion Edificio del Gobierno Autonomo Municipal de Caripuyo, correspondiente al pago de la planill</t>
  </si>
  <si>
    <t>De: 00099024113 Transferencia en cumplimiento al DS N0913 de 15/06/2011 y el Convenio Intergubernativo de Financiamiento UPRE-CIF-IG 368/2017, suscrito entre la UPRE y el GAM de Huarina proyecto Construccion Centro de Salud Coromata Alta, correspondiente al pago de la planilla N 2, segun la UPRE.</t>
  </si>
  <si>
    <t>De: 00099024113 Transferencia en cumplimiento al DS N0913 de 15/06/2011 y el Convenio Intergubernativo de Financiamiento UPRE-CIF-IG 164/2017, suscrito entre la UPRE y el GAM de Puerto Rico proyecto Const. Un Tinglado Polifuncional Unidad Educativa Batraja (Com. Batraja Mun. Puerto Rico), correspon</t>
  </si>
  <si>
    <t>De: 00099024113 Transferencia en cumplimiento al DS N0913 de 15/06/2011 y el Convenio Intergubernativo de Financiamiento UPRE-CIF-IG 484/2017, suscrito entre la UPRE y el GAM de San Pedro de Tiquina proyecto Construccion Laboratorio Unidad Educativa Simon Bolivar, correspondiente al pago de la plani</t>
  </si>
  <si>
    <t>De: 00099024113 Transferencia en cumplimiento al DS N0913 de 15/06/2011 y el Convenio Intergubernativo de Financiamiento UPRE-CIF-IG 506/2017, suscrito entre la UPRE y el GAM de Ichoca proyecto Construccion Unidad Educativa German Busch de Challa Comunidad Challa, correspondiente al pago de la plani</t>
  </si>
  <si>
    <t>De: 00099024113 Transferencia en cumplimiento al DS N0913 de 15/06/2011 y el Convenio Intergubernativo de Financiamiento UPRE-CIF-IG/419/2016, suscrito entre la UPRE y el GAM de Potosi proyecto Construccion Unidad Educativa Tecnico Humanistico 3 de Mayo D-17, correspondiente al pago de la planilla</t>
  </si>
  <si>
    <t>||TRANSFERENCIA DE FONDOS S/G. MENSAJE SWIFT NRO. 05763 DE LA FECHA. (SECTOR PÚBLICO). DEBITO DE LA LIBRETA 00117012001 DGAC, REPOSICION UTILES DE ESCRITORIO.</t>
  </si>
  <si>
    <t>||TRANSFERENCIA DE FONDOS S/G. MENSAJES SWIFT NROS. 05764 DE LA FECHA Y 05719 DE F.24/04/2018. (SECTOR PÚBLICO). DEBITO DE LA LIBRETA 00117012001 DGAC, REPOSICION UTILES DE ESCRITORIO.</t>
  </si>
  <si>
    <t>||TRANSFERENCIA DE FONDOS S/G. MENSAJES SWIFT NROS. 05789 Y 05782 DE LA FECHA. (SECTOR PÚBLICO). DEBITO DE LA LIBRETA 00117012001 DGAC, REPOSICION UTILES DE ESCRITORIO.</t>
  </si>
  <si>
    <t>||REGULARIZACIÓN DE NUESTRA OPERACIÓN NRO. 0919444 DE F. 23/04/2018 EN ATENCIÓN A NOTA DEL INSTITUTO NACIONAL DE INNOVACIÓN AGROPECUARIA Y FORESTAL - INIAF, CITE' MDRYT/INIAF/DAF/N°0091/2018 DE F. 24/04/2018 RECIBIDA EN LA FECHA (HRE-TGL-6110). DE LA LIBRETA 00222018012 INIAF-KOLFACI TECN.P/MEJORAR PROD.CACAO Y ARROZ;COBRO UTILES DE ESCRITORIO</t>
  </si>
  <si>
    <t>COBRO COSTOS DE PAPELERIA POR REGULARIZACION DE TRANSFERENCIA DEL EXTERIOR POR ORDEN DE LLAMA GAS S.A. LIB. 00513062001 YPFB-OPERACIONES PLANTA DE SEPARACION DE LIQUIDOS RIO GRANDE</t>
  </si>
  <si>
    <t>COBRO COSTOS DE PAPELERIA SEGUN TRANSFERENCIA DEL EXTERIOR POR ORDEN DE HERCO COMBUSTIBLES S.A. REF.: CONTRATO CONDENSADO DE GAS DE SP 16/17-18 LIB. 00513062001 YPFB-OPERACIONES PLANTA DE SEPARACION DE LIQUIDOS RIO GRANDE</t>
  </si>
  <si>
    <t>VENTA DE DIVISAS CON TRANSFERENCIA DE FONDOS A SOLICITUD DE SERVICIO GENERAL DE IDENTIFICACION PERSONAL - SEGIP SEGUN SOLICITUD 4838 REF: ENTREGA DE FONDOS A LA OFICINA DE SAO PAULO - BRASIL, PARA GASTOS EN BIENES Y SERVICIOS Y ACTIVOS FIJOS, SEGUN NOTA 016/2018, SOLICITUD 1 Y CERT. 1476 Y 1531. LIB. 00340012003 RECAUDACION EXTRANJERIA - C.I. -L.C.</t>
  </si>
  <si>
    <t>VENTA DE DIVISAS CON TRANSFERENCIA DE FONDOS A SOLICITUD DE MINISTERIO DE RELACIONES EXTERIORES SEGUN SOLICITUD 4841 REF: PAGO DE HABERES Y COSTO DE VIDA DEL SERVICIO DIPLOMATICO CON DISCAPACIDAD CORRESPONDIENTE AL MES DE MARZO 2018 SEGUN PLANILLA DE RRHH N 031807. LIB. 00099021001 TGN-RECURSOS ORDINARIOS (3987)</t>
  </si>
  <si>
    <t>VENTA DE DIVISAS CON TRANSFERENCIA DE FONDOS A SOLICITUD DE SERVICIO GENERAL DE IDENTIFICACION PERSONAL - SEGIP SEGUN SOLICITUD 4839 REF: ENTREGA DE FONDOS A LA OFICINA DE SAO PAULO - BRASIL, PARA GASTOS EN SERVICIOS BASICOS Y BIENES Y SERVICIOS, SEGUN NOTA 016/2018, SOLICITUD 1 Y CERT. 1476 Y 1532. LIB. 00340012003 RECAUDACION EXTRANJERIA - C.I. -L.C.</t>
  </si>
  <si>
    <t>VENTA DE DIVISAS CON TRANSFERENCIA DE FONDOS A SOLICITUD DE MINISTERIO DE ECONOMIA Y FINANZAS PUBLICAS SEGUN SOLICITUD 4840 REF: PAGO A FAVOR DE BLOOMBERG FINANCE LP FACTURA 5604323029, MES DE ABRIL/2018, POR SERVICIOS ESPECIALES BLOOMBERG DOS TERMINALES DE OPERACIONES DEUDA PUBLICA EN MERCADOS DE LIB. 00099021001 TGN-RECURSOS ORDINARIOS (3987)</t>
  </si>
  <si>
    <t>TRANSFERENCIA DE FONDOS AL EXTERIOR A SOLICITUD DE MINISTERIO DE SALUD SEGUN SOLICITUD 4843 REF: PAGO AL CONSORCIO PGI-ANTARES-SACA SOLO, FV18230019, POR CONCEPTO DE SUPERVISION CONSTRUCCION HOSPITAL DE TERCER NIVEL EL ALTO SUR , SEGUN PLANILLA DE AVANCE DE OBRA CORRESPONDIENTE AL MES DE FEBRERO 201 LIB. 00046054208 CPL. IN. SALUD-IMPLEMENTACION PMASSEA BID 3151 Bs.</t>
  </si>
  <si>
    <t>TRANSFERENCIA DE FONDOS AL EXTERIOR A SOLICITUD DE MINISTERIO DE SALUD SEGUN SOLICITUD 4842 REF: PAGO AL CONSORCIO PGI-ANTARES-CASA SOLO, FV18230008, POR CONCEPTO DE SUPERVISION CONSTRUCCION DEL HOSPITAL DE TERCER NIVEL EL ALTO SUR, SEGUN PLANILLA DE AVANCE DE OBRA, CORRESPONDIENTE AL MES DE DICIEMB LIB. 00046054208 CPL. IN. SALUD-IMPLEMENTACION PMASSEA BID 3151 Bs.</t>
  </si>
  <si>
    <t>De: 00099024113 Transferencia en cumplimiento al DS N0913 de 15/06/2011 y el Convenio Intergubernativo de Financiamiento UPRE-CIF-IG 1114/2017, suscrito entre la UPRE y el GAM Irupana, Proyecto Construccion Coliseo Cerrado Comunidad Lambate - Irupana, correspondiente al pago del 20% de anticipo del</t>
  </si>
  <si>
    <t>De: 00099024113 Transferencia en cumplimiento al DS N0913 de 15/06/2011 y el Convenio Intergubernativo de Financiamiento UPRE-CIF-IG 359/2017, suscrito entre la UPRE y el GAM Sica Sica, Proyecto Construccion U.E. Elizardo Perez B - Lahuachaca, correspondiente al pago de la planilla N2, segun la UPRE</t>
  </si>
  <si>
    <t>De: 00099024113 Transferencia en cumplimiento al DS N0913 de 15/06/2011 y el Convenio Intergubernativo de Financiamiento UPRE-CIF-IG 970/2017, suscrito entre la UPRE y el GAM Belen de Urmiri, Proyecto Const. Centro de Formacion Alternativa Belen de Urmiri, correspondiente al pago de la planilla N1,</t>
  </si>
  <si>
    <t>De: 00099024113 Transferencia en cumplimiento al DS N0913 de 15/06/2011 y el Convenio Intergubernativo de Financiamiento UPRE-CIF-IG 099/2017, suscrito entre la UPRE y el GAM Irupana, Proyecto Construccion Tinglado Unidad Educativa Santiago de Taca - Lambate, correspondiente al pago de la planilla N</t>
  </si>
  <si>
    <t>De: 00099024113 Transferencia en cumplimiento al DS N0913 de 15/06/2011 y el Convenio Intergubernativo de Financiamiento UPRE-CIF-IG 834/2017, suscrito entre la UPRE y el GAM San Miguel de Velasco , Proyecto Construccion de Tinglado y Graderias de la Unidad Educativa San Pablo A - San Miguel de Vela</t>
  </si>
  <si>
    <t>De: 00099024113 Transferencia en cumplimiento al DS N0913 de 15/06/2011 y el Convenio Intergubernativo de Financiamiento UPRE-CIF-IG/523/2016, suscrito entre la UPRE y el GAM Cocapata, Proyecto Construccion Centro de Salud con Internacion Comunidad de Choro, correspondiente al pago de la planilla N7</t>
  </si>
  <si>
    <t>De: 00099024113 Transferencia en cumplimiento al DS N0913 de 15/06/2011 y el Convenio Intergubernativo de Financiamiento UPRE-CIF-IG 044/2017, suscrito entre la UPRE y el GAM Shinahota, Proyecto Construccion 6 Aulas, Area Administrativa, Bateria de Banos y Graderias U.E. Puerto Aroma, correspondient</t>
  </si>
  <si>
    <t>De: 00099024113 Transferencia en cumplimiento al DS N0913 de 15/06/2011 y el Convenio Intergubernativo de Financiamiento UPRE-CIF-IG 919/2017, suscrito entre la UPRE y el GAM Llallagua, Proyecto Const. Laboratorios Aulas Tecnicas U.E. Junin - Catavi, correspondiente al pago de la planilla N 1, segun</t>
  </si>
  <si>
    <t>De: 00099024113 Transferencia en cumplimiento al DS N0913 de 15/06/2011 y el Convenio Intergubernativo de Financiamiento UPRE-CIF-IG 691/2017, suscrito entre la UPRE y el GAM Totora, Proyecto Construccion Unidad Educativa 8 de Septiembre - Totora , correspondiente al pago de la planilla N 2, segun l</t>
  </si>
  <si>
    <t>De: 00099024113 Transferencia en cumplimiento al DS N0913 de 15/06/2011 y el Convenio Intergubernativo de Financiamiento UPRE-CIF-IG 417/2017, suscrito entre la UPRE y el GAM de Combaya proyecto Construccion Tinglado Unidad Educativa Cochipata Municipio Combaya, correspondiente al pago de la planill</t>
  </si>
  <si>
    <t>De: 00099024113 Transferencia en cumplimiento al DS N0913 de 15/06/2011 y el Convenio Intergubernativo de Financiamiento UPRE-CIF-IG 217/2017, suscrito entre la UPRE y el GAM de Ancoraimes proyecto Construccion Bloque de Aulas U.E. Limancachi - Ancoraimes, correspondiente al pago de la planilla N 2,</t>
  </si>
  <si>
    <t>De: 00099024113 Transferencia en cumplimiento al DS N0913 de 15/06/2011 y el Convenio Intergubernativo de Financiamiento UPRE-CIF-IG 186/2017, suscrito entre la UPRE y el GAM de Bella Flor proyecto Const. Tinglado Polifuncional U.E. Evo Morales Ayma Comunidad Puerto Evo, correspondiente al pago de l</t>
  </si>
  <si>
    <t>De: 00099024113 Transferencia en cumplimiento al DS N0913 de 15/06/2011 y el Convenio Intergubernativo de Financiamiento UPRE-CIF-IG 532/2016, suscrito entre la UPRE y el GAM de San Lucas proyecto Construccion Coliseo Cerrado Ocuri San Lucas, correspondiente al pago de la planilla N 3, segun la UPR</t>
  </si>
  <si>
    <t>De: 00099024113 Transferencia en cumplimiento al DS N0913 de 15/06/2011 y el Convenio Intergubernativo de Financiamiento UPRE-CIF-IG 460/2016, suscrito entre la UPRE y el GAM de Villa Gualberto Villarroel proyecto Construccion Cancha de Cesped Sintetico Yana Rumi, correspondiente al pago de la plani</t>
  </si>
  <si>
    <t>De: 00099024113 Transferencia en cumplimiento al DS N0913 de 15/06/2011 y el Convenio Intergubernativo de Financiamiento UPRE-CIF-IG 805/2017, suscrito entre la UPRE y el GAM de San Javier proyecto Const. Tinglado, Cancha Polifuncional y Graderias U.E. Guillermo Anez Area Urbana San Javier, corresp</t>
  </si>
  <si>
    <t>De: 00099024113 Transferencia en cumplimiento al DS N0913 de 15/06/2011 y el Convenio Intergubernativo de Financiamiento UPRE-CIF-IG 057/2017, suscrito entre la UPRE y el GAM Tiquipaya, Proyecto Const. Unidad Educativa Tecnico Humanistico San Rafael, correspondiente al pago de la planilla N3, segun</t>
  </si>
  <si>
    <t>De: 00099024113 Transferencia en cumplimiento al DS N0913 de 15/06/2011 y el Convenio Interinstitucional de Financiamiento UPRE-CIF-IG 627/2017, suscrito entre la UPRE y el GAM Morochata, Proyecto Construccion Cancha Polifuncional Tinglado y Graderias U.E. Pucarani Grande, correspondiente al pago de</t>
  </si>
  <si>
    <t>De: 00099024113 Transferencia en cumplimiento al DS N0913 de 15/06/2011 y el Convenio Interinstitucional de Financiamiento UPRE-CIF-IG 505/2017, suscrito entre la UPRE y el GAM San Buenaventura, Proyecto Construccion Tinglado Unidad Educativa La Esmeralda San Buenaventura, correspondiente al pago de</t>
  </si>
  <si>
    <t>De: 00099024113 Transferencia en cumplimiento al DS N0913 de 15/06/2011 y el Convenio Intergubernativo de Financiamiento UPRE-CIF-IG/560/2016, suscrito entre la UPRE y el GAD Beni, Proyecto Construccion Centro de Salud San Jose de Cavito Comunidad San Jose de Cavito, correspondiente al pago de la pl</t>
  </si>
  <si>
    <t>De: 00041031107 Transferencia que efectuamos a solicitud del Instituto Boliviano de Metrologia mediante nota CITE: IBMETRO-DAF-CE-0351/2018 y en virtud a la nota CITE:MEFP/VPCF/DGCF/UCCF No 393/2018 de la Direccion General de Contabilidad Fiscal para la devolucion del deposito erroneo efectuado por</t>
  </si>
  <si>
    <t>De: 00099024113 Transferencia en cumplimiento al DS N0913 de 15/06/2011 y el Convenio Intergubernativo de Financiamiento UPRE-CIF-IG 050/2017, suscrito entre la UPRE y el GAM de Arbieto proyecto Construccion Unidad Educativa Carlos Canelas Canelas, correspondiente al primer desembolso equivalente al</t>
  </si>
  <si>
    <t>De: 00099024113 Transferencia en cumplimiento al DS N0913 de 15/06/2011 y el Convenio Intergubernativo de Financiamiento UPRE-CIF-IG/564/2016, suscrito entre la UPRE y el GAD del Beni proyecto Construccion Polifuncional para la U.E. Bermeo Comunidad Bermeo, correspondiente al pago de la planilla N</t>
  </si>
  <si>
    <t>De: 00099024113 Transferencia en cumplimiento al DS N0913 de 15/06/2011 y el Convenio Intergubernativo de Financiamiento UPRE-CIF-IG 236/2017, suscrito entre la UPRE y el GAM de Pucarani proyecto Construccion 6 Aulas U.E. Ancocagua (Pucarani), correspondiente al pago de la planilla N 2, segun la UPR</t>
  </si>
  <si>
    <t>TRANSFERENCIA DEL EXTERIOR SEGUN SWIFT NO.5810 DE FECHA 26/04/2018 ORDENANTE: CONSULADO DE BOLIVIA EN MADRID LIB. 00340012004 SEGIP-RECAUDACION EXTERIOR-LICENCIAS DE CONDUCIR</t>
  </si>
  <si>
    <t>TRANSFERENCIA DEL EXTERIOR SEGUN SWIFT NO.5809 DE FECHA 26/04/2018 ORDENANTE: CONSULADO GERAL DA BOLIVIA-SAO PAULO BRASIL LIB. 00340012005 SEGIP - RECAUDACION EXTERIOR - CEDULAS DE IDENTIDAD</t>
  </si>
  <si>
    <t>TRANSFERENCIA DEL EXTERIOR SEGUN SWIFT 05818 DE FECHA 26/04/2018 ORDENANTE: MINISTERIO DE RELACIONES EXTERIORES DE DINAMARCA REF.: PRIMER DESEMBOLSO 2018928060 LIB. 00041018002 MDPYEP FORTALECIMIENTO DE LA GESTION Y CAPACI INST-DINAMARCA</t>
  </si>
  <si>
    <t>TRANSFERENCIA DEL EXTERIOR SEGUN SWIFT 05847 DE FECHA 26/04/2018 ORDENANTE: CONSULADO DE BOLIVIA EN MADRID ESPAÑA LIB. 00340012005 SEGIP - RECAUDACION EXTERIOR - CEDULAS DE IDENTIDAD</t>
  </si>
  <si>
    <t>NUMERO DE LIBRETA CUT: 00099021001 OPERACIÓN E18 TRANSFERENCIA DEL SISTEMA FINANCIERO POR CUENTA DE TERCEROS A LA CUT TRANSFERENCIA PAGO DE MULTAS DEL MES DE FEBRERO 2018 SERVICIO RECAUDACION SEGIP</t>
  </si>
  <si>
    <t>NUMERO DE LIBRETA CUT: 00099021001 OPERACIÓN E18 TRANSFERENCIA DEL SISTEMA FINANCIERO POR CUENTA DE TERCEROS A LA CUT TRANSFERENCIA PAGO DE MULTAS DEL MES DE MARZO 2018 SERVICIO RECAUDACION SEGIP</t>
  </si>
  <si>
    <t>NUMERO DE LIBRETA CUT: 00514010007 OPERACIÓN E18 TRANSFERENCIA DEL SISTEMA FINANCIERO POR CUENTA DE TERCEROS A LA CUT TRANSFERENCIA PAGO A ENDE REEMBOLSO FONDOS PROYECTO SOLAR UYUNI SOLICITUD EMPRESA ELECTRICA ENDE GUARACACHI SA</t>
  </si>
  <si>
    <t>NUMERO DE LIBRETA CUT: 05130102011 OPERACIÓN E18 TRANSFERENCIA DEL SISTEMA FINANCIERO POR CUENTA DE TERCEROS A LA CUT PAGO DE DIVIDENDOS A YPFB A SOLICITUD DE YPFB TRANSPORTE</t>
  </si>
  <si>
    <t>NÚMERO DE LIBRETA CUT: 99031009.00 OPERACIÓN T01 TRANSFERENCIA DE FONDOS A LA CUT - TESORO DIRECTO DE BANCO UNION S.A. A CUENTA UNICA DEL TESORO CON NUMERO DE SOLICITUD = 2694956 Y NUMERO CORRELATIVO = 91320026042018205 TRANSFERENCIA POR OPERACIONES DE VENTA BONOS BTX</t>
  </si>
  <si>
    <t>NUMERO DE LIBRETA CUT: 00099021001 OPERACIÓN E18 TRANSFERENCIA DEL SISTEMA FINANCIERO POR CUENTA DE TERCEROS A LA CUT Devolucion de recursos por parte del BDP SAM al fideicomitente - fideicomiso Bono Juana Azurduy - Gestion 2009, segun GNF - F 491 - 2018</t>
  </si>
  <si>
    <t>||TRANSF. DE FONDOS SG NOTA DEL MINISTERIO DE ECONOMÍA Y FINANZAS PÚBLICAS CITE: MEFP/VTCP/DGAFT//USCFT/N°571/18 REC. EN LA FECHA REF: CANCELACIÓN DEL SERVICIO DE DEUDA QUE EFECTÚA EL GAM DE BERMEJO AL FNDR PRÉSTAMO N°100848 REPROG. DEUDA, VCTO. 30/04/18 (TRAM-TSO-2113) ABONO EN LA LIBRETA N° 00862012002 LBP-FNDR-- INVERSIONES FINANZAS (2015001493363)</t>
  </si>
  <si>
    <t>||TRANSFERENCIA DE FONDOS SEGUN NOTA DEL MEFP CITE: MEFP/VTCP/DGAFT/USCFT/N° 576/18, RECIBIDA EN LA FECHA (TRAM-TSO-2118)REF: CANCEL. SERVCIO DE DEUDA QUE EFECTUA EL G.A.D.DEL BENI AL FNDR CORRESPONDIENTE AL PRESTAMO N° 100817 REPROGRAMACION DE DEUDA. VCTO. EN F. 30-04-18 ABONO EN LA LIB. N° 00862012002 LBP-FNDR INVERSIONES FINANZAS (2015001493363)</t>
  </si>
  <si>
    <t>||TRANSF. DE FONDOS SG NOTA DEL MINISTERIO DE ECONOMÍA Y FINANZAS PÚBLICAS CITE: MEFP/VTCP/DGAFT/USCFT/N°572/18 REC. EN LA FECHA REF: CANCELACIÓN DEL SERVICIO DE DEUDA QUE EFECTÚA EL GAM DE RIBERALTA AL FNDR PRÉSTAMO N°100817 REPROG. DEUDA, VCTO. 30/04/18 (TRAM-TSO-2114) ABONO EN LA LIBRETA N° 00862012002 LBP-FNDR-- INVERSIONES FINANZAS (2015001493363)</t>
  </si>
  <si>
    <t>||TRANSF. DE FONDOS SG NOTA DEL MINISTERIO DE ECONOMÍA Y FINANZAS PÚBLICAS CITE: MEFP/VTCP/DGAFT/USCFT/N°575/18 REC. EN LA FECHA REF: CANCELACIÓN DEL SERVICIO DE DEUDA QUE EFECTÚA EL GAM DE YAPACANÍ AL FNDR PRÉSTAMO N°100865 REPROG. DEUDA, VCTO. 30/04/18 (TRAM-TSO-2117) ABONO EN LA LIBRETA N° 00862012002 LBP-FNDR-- INVERSIONES FINANZAS (2015001493363)</t>
  </si>
  <si>
    <t>||TRANSFERENCIA DE FONDOS SEGUN NOTA DEL MEFP CITE: MEFP/VTCP/DGAFT/USCFT/N° 577/18, RECIBIDA EN LA FECHA (TRAM-TSO-2119)REF: CANCEL. SERVCIO DE DEUDA QUE EFECTUA EL G.A.D.DEL BENI AL FNDR CORRESPONDIENTE AL PRESTAMO N° 100812 REPROGRAMACION DE DEUDA. VCTO. EN F. 30-04-18 ABONO EN LA LIB. N° 00862012002 LBP-FNDR INVERSIONES FINANZAS (2015001493363)</t>
  </si>
  <si>
    <t>||TRANSFER.FONDOS SG. NOTA DEL MEFP CITE: MEFP/VTCP/DGAFT/USCFT/N°574/18, RECIBIDA EN LA FECHA (TRAM-TSO-2116)REF:CANCEL.SERVCIO DE DEUDA QUE EFECTUA EL G.A.M.TUPIZA AL FNDR CORRESPONDIENTE AL PRESTAMO N°100820 REPROGRAMACION DE DEUDA.VCTO. EN F.30-04-18 ABONO EN LA LIB. N° 00862012002 LBP-FNDR INVERSIONES FINANZAS (2015001493363)</t>
  </si>
  <si>
    <t>||TRANSFER.FONDOS SG.NOTA DE MEFP CITE:MEFP/VTCP/DGAFT/USCFT/N°573/18, RECIBIDA EN LA F.(TRAM-TSO-2115)REF:CANC.SERVCIO DE DEUDA QUE EFECTUA GAM SAN IGNACIO DE VELASCO AL FNDR CORRESPONDIENTE AL PRESTAMO N°100779 REPROGRAMACION DE DEUDA.VCTO.EN F.30-04-18 ABONO EN LA LIB. 00862012002 LBP-FNDR INVERSIONES FINANZAS (2015001493363)</t>
  </si>
  <si>
    <t>De: 00099024113 Transferencia en cumplimiento al DS N0913 de 15/06/2011 y el Convenio Intergubernativo de Financiamiento UPRE-CIF-IG 0142/2018, suscrito entre la UPRE y el GAM de Villa Tunari proyecto Const. 2 Aulas, Tinglado, Graderia y Recarpetado de Cancha Multiple U.E. Senda Nueva - D 7 Villa Tu</t>
  </si>
  <si>
    <t>De: 00099024113 Transferencia en cumplimiento al DS N0913 de 15/06/2011 y el Convenio Intergubernativo de Financiamiento UPRE-CIF-IG 0140/2018, suscrito entre la UPRE y el GAM de Villa Tunari proyecto Const. Tinglado, Graderia y Cancha Multiple U.E. San Jose - D 5 Villa Tunari, correspondiente al pr</t>
  </si>
  <si>
    <t>De: 00099024113 Transferencia en cumplimiento al DS N0913 de 15/06/2011 y el Convenio Intergubernativo de Financiamiento UPRE-CIF-IG 0139/2018, suscrito entre la UPRE y el GAM de Villa Tunari proyecto Const. Tinglado, Graderia y Recarpetado de Cancha Multiple U.E. Galilea - D 4 Villa Tunari, corresp</t>
  </si>
  <si>
    <t>De: 00099024113 Transferencia en cumplimiento al DS N0913 de 15/06/2011 y el Convenio Intergubernativo de Financiamiento UPRE-CIF-IG 0144/2018, suscrito entre la UPRE y el GAM de Villa Tunari proyecto Const. 2 Aulas y Banos U.E. Villa Paraiso - D 8 Villa Tunari, correspondiente al primer desembolso</t>
  </si>
  <si>
    <t>'COBRO DE'||UTILES DE ESCRITORIO POR EL COMPROBANTE CONTABLE NRO. 0920002 DE LA FECHA, S/G. NOTA DE LA EMPRESA SIDERURGICA DEL MUTUN, CITE' ESM/JPC/071/2017 DE F. 21/11/2017. DEBITO DE LA LIBRETA 0573012001 EMPRESA SIDERURGICA DEL MUTUN-RECURSOS PROPIOS.</t>
  </si>
  <si>
    <t>||TRANSFERENCIA DE FONDOS S/G. MENSAJES SWIFT NROS. 05849 Y 05836 DE LA FECHA. (SECTOR PÚBLICO). DEBITO DE LA LIBRETA 00117012001 DGAC, REPOSICION UTILES DE ESCRITORIO.</t>
  </si>
  <si>
    <t>COBRO COSTOS DE PAPELERIA SEGUN TRANSFERENCIA DEL EXTERIOR POR ORDEN DE CONSULADO DE BOLIVIA EN MADRID LIB. 00340012003 RECAUDACION EXTRANJERIA - C.I. -L.C.</t>
  </si>
  <si>
    <t>COBRO COSTOS DE PAPELERIA SEGUN TRANSFERENCIA DEL EXTERIOR POR ORDEN DE CONSULADO GERAL DA BOLIVIA-SAO PAULO BRASIL LIB. 00340012003 RECAUDACION EXTRANJERIA - C.I. -L.C.</t>
  </si>
  <si>
    <t>VENTA DE DIVISAS CON TRANSFERENCIA DE FONDOS A SOLICITUD DE BOLIVIA TV SEGUN SOLICITUD 4848 REF: INTELSAT: PAGO SERVICIO SATELITAL BANDA KU IS-14 CORRESPONDIENTE AL MES DE FEBRERO 2018. SEGUN INFORME CITE: CONTABILIDAD 172/2018, COMUNICACION INTERNA BTV/GT. 146/2018, ACTA DE CONFORMIDAD BTV/GT. 016/ LIB. 00526012001 BOLIVIA TV - RECAUDACIONES</t>
  </si>
  <si>
    <t>VENTA DE DIVISAS CON TRANSFERENCIA DE FONDOS A SOLICITUD DE BOLIVIA TV SEGUN SOLICITUD 4849 REF: INTELSAT: PAGO SERVICIO SATELITAL BANDA C CORRESPONDIENTE AL MES DE FEBRERO 2018, SEGUN INFORME CITE: CONTABILIDAD 171/2018, COMUNICACION INTERNA BTV/GT. CITE: 147/2018, ACTA DE CONFORMIDAD BTV/GT. CITE: LIB. 00526012001 BOLIVIA TV - RECAUDACIONES</t>
  </si>
  <si>
    <t>VENTA DE DIVISAS CON TRANSFERENCIA DE FONDOS A SOLICITUD DE BOLIVIA TV SEGUN SOLICITUD 4850 REF: INTELSAT: PAGO SERVICIO SATELITAL BANDA C CORRESPONDIENTE AL MES DE MARZO 2018, SEGUN INFORME CITE: CONTABILIDAD 288/2018, COMUNICACION INTERNA BTV/GT. CITE: 258/2018, ACTA DE CONFORMIDAD BTV/GT. CITE: 0 LIB. 00526012001 BOLIVIA TV - RECAUDACIONES</t>
  </si>
  <si>
    <t>VENTA DE DIVISAS CON TRANSFERENCIA DE FONDOS A SOLICITUD DE MINISTERIO DE COMUNICACION SEGUN SOLICITUD 4837 REF: TELESUR PAGO SERVICIO DE MEDIO TELEVISIVO INTERNACIONAL DERECHO A LA INFORMACION CAMPANA INTERNACIONAL MARCA PAIS FACTURA 158 ORDEN DE SERVICIO 04 DE 2017 INF CONF 165 LIB. 00099021001 TGN-RECURSOS ORDINARIOS (3987)</t>
  </si>
  <si>
    <t>COBRO COSTOS DE PAPELERIA SEGUN TRANSFERENCIA DEL EXTERIOR POR ORDEN DE MINISTERIO DE RELACIONES EXTERIORES DE DINAMARCA REF.: PRIMER DESEMBOLSO 2018928060 LIB. 00041018002 MDPYEP FORTALECIMIENTO DE LA GESTION Y CAPACI INST-DINAMARCA</t>
  </si>
  <si>
    <t>COBRO COSTOS DE PAPELERIA SEGUN TRANSFERENCIA DEL EXTERIOR POR ORDEN DE CONSULADO DE BOLIVIA EN MADRID ESPAÑA LIB. 00340012003 RECAUDACION EXTRANJERIA - C.I. -L.C.</t>
  </si>
  <si>
    <t>VENTA DE DIVISAS CON TRANSFERENCIA DE FONDOS A SOLICITUD DE DIRECCION ESTRATEGICA DE REIVINDICACION MARITIMA DIREMAR SEGUN SOLICITUD 4836 REF: PAGO A ASESOR MATHIAS FORTEAU POR ASESORAMIENTO EN MATERIA DE DERECHO INTERNACIONAL CORRESPONDIENTE A LOS MESES DE ENERO A MARZO 2018 DE ACUERDO A INFORME C LIB. 00099021001 TGN-RECURSOS ORDINARIOS (3987) POR DIFERENCIAL CAMBIARIO</t>
  </si>
  <si>
    <t>VENTA DE DIVISAS CON TRANSFERENCIA DE FONDOS A SOLICITUD DE DIRECCION ESTRATEGICA DE REIVINDICACION MARITIMA DIREMAR SEGUN SOLICITUD 4836 REF: PAGO A ASESOR MATHIAS FORTEAU POR ASESORAMIENTO EN MATERIA DE DERECHO INTERNACIONAL CORRESPONDIENTE A LOS MESES DE ENERO A MARZO 2018 DE ACUERDO A INFORME C LIB. 00099021001 TGN-RECURSOS ORDINARIOS (3987)</t>
  </si>
  <si>
    <t>De: 00099024113 Transferencia en cumplimiento al DS N0913 de 15/06/2011 y el Convenio Intergubernativo de Financiamiento UPRE-CIF-IG 0148/2018, suscrito entre la UPRE y el GAM de Villa Tunari proyecto Const. Tinglado, Graderias y Cancha Multiple U.E. San Rafael B D 8 Villa Tunari, correspondiente a</t>
  </si>
  <si>
    <t>De: 00099024113 Transferencia en cumplimiento al DS N0913 de 15/06/2011 y el Convenio Intergubernativo de Financiamiento UPRE-CIF-IG 0149/2018, suscrito entre la UPRE y el GAM de Villa Tunari proyecto Const. 6 Aulas y Banos U.E. Valle Alto B - D 8 Villa Tunari, correspondiente al primer desembolso e</t>
  </si>
  <si>
    <t>De: 00099024113 Transferencia en cumplimiento al DS N0913 de 15/06/2011 y el Convenio Intergubernativo de Financiamiento UPRE-CIF-IG 0150/2018, suscrito entre la UPRE y el GAM de Villa Tunari proyecto Const. 8 Aulas U.E. Jatumpampa D -10 Villa Tunari, correspondiente al primer desembolso equivalente</t>
  </si>
  <si>
    <t>De: 00099024113 Transferencia en cumplimiento al DS N0913 de 15/06/2011 y el Convenio Intergubernativo de Financiamiento UPRE-CIF-IG 0146/2018, suscrito entre la UPRE y el GAM de Villa Tunari proyecto Const. 2 Aulas U.E. Minera LLallagua D 8 Villa Tunari, correspondiente al primer desembolso equiva</t>
  </si>
  <si>
    <t>De: 00099024113 Transferencia en cumplimiento al DS N0913 de 15/06/2011 y el Convenio Intergubernativo de Financiamiento UPRE-CIF-IG 0154/2018, suscrito entre la UPRE y el GAM de Villa Tunari proyecto Const. Tinglado, Graderia y Recarpetado de Cancha Multiple U.E. 26 de Agosto D 8 Villa Tunari, co</t>
  </si>
  <si>
    <t>De: 00099024113 Transferencia en cumplimiento al DS N0913 de 15/06/2011 y el Convenio Intergubernativo de Financiamiento UPRE-CIF-IG 0155/2018, suscrito entre la UPRE y el GAM de Villa Tunari proyecto Const. Tinglado, Graderia y Recarpetado de Cancha Multiple U.E. 40 Arroyos - D 9 Villa Tunari, cor</t>
  </si>
  <si>
    <t>De: 00099024113 Transferencia en cumplimiento al DS N0913 de 15/06/2011 y el Convenio Intergubernativo de Financiamiento UPRE-CIF-IG 0156/2018, suscrito entre la UPRE y el GAM de Villa Tunari proyecto Const. Tinglado U.E. San Antonio D 1 Villa Tunari, correspondiente al primer desembolso equivalent</t>
  </si>
  <si>
    <t>De: 00099024113 Transferencia en cumplimiento al DS N0913 de 15/06/2011 y el Convenio Intergubernativo de Financiamiento UPRE-CIF-IG 0141/2018, suscrito entre la UPRE y el GAM de Villa Tunari proyecto Const. 1 Aula U.E. Villa San Jose D 7 Villa Tunari, correspondiente al primer desembolso equivalen</t>
  </si>
  <si>
    <t>De: 00099024113 Transferencia en cumplimiento al DS N0913 de 15/06/2011 y el Convenio Intergubernativo de Financiamiento UPRE-CIF-IG 0138/2018, suscrito entre la UPRE y el GAM de Villa Tunari proyecto Const. 8 Aulas, Tinglado, Graderia y Recarpetado de Cancha Multiple U.E. Villa Nueva D 4 Villa Tun</t>
  </si>
  <si>
    <t>De: 00099024113 Transferencia en cumplimiento al DS N0913 de 15/06/2011 y el Convenio Intergubernativo de Financiamiento UPRE-CIF-IG 0151/2018, suscrito entre la UPRE y el GAM de Villa Tunari proyecto Const. 4 Aulas y Banos U.E. Campo Via D 10 Villa Tunari, correspondiente al primer desembolso equ</t>
  </si>
  <si>
    <t>De: 00099024113 Transferencia en cumplimiento al DS N0913 de 15/06/2011 y el Convenio Intergubernativo de Financiamiento UPRE-CIF-IG 0152/2018, suscrito entre la UPRE y el GAM de Villa Tunari proyecto Const. 2 Aulas y Banos U.E. Chocolatal D 10 Villa Tunari, correspondiente al primer desembolso eq</t>
  </si>
  <si>
    <t>De: 00099024113 Transferencia en cumplimiento al DS N0913 de 15/06/2011 y el Convenio Intergubernativo de Financiamiento UPRE-CIF-IG 0153/2018, suscrito entre la UPRE y el GAM de Villa Tunari proyecto Const. 2 Aulas y Banos U.E. Nuevo Amanecer D 10 Villa Tunari, correspondiente al primer desembols</t>
  </si>
  <si>
    <t>De: 00099024113 Transferencia en cumplimiento al DS N0913 de 15/06/2011 y el Convenio Intergubernativo de Financiamiento UPRE-CIF-IG 0134/2018, suscrito entre la UPRE y el GAM de Villa Tunari proyecto Const. 4 Aulas y Banos U.E. Santa Elena de los Yuracares D 3 Villa Tunari, correspondiente al prim</t>
  </si>
  <si>
    <t>De: 00099024113 Transferencia en cumplimiento al DS N0913 de 15/06/2011 y el Convenio Intergubernativo de Financiamiento UPRE-CIF-IG 0136/2018, suscrito entre la UPRE y el GAM de Villa Tunari proyecto Const. Tinglado y Graderias U.E. Villa Fatima D 3 Villa Tunari, correspondiente al primer desembol</t>
  </si>
  <si>
    <t>De: 00099024113 Transferencia en cumplimiento al DS N0913 de 15/06/2011 y el Convenio Intergubernativo de Financiamiento UPRE-CIF-IG 0137/2018, suscrito entre la UPRE y el GAM de Villa Tunari proyecto Const. 2 Aulas y Banos U.E. Villa Israel A D 4 Villa Tunari, correspondiente al primer desembolso</t>
  </si>
  <si>
    <t>De: 00099024113 Transferencia en cumplimiento al DS N0913 de 15/06/2011 y el Convenio Intergubernativo de Financiamiento UPRE-CIF-IG 0130/2018, suscrito entre la UPRE y el GAM de Villa Tunari proyecto Const. Tinglado, Graderias y Cancha Multiple U.E. Ingavi D 2 Villa Tunari, correspondiente al prim</t>
  </si>
  <si>
    <t>De: 00099024113 Transferencia en cumplimiento al DS N0913 de 15/06/2011 y el Convenio Intergubernativo de Financiamiento UPRE-CIF-IG 0131/2018, suscrito entre la UPRE y el GAM de Villa Tunari proyecto Const. Tinglado, Graderia y Cancha Multiple U.E. San Lorenzo A D 2 Villa Tunari, correspondiente a</t>
  </si>
  <si>
    <t>De: 00099024113 Transferencia en cumplimiento al DS N0913 de 15/06/2011 y el Convenio Intergubernativo de Financiamiento UPRE-CIF-IG 0132/2018, suscrito entre la UPRE y el GAM de Villa Tunari proyecto Const. 4 Aulas U.E. Paraiso A D 3 Villa Tunari, correspondiente al primer desembolso equivalente a</t>
  </si>
  <si>
    <t>De: 00099024113 Transferencia en cumplimiento al DS N0913 de 15/06/2011 y el Convenio Intergubernativo de Financiamiento UPRE-CIF-IG 0145/2018, suscrito entre la UPRE y el GAM de Villa Tunari proyecto Const. 2 Aulas y Banos U.E. Alaska - D 8 Villa Tunari, correspondiente al primer desembolso equival</t>
  </si>
  <si>
    <t>De: 00099024113 Transferencia en cumplimiento al DS N0913 de 15/06/2011 y el Convenio Intergubernativo de Financiamiento UPRE-CIF-IG 0129/2018, suscrito entre la UPRE y el GAM de Villa Tunari proyecto Const. 2 Aulas y Banos U.E. Villa Bolivar B - D 2 Villa Tunari, correspondiente al primer desembols</t>
  </si>
  <si>
    <t>De: 00099024113 Transferencia en cumplimiento al DS N0913 de 15/06/2011 y el Convenio Intergubernativo de Financiamiento UPRE-CIF-IG 0143/2018, suscrito entre la UPRE y el GAM de Villa Tunari proyecto Const. Tinglado, Graderia y Cancha Multiple U.E. Monte Sinai - D 7 Villa Tunari, correspondiente al</t>
  </si>
  <si>
    <t>A:00373024105 TRANSFERENCIA DE RECURSOS A SOLICITUD DEL FDI SG NOTA FDI/DGE/EXT/N177/2018 E INFORME MEFP/VTCP/DGPOT/UPCFTGN N46/2018 HR: 6-11815-R.</t>
  </si>
  <si>
    <t>A:00373024105 TRANSFERENCIA DE RECURSOS A SOLICITUD DEL FDI SG NOTA FDI/DGE/EXT/N172 Y 174/2018 E INFORME MEFP/VTCP/DGPOT/UPCFTGN N45/2018 HR: 6-11564-R; 6-11815-R.</t>
  </si>
  <si>
    <t>A:00099021001 DEVOLUCION RETENCION DE DESCUENTOS EFECTUADOS POR RECUPERACION DEL P.R.A. (PAGO DE REPARTO ANTICIPADO), CORRESPONDIENTE AL MES DE MARZO/2018, S/G. CITE SENASIR UAF-TTES N 0032/2018, DE FECHA 25/04/2018.</t>
  </si>
  <si>
    <t>A:00099021001 DEVOLUCION RETENCION DE DESCUENTOS EFECTUADOS POR COBROS Y PAGOS INDEBIDOS, CORRESPONDIENTE AL MES DE MARZO/2018, S/G. CITE SENASIR UAF-TTES N 0031/2018, DE FECHA 25/04/2018.</t>
  </si>
  <si>
    <t>A:00099021001 DEVOLUCION RETENCION DE DESCUENTOS EFECTUADOS POR CONVENIOS DE COMPENSACION DE COTIZACIONES CON BBVA PREVISION S.A. AFP, CORRESPONDIENTE AL MES DE FEBRERO/2018, AGUINALDOS 2012 AL 2017. S/G. CITE SENASIR UAF-TTES N 0030/2018, DE FECHA 25/04/2018.</t>
  </si>
  <si>
    <t>A:00099021001 DEVOLUCION RETENCION DE DESCUENTOS EFECTUADOS POR CONVENIOS DE COMPENSACION DE COTIZACIONES CON FUTURO DE BOLIVIA AFP S.A., CORRESPONDIENTE AL MES DE FEBRERO/2018, AGUINALDOS 2010 AL 2017. S/G. CITE SENASIR UAF-TTES N 0029/2018, DE FECHA 25/04/2018.</t>
  </si>
  <si>
    <t>A:00099021001 DEVOLUCION RETENCION DE DESCUENTOS EFECTUADOS POR CONVENIOS DE COMPENSACION DE COTIZACIONES CON LA VITALICIA SEGUROS Y REASEGUROS DE VIDA, CORRESPONDIENTE AL MES DE FEBRERO/2018, AGUINALDO/2016 Y 2017. S/G. CITE SENASIR UAF-TTES N 0028/2018, DE FECHA 25/04/2018.</t>
  </si>
  <si>
    <t>A:00099021001 DEVOLUCION RETENCION DE DESCUENTOS EFECTUADOS POR CONVENIOS DE COMPENSACION DE COTIZACIONES CON SEGUROS PROVIDA S.A., CORRESPONDIENTE AL MES DE FEBRERO/2018 Y AGUINALDO/2017. S/G. CITE SENASIR UAF-TTES N 0027/2018, DE FECHA 25/04/2018.</t>
  </si>
  <si>
    <t>A:00099021001 TRANSFERENCIA DE RECUPERACIONES SEGUN NOTA INTERNA GEF-LIN-MCM-0313-NOT/18 PARA PAGO DE INTERESES DE ACUERDO A CONTRARO DE FIDEICOMISO (PROGRAMA APOYO A LA EJECUCION DE LA INVERSION PUBLICA), CORRESPONDIENTE AL GAD ORURO.</t>
  </si>
  <si>
    <t>A:00862012001 TRANSFERENCIA DE RECUPERACIONES SEGUN NOTA GEF-LIN-MCM-0313-NOT/18 POR COMISION DE ADMINISTRACION QUE CORRESPONDE AL FNDR DE ACUERDO A CONTRATO DE FIDEICOMISO (PROGRAMA APOYO A LA EJECUCION DE LA INVERSION PUBLICA),GAD ORURO.</t>
  </si>
  <si>
    <t>A:00099021001 TRANSFERENCIA DE RECUPERACIONES SEGUN NOTA INTERNA GEF-LIN-MCM-0313-NOT/18 PARA PAGO DE INTERESES DE ACUERDO A CONTRARO DE FIDEICOMISO (PROGRAMA APOYO A LA EJECUCION DE LA INVERSION PUBLICA), CORRESPONDIENTE AL GAM VILLA TUNARI.</t>
  </si>
  <si>
    <t>A:00862012001 TRANSFERENCIA DE RECUPERACIONES SEGUN NOTA GEF-LIN-MCM-0313-NOT/18 POR COMISION DE ADMINISTRACION QUE CORRESPONDE AL FNDR DE ACUERDO A CONTRATO DE FIDEICOMISO (PROGRAMA APOYO A LA EJECUCION DE LA INVERSION PUBLICA),GAM VILLA TUNARI.</t>
  </si>
  <si>
    <t>NUMERO DE LIBRETA CUT: 00513012008 OPERACIÓN E18 TRANSFERENCIA DEL SISTEMA FINANCIERO POR CUENTA DE TERCEROS A LA CUT TRANSFERENCIA PAGO DE DIVIDENDOS GESTION 2017 SOLICITUD YPFB TRANSIERRA SA</t>
  </si>
  <si>
    <t>NUMERO DE LIBRETA CUT: 00582012002 OPERACIÓN E18 TRANSFERENCIA DEL SISTEMA FINANCIERO POR CUENTA DE TERCEROS A LA CUT A SOLICITUD DEL MEFP SEGUN NOTA CITE MEFP VTCP DGPOT UAIS CPI NO 0418009 BUN 18</t>
  </si>
  <si>
    <t>NUMERO DE LIBRETA CUT: 00047257001 OPERACIÓN E18 TRANSFERENCIA DEL SISTEMA FINANCIERO POR CUENTA DE TERCEROS A LA CUT A SOLICITUD DEL MEFP SEGUN NOTA CITE MEFP VTCP DGPOT UAIS CPI NO 0418012 BUN 18</t>
  </si>
  <si>
    <t>NUMERO DE LIBRETA CUT: 00513012003 OPERACIÓN E18 TRANSFERENCIA DEL SISTEMA FINANCIERO POR CUENTA DE TERCEROS A LA CUT A SOLICITUD DEL MEFP SEGUN NOTA CITE MEFP VTCP DGPOT UAIS CPI NO 0418011 BUN 18</t>
  </si>
  <si>
    <t>NÚMERO DE LIBRETA CUT: 99031009.00 OPERACIÓN T01 TRANSFERENCIA DE FONDOS A LA CUT - TESORO DIRECTO DE BANCO UNION S.A. A CUENTA UNICA DEL TESORO CON NUMERO DE SOLICITUD = 2698100 Y NUMERO CORRELATIVO = 91320027042018297 TRANSFERENCIA POR OPERACIONES DE VENTA BONOS BTX</t>
  </si>
  <si>
    <t>NUMERO DE LIBRETA CUT: 00099021001 OPERACIÓN E18 TRANSFERENCIA DEL SISTEMA FINANCIERO POR CUENTA DE TERCEROS A LA CUT Devolucion de aportes en exceso TGN, Libreta N°00099021001 TGN- Recusos Ordinarios</t>
  </si>
  <si>
    <t>||TRANSFER.DE RECURSOS A LA FUNDACIÓN CULTURAL DEL BCB CORRESPONDIENTE AL 2° TRIMESTRE 2018 (GASTOS CORRIENTES BS 12,531,939.- GASTOS DE INVERSIÓN BS 3,218,597.-) S/G INF.BCB-SPCG-INF-2018-19 DE LA SPCG, NOTA FC.BCB.PDCIA. N°084/2018 DE LA FC.BCB Y FT N° 2/18 DE LA GADM TRANSFERENCIA A LA LIBRETA N° 00293014201 DE LA FUNDACIÓN CULTURAL DEL BANCO CENTRAL DE BOLIVIA</t>
  </si>
  <si>
    <t>||COMISION TRANSFERENCIA FDOS.AL EXTERIOR 0,10% S/USD109.200.-,REEMB.GSTS.COMUNICACION BS220.-Y EMISION COMP.CONTABLE BS50.-REF.:PAGO 8 LC I-2016-032 P/C Y.P.F.B. A/F KOSAN CRISPLANT A/S,EN COMPL.A COMP.920181,27/04/18. LIB.00513012004 LBP-YPFB UNICOMERCIAL REF.:COMISIONES PAGO 8 LC I-2016-032</t>
  </si>
  <si>
    <t>||TRANSFERENCIA DE FONDOS S/G MENSAJES SWIFT NROS. 05875 Y 05866 DE LA FECHA. (SECTOR PÚBLICO). DEBITO DE LA LIBRETA 00117012001 DGAC, REPOSICION UTILES DE ESCRITORIO.</t>
  </si>
  <si>
    <t>||TRANSFERENCIA DE FONDOS S/G. MENSAJES SWIFT NROS. 05912 Y 05901 DE LA FECHA. (SECTOR PÚBLICO). DEBITO DE LA LIBRETA 00117012001 DGAC, REPOSICION UTILES DE ESCRITORIO.</t>
  </si>
  <si>
    <t>||TRANSFERENCIA DE FONDOS S/G. MENSAJES SWIFT NROS. 05913 Y 05902 DE LA FECHA. (SECTOR PÚBLICO). DEBITO DE LA LIBRETA 00117012001 DGAC, REPOSICION UTILES DE ESCRITORIO.</t>
  </si>
  <si>
    <t>||TRANSFERENCIA DE FONDOS S/G. MENSAJES SWIFT NROS. 05914 Y 05903 DE LA FECHA. (SECTOR PÚBLICO). DEBITO DE LA LIBRETA 00117012001 DGAC, REPOSICION UTILES DE ESCRITORIO.</t>
  </si>
  <si>
    <t>'COBRO DE'||UTILES DE ESCRITORIO POR EL COMPROBANTE CONTABLE NRO. 0920238 DE LA FECHA, SEGÚN CORREO ELECTRÓNICO DE YPFB DE F. 23/01/2018. DEBITO DE LA LIBRETA 00513022001 YPFB - OPERACIONES.</t>
  </si>
  <si>
    <t>PROVISION DE FONDOS A SOLICITUD DE YACIMIENTOS PETROLIFEROS FISCALES BOLIVIANOS SEGUN SOLICITUD YPFB-0110-2018 REF: PAGO IDH ENERO 2018 LIB. 00513012007 YPFB - RECURSOS NACIONALIZACIÓN</t>
  </si>
  <si>
    <t>PROVISION DE FONDOS A SOLICITUD DE YACIMIENTOS PETROLIFEROS FISCALES BOLIVIANOS SEGUN SOLICITUD YPFB-0100-2018 REF: PAGO RT DICIEMBRE 2017 A MATPETROL LIB. 00513012007 YPFB - RECURSOS NACIONALIZACIÓN</t>
  </si>
  <si>
    <t>VENTA DE DIVISAS CON TRANSFERENCIA DE FONDOS A SOLICITUD DE ADMINISTRACION DE SERVICIOS PORTUARIOS BOLIVIA SEGUN SOLICITUD 4852 REF: H.R. 1274 - PAGO AL SENOR ALEJANDRO NICOLAS TARA URQUIETA - SERVICIOS E.I.R.L. POR EL SERVICIO DE LIMPIEZA EN LAS OFICINAS DEL LA ASP-B EN EL PUERTO DE ARICA CORRESPO LIB. 00594012001 ASP-B FONDO DE OPERACIONES</t>
  </si>
  <si>
    <t>VENTA DE DIVISAS CON TRANSFERENCIA DE FONDOS A SOLICITUD DE ADMINISTRACION DE SERVICIOS PORTUARIOS BOLIVIA SEGUN SOLICITUD 4854 REF: H.R. 342 - ENVIO DE RECURSOS AL PUERTO DE ARICA PAGO TOTAL PARA GASTOS DE FUNCIONAMIENTO APERTURA DE FONDOS GESTION 2018, SEGUN COMUNICACION INTERNA ASP-B/DOP-UAP/CI-4 LIB. 00594012001 ASP-B FONDO DE OPERACIONES</t>
  </si>
  <si>
    <t>VENTA DE DIVISAS CON TRANSFERENCIA DE FONDOS A SOLICITUD DE BOLIVIA TV SEGUN SOLICITUD 4856 REF: INTELSAT: PAGO SERVICIO SATELITAL BANDA KU IS-14 CORRESPONDIENTE AL MES DE MARZO DE 2018. SEGUN INFORME CITE: CONTABILIDAD 289/2018, COMUNICACION INTERNA BTV/GT. 259/2018, ACTA DE CONFORMIDAD BTV/GT. 035 LIB. 00526012001 BOLIVIA TV - RECAUDACIONES</t>
  </si>
  <si>
    <t>PROVISION DE FONDOS A SOLICITUD DE YACIMIENTOS PETROLIFEROS FISCALES BOLIVIANOS SEGUN SOLICITUD YPFB-0107-2018 REF: PAGO RT DICIEMBRE 2017 A SHELL BOLIVIA LIB. 00513012007 YPFB - RECURSOS NACIONALIZACIÓN</t>
  </si>
  <si>
    <t>VENTA DE DIVISAS CON TRANSFERENCIA DE FONDOS A SOLICITUD DE EMPRESA PUBLICA PRODUCTIVA CARTONES DE BOLIVIA-CARTONBOL SEGUN SOLICITUD 4851 REF: TRANSFERENCIA DE RECURSOS AL EXTERIOR AL BCB, PARA LA EMPRESA INTERLOG CHILE POR LA ADQUISICION DE PAPEL KRAFTLINER VIRGEN, PARA LA PRODUCCION DE CAJAS DE CA LIB. 00576012001 CARTONBOL</t>
  </si>
  <si>
    <t>PROVISION DE FONDOS A SOLICITUD DE YACIMIENTOS PETROLIFEROS FISCALES BOLIVIANOS SEGUN SOLICITUD YPFB-0109-2018 REF: PAGO RT DICIEMBRE 2017 A PLUSPETROL LIB. 00513012007 YPFB - RECURSOS NACIONALIZACIÓN</t>
  </si>
  <si>
    <t>VENTA DE DIVISAS CON TRANSFERENCIA DE FONDOS A SOLICITUD DE YACIMIENTOS PETROLIFEROS FISCALES BOLIVIANOS SEGUN SOLICITUD 4858 REF: PRE PAGO A TRAFIGURA PTE LTD POR EL SUMINISTRO SUR DE DIESEL OIL Y GASOLINA CORRESPONDIENTE A ABRIL 2018 SEGUN INFORME TECNICO DE CONFORMIDAD DE PAGO UPCA 315 LIB. 00513012004 LBP-YPFB-UNICOMERCIAL (4030005415/1-2188907)</t>
  </si>
  <si>
    <t>VENTA DE DIVISAS CON TRANSFERENCIA DE FONDOS A SOLICITUD DE EMPRESA PUBLICA QUIPUS SEGUN SOLICITUD 4869 REF: SEGUNDO PAGO A LA EMPRESA SIPRADIUS LLC POR USD112.080,00 (30 POR CIENTO DEL CONTRATO) POR LA ADQUISICIÓN DE PLATAFORMA DE HARDWARE Y SOFTWARE DE SEGURIDAD, CON DESCUENTO DE MULTAS POR USD50. LIB. 00590012001 EMPRESA PÚBLICA QUIPUS - RECURSOS ESPECÍFICOS</t>
  </si>
  <si>
    <t>VENTA DE DIVISAS CON TRANSFERENCIA DE FONDOS A SOLICITUD DE MINISTERIO DE LA PRESIDENCIA SEGUN SOLICITUD 4867 REF: DIVISAS USD 50,000.00 PAGO INICIAL A DASSAULT FALCON JET WILMINGTON CORP. POR TRABAJOS DE MANTENIMIENTO A AERONAVE FAB 002, SEGUN PROPOSAL 1800270, PAGO A CITIBANK N.A, CUENTA 30442598. LIB. 00099021001 TGN-RECURSOS ORDINARIOS (3987)</t>
  </si>
  <si>
    <t>VENTA DE DIVISAS CON TRANSFERENCIA DE FONDOS A SOLICITUD DE ORGANO ELECTORAL PLURINACIONAL SEGUN SOLICITUD 4859 REF: FUND 620, FONDO DE PRESTACION DE SERVICIOS DE CAPACITACION AREA RECEPTORA SAPDECO - TRANSFERENCIA AL EXTERIOR A FAVOR DE LA ORGANIZACION DE ESTADOS AMERICANOS OEA, PARA LA PARTICIPACI LIB. 00670012002 OEP-TRIBUNAL SUPREMO ELECTORAL - REGISTRO CIVIL M/N (6530)</t>
  </si>
  <si>
    <t>VENTA DE DIVISAS CON TRANSFERENCIA DE FONDOS A SOLICITUD DE ADMINISTRACION DE SERVICIOS PORTUARIOS BOLIVIA SEGUN SOLICITUD 4853 REF: H.R. 455-441-442 - PAGO DE FACTURAS AL TPA POR SERVICIOS DE REFRIGERACION DE CONTENEDORES, EXPORTACIONES MARZO EN EL PUERTO DE ARICA , SEGUN COMUNICACION INTERNA ASP- LIB. 00594012001 ASP-B FONDO DE OPERACIONES</t>
  </si>
  <si>
    <t>De: 00099024113 Transferencia en cumplimiento al DS N0913 de 15/06/2011 y el Convenio Intergubernativo de Financiamiento UPRE-CIF-IG 856/2017, suscrito entre la UPRE y el GAM Cotoca Proyecto Construccion Bloque de Aulas y Sala de Docentes Unidad Educativa Manuel Angel Cortez - Cotoca, correspondient</t>
  </si>
  <si>
    <t>De: 00099024113 Transferencia en cumplimiento al DS N0913 de 15/06/2011 y el Convenio Intergubernativo de Financiamiento UPRE-CIF-IG 844/2017, suscrito entre la UPRE y el GAM Yapacani Proyecto Const. de Pavimento Rigido en el Barrio Alianza Norte y Oriental del Distrito I, correspondiente al pago de</t>
  </si>
  <si>
    <t>De: 00099024113 Transferencia en cumplimiento al DS N0913 de 15/06/2011 y el Convenio Intergubernativo de Financiamiento UPRE-CIF-IG 1036/2017, suscrito entre la UPRE y el GAM Trinidad Proyecto Const. Mercado Seccional Calle Cochabamba, correspondiente al pago de la planilla N1, segun la UPRE.</t>
  </si>
  <si>
    <t>De: 00099024113 Transferencia en cumplimiento al DS N0913 de 15/06/2011 y el Convenio Intergubernativo de Financiamiento UPRE-CIF-IG 084/2017, suscrito entre la UPRE y el GAM Tarija Proyecto Construccion Unidad Educ. Urb. Los Laureles de la Ciudad de Tarija, correspondiente al pago de la planilla N7</t>
  </si>
  <si>
    <t>De: 00099024113 Transferencia en cumplimiento al DS N0913 de 15/06/2011 y el Convenio Intergubernativo de Financiamiento UPRE-CIF-IG 899/2017, suscrito entre la UPRE y el GAM Cuevo, Proyecto Ampl. del Centro de Salud S.J.B.- Areas del Serv. de Emergencias e Imagenologia Municipio de Cuevo, correspon</t>
  </si>
  <si>
    <t>De: 00099024113 Transferencia en cumplimiento al DS N0913 de 15/06/2011 y el Convenio Interinstitucional de Financiamiento UPRE-CIF-404/2014, suscrito entre la UPRE y el GAM Corque, Proyecto Construccion Terminal de Buses Provincial Corque - Oruro, correspondiente al pago de la planilla N1, segun l</t>
  </si>
  <si>
    <t>De: 00099024113 Transferencia en cumplimiento al DS N0913 de 15/06/2011 y el Convenio Interinstitucional de Financiamiento UPRE-CIF-IG 789/2017, suscrito entre la UPRE y el GAM Buena Vista, Proyecto Const. Unidad Educativa Andres Ibanez Buena Vista, correspondiente al pago de la planilla N3, segun</t>
  </si>
  <si>
    <t>De: 00099024113 Transferencia en cumplimiento al DS N0913 de 15/06/2011 y el Convenio Interinstitucional de Financiamiento UPRE-CIF-IG/564/2016, suscrito entre la UPRE y el GAD Beni, Proyecto Construccion Polifuncional para la U.E. Bermeo Comunidad Bermeo, correspondiente al pago de la planilla N5</t>
  </si>
  <si>
    <t>De: 00099024113 Transferencia en cumplimiento al DS N0913 de 15/06/2011 y el Convenio Intergubernativo de Financiamiento UPRE-CIF-IG 0147/2018, suscrito entre la UPRE y el GAM de Villa Tunari proyecto Const. 4 Aulas U.E. Urcupina D 8 Villa Tunari, correspondiente al primer desembolso equivalente al</t>
  </si>
  <si>
    <t>De: 00099024113 Transferencia en cumplimiento al DS N0913 de 15/06/2011 y el Convenio Intergubernativo de Financiamiento UPRE-CIF-IG 0135/2018, suscrito entre la UPRE y el GAM de Villa Tunari proyecto Const. Tinglado y Graderias U.E. Ibarecito D 3 Villa Tunari, correspondiente al primer desembolso</t>
  </si>
  <si>
    <t>A:00582012001 A requerimiento de la Unidad de Administracion e Informacion Salarial (UAIS), con nota interna CITE: MEFP/VTCP/DGPOT/UAIS/N 2379/2018, en la cual solicita la reversion definitiva de las boletas consignadas en el Comprobante de Pago N 18738, H.R. 6-9570-R/1798</t>
  </si>
  <si>
    <t>A:00212102001 A requerimiento de la Unidad de Administracion e Informacion Salarial (UAIS), con nota interna CITE: MEFP/VTCP/DGPOT/UAIS/N 2379/2018, en la cual solicita la reversion definitiva de las boletas consignadas en el Comprobante de Pago N 18738, INRA. H.R. 6-9570-R/1798.</t>
  </si>
  <si>
    <t>A:00099021001 A requerimiento de la Unidad de Administracion e Informacion Salarial (UAIS), con nota interna CITE: MEFP/VTCP/DGPOT/UAIS/N 2379/2018, en la cual solicita la reversion definitiva de las boletas consignadas en el Comprobante de Pago N 18738, H.R. 6-9570-R/1798.</t>
  </si>
  <si>
    <t>A:00292012001 A requerimiento de la Unidad de Administracion e Informacion Salarial (UAIS), con nota interna CITE: MEFP/VTCP/DGPOT/UAIS/N 2379/2018, en la cual solicita la reversion definitiva de las boletas consignadas en el Comprobante de Pago N 18738, VIAS BOLIVIA H.R. 6-9570-R/1798.</t>
  </si>
  <si>
    <t>A:00373024105 DESEMBOLSO DE RECURSOS AL FONDO DE DESARROLLO INDIGENA PARA PROGRAMAS Y/O PROYECTOS DE LOS GOBIERNOS AUTONOMOS MUNICIPALES DEL DEPARTAMENTO DE LA PAZ S/G NOTA FDI/DGE/EXT/N180/2018 E INFORME MEFP/VTCP/DGPOT/UPCFTGN/INF/N47/2018. HR. 6-11976-R.</t>
  </si>
  <si>
    <t>NUMERO DE LIBRETA CUT: 00099021001 OPERACIÓN E18 TRANSFERENCIA DEL SISTEMA FINANCIERO POR CUENTA DE TERCEROS A LA CUT Devolucion al TGN pago del FC Libreta Nro 00099021001 TGN Recursos Ordinarios</t>
  </si>
  <si>
    <t>||COMISION POR TRANSFERENCIA DE FDOS. AL EXT. 0,10% S/USD 3.541.048,16, REEMB. GASTOS DE COMUNICACION BS220.- Y EMISION DE CBTE. CONTABLE BS50.- REF.: PAGO N°1 LC I-2018-06 P/C YACIMIENTOS DE LITIO BOLIVIANOS A/F DE CHINA CAMC ENGINEERING CO. LTD EN COMPLEMENTO A CBTE ADJ. N°00597019202 YLB-DES INT. SALMUERA SALAR DE UYUNI PLANTA INDUSTRIAL</t>
  </si>
  <si>
    <t>||COMISION TRANSFERENCIA FDOS.AL EXTERIOR 0,10% S/USD303.483.-,REEMB.GSTS.COMUNICACION BS220.-Y EMISION COMP.CONTABLE BS50.-REF.:PAGO 1 LC I-2017-054 P/C ENVIBOL A/F CERVE SPA,EN COMPL.A COMP.920333,30/04/18. LIB.00132079201 SEDEM-PLANTA ENVASES DE VIDRIO CH ZUDAÑEZ REF.:COMISIONES PAGO 1 LC I-2017-054</t>
  </si>
  <si>
    <t>||TRANSFERENCIA DE FONDOS S/G. MENSAJE SWIFT NRO. 05976 DE LA FECHA. (SECTOR PÚBLICO). DEBITO DE LA LIBRETA 00117012001 DGAC, REPOSICION UTILES DE ESCRITORIO.</t>
  </si>
  <si>
    <t>||REGULARIZACIÓN DE LA OPERACIÓN NRO. G-0723855 DE F. 27/04/2018 S/G. ESTADO DE CUENTA DEL DEPARTAMENTO DE OPERACIONES CAMBIARIAS, EN ATENCIÓN A CORREOS ELECTRÓNICOS DE LA DGAC Y ASAANA. DEBITO DE LA LIBRETA 00117012001 DGAC, REPOSICION UTILES DE ESCRITORIO.</t>
  </si>
  <si>
    <t>||TRANSFERENCIA DE FONDOS S/G. MENSAJE SWIFT NRO. 06022 DE LA FECHA. (SECTOR PÚBLICO). DEBITO DE LA LIBRETA 00117012001 DGAC, REPOSICION UTILES DE ESCRITORIO.</t>
  </si>
  <si>
    <t>'COBRO DE'||UTILES DE ESCRITORIO POR EL COMPROBANTE CONTABLE NRO. 0920439 DE LA FECHA. S/G. CORREO ELECTRÓNICO DE YPFB DE F. 23/01/2018. DEBITO DE LA LIBRETA 00513022001 YPFB - OPERACIONES.</t>
  </si>
  <si>
    <t>TRANSFERENCIA DE FONDOS||S/G. NOTA CITE: MH/VTCP/DGT/UO/OB NO.1844/2008 DE F.21-10-2008 DEL MIN.DE HACIENDA S/G. DETALLE ADJUNTO. DEBITO DE LA LIBRETA NO.00099021001, REPOSICION UTILES DE ESCRITORIO.</t>
  </si>
  <si>
    <t>PROVISION DE FONDOS A SOLICITUD DE YACIMIENTOS PETROLIFEROS FISCALES BOLIVIANOS SEGUN SOLICITUD YPFB-0123-2018 REF: PAGO SER TRANS GN INTERRUMPIBLE Y FIRME MARZO 18 YPFB TRANSIERRA SA LIB. 00513012007 YPFB - RECURSOS NACIONALIZACIÓN</t>
  </si>
  <si>
    <t>PROVISION DE FONDOS A SOLICITUD DE YACIMIENTOS PETROLIFEROS FISCALES BOLIVIANOS SEGUN SOLICITUD YPFB-0125-2018 REF: PAGO SERV TRANS GN MI FIRME INTERRUMPIBLE Y ME MAR 18 YPFB TRANSPORTE SA LIB. 00513012007 YPFB - RECURSOS NACIONALIZACIÓN</t>
  </si>
  <si>
    <t>PROVISION DE FONDOS A SOLICITUD DE YACIMIENTOS PETROLIFEROS FISCALES BOLIVIANOS SEGUN SOLICITUD YPFB-0132-2018 REF: PAGO REGALIAS TGN ENERO 18 LIB. 00099021001 TGN YPFB PARTICIPACION 6% PRODUCCIÓN BRUTA DE HIDROCARBUROS BOCA DE POZO</t>
  </si>
  <si>
    <t>TRANSFERENCIA RECIBIDA DEL EXTERIOR SEGÚN MENSAJES SWIFT Nos. 05968-05960 (REM.EXT.) DE FECHA 30-04-2018 POR DESEMBOLSO DE BID PRÉSTAMO 3540/BL-BO REQ 0004 OPS0201817476A LIBRETA N° 00291012002 ABC-RECURSOS PROPIOS REF.: UTILES DE ESCRITORIO</t>
  </si>
  <si>
    <t>TRANSFERENCIA RECIBIDA DEL EXTERIOR SEGÚN MENSAJES SWIFT Nos. 05967-05959 (REM.EXT.) DE FECHA 30-04-2018 POR DESEMBOLSO DE BID PRÉSTAMO 3540/BL-BO REQ 0004 OPS0201817476A LIBRETA N° 00291012002 ABC-RECURSOS PROPIOS REF.: UTILES DE ESCRITORIO</t>
  </si>
  <si>
    <t>VENTA DE DIVISAS CON TRANSFERENCIA DE FONDOS A SOLICITUD DE MINISTERIO DE LA PRESIDENCIA SEGUN SOLICITUD 4873 REF: DIVISAS USD 6,137.24 PAGO A ROYAL FBO SERVICE POR SERVICIOS PRESTADOS A AERONAVE FAB 001 EN VIAJE INTERNACIONAL DEL 11 A 15 DICIEMBRE 2017 POR USO DE ESPACIO AEREO EN EUROPA, PAGO BANCO LIB. 00099021001 TGN-RECURSOS ORDINARIOS (3987)</t>
  </si>
  <si>
    <t>VENTA DE DIVISAS CON TRANSFERENCIA DE FONDOS A SOLICITUD DE YACIMIENTOS PETROLIFEROS FISCALES BOLIVIANOS SEGUN SOLICITUD 4876 REF: TRANSFERENCIA DE FONDOS PARA GASTOS ADMINISTRATIVOS Y DE OPERACION A REPRESENTACIONES YPFB BRASIL 1ER TRIMESTRE 2018 SEGUN ORDEN DE PAGO YPFB GLC 0309 DUER 041 2018 NOTA LIB. 00513012004 LBP-YPFB-UNICOMERCIAL (4030005415/1-2188907)</t>
  </si>
  <si>
    <t>VENTA DE DIVISAS CON TRANSFERENCIA DE FONDOS A SOLICITUD DE CONSEJO NACIONAL DEL CINE CONACINE SEGUN SOLICITUD 4874 REF: PARA REGISTRAR EL PAGO DE TRANSFERENCIA INTERNACIONAL POR MEMBRESIA A LA SECRETARIA EJECUTIVA DE LA CINEMATOGRAFIA IBEROAMERICA (SECI) DE LA CONFERENCIA DE AUTORIDADES CINEMATOGRA LIB. 00099021001 TGN-RECURSOS ORDINARIOS (3987)</t>
  </si>
  <si>
    <t>VENTA DE DIVISAS CON TRANSFERENCIA DE FONDOS A SOLICITUD DE ADMINISTRACION DE SERVICIOS PORTUARIOS BOLIVIA SEGUN SOLICITUD 4875 REF: H.R. 521 - PAGO DE FACTURAS AL TPA POR SERVICIO DE FAENAS EN EL PUERTO DE ARCA CORRESPONDIENTE A LA PRIMERA QUINCENA DE ABRIL/2018 SEGUN COMUNICACION INTERNA ASP-B/DO LIB. 00594012001 ASP-B FONDO DE OPERACIONES</t>
  </si>
  <si>
    <t>VENTA DE DIVISAS CON TRANSFERENCIA DE FONDOS A SOLICITUD DE MINISTERIO DE RELACIONES EXTERIORES SEGUN SOLICITUD 4872 REF: PAGO DE HABERES Y COSTO DE VIDA A FAVOR DE ENRIQUE PEDRO DEL RIO BRAVO EX PRIMER SECRETARIO DE LA EMBAJADA EN LA INDIA CORRESPONDIENTE AL MES DE MARZO 2018 SEGUN PLANILLA DE RR LIB. 00099021001 TGN-RECURSOS ORDINARIOS (3987)</t>
  </si>
  <si>
    <t>De: 00513012004 A requerimiento de Yacimientos Petroliferos Fiscales Bolivianos, con nota CITE: YPFB/DFC - N 0843 URT-0445/2018, y en virtud a la nota interna CITE: MEFP/VPCF/ DGCF/UCCF N 422/2018 de la Direccion General de Contabilidad Fiscal del Ministerio de Economia y Finanzas Publicas, en la cu</t>
  </si>
  <si>
    <t>De: 00099024113 Transferencia en cumplimiento al DS N0913 de 15/06/2011 y el Convenio Interinstitucional de Financiamiento UPRE-CIF-IG 670/2017, suscrito entre la UPRE y el GAM Cocapata, Proyecto Const. 2 Aulas, Tinglado y Graderias U.E. Lagunillas Region Choro - Cocapata, correspondiente al pago de</t>
  </si>
  <si>
    <t>De: 00099024113 Transferencia en cumplimiento al DS N0913 de 15/06/2011 y el Convenio Interinstitucional de Financiamiento UPRE-CIF-IG 649/2017, suscrito entre la UPRE y el GAM Shinahota, Proyecto Const. Puente Vehicular Loko Arroyo D-7, correspondiente al pago de la planilla N2, segun la UPRE.</t>
  </si>
  <si>
    <t>De: 00099024113 Transferencia en cumplimiento al DS N0913 de 15/06/2011 y el Convenio Interinstitucional de Financiamiento UPRE-CIF-IG 656/2017, suscrito entre la UPRE y el GAM Torata, Proyecto Construccion Tinglado y Graderias U.E. My. Victor Ustariz Tarata, correspondiente al pago de la planilla N</t>
  </si>
  <si>
    <t>De: 00099024113 Transferencia en cumplimiento al DS N0913 de 15/06/2011 y el Convenio Intergubernativo de Financiamiento UPRE-CIF-IG-589/2014, suscrito entre la UPRE y el GAM Culpina, Proyecto Construccion Terminal de Buses Culpina, correspondiente al pago de la planilla N3, segun la UPRE.</t>
  </si>
  <si>
    <t>De: 00099024113 Transferencia en cumplimiento al DS N0913 de 15/06/2011 y el Convenio Interinstitucional de Financiamiento UPRE-CIF-IG 064/2017, suscrito entre la UPRE y el GAM Bermejo, Proyecto Construccion Nuevo Centro de Salud Comunidad Colonia Linares, correspondiente al pago de la planilla N2,</t>
  </si>
  <si>
    <t>AJUSTE COMPLEMENTARIO POR REVALORIZACION SALDOS DE ACTIVOS DE RESERVA Y OBLIGACIONES MONEDA EXTRANJERA (DOLARES) Saldo MO = -975642651.85 ;Bs/Mo: 6.86000000000 ;Saldo Bs: -6692908591.70</t>
  </si>
  <si>
    <t>||DEVOLUCION DE IMPORTE S/G NOTA DGAA DIR.FINN.SECC.TSRA NO.160/18 MIN.DEFENSA -FUERZA AEREA BOLIVIANA , EN COMPLEMENTO A COMPROBANTE S-917631 DE LA FECHA REF:TRANSF. DE FONDOS A/F THALES AIR SYSTEMS SAS EQUIV. EUR 14,986,676,88 (MENOS COMISION POR TRANSFERENCIA) LIB.00099021001 TGN-RECURSOS ORDINARIOS.</t>
  </si>
  <si>
    <t>AJUSTE COMPLEMENTARIO POR REVALORIZACION SALDOS DE ACTIVOS DE RESERVA Y OBLIGACIONES MONEDA EXTRANJERA (DOLARES) Saldo MO = -1042659691.44 ;Bs/Mo: 6.86000000000 ;Saldo Bs: -7152645483.26</t>
  </si>
  <si>
    <t>PAGO A BID PRÉSTAMO 2664/BL-BO VCTO. 05-04-2018 POR CUENTA DE TGN , NTI. 010667 VALOR 05-04-2018 COMISIONES USD 10.495,78 CTA. 5970 CUENTA UNICA DEL TESORO DOLARES AMERICANOS LIB. 00099021001</t>
  </si>
  <si>
    <t>PAGO A BID PRÉSTAMO 2664/BL-BO VCTO. 05-04-2018 POR CUENTA DE TGN , NTI. 010655 VALOR 05-04-2018 INTERESES USD 1.869,87 CTA. 5970 CUENTA UNICA DEL TESORO DOLARES AMERICANOS LIB. 00099021001</t>
  </si>
  <si>
    <t>AJUSTE COMPLEMENTARIO POR REVALORIZACION SALDOS DE ACTIVOS DE RESERVA Y OBLIGACIONES MONEDA EXTRANJERA (DOLARES) Saldo MO = -1041266804.02 ;Bs/Mo: 6.86000000000 ;Saldo Bs: -7143090275.57</t>
  </si>
  <si>
    <t>'TRANSFERENCIA'||RECIBIDA DEL EXTERIOR SEGÚN MENSAJE SWIFT 04867 (REM.EXT.) DE LA FECHA POR DESEMBOLSO DE AFD, PRÉSTAMO CBO-1006-01-F CONSTRUCCION PLANTA SOLAR FOTOVOLTAICA ORURO LIB. 00514017005 ENDE-USD-PROY.CONST.PLANTA SOLAR ORURO</t>
  </si>
  <si>
    <t>TRANSFERENCIA RECIBIDA DEL EXTERIOR SEGÚN MENSAJES SWIFT Nos. 04929-04919 (REM.EXT.) DE FECHA 10-04-2018 POR DESEMBOLSO DE OPEP PRÉSTAMO 1653-P WA NO. 8 OFID LOAN 1653P THIRD LIBRETA N° 00291014361 ABC- USD OFID 1653P CARRETERA VILLA GRANADO PTE TAPERAS LA PALIZADA</t>
  </si>
  <si>
    <t>TRANSFERENCIA RECIBIDA DEL EXTERIOR SEGÚN MENSAJES SWIFT Nos. 4864-4851 (REM.EXT.) DE FECHA 10-04-2018 POR DESEMBOLSO DE CAF PRÉSTAMO CFA007860 CARRETERA CHACAPUCO RAVELO SOLICITUD DE DESEMBOLSO NRO. 44 LIBRETA N° 00291014337 ABC-USD CFA 7860 CONST. CARRETERA CHACAPUCO RAVELO</t>
  </si>
  <si>
    <t>'TRANSFERENCIA'||RECIBIDA DEL EXTERIOR SEGÚN MENSAJE SWIFT 04867 (REM.EXT.) DE LA FECHA POR DESEMBOLSO DE AFD, PRÉSTAMO CBO-1006-01-F CONSTRUCCION PLANTA SOLAR FOTOVOLTAICA ORURO LIB. 00514017005 ENDE-USD-PROY.CONST.PLANTA SOLAR ORURO (UTILES DE ESCRITORIO)</t>
  </si>
  <si>
    <t>AJUSTE COMPLEMENTARIO POR REVALORIZACION SALDOS DE ACTIVOS DE RESERVA Y OBLIGACIONES MONEDA EXTRANJERA (DOLARES) Saldo MO = -1067781948.27 ;Bs/Mo: 6.86000000000 ;Saldo Bs: -7324984165.14</t>
  </si>
  <si>
    <t>AJUSTE COMPLEMENTARIO POR REVALORIZACION SALDOS DE ACTIVOS DE RESERVA Y OBLIGACIONES MONEDA EXTRANJERA (DOLARES) Saldo MO = -1064682192.64 ;Bs/Mo: 6.86000000000 ;Saldo Bs: -7303719841.50</t>
  </si>
  <si>
    <t>||SEGUN SWIFT N° 05131 DE LA FECHA REF: NOTA DE ENDE A LA AGENCIA FRANCESA PARA EL DESARROLLO-AFD CITE-VIPR-4/4-18. ORD. AGENCIA FRANCAISE DEVELOPPEMENT. REMES:AFD LETTRE PHOTOVOLTAIQUE SOLAIRE ORURO. PARA ABONO EN LA LIB. N° 00514018004 ENDE USD DONACION PROY. CONST. PLANTA SOLAR ORURO-LAIF</t>
  </si>
  <si>
    <t>TRANSFERENCIA RECIBIDA DEL EXTERIOR SEGÚN MENSAJES SWIFT Nos. 05124-05112 (REM.EXT.) DE FECHA 12-04-2018 POR DESEMBOLSO DE CAF PRÉSTAMO CFA008239 CARRETERA PADILLA-EL SALTO LIBRETA N° 00291014341 ABC-USD-CAF 8239 CARRETERA PADILLA EL SALTO</t>
  </si>
  <si>
    <t>TRANSFERENCIA RECIBIDA DEL EXTERIOR SEGÚN MENSAJES SWIFT Nos. 05126-05114 (REM.EXT.) DE FECHA 12-04-2018 POR DESEMBOLSO DE BID PRÉSTAMO 2786/BL-BO REQ 0025 OPS0201814725A LIBRETA N° 00291014335 ABC-USD BL-BO 2786 DOBLE VIA MONTERO YAPACANI</t>
  </si>
  <si>
    <t>TRANSFERENCIA RECIBIDA DEL EXTERIOR SEGÚN MENSAJES SWIFT Nos. 05125-05113 (REM.EXT.) DE FECHA 12-04-2018 POR DESEMBOLSO DE BID PRÉSTAMO 2786/BL-BO REQ 0025 OPS0201814725A LIBRETA N° 00291014335 ABC-USD BL-BO 2786 DOBLE VIA MONTERO YAPACANI</t>
  </si>
  <si>
    <t>AJUSTE COMPLEMENTARIO POR REVALORIZACION SALDOS DE ACTIVOS DE RESERVA Y OBLIGACIONES MONEDA EXTRANJERA (DOLARES) Saldo MO = -1076208357.41 ;Bs/Mo: 6.86000000000 ;Saldo Bs: -7382789331.84</t>
  </si>
  <si>
    <t>NUMERO DE LIBRETACUT: 00990301007 OPERACIÓN E46 TRANSFERENCIA DEL SISTEMA FINANCIERO POR CUENTA DE TERCEROS A LA CUT EN DOLARES AMERICANOS CUMPLIMINETO AL DECRETO SUPREMO NE 29889</t>
  </si>
  <si>
    <t>PAGO A BID PRÉSTAMO 4414/KI-BO VCTO. 13-04-2018 POR CUENTA DE TGN , NTI. 010706 VALOR 13-04-2018 COMISIONES USD 25.000,00 LIBRETA N° 00099021001 "TGN RECURSOS ORDINARIOS-DOLARES AMERICANOS (5970)</t>
  </si>
  <si>
    <t>AJUSTE COMPLEMENTARIO POR REVALORIZACION SALDOS DE ACTIVOS DE RESERVA Y OBLIGACIONES MONEDA EXTRANJERA (DOLARES) Saldo MO = -1071491208.09 ;Bs/Mo: 6.86000000000 ;Saldo Bs: -7350429687.51</t>
  </si>
  <si>
    <t>PAGO A IDA PRÉSTAMO 5484-BO VCTO. 15-04-2018 POR CUENTA DE TGN , NTI. 010614 VALOR 16-04-2018 INTERESES USD 50.653,10 CTA. 5970 CUENTA UNICA DEL TESORO DOLARES AMERICANOS LIB. 00099021001</t>
  </si>
  <si>
    <t>PAGO A IDA PRÉSTAMO 5903-BO VCTO. 15-04-2018 POR CUENTA DE TGN , NTI. 010611 VALOR 16-04-2018 INTERESES USD 909,64 COMISIONES USD 77.406,66 CTA. 5970 CUENTA UNICA DEL TESORO DOLARES AMERICANOS LIB. 00099021001</t>
  </si>
  <si>
    <t>PAGO A IDA PRÉSTAMO TF-16083 VCTO. 15-04-2018 POR CUENTA DE TGN , NTI. 010600 VALOR 16-04-2018 INTERESES USD 1.204,27 CTA. 5970 CUENTA UNICA DEL TESORO DOLARES AMERICANOS LIB. 00099021001</t>
  </si>
  <si>
    <t>PAGO A IDA PRÉSTAMO 5485-BO VCTO. 15-04-2018 POR CUENTA DE TGN , NTI. 010615 VALOR 16-04-2018 INTERESES USD 113.979,77 CTA. 5970 CUENTA UNICA DEL TESORO DOLARES AMERICANOS LIB. 00099021001</t>
  </si>
  <si>
    <t>PAGO A BIRF PRÉSTAMO BIRF 8648-BO VCTO. 15-04-2018 POR CUENTA DE TGN , NTI. 010641 VALOR 16-04-2018 INTERESES USD 4.520,15 COMISIONES USD 516.044,52 CTA. 5970 CUENTA UNICA DEL TESORO DOLARES AMERICANOS LIB. 00099021001</t>
  </si>
  <si>
    <t>TRANSFERENCIA RECIBIDA DEL EXTERIOR SEGÚN MENSAJES SWIFT Nos. 05321-05320 (REM.EXT.) DE FECHA 17-04-2018 POR DESEMBOLSO DE CAF PRÉSTAMO CFA009272 PROY.CARR.DOBLE VÍA SC-WARNES LIBRETA N° 00291014358 ABC-USD-CAF 9272 CONSTRUCCION DOBLE VIA SANTA CRUZ WARNES (LADO ESTE)</t>
  </si>
  <si>
    <t>AJUSTE COMPLEMENTARIO POR REVALORIZACION SALDOS DE ACTIVOS DE RESERVA Y OBLIGACIONES MONEDA EXTRANJERA (DOLARES) Saldo MO = -1063302319.41 ;Bs/Mo: 6.86000000000 ;Saldo Bs: -7294253911.17</t>
  </si>
  <si>
    <t>TRANSFERENCIA RECIBIDA DEL EXTERIOR SEGÚN MENSAJES SWIFT Nos. 05489-05486 (REM.EXT.) DE FECHA 18-04-2018 POR DESEMBOLSO DE CAF PRÉSTAMO CFA009787 PROGRAMA MIAGUA IV FASE 2 LIBRETA N° 00287104319 FPS-USD-MIAGUA CAF IV FASE</t>
  </si>
  <si>
    <t>'TRANSFERENCIA'||RECIBIDA DEL EXTERIOR POR DESEMBOLSO DEL BID REF.: ATN-FM-15060-BO REQ.0009 OPS0201814941A LIB.00086048002 MMAYA-US. ACTUAL.DE LA ESTRATEGIA DE BIODIVERSIDAD (REM.EXT) S/G SWIFT 05485 DE HOY</t>
  </si>
  <si>
    <t>TRANSFERENCIA RECIBIDA DEL EXTERIOR SEGÚN MENSAJES SWIFT Nos. 5490-5487 (REM.EXT.) DE FECHA 18-04-2018 POR DESEMBOLSO DE CAF PRÉSTAMO CFA009787 PROGRAMA MIAGUA IV FASE 2 LIBRETA N° 00086077003 MMAYA-USD PROGRAMA MIAGUA IV FASE CFA 9787</t>
  </si>
  <si>
    <t>AJUSTE COMPLEMENTARIO POR REVALORIZACION SALDOS DE ACTIVOS DE RESERVA Y OBLIGACIONES MONEDA EXTRANJERA (DOLARES) Saldo MO = -1064005412.29 ;Bs/Mo: 6.86000000000 ;Saldo Bs: -7299077128.32</t>
  </si>
  <si>
    <t>PAGO A BID PRÉSTAMO 2908/BL-BO VCTO. 18-04-2018 POR CUENTA DE TGN , NTI. 010633 VALOR 18-04-2018 COMISIONES USD 86.661,92 CTA. 5970 CUENTA UNICA DEL TESORO DOLARES AMERICANOS LIB. 00099021001</t>
  </si>
  <si>
    <t>TRANSFERENCIA RECIBIDA DEL EXTERIOR SEGÚN MENSAJES SWIFT Nos. 5490-5487 (REM.EXT.) DE FECHA 18-04-2018 POR DESEMBOLSO DE CAF PRÉSTAMO CFA009787 PROGRAMA MIAGUA IV FASE 2 LIBRETA N° 00086077003 MMAYA-USD PROGRAMA MIAGUA IV FASE CFA 9787 REF.: UTILES DE ESCRITORIO</t>
  </si>
  <si>
    <t>'TRANSFERENCIA'||RECIBIDA DEL EXTERIOR POR DESEMBOLSO DEL BID REF.: ATN-FM-15060-BO REQ.0009 OPS0201814941A LIBRETA N° 00086048002 MMAYA-US. ACTUAL.DE LA ESTRATEGIA DE BIODIVERSIDAD REF.:UTILES DE ESCRITORIO</t>
  </si>
  <si>
    <t>REGULARIZACION DE TRANSFERENCIA DEL EXTERIOR SEGUN SWIFT NOS.5229-5224 DE FECHA 19/04/2018 ORDENANTE: UNITED NATIONS INDUSTRIAL LIB. 00086018017 MMAYA-$US-ONUDI-PLAN IMP.ESTOCOLMO COP´S</t>
  </si>
  <si>
    <t>AJUSTE COMPLEMENTARIO POR REVALORIZACION SALDOS DE ACTIVOS DE RESERVA Y OBLIGACIONES MONEDA EXTRANJERA (DOLARES) Saldo MO = -1064083836.08 ;Bs/Mo: 6.86000000000 ;Saldo Bs: -7299615115.53</t>
  </si>
  <si>
    <t>AJUSTE COMPLEMENTARIO POR REVALORIZACION SALDOS DE ACTIVOS DE RESERVA Y OBLIGACIONES MONEDA EXTRANJERA (DOLARES) Saldo MO = -1043402097.10 ;Bs/Mo: 6.86000000000 ;Saldo Bs: -7157738386.10</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</si>
  <si>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00291012001 ABC-CNC-PEAJE POR DIFERENCIAL CAMBIARIO</t>
  </si>
  <si>
    <t>PAGO A BID PRÉSTAMO 2822/BL-BO VCTO. 22-04-2018 POR CUENTA DE TGN , NTI. 010637 VALOR 23-04-2018 INTERESES USD 212.674,30 COMISIONES USD 33.713,63 CTA. 5970 CUENTA UNICA DEL TESORO DOLARES AMERICANOS LIB. 00099021001</t>
  </si>
  <si>
    <t>AJUSTE COMPLEMENTARIO POR REVALORIZACION SALDOS DE ACTIVOS DE RESERVA Y OBLIGACIONES MONEDA EXTRANJERA (DOLARES) Saldo MO = -1055978862.07 ;Bs/Mo: 6.86000000000 ;Saldo Bs: -7244014993.77</t>
  </si>
  <si>
    <t>TRANSFERENCIA RECIBIDA DEL EXTERIOR SEGÚN MENSAJES SWIFT Nos. 5698-5690 (REM.EXT.) DE FECHA 24-04-2018 POR DESEMBOLSO DE CAF PRÉSTAMO CFA009277 CONST.CARR.SAN BORJA-S.IGNACIO LIBRETA N° 00291014364 ABC-USD-CAF 9277 CONS. DE LA CARRETERA SANBORJA SAN IGNACIO DE MOXOS</t>
  </si>
  <si>
    <t>TRANSFERENCIA RECIBIDA DEL EXTERIOR SEGÚN MENSAJES SWIFT Nos. 05697-05689 (REM.EXT.) DE FECHA 24-04-2018 POR DESEMBOLSO DE CAF PRÉSTAMO CFA008604 Carr.Epizana-Comarapa-El torno LIBRETA N° 00291014346 ABC-USD-CAF8604 PROY.REHAB F07- EPIZANA-COMARAPA PTE EL TORNO</t>
  </si>
  <si>
    <t>PAGO A CAF PRÉSTAMO CFA009609 VCTO. 24-04-2018 POR CUENTA DE TGN , NTI. 010605 VALOR 24-04-2018 INTERESES USD 10.780,90 COMISIONES USD 31.592,99 CTA. 5970 CUENTA UNICA DEL TESORO DOLARES AMERICANOS LIB. 00099021001</t>
  </si>
  <si>
    <t>00291012001 DEP.DE CHEQ.AJENOS,RET.DE CAM.,CONCEPTO: ALQUILER DE UN SITIO,DEP.: NUEVATEL PCS DE BOLIVIA S.A. , PROCEDENCIA: BANCO BISA S.A., CHEQUE: 66846, FECHA DE EMISION:13/04/2018</t>
  </si>
  <si>
    <t>TRANSFERENCIA RECIBIDA DEL EXTERIOR SEGÚN MENSAJES SWIFT Nos. 05848-05838 (REM.EXT.) DE FECHA 26-04-2018 POR DESEMBOLSO DE IDA PRÉSTAMO TF-16083 AC571890 001 10 LIBRETA N° 00861007001 MMAYA-UCP PPCR TF 16083 USD</t>
  </si>
  <si>
    <t>TRANSFERENCIA RECIBIDA DEL EXTERIOR SEGÚN MENSAJES SWIFT Nos. 05813-05804 (REM.EXT.) DE FECHA 26-04-2018 POR DESEMBOLSO DE CAF PRÉSTAMO CFA008417 PROY. HIDROELECTRICO SAN JOSÉ LIBRETA N° 00514017004 ENDE-USD PROY. CONST. CENTRAL HIDROELECT. SAN JOSE - CAF</t>
  </si>
  <si>
    <t>AJUSTE COMPLEMENTARIO POR REVALORIZACION SALDOS DE ACTIVOS DE RESERVA Y OBLIGACIONES MONEDA EXTRANJERA (DOLARES) Saldo MO = -1050505506.45 ;Bs/Mo: 6.86000000000 ;Saldo Bs: -7206467774.26</t>
  </si>
  <si>
    <t>TRANSFERENCIA RECIBIDA DEL EXTERIOR SEGÚN MENSAJES SWIFT Nos. 05848-05838 (REM.EXT.) DE FECHA 26-04-2018 POR DESEMBOLSO DE IDA PRÉSTAMO TF-16083 AC571890 001 10 LIBRETA N° 00861007001 MMAYA-UCP PPCR TF 16083 USD REF.: UTILES DE ESCRITORIO</t>
  </si>
  <si>
    <t>TRANSFERENCIA RECIBIDA DEL EXTERIOR SEGÚN MENSAJES SWIFT Nos. 05813-05804 (REM.EXT.) DE FECHA 26-04-2018 POR DESEMBOLSO DE CAF PRÉSTAMO CFA008417 PROY. HIDROELECTRICO SAN JOSÉ LIBRETA N° 00514017004 ENDE-USD PROY. CONST. CENTRAL HIDROELECT. SAN JOSE - CAF REF.: UTILES DE ESCRITORIO</t>
  </si>
  <si>
    <t>||REGULARIZACION COMPROBANTE TRANSITORIO G-0719162 DE FECHA 23/04/2018. REF.: TRANSF. DEL EXTERIOR A FAVOR DE YACIMIENTOS DE LITIO BOLIVIANOS SEG. NOTA YLB-GEE:399/2018 DE LA FECHA. LIBRETA 00099021001 TGN-RECURSOS ORDINARIOS</t>
  </si>
  <si>
    <t>'COBRO DE UTILES DE ESCRITORIO POR´||COMPLEMENTO AL COMPROBANTE G-0920254 DE LA FECHA LIBRETA00099021001 TGN-RECURSOS ORDINARIOS. REF.: UTILES DE ESCRITORIO</t>
  </si>
  <si>
    <t>AJUSTE COMPLEMENTARIO POR REVALORIZACION SALDOS DE ACTIVOS DE RESERVA Y OBLIGACIONES MONEDA EXTRANJERA (DOLARES) Saldo MO = -1035454845.56 ;Bs/Mo: 6.86000000000 ;Saldo Bs: -7103220240.56</t>
  </si>
  <si>
    <t>00514017004 DEPOSITO DE EFECTIVO, DEPOSITANTE: ENDE ( RUBEN VARGAS ), CONCEPTO: COMISIONES BANCARIAS, CUENTA DE DEPOSITO: CUENTA UNICA DEL TESORO EN DOLARES AMERICANOS</t>
  </si>
  <si>
    <t>TRANSFERENCIA RECIBIDA DEL EXTERIOR SEGÚN MENSAJES SWIFT Nos. 05967-05959 (REM.EXT.) DE FECHA 30-04-2018 POR DESEMBOLSO DE BID PRÉSTAMO 3540/BL-BO REQ 0004 OPS0201817476A LIBRETA N° 00291014362 USD-AB-BID 3540/BL-BO PROG.DE INFRAESTRUC.VIAL DE APOYO AL DESARROLLO Y GESTION RVF II</t>
  </si>
  <si>
    <t>TRANSFERENCIA RECIBIDA DEL EXTERIOR SEGÚN MENSAJES SWIFT Nos. 05968-05960 (REM.EXT.) DE FECHA 30-04-2018 POR DESEMBOLSO DE BID PRÉSTAMO 3540/BL-BO REQ 0004 OPS0201817476A LIBRETA N° 00291014362 USD-AB-BID 3540/BL-BO PROG.DE INFRAESTRUC.VIAL DE APOYO AL DESARROLLO Y GESTION RVF II</t>
  </si>
  <si>
    <t>AJUSTE COMPLEMENTARIO POR REVALORIZACION SALDOS DE ACTIVOS DE RESERVA Y OBLIGACIONES MONEDA EXTRANJERA (DOLARES) Saldo MO = -1054741510.47 ;Bs/Mo: 6.86000000000 ;Saldo Bs: -7235526761.83</t>
  </si>
  <si>
    <t>Nº Correlativo: 5</t>
  </si>
  <si>
    <t>Lic. Senaydee Rodriguez Flores</t>
  </si>
  <si>
    <t>Jefe de la Unidad de Contabilidad y Cuentas Fiscales a.i.
Dirección General de Contabilidad Fiscal
Ministerio de Economía y Finanzas Publicas</t>
  </si>
  <si>
    <t>CORRESPONDIENTE AL PERIODO DE ENERO A ABRIL DE 2018</t>
  </si>
  <si>
    <r>
      <t xml:space="preserve">Fecha: </t>
    </r>
    <r>
      <rPr>
        <b/>
        <sz val="12"/>
        <rFont val="Arial"/>
        <family val="2"/>
      </rPr>
      <t xml:space="preserve"> 14 - MAYO - 2018</t>
    </r>
  </si>
  <si>
    <t>ACTUALIZADO AL : 14 de mayo de 2018</t>
  </si>
  <si>
    <r>
      <t xml:space="preserve">Estas operaciones deben ser registradas en el SIGEP hasta el </t>
    </r>
    <r>
      <rPr>
        <b/>
        <u/>
        <sz val="10"/>
        <rFont val="Arial"/>
        <family val="2"/>
      </rPr>
      <t xml:space="preserve">28 del presente mes </t>
    </r>
    <r>
      <rPr>
        <sz val="10"/>
        <rFont val="Arial"/>
        <family val="2"/>
      </rPr>
      <t>a efectos de evitar las sanciones previstas en normativa vigente, coordinando para el efecto con la Dirección General de Contabilidad Fiscal, en oficinas del piso 8vo del Edificio del Ministerio de Economía y Finanzas Públicas ubicado en la Av. Mariscal Santa Cruz, Esq. Loayza</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</si>
</sst>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 _€_-;\-* #,##0.00\ _€_-;_-* &quot;-&quot;??\ _€_-;_-@_-"/>
    <numFmt numFmtId="165" formatCode="_-* #,##0.00_-;\-* #,##0.00_-;_-* &quot;-&quot;??_-;_-@_-"/>
    <numFmt numFmtId="166" formatCode="#,##0.00;[Red]\(#,##0.00\);\ \-\ \ \ \ "/>
    <numFmt numFmtId="167" formatCode="#,##0.00;\(#,##0.00\);\ \-\ \ \ \ \ "/>
  </numFmts>
  <fonts count="85">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b/>
      <u/>
      <sz val="10"/>
      <color rgb="FFFF0000"/>
      <name val="Calibri"/>
      <family val="2"/>
      <scheme val="minor"/>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36">
    <xf numFmtId="0" fontId="0" fillId="0" borderId="0"/>
    <xf numFmtId="0" fontId="5" fillId="0" borderId="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2" borderId="0" applyNumberFormat="0" applyBorder="0" applyAlignment="0" applyProtection="0"/>
    <xf numFmtId="0" fontId="15" fillId="6" borderId="4" applyNumberFormat="0" applyAlignment="0" applyProtection="0"/>
    <xf numFmtId="0" fontId="16" fillId="7" borderId="7" applyNumberFormat="0" applyAlignment="0" applyProtection="0"/>
    <xf numFmtId="0" fontId="17" fillId="0" borderId="6" applyNumberFormat="0" applyFill="0" applyAlignment="0" applyProtection="0"/>
    <xf numFmtId="0" fontId="18" fillId="0" borderId="0" applyNumberFormat="0" applyFill="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9" fillId="5" borderId="4" applyNumberFormat="0" applyAlignment="0" applyProtection="0"/>
    <xf numFmtId="0" fontId="20" fillId="3" borderId="0" applyNumberFormat="0" applyBorder="0" applyAlignment="0" applyProtection="0"/>
    <xf numFmtId="165"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22" fillId="0" borderId="0">
      <alignment vertical="center"/>
    </xf>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8" borderId="8" applyNumberFormat="0" applyFont="0" applyAlignment="0" applyProtection="0"/>
    <xf numFmtId="0" fontId="23"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18" fillId="0" borderId="3" applyNumberFormat="0" applyFill="0" applyAlignment="0" applyProtection="0"/>
    <xf numFmtId="0" fontId="28" fillId="0" borderId="9" applyNumberFormat="0" applyFill="0" applyAlignment="0" applyProtection="0"/>
    <xf numFmtId="0" fontId="3" fillId="0" borderId="0"/>
    <xf numFmtId="164" fontId="3" fillId="0" borderId="0" applyFont="0" applyFill="0" applyBorder="0" applyAlignment="0" applyProtection="0"/>
    <xf numFmtId="0" fontId="3" fillId="0" borderId="0"/>
    <xf numFmtId="0" fontId="42" fillId="0" borderId="0" applyNumberFormat="0" applyFill="0" applyBorder="0" applyAlignment="0" applyProtection="0"/>
    <xf numFmtId="0" fontId="2" fillId="0" borderId="0"/>
    <xf numFmtId="0" fontId="2" fillId="0" borderId="0"/>
    <xf numFmtId="0" fontId="1" fillId="0" borderId="0"/>
    <xf numFmtId="0" fontId="1" fillId="0" borderId="0"/>
    <xf numFmtId="43" fontId="4" fillId="0" borderId="0" applyFont="0" applyFill="0" applyBorder="0" applyAlignment="0" applyProtection="0"/>
  </cellStyleXfs>
  <cellXfs count="348">
    <xf numFmtId="0" fontId="0" fillId="0" borderId="0" xfId="0"/>
    <xf numFmtId="0" fontId="34" fillId="0" borderId="23" xfId="152" applyNumberFormat="1" applyFont="1" applyFill="1" applyBorder="1" applyAlignment="1" applyProtection="1">
      <alignment horizontal="center"/>
    </xf>
    <xf numFmtId="0" fontId="34" fillId="0" borderId="23" xfId="152" applyNumberFormat="1" applyFont="1" applyFill="1" applyBorder="1" applyAlignment="1" applyProtection="1"/>
    <xf numFmtId="0" fontId="34" fillId="0" borderId="24" xfId="152" applyNumberFormat="1" applyFont="1" applyFill="1" applyBorder="1" applyAlignment="1" applyProtection="1">
      <alignment horizontal="center"/>
    </xf>
    <xf numFmtId="0" fontId="34" fillId="0" borderId="24" xfId="152" applyNumberFormat="1" applyFont="1" applyFill="1" applyBorder="1" applyAlignment="1" applyProtection="1"/>
    <xf numFmtId="0" fontId="34" fillId="0" borderId="25" xfId="152" applyNumberFormat="1" applyFont="1" applyFill="1" applyBorder="1" applyAlignment="1" applyProtection="1">
      <alignment horizontal="center"/>
    </xf>
    <xf numFmtId="0" fontId="34" fillId="0" borderId="26" xfId="152" applyNumberFormat="1" applyFont="1" applyFill="1" applyBorder="1" applyAlignment="1" applyProtection="1"/>
    <xf numFmtId="0" fontId="34" fillId="0" borderId="24" xfId="152" applyNumberFormat="1" applyFont="1" applyFill="1" applyBorder="1" applyAlignment="1" applyProtection="1">
      <alignment horizontal="left"/>
    </xf>
    <xf numFmtId="0" fontId="40" fillId="40" borderId="13" xfId="157" applyNumberFormat="1" applyFont="1" applyFill="1" applyBorder="1" applyAlignment="1" applyProtection="1">
      <alignment vertical="center" wrapText="1"/>
    </xf>
    <xf numFmtId="0" fontId="40" fillId="40" borderId="21" xfId="157" applyNumberFormat="1" applyFont="1" applyFill="1" applyBorder="1" applyAlignment="1" applyProtection="1">
      <alignment vertical="center" wrapText="1"/>
    </xf>
    <xf numFmtId="0" fontId="45" fillId="0" borderId="0" xfId="0" applyFont="1" applyProtection="1">
      <protection locked="0"/>
    </xf>
    <xf numFmtId="0" fontId="47" fillId="0" borderId="0" xfId="0" applyFont="1" applyProtection="1">
      <protection locked="0"/>
    </xf>
    <xf numFmtId="0" fontId="4" fillId="0" borderId="0" xfId="81" applyFont="1" applyAlignment="1" applyProtection="1">
      <alignment horizontal="center" vertical="center"/>
      <protection locked="0"/>
    </xf>
    <xf numFmtId="0" fontId="4" fillId="0" borderId="0" xfId="81" applyFont="1" applyAlignment="1" applyProtection="1">
      <alignment vertical="center" wrapText="1"/>
      <protection locked="0"/>
    </xf>
    <xf numFmtId="0" fontId="4" fillId="0" borderId="0" xfId="81" applyFont="1" applyAlignment="1" applyProtection="1">
      <alignment horizontal="center" vertical="center" wrapText="1"/>
      <protection locked="0"/>
    </xf>
    <xf numFmtId="0" fontId="4" fillId="0" borderId="0" xfId="81" applyFont="1" applyAlignment="1" applyProtection="1">
      <alignment vertical="center"/>
      <protection locked="0"/>
    </xf>
    <xf numFmtId="0" fontId="4" fillId="0" borderId="0" xfId="81" applyFont="1" applyProtection="1">
      <protection locked="0"/>
    </xf>
    <xf numFmtId="0" fontId="39" fillId="0" borderId="0" xfId="81" applyFont="1" applyProtection="1">
      <protection locked="0"/>
    </xf>
    <xf numFmtId="4" fontId="4" fillId="0" borderId="0" xfId="81" applyNumberFormat="1" applyFont="1" applyProtection="1">
      <protection locked="0"/>
    </xf>
    <xf numFmtId="4" fontId="4" fillId="0" borderId="0" xfId="81" applyNumberFormat="1" applyFont="1" applyAlignment="1" applyProtection="1">
      <alignment vertical="center"/>
      <protection locked="0"/>
    </xf>
    <xf numFmtId="3" fontId="4" fillId="0" borderId="0" xfId="81" applyNumberFormat="1" applyFont="1" applyAlignment="1" applyProtection="1">
      <alignment vertical="center"/>
      <protection locked="0"/>
    </xf>
    <xf numFmtId="0" fontId="36" fillId="0" borderId="0" xfId="81" applyFont="1" applyAlignment="1" applyProtection="1">
      <alignment vertical="center"/>
      <protection locked="0"/>
    </xf>
    <xf numFmtId="4" fontId="36" fillId="0" borderId="20" xfId="81" applyNumberFormat="1" applyFont="1" applyBorder="1" applyAlignment="1" applyProtection="1">
      <alignment vertical="center"/>
      <protection locked="0"/>
    </xf>
    <xf numFmtId="0" fontId="4" fillId="0" borderId="0" xfId="81" applyFont="1" applyAlignment="1" applyProtection="1">
      <alignment horizontal="center" vertical="center"/>
    </xf>
    <xf numFmtId="0" fontId="4" fillId="0" borderId="0" xfId="81" applyFont="1" applyAlignment="1" applyProtection="1">
      <alignment vertical="center" wrapText="1"/>
    </xf>
    <xf numFmtId="0" fontId="4" fillId="0" borderId="0" xfId="81" applyFont="1" applyAlignment="1" applyProtection="1">
      <alignment horizontal="center" vertical="center" wrapText="1"/>
    </xf>
    <xf numFmtId="0" fontId="4" fillId="0" borderId="0" xfId="81" applyFont="1" applyAlignment="1" applyProtection="1">
      <alignment vertical="center"/>
    </xf>
    <xf numFmtId="0" fontId="4" fillId="0" borderId="0" xfId="81" applyFont="1" applyProtection="1"/>
    <xf numFmtId="0" fontId="37" fillId="0" borderId="0" xfId="81" applyFont="1" applyAlignment="1" applyProtection="1">
      <alignment vertical="center" wrapText="1"/>
    </xf>
    <xf numFmtId="0" fontId="37" fillId="0" borderId="0" xfId="81" applyFont="1" applyAlignment="1" applyProtection="1">
      <alignment horizontal="center" vertical="center" wrapText="1"/>
    </xf>
    <xf numFmtId="40" fontId="4" fillId="0" borderId="0" xfId="81" applyNumberFormat="1" applyFont="1" applyAlignment="1" applyProtection="1">
      <alignment vertical="center"/>
      <protection locked="0"/>
    </xf>
    <xf numFmtId="0" fontId="45" fillId="0" borderId="0" xfId="0" applyFont="1" applyProtection="1"/>
    <xf numFmtId="0" fontId="5" fillId="0" borderId="0" xfId="1" applyFont="1" applyProtection="1"/>
    <xf numFmtId="0" fontId="5" fillId="0" borderId="0" xfId="1" applyFont="1" applyFill="1" applyAlignment="1" applyProtection="1">
      <alignment horizontal="center"/>
    </xf>
    <xf numFmtId="0" fontId="7" fillId="0" borderId="0" xfId="1" applyFont="1" applyFill="1" applyAlignment="1" applyProtection="1"/>
    <xf numFmtId="0" fontId="7" fillId="0" borderId="0" xfId="1" applyFont="1" applyFill="1" applyBorder="1" applyAlignment="1" applyProtection="1">
      <alignment horizontal="center"/>
    </xf>
    <xf numFmtId="49" fontId="5" fillId="0" borderId="0" xfId="1" applyNumberFormat="1" applyFont="1" applyFill="1" applyBorder="1" applyAlignment="1" applyProtection="1">
      <alignment horizontal="center"/>
    </xf>
    <xf numFmtId="0" fontId="7" fillId="0" borderId="0" xfId="1" applyFont="1" applyFill="1" applyAlignment="1" applyProtection="1">
      <alignment horizontal="center"/>
    </xf>
    <xf numFmtId="0" fontId="31" fillId="0" borderId="0" xfId="1" applyFont="1" applyFill="1" applyAlignment="1" applyProtection="1">
      <alignment horizontal="center"/>
    </xf>
    <xf numFmtId="0" fontId="31" fillId="0" borderId="0" xfId="1" applyFont="1" applyFill="1" applyAlignment="1" applyProtection="1">
      <alignment horizontal="left"/>
    </xf>
    <xf numFmtId="0" fontId="32" fillId="0" borderId="0" xfId="1" applyFont="1" applyFill="1" applyBorder="1" applyAlignment="1" applyProtection="1">
      <alignment horizontal="center"/>
    </xf>
    <xf numFmtId="0" fontId="32" fillId="0" borderId="0" xfId="1" applyFont="1" applyFill="1" applyAlignment="1" applyProtection="1">
      <alignment horizontal="center"/>
    </xf>
    <xf numFmtId="0" fontId="32" fillId="0" borderId="0" xfId="1" applyFont="1" applyFill="1" applyAlignment="1" applyProtection="1">
      <alignment horizontal="left"/>
    </xf>
    <xf numFmtId="0" fontId="7" fillId="0" borderId="0" xfId="1" applyFont="1" applyFill="1" applyAlignment="1" applyProtection="1">
      <alignment horizontal="justify" vertical="top" wrapText="1"/>
    </xf>
    <xf numFmtId="0" fontId="11"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48" fillId="0" borderId="0" xfId="0" applyFont="1" applyAlignment="1" applyProtection="1">
      <alignment horizontal="center" vertical="center"/>
    </xf>
    <xf numFmtId="0" fontId="41" fillId="0" borderId="0" xfId="0" applyFont="1" applyAlignment="1" applyProtection="1">
      <alignment horizontal="justify" vertical="center"/>
    </xf>
    <xf numFmtId="0" fontId="50" fillId="0" borderId="27" xfId="0" applyFont="1" applyBorder="1" applyAlignment="1" applyProtection="1">
      <alignment horizontal="justify" vertical="center" wrapText="1"/>
    </xf>
    <xf numFmtId="0" fontId="52" fillId="0" borderId="28" xfId="0" applyFont="1" applyBorder="1" applyAlignment="1" applyProtection="1">
      <alignment horizontal="justify" vertical="center" wrapText="1"/>
    </xf>
    <xf numFmtId="0" fontId="52" fillId="0" borderId="29" xfId="0" applyFont="1" applyBorder="1" applyAlignment="1" applyProtection="1">
      <alignment horizontal="justify" vertical="center" wrapText="1"/>
    </xf>
    <xf numFmtId="0" fontId="50" fillId="0" borderId="28" xfId="0" applyFont="1" applyBorder="1" applyAlignment="1" applyProtection="1">
      <alignment horizontal="justify" vertical="center" wrapText="1"/>
    </xf>
    <xf numFmtId="0" fontId="53" fillId="0" borderId="0" xfId="0" applyFont="1" applyProtection="1"/>
    <xf numFmtId="0" fontId="9" fillId="0" borderId="0" xfId="1" applyFont="1" applyFill="1" applyAlignment="1" applyProtection="1">
      <alignment horizontal="center" vertical="top" wrapText="1"/>
    </xf>
    <xf numFmtId="0" fontId="37" fillId="0" borderId="0" xfId="81" applyFont="1" applyAlignment="1" applyProtection="1">
      <alignment horizontal="center" vertical="center"/>
    </xf>
    <xf numFmtId="0" fontId="38" fillId="38" borderId="13" xfId="81" applyFont="1" applyFill="1" applyBorder="1" applyAlignment="1" applyProtection="1">
      <alignment horizontal="center" vertical="center"/>
    </xf>
    <xf numFmtId="0" fontId="38" fillId="38" borderId="13" xfId="81" applyFont="1" applyFill="1" applyBorder="1" applyAlignment="1" applyProtection="1">
      <alignment vertical="center" wrapText="1"/>
    </xf>
    <xf numFmtId="0" fontId="38" fillId="38" borderId="13" xfId="81" applyFont="1" applyFill="1" applyBorder="1" applyAlignment="1" applyProtection="1">
      <alignment horizontal="center" vertical="center" wrapText="1"/>
    </xf>
    <xf numFmtId="0" fontId="4" fillId="0" borderId="13" xfId="81" applyFont="1" applyBorder="1" applyAlignment="1" applyProtection="1">
      <alignment horizontal="center" vertical="center"/>
    </xf>
    <xf numFmtId="0" fontId="4" fillId="0" borderId="13" xfId="81" applyFont="1" applyBorder="1" applyAlignment="1" applyProtection="1">
      <alignment vertical="center" wrapText="1"/>
    </xf>
    <xf numFmtId="0" fontId="4" fillId="0" borderId="13" xfId="81" applyFont="1" applyBorder="1" applyAlignment="1" applyProtection="1">
      <alignment horizontal="center" vertical="center" wrapText="1"/>
    </xf>
    <xf numFmtId="166" fontId="4" fillId="0" borderId="13" xfId="81" applyNumberFormat="1" applyFont="1" applyBorder="1" applyAlignment="1" applyProtection="1">
      <alignment vertical="center"/>
    </xf>
    <xf numFmtId="166" fontId="4" fillId="0" borderId="13" xfId="81" applyNumberFormat="1" applyFont="1" applyBorder="1" applyProtection="1"/>
    <xf numFmtId="0" fontId="0" fillId="0" borderId="13" xfId="81" applyFont="1" applyBorder="1" applyAlignment="1" applyProtection="1">
      <alignment horizontal="center" vertical="center" wrapText="1"/>
    </xf>
    <xf numFmtId="166" fontId="4" fillId="0" borderId="21" xfId="81" applyNumberFormat="1" applyFont="1" applyBorder="1" applyAlignment="1" applyProtection="1">
      <alignment vertical="center"/>
    </xf>
    <xf numFmtId="166" fontId="4" fillId="0" borderId="0" xfId="81" applyNumberFormat="1" applyFont="1" applyBorder="1" applyProtection="1"/>
    <xf numFmtId="0" fontId="36" fillId="0" borderId="13" xfId="81" applyFont="1" applyBorder="1" applyAlignment="1" applyProtection="1">
      <alignment vertical="center" wrapText="1"/>
    </xf>
    <xf numFmtId="0" fontId="36" fillId="0" borderId="13" xfId="81" applyFont="1" applyBorder="1" applyAlignment="1" applyProtection="1">
      <alignment horizontal="center" vertical="center" wrapText="1"/>
    </xf>
    <xf numFmtId="166" fontId="4" fillId="39" borderId="22" xfId="81" applyNumberFormat="1" applyFont="1" applyFill="1" applyBorder="1" applyAlignment="1" applyProtection="1">
      <alignment vertical="center"/>
    </xf>
    <xf numFmtId="40" fontId="4" fillId="0" borderId="0" xfId="81" applyNumberFormat="1" applyFont="1" applyProtection="1">
      <protection locked="0"/>
    </xf>
    <xf numFmtId="0" fontId="33" fillId="0" borderId="13" xfId="0" applyNumberFormat="1" applyFont="1" applyFill="1" applyBorder="1" applyAlignment="1" applyProtection="1">
      <alignment horizontal="center" vertical="center"/>
    </xf>
    <xf numFmtId="0" fontId="37" fillId="0" borderId="0" xfId="81" applyFont="1" applyAlignment="1" applyProtection="1">
      <alignment horizontal="center" vertical="center"/>
    </xf>
    <xf numFmtId="0" fontId="4" fillId="36" borderId="13" xfId="81" applyFont="1" applyFill="1" applyBorder="1" applyAlignment="1" applyProtection="1">
      <alignment horizontal="center" vertical="center"/>
    </xf>
    <xf numFmtId="0" fontId="4" fillId="36" borderId="13" xfId="81" applyFont="1" applyFill="1" applyBorder="1" applyAlignment="1" applyProtection="1">
      <alignment vertical="center" wrapText="1"/>
    </xf>
    <xf numFmtId="0" fontId="4" fillId="36" borderId="13" xfId="81" applyFont="1" applyFill="1" applyBorder="1" applyAlignment="1" applyProtection="1">
      <alignment horizontal="center" vertical="center" wrapText="1"/>
    </xf>
    <xf numFmtId="166" fontId="4" fillId="36" borderId="13" xfId="81" applyNumberFormat="1" applyFont="1" applyFill="1" applyBorder="1" applyAlignment="1" applyProtection="1">
      <alignment vertical="center"/>
    </xf>
    <xf numFmtId="166" fontId="4"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0" fontId="7" fillId="0" borderId="0" xfId="1" applyFont="1" applyFill="1" applyAlignment="1" applyProtection="1">
      <alignment horizontal="center"/>
      <protection locked="0"/>
    </xf>
    <xf numFmtId="0" fontId="9" fillId="0" borderId="0" xfId="1" applyFont="1" applyFill="1" applyAlignment="1" applyProtection="1">
      <alignment horizontal="center" vertical="top" wrapText="1"/>
      <protection locked="0"/>
    </xf>
    <xf numFmtId="0" fontId="11" fillId="0" borderId="0" xfId="1" applyFont="1" applyFill="1" applyAlignment="1" applyProtection="1">
      <alignment horizontal="left" vertical="top"/>
      <protection locked="0"/>
    </xf>
    <xf numFmtId="0" fontId="10" fillId="0" borderId="0" xfId="1" applyFont="1" applyFill="1" applyAlignment="1" applyProtection="1">
      <alignment horizontal="left"/>
      <protection locked="0"/>
    </xf>
    <xf numFmtId="0" fontId="32" fillId="0" borderId="0" xfId="1" applyFont="1" applyFill="1" applyAlignment="1" applyProtection="1">
      <alignment horizontal="left"/>
      <protection locked="0"/>
    </xf>
    <xf numFmtId="0" fontId="6" fillId="0" borderId="0" xfId="1" applyFont="1" applyFill="1" applyAlignment="1" applyProtection="1">
      <alignment horizontal="center"/>
    </xf>
    <xf numFmtId="0" fontId="31" fillId="0" borderId="0" xfId="1" applyFont="1" applyFill="1" applyAlignment="1" applyProtection="1">
      <alignment horizontal="center"/>
      <protection locked="0"/>
    </xf>
    <xf numFmtId="0" fontId="31" fillId="0" borderId="0" xfId="1" applyFont="1" applyFill="1" applyAlignment="1" applyProtection="1">
      <alignment horizontal="justify" vertical="top" wrapText="1"/>
      <protection locked="0"/>
    </xf>
    <xf numFmtId="0" fontId="4" fillId="0" borderId="13" xfId="81" applyFont="1" applyFill="1" applyBorder="1" applyAlignment="1">
      <alignment horizontal="center" vertical="center"/>
    </xf>
    <xf numFmtId="0" fontId="4" fillId="0" borderId="13" xfId="81" applyFont="1" applyFill="1" applyBorder="1" applyAlignment="1">
      <alignment vertical="center" wrapText="1"/>
    </xf>
    <xf numFmtId="0" fontId="4" fillId="0" borderId="13" xfId="81" applyFont="1" applyFill="1" applyBorder="1" applyAlignment="1">
      <alignment horizontal="center" vertical="center" wrapText="1"/>
    </xf>
    <xf numFmtId="0" fontId="4" fillId="0" borderId="13" xfId="81" applyFont="1" applyBorder="1" applyAlignment="1">
      <alignment vertical="center" wrapText="1"/>
    </xf>
    <xf numFmtId="43" fontId="4" fillId="0" borderId="0" xfId="435" applyFont="1" applyAlignment="1" applyProtection="1">
      <alignment vertical="center"/>
    </xf>
    <xf numFmtId="43" fontId="4" fillId="0" borderId="0" xfId="435" applyFont="1" applyProtection="1"/>
    <xf numFmtId="43" fontId="38" fillId="38" borderId="13" xfId="435" applyFont="1" applyFill="1" applyBorder="1" applyAlignment="1" applyProtection="1">
      <alignment horizontal="center" vertical="center" wrapText="1"/>
    </xf>
    <xf numFmtId="43" fontId="38" fillId="38" borderId="13" xfId="435" applyFont="1" applyFill="1" applyBorder="1" applyAlignment="1" applyProtection="1">
      <alignment horizontal="center" vertical="center"/>
    </xf>
    <xf numFmtId="43" fontId="4" fillId="0" borderId="0" xfId="435" applyFont="1" applyAlignment="1" applyProtection="1">
      <alignment vertical="center"/>
      <protection locked="0"/>
    </xf>
    <xf numFmtId="43" fontId="4" fillId="0" borderId="0" xfId="435" applyFont="1" applyProtection="1">
      <protection locked="0"/>
    </xf>
    <xf numFmtId="43" fontId="36" fillId="0" borderId="20" xfId="435" applyFont="1" applyBorder="1" applyAlignment="1" applyProtection="1">
      <alignment vertical="center"/>
      <protection locked="0"/>
    </xf>
    <xf numFmtId="0" fontId="34" fillId="0" borderId="24" xfId="152" applyNumberFormat="1" applyFont="1" applyFill="1" applyBorder="1" applyAlignment="1" applyProtection="1">
      <alignment wrapText="1"/>
    </xf>
    <xf numFmtId="0" fontId="52" fillId="41" borderId="0" xfId="0" applyFont="1" applyFill="1"/>
    <xf numFmtId="0" fontId="67" fillId="41" borderId="0" xfId="0" applyFont="1" applyFill="1" applyAlignment="1" applyProtection="1">
      <alignment horizontal="center" vertical="center"/>
    </xf>
    <xf numFmtId="0" fontId="59" fillId="41" borderId="0" xfId="0" applyFont="1" applyFill="1" applyAlignment="1" applyProtection="1">
      <alignment horizontal="center" vertical="center"/>
    </xf>
    <xf numFmtId="0" fontId="52" fillId="41" borderId="0" xfId="0" applyFont="1" applyFill="1" applyAlignment="1" applyProtection="1">
      <alignment horizontal="justify" vertical="center"/>
    </xf>
    <xf numFmtId="0" fontId="53" fillId="41" borderId="27" xfId="0" applyFont="1" applyFill="1" applyBorder="1" applyAlignment="1" applyProtection="1">
      <alignment horizontal="justify" vertical="center" wrapText="1"/>
    </xf>
    <xf numFmtId="0" fontId="52" fillId="41" borderId="28" xfId="0" applyFont="1" applyFill="1" applyBorder="1" applyAlignment="1" applyProtection="1">
      <alignment horizontal="justify" vertical="center" wrapText="1"/>
    </xf>
    <xf numFmtId="0" fontId="52" fillId="41" borderId="29" xfId="0" applyFont="1" applyFill="1" applyBorder="1" applyAlignment="1" applyProtection="1">
      <alignment horizontal="justify" vertical="center" wrapText="1"/>
    </xf>
    <xf numFmtId="0" fontId="53" fillId="41" borderId="28" xfId="0" applyFont="1" applyFill="1" applyBorder="1" applyAlignment="1" applyProtection="1">
      <alignment horizontal="justify" vertical="center" wrapText="1"/>
    </xf>
    <xf numFmtId="0" fontId="52" fillId="41" borderId="38" xfId="0" applyFont="1" applyFill="1" applyBorder="1" applyAlignment="1" applyProtection="1">
      <alignment horizontal="justify" vertical="center" wrapText="1"/>
    </xf>
    <xf numFmtId="0" fontId="64" fillId="41" borderId="38" xfId="0" applyFont="1" applyFill="1" applyBorder="1" applyAlignment="1" applyProtection="1">
      <alignment horizontal="justify" vertical="center" wrapText="1"/>
    </xf>
    <xf numFmtId="0" fontId="53" fillId="41" borderId="38" xfId="0" applyFont="1" applyFill="1" applyBorder="1" applyAlignment="1" applyProtection="1">
      <alignment horizontal="justify" vertical="center" wrapText="1"/>
    </xf>
    <xf numFmtId="2" fontId="53" fillId="41" borderId="0" xfId="0" applyNumberFormat="1" applyFont="1" applyFill="1" applyAlignment="1" applyProtection="1">
      <alignment horizontal="justify" vertical="justify" wrapText="1"/>
    </xf>
    <xf numFmtId="0" fontId="60" fillId="41" borderId="0" xfId="429" applyFont="1" applyFill="1" applyAlignment="1" applyProtection="1">
      <alignment horizontal="left" vertical="center"/>
    </xf>
    <xf numFmtId="167" fontId="68" fillId="0" borderId="0" xfId="0" applyNumberFormat="1" applyFont="1" applyProtection="1"/>
    <xf numFmtId="166" fontId="4" fillId="0" borderId="13" xfId="81" applyNumberFormat="1" applyFont="1" applyFill="1" applyBorder="1" applyAlignment="1">
      <alignment vertical="center"/>
    </xf>
    <xf numFmtId="166" fontId="4" fillId="0" borderId="13" xfId="81" applyNumberFormat="1" applyFont="1" applyBorder="1" applyAlignment="1">
      <alignment vertical="center"/>
    </xf>
    <xf numFmtId="0" fontId="0" fillId="0" borderId="13" xfId="81" applyFont="1" applyFill="1" applyBorder="1" applyAlignment="1">
      <alignment horizontal="center" vertical="center" wrapText="1"/>
    </xf>
    <xf numFmtId="0" fontId="69" fillId="41" borderId="0" xfId="427" applyNumberFormat="1" applyFont="1" applyFill="1" applyBorder="1" applyAlignment="1" applyProtection="1">
      <alignment horizontal="left" vertical="center" wrapText="1"/>
    </xf>
    <xf numFmtId="43" fontId="69" fillId="41" borderId="0" xfId="435" applyFont="1" applyFill="1" applyBorder="1" applyAlignment="1" applyProtection="1">
      <alignment horizontal="left" vertical="center"/>
    </xf>
    <xf numFmtId="0" fontId="71" fillId="0" borderId="0" xfId="0" applyFont="1"/>
    <xf numFmtId="14" fontId="73" fillId="0" borderId="13" xfId="0" applyNumberFormat="1" applyFont="1" applyBorder="1" applyAlignment="1">
      <alignment horizontal="center" vertical="center"/>
    </xf>
    <xf numFmtId="0" fontId="73" fillId="0" borderId="13" xfId="0" applyFont="1" applyBorder="1" applyAlignment="1">
      <alignment horizontal="center" vertical="center"/>
    </xf>
    <xf numFmtId="0" fontId="74" fillId="41" borderId="0" xfId="427" applyFont="1" applyFill="1" applyBorder="1" applyAlignment="1" applyProtection="1">
      <alignment horizontal="left" vertical="center"/>
    </xf>
    <xf numFmtId="0" fontId="71" fillId="0" borderId="0" xfId="0" applyFont="1" applyAlignment="1">
      <alignment horizontal="center" vertical="center"/>
    </xf>
    <xf numFmtId="0" fontId="71" fillId="41" borderId="0" xfId="0" applyFont="1" applyFill="1" applyAlignment="1">
      <alignment horizontal="center" vertical="center"/>
    </xf>
    <xf numFmtId="0" fontId="71" fillId="0" borderId="13" xfId="0" applyFont="1" applyBorder="1" applyAlignment="1">
      <alignment horizontal="center" vertical="center"/>
    </xf>
    <xf numFmtId="0" fontId="71" fillId="0" borderId="13" xfId="0" applyFont="1" applyBorder="1" applyAlignment="1">
      <alignment horizontal="center" vertical="center" wrapText="1"/>
    </xf>
    <xf numFmtId="43" fontId="69" fillId="41" borderId="0" xfId="435" applyFont="1" applyFill="1" applyBorder="1" applyAlignment="1" applyProtection="1">
      <alignment horizontal="left" vertical="center" wrapText="1"/>
    </xf>
    <xf numFmtId="0" fontId="71" fillId="41" borderId="0" xfId="0" applyFont="1" applyFill="1" applyAlignment="1">
      <alignment horizontal="left" vertical="center" wrapText="1"/>
    </xf>
    <xf numFmtId="0" fontId="71" fillId="0" borderId="13" xfId="0" applyFont="1" applyBorder="1" applyAlignment="1">
      <alignment horizontal="left" vertical="center" wrapText="1"/>
    </xf>
    <xf numFmtId="0" fontId="71" fillId="0" borderId="0" xfId="0" applyFont="1" applyAlignment="1">
      <alignment horizontal="left" vertical="center" wrapText="1"/>
    </xf>
    <xf numFmtId="0" fontId="71" fillId="41" borderId="0" xfId="0" applyFont="1" applyFill="1" applyAlignment="1">
      <alignment horizontal="left" vertical="center"/>
    </xf>
    <xf numFmtId="0" fontId="71" fillId="0" borderId="0" xfId="0" applyFont="1" applyAlignment="1">
      <alignment horizontal="left"/>
    </xf>
    <xf numFmtId="14" fontId="69" fillId="41" borderId="0" xfId="427" applyNumberFormat="1" applyFont="1" applyFill="1" applyBorder="1" applyAlignment="1" applyProtection="1">
      <alignment horizontal="left" vertical="center" wrapText="1"/>
    </xf>
    <xf numFmtId="0" fontId="70" fillId="35" borderId="13" xfId="0" applyFont="1" applyFill="1" applyBorder="1" applyAlignment="1">
      <alignment horizontal="center" vertical="center"/>
    </xf>
    <xf numFmtId="0" fontId="70" fillId="0" borderId="0" xfId="0" applyFont="1" applyFill="1" applyBorder="1" applyAlignment="1">
      <alignment horizontal="center" vertical="center"/>
    </xf>
    <xf numFmtId="0" fontId="71" fillId="0" borderId="0" xfId="0" applyFont="1" applyBorder="1"/>
    <xf numFmtId="0" fontId="71" fillId="41" borderId="0" xfId="429" applyFont="1" applyFill="1" applyAlignment="1" applyProtection="1">
      <alignment vertical="center"/>
    </xf>
    <xf numFmtId="0" fontId="70" fillId="41" borderId="0" xfId="429" applyFont="1" applyFill="1" applyAlignment="1" applyProtection="1">
      <alignment horizontal="center" vertical="center"/>
    </xf>
    <xf numFmtId="14" fontId="70" fillId="41" borderId="0" xfId="429" applyNumberFormat="1" applyFont="1" applyFill="1" applyAlignment="1" applyProtection="1">
      <alignment horizontal="center" vertical="center"/>
    </xf>
    <xf numFmtId="0" fontId="70" fillId="41" borderId="0" xfId="429" applyFont="1" applyFill="1" applyAlignment="1" applyProtection="1">
      <alignment horizontal="center"/>
    </xf>
    <xf numFmtId="43" fontId="70" fillId="41" borderId="0" xfId="435" applyFont="1" applyFill="1" applyAlignment="1" applyProtection="1">
      <alignment horizontal="center" vertical="center"/>
    </xf>
    <xf numFmtId="43" fontId="70" fillId="41" borderId="0" xfId="435" applyFont="1" applyFill="1" applyAlignment="1" applyProtection="1">
      <alignment horizontal="center" wrapText="1"/>
    </xf>
    <xf numFmtId="0" fontId="71" fillId="41" borderId="0" xfId="429" applyFont="1" applyFill="1" applyAlignment="1" applyProtection="1">
      <alignment horizontal="center" vertical="center"/>
    </xf>
    <xf numFmtId="14" fontId="71" fillId="41" borderId="0" xfId="429" applyNumberFormat="1" applyFont="1" applyFill="1" applyAlignment="1" applyProtection="1">
      <alignment horizontal="center" vertical="center"/>
    </xf>
    <xf numFmtId="0" fontId="71" fillId="41" borderId="0" xfId="429" applyFont="1" applyFill="1" applyProtection="1"/>
    <xf numFmtId="43" fontId="71" fillId="41" borderId="0" xfId="435" applyFont="1" applyFill="1" applyAlignment="1" applyProtection="1">
      <alignment vertical="center"/>
    </xf>
    <xf numFmtId="43" fontId="71" fillId="41" borderId="0" xfId="435" applyFont="1" applyFill="1" applyAlignment="1" applyProtection="1">
      <alignment horizontal="center" wrapText="1"/>
    </xf>
    <xf numFmtId="0" fontId="69" fillId="34" borderId="13" xfId="1" applyNumberFormat="1" applyFont="1" applyFill="1" applyBorder="1" applyAlignment="1" applyProtection="1">
      <alignment horizontal="center" vertical="center" wrapText="1"/>
    </xf>
    <xf numFmtId="14" fontId="69" fillId="34" borderId="13" xfId="1" applyNumberFormat="1" applyFont="1" applyFill="1" applyBorder="1" applyAlignment="1" applyProtection="1">
      <alignment horizontal="center" vertical="center"/>
    </xf>
    <xf numFmtId="43" fontId="69" fillId="34" borderId="13" xfId="435" applyFont="1" applyFill="1" applyBorder="1" applyAlignment="1" applyProtection="1">
      <alignment horizontal="center" vertical="center" wrapText="1"/>
    </xf>
    <xf numFmtId="1" fontId="73" fillId="0" borderId="13" xfId="435" applyNumberFormat="1" applyFont="1" applyFill="1" applyBorder="1" applyAlignment="1">
      <alignment horizontal="center" vertical="center"/>
    </xf>
    <xf numFmtId="14" fontId="73" fillId="0" borderId="13" xfId="435" applyNumberFormat="1" applyFont="1" applyFill="1" applyBorder="1" applyAlignment="1">
      <alignment horizontal="center" vertical="center"/>
    </xf>
    <xf numFmtId="1" fontId="73" fillId="0" borderId="13" xfId="435" applyNumberFormat="1" applyFont="1" applyFill="1" applyBorder="1" applyAlignment="1">
      <alignment horizontal="left" vertical="center" wrapText="1"/>
    </xf>
    <xf numFmtId="0" fontId="71" fillId="0" borderId="0" xfId="0" applyFont="1" applyAlignment="1">
      <alignment vertical="center"/>
    </xf>
    <xf numFmtId="43" fontId="70" fillId="39" borderId="13" xfId="435" applyFont="1" applyFill="1" applyBorder="1"/>
    <xf numFmtId="0" fontId="71" fillId="41" borderId="0" xfId="429" applyFont="1" applyFill="1" applyAlignment="1" applyProtection="1">
      <alignment horizontal="center"/>
    </xf>
    <xf numFmtId="0" fontId="71" fillId="0" borderId="0" xfId="429" applyFont="1" applyProtection="1">
      <protection locked="0"/>
    </xf>
    <xf numFmtId="0" fontId="70" fillId="0" borderId="0" xfId="0" applyFont="1" applyFill="1" applyBorder="1" applyAlignment="1">
      <alignment vertical="center" wrapText="1"/>
    </xf>
    <xf numFmtId="43" fontId="69" fillId="0" borderId="0" xfId="435" applyFont="1" applyFill="1" applyBorder="1" applyAlignment="1" applyProtection="1">
      <alignment horizontal="center" vertical="center" wrapText="1"/>
    </xf>
    <xf numFmtId="0" fontId="70" fillId="0" borderId="13" xfId="0" applyFont="1" applyFill="1" applyBorder="1" applyAlignment="1">
      <alignment horizontal="center" vertical="center"/>
    </xf>
    <xf numFmtId="0" fontId="69" fillId="0" borderId="0" xfId="1" applyNumberFormat="1" applyFont="1" applyFill="1" applyBorder="1" applyAlignment="1" applyProtection="1">
      <alignment horizontal="center" vertical="center"/>
    </xf>
    <xf numFmtId="14" fontId="69" fillId="0" borderId="0" xfId="1" applyNumberFormat="1" applyFont="1" applyFill="1" applyBorder="1" applyAlignment="1" applyProtection="1">
      <alignment horizontal="center" vertical="center"/>
    </xf>
    <xf numFmtId="0" fontId="69" fillId="0" borderId="0" xfId="1" applyNumberFormat="1" applyFont="1" applyFill="1" applyBorder="1" applyAlignment="1" applyProtection="1">
      <alignment horizontal="center" vertical="center" wrapText="1"/>
    </xf>
    <xf numFmtId="43" fontId="70" fillId="0" borderId="0" xfId="435" applyFont="1" applyFill="1" applyBorder="1" applyAlignment="1">
      <alignment vertical="center" wrapText="1"/>
    </xf>
    <xf numFmtId="0" fontId="71" fillId="0" borderId="0" xfId="0" applyFont="1" applyFill="1" applyBorder="1"/>
    <xf numFmtId="0" fontId="70" fillId="0" borderId="15" xfId="429" applyFont="1" applyFill="1" applyBorder="1" applyAlignment="1" applyProtection="1">
      <protection locked="0"/>
    </xf>
    <xf numFmtId="0" fontId="71" fillId="0" borderId="0" xfId="429" applyFont="1" applyFill="1" applyAlignment="1" applyProtection="1">
      <alignment horizontal="center"/>
      <protection locked="0"/>
    </xf>
    <xf numFmtId="0" fontId="70" fillId="0" borderId="0" xfId="429" applyFont="1" applyFill="1" applyBorder="1" applyAlignment="1" applyProtection="1">
      <protection locked="0"/>
    </xf>
    <xf numFmtId="0" fontId="71" fillId="0" borderId="0" xfId="429" applyFont="1" applyFill="1" applyBorder="1" applyAlignment="1" applyProtection="1">
      <alignment horizontal="center"/>
      <protection locked="0"/>
    </xf>
    <xf numFmtId="0" fontId="71" fillId="0" borderId="0" xfId="433" applyFont="1" applyProtection="1"/>
    <xf numFmtId="0" fontId="35" fillId="0" borderId="0" xfId="433" applyFont="1" applyFill="1" applyAlignment="1" applyProtection="1">
      <alignment horizontal="left"/>
    </xf>
    <xf numFmtId="0" fontId="70" fillId="0" borderId="0" xfId="433" applyFont="1" applyFill="1" applyAlignment="1" applyProtection="1">
      <alignment horizontal="left"/>
    </xf>
    <xf numFmtId="0" fontId="70" fillId="0" borderId="0" xfId="433" applyFont="1" applyFill="1" applyAlignment="1" applyProtection="1">
      <alignment horizontal="center" wrapText="1"/>
    </xf>
    <xf numFmtId="0" fontId="71" fillId="0" borderId="0" xfId="433" applyFont="1" applyAlignment="1" applyProtection="1">
      <alignment wrapText="1"/>
    </xf>
    <xf numFmtId="0" fontId="69" fillId="35" borderId="13" xfId="434" applyNumberFormat="1" applyFont="1" applyFill="1" applyBorder="1" applyAlignment="1" applyProtection="1">
      <alignment horizontal="center" vertical="center" wrapText="1"/>
      <protection locked="0"/>
    </xf>
    <xf numFmtId="0" fontId="69" fillId="34" borderId="13" xfId="433" applyFont="1" applyFill="1" applyBorder="1" applyAlignment="1" applyProtection="1">
      <alignment horizontal="center" vertical="center" wrapText="1"/>
      <protection locked="0"/>
    </xf>
    <xf numFmtId="0" fontId="69" fillId="35" borderId="13" xfId="433" applyFont="1" applyFill="1" applyBorder="1" applyAlignment="1" applyProtection="1">
      <alignment horizontal="center" vertical="center"/>
      <protection locked="0"/>
    </xf>
    <xf numFmtId="0" fontId="71" fillId="0" borderId="0" xfId="433" applyFont="1" applyProtection="1">
      <protection locked="0"/>
    </xf>
    <xf numFmtId="0" fontId="73" fillId="0" borderId="13" xfId="0" applyFont="1" applyFill="1" applyBorder="1" applyAlignment="1">
      <alignment horizontal="center" vertical="center" wrapText="1"/>
    </xf>
    <xf numFmtId="0" fontId="73" fillId="0" borderId="13" xfId="0" applyFont="1" applyFill="1" applyBorder="1" applyAlignment="1">
      <alignment vertical="center" wrapText="1"/>
    </xf>
    <xf numFmtId="43" fontId="73" fillId="0" borderId="13" xfId="435" applyFont="1" applyFill="1" applyBorder="1" applyAlignment="1">
      <alignment wrapText="1"/>
    </xf>
    <xf numFmtId="0" fontId="71" fillId="0" borderId="0" xfId="433" applyFont="1" applyAlignment="1" applyProtection="1">
      <alignment wrapText="1"/>
      <protection locked="0"/>
    </xf>
    <xf numFmtId="0" fontId="39" fillId="0" borderId="0" xfId="81" applyFont="1" applyAlignment="1" applyProtection="1">
      <alignment horizontal="center"/>
      <protection locked="0"/>
    </xf>
    <xf numFmtId="43" fontId="36" fillId="39" borderId="22" xfId="435" applyFont="1" applyFill="1" applyBorder="1" applyAlignment="1" applyProtection="1">
      <alignment vertical="center"/>
    </xf>
    <xf numFmtId="0" fontId="36" fillId="39" borderId="13" xfId="81" applyFont="1" applyFill="1" applyBorder="1" applyAlignment="1" applyProtection="1">
      <alignment horizontal="center" vertical="center" wrapText="1"/>
    </xf>
    <xf numFmtId="0" fontId="70" fillId="34" borderId="21" xfId="0" applyFont="1" applyFill="1" applyBorder="1" applyAlignment="1">
      <alignment horizontal="center" vertical="center"/>
    </xf>
    <xf numFmtId="0" fontId="70" fillId="34" borderId="13" xfId="0" applyFont="1" applyFill="1" applyBorder="1" applyAlignment="1">
      <alignment horizontal="center" vertical="center" wrapText="1"/>
    </xf>
    <xf numFmtId="43" fontId="70" fillId="34" borderId="13" xfId="435" applyFont="1" applyFill="1" applyBorder="1" applyAlignment="1">
      <alignment horizontal="center" vertical="center" wrapText="1"/>
    </xf>
    <xf numFmtId="0" fontId="71" fillId="41" borderId="0" xfId="0" applyFont="1" applyFill="1" applyAlignment="1">
      <alignment horizontal="center" vertical="center" wrapText="1"/>
    </xf>
    <xf numFmtId="0" fontId="71" fillId="0" borderId="0" xfId="0" applyFont="1" applyAlignment="1">
      <alignment horizontal="center" vertical="center" wrapText="1"/>
    </xf>
    <xf numFmtId="14" fontId="79" fillId="0" borderId="13" xfId="0" applyNumberFormat="1" applyFont="1" applyFill="1" applyBorder="1" applyAlignment="1">
      <alignment horizontal="center" vertical="center"/>
    </xf>
    <xf numFmtId="0" fontId="70" fillId="41" borderId="0" xfId="429" applyFont="1" applyFill="1" applyAlignment="1" applyProtection="1">
      <alignment horizontal="center" wrapText="1"/>
    </xf>
    <xf numFmtId="0" fontId="71" fillId="41" borderId="0" xfId="429" applyFont="1" applyFill="1" applyAlignment="1" applyProtection="1">
      <alignment wrapText="1"/>
    </xf>
    <xf numFmtId="0" fontId="71" fillId="0" borderId="13" xfId="0" applyFont="1" applyBorder="1" applyAlignment="1">
      <alignment wrapText="1"/>
    </xf>
    <xf numFmtId="0" fontId="71" fillId="0" borderId="0" xfId="0" applyFont="1" applyAlignment="1">
      <alignment wrapText="1"/>
    </xf>
    <xf numFmtId="14" fontId="71" fillId="0" borderId="13" xfId="0" applyNumberFormat="1" applyFont="1" applyBorder="1" applyAlignment="1">
      <alignment horizontal="center" vertical="center"/>
    </xf>
    <xf numFmtId="43" fontId="71" fillId="41" borderId="0" xfId="435" applyFont="1" applyFill="1" applyAlignment="1" applyProtection="1">
      <alignment horizontal="center" vertical="center"/>
    </xf>
    <xf numFmtId="43" fontId="71" fillId="0" borderId="13" xfId="435" applyFont="1" applyBorder="1" applyAlignment="1">
      <alignment horizontal="center" vertical="center"/>
    </xf>
    <xf numFmtId="43" fontId="71" fillId="0" borderId="0" xfId="435" applyFont="1" applyAlignment="1">
      <alignment horizontal="center" vertical="center"/>
    </xf>
    <xf numFmtId="43" fontId="70" fillId="41" borderId="0" xfId="435" applyFont="1" applyFill="1" applyAlignment="1" applyProtection="1">
      <alignment horizontal="center" vertical="center" wrapText="1"/>
    </xf>
    <xf numFmtId="43" fontId="71" fillId="41" borderId="0" xfId="435" applyFont="1" applyFill="1" applyAlignment="1" applyProtection="1">
      <alignment horizontal="center" vertical="center" wrapText="1"/>
    </xf>
    <xf numFmtId="43" fontId="71" fillId="41" borderId="0" xfId="435" applyFont="1" applyFill="1" applyAlignment="1">
      <alignment horizontal="center" vertical="center"/>
    </xf>
    <xf numFmtId="43" fontId="70" fillId="39" borderId="11" xfId="435" applyFont="1" applyFill="1" applyBorder="1" applyAlignment="1">
      <alignment horizontal="center" vertical="center"/>
    </xf>
    <xf numFmtId="0" fontId="71" fillId="41" borderId="0" xfId="0" applyFont="1" applyFill="1"/>
    <xf numFmtId="0" fontId="70" fillId="0" borderId="0" xfId="0" applyFont="1" applyFill="1" applyBorder="1" applyAlignment="1">
      <alignment horizontal="center" vertical="center"/>
    </xf>
    <xf numFmtId="0" fontId="70" fillId="39" borderId="12" xfId="0" applyFont="1" applyFill="1" applyBorder="1" applyAlignment="1">
      <alignment horizontal="center" wrapText="1"/>
    </xf>
    <xf numFmtId="0" fontId="69" fillId="41" borderId="0" xfId="427" applyNumberFormat="1" applyFont="1" applyFill="1" applyBorder="1" applyAlignment="1" applyProtection="1">
      <alignment vertical="center"/>
    </xf>
    <xf numFmtId="0" fontId="70" fillId="35" borderId="13" xfId="0" applyFont="1" applyFill="1" applyBorder="1" applyAlignment="1">
      <alignment horizontal="center" vertical="center" wrapText="1"/>
    </xf>
    <xf numFmtId="0" fontId="70" fillId="0" borderId="0" xfId="0" applyFont="1" applyFill="1" applyBorder="1" applyAlignment="1">
      <alignment vertical="center"/>
    </xf>
    <xf numFmtId="0" fontId="70" fillId="34" borderId="13" xfId="0" applyFont="1" applyFill="1" applyBorder="1" applyAlignment="1">
      <alignment horizontal="center" vertical="center" wrapText="1"/>
    </xf>
    <xf numFmtId="0" fontId="70" fillId="35" borderId="13" xfId="0" applyFont="1" applyFill="1" applyBorder="1" applyAlignment="1">
      <alignment horizontal="center" vertical="center"/>
    </xf>
    <xf numFmtId="0" fontId="69" fillId="41" borderId="0" xfId="427" applyNumberFormat="1" applyFont="1" applyFill="1" applyBorder="1" applyAlignment="1" applyProtection="1">
      <alignment horizontal="left" vertical="center"/>
    </xf>
    <xf numFmtId="0" fontId="70" fillId="41" borderId="0" xfId="429" applyFont="1" applyFill="1" applyAlignment="1" applyProtection="1">
      <alignment horizontal="left"/>
    </xf>
    <xf numFmtId="43" fontId="73" fillId="0" borderId="13" xfId="435" applyFont="1" applyFill="1" applyBorder="1" applyAlignment="1">
      <alignment vertical="center"/>
    </xf>
    <xf numFmtId="43" fontId="73" fillId="0" borderId="13" xfId="435" applyFont="1" applyFill="1" applyBorder="1" applyAlignment="1">
      <alignment vertical="center" wrapText="1"/>
    </xf>
    <xf numFmtId="14" fontId="69" fillId="41" borderId="0" xfId="427" applyNumberFormat="1" applyFont="1" applyFill="1" applyBorder="1" applyAlignment="1" applyProtection="1">
      <alignment vertical="center"/>
    </xf>
    <xf numFmtId="14" fontId="74" fillId="41" borderId="0" xfId="427" applyNumberFormat="1" applyFont="1" applyFill="1" applyBorder="1" applyAlignment="1" applyProtection="1">
      <alignment horizontal="left" vertical="center"/>
    </xf>
    <xf numFmtId="14" fontId="71" fillId="41" borderId="0" xfId="0" applyNumberFormat="1" applyFont="1" applyFill="1" applyAlignment="1">
      <alignment horizontal="center" vertical="center"/>
    </xf>
    <xf numFmtId="14" fontId="71" fillId="0" borderId="0" xfId="0" applyNumberFormat="1" applyFont="1" applyAlignment="1">
      <alignment horizontal="center" vertical="center"/>
    </xf>
    <xf numFmtId="40" fontId="69" fillId="41" borderId="0" xfId="427" applyNumberFormat="1" applyFont="1" applyFill="1" applyBorder="1" applyAlignment="1" applyProtection="1">
      <alignment vertical="center"/>
    </xf>
    <xf numFmtId="0" fontId="70" fillId="41" borderId="0" xfId="429" applyFont="1" applyFill="1" applyAlignment="1" applyProtection="1"/>
    <xf numFmtId="43" fontId="69" fillId="41" borderId="0" xfId="435" applyFont="1" applyFill="1" applyBorder="1" applyAlignment="1" applyProtection="1">
      <alignment vertical="center"/>
    </xf>
    <xf numFmtId="43" fontId="70" fillId="41" borderId="0" xfId="435" applyFont="1" applyFill="1" applyAlignment="1" applyProtection="1"/>
    <xf numFmtId="43" fontId="70" fillId="41" borderId="0" xfId="435" applyFont="1" applyFill="1" applyAlignment="1" applyProtection="1">
      <alignment horizontal="left" vertical="center"/>
    </xf>
    <xf numFmtId="43" fontId="70" fillId="41" borderId="0" xfId="435" applyFont="1" applyFill="1" applyAlignment="1" applyProtection="1">
      <alignment horizontal="center"/>
    </xf>
    <xf numFmtId="43" fontId="35" fillId="0" borderId="0" xfId="435" applyFont="1" applyFill="1" applyAlignment="1" applyProtection="1">
      <alignment horizontal="center" vertical="center"/>
    </xf>
    <xf numFmtId="43" fontId="69" fillId="35" borderId="13" xfId="435" applyFont="1" applyFill="1" applyBorder="1" applyAlignment="1" applyProtection="1">
      <alignment horizontal="center" vertical="center"/>
      <protection locked="0"/>
    </xf>
    <xf numFmtId="43" fontId="71" fillId="0" borderId="13" xfId="435" applyFont="1" applyBorder="1" applyAlignment="1" applyProtection="1">
      <alignment vertical="center"/>
      <protection locked="0"/>
    </xf>
    <xf numFmtId="43" fontId="71" fillId="0" borderId="0" xfId="435" applyFont="1" applyAlignment="1" applyProtection="1">
      <alignment vertical="center"/>
      <protection locked="0"/>
    </xf>
    <xf numFmtId="43" fontId="70" fillId="34" borderId="13" xfId="435" applyFont="1" applyFill="1" applyBorder="1" applyAlignment="1">
      <alignment horizontal="center" vertical="center" wrapText="1"/>
    </xf>
    <xf numFmtId="0" fontId="69" fillId="41" borderId="0" xfId="427" applyNumberFormat="1" applyFont="1" applyFill="1" applyBorder="1" applyAlignment="1" applyProtection="1">
      <alignment horizontal="center" vertical="center"/>
    </xf>
    <xf numFmtId="0" fontId="74" fillId="41" borderId="0" xfId="427" applyFont="1" applyFill="1" applyBorder="1" applyAlignment="1" applyProtection="1">
      <alignment horizontal="center" vertical="center"/>
    </xf>
    <xf numFmtId="0" fontId="70" fillId="0" borderId="15" xfId="429" applyFont="1" applyFill="1" applyBorder="1" applyAlignment="1" applyProtection="1">
      <alignment horizontal="center" vertical="center"/>
      <protection locked="0"/>
    </xf>
    <xf numFmtId="0" fontId="71" fillId="0" borderId="0" xfId="429" applyFont="1" applyFill="1" applyAlignment="1" applyProtection="1">
      <alignment horizontal="center" vertical="center"/>
      <protection locked="0"/>
    </xf>
    <xf numFmtId="43" fontId="71" fillId="0" borderId="13" xfId="435" applyFont="1" applyFill="1" applyBorder="1" applyAlignment="1">
      <alignment vertical="center" wrapText="1"/>
    </xf>
    <xf numFmtId="43" fontId="70" fillId="0" borderId="0" xfId="435" applyFont="1" applyFill="1" applyAlignment="1" applyProtection="1">
      <alignment horizontal="center" vertical="center"/>
    </xf>
    <xf numFmtId="43" fontId="71" fillId="0" borderId="0" xfId="435" applyFont="1" applyAlignment="1" applyProtection="1">
      <alignment vertical="center"/>
    </xf>
    <xf numFmtId="43" fontId="69" fillId="34" borderId="13" xfId="435" applyFont="1" applyFill="1" applyBorder="1" applyAlignment="1" applyProtection="1">
      <alignment horizontal="center" vertical="center"/>
      <protection locked="0"/>
    </xf>
    <xf numFmtId="43" fontId="74" fillId="41" borderId="0" xfId="435" applyFont="1" applyFill="1" applyBorder="1" applyAlignment="1" applyProtection="1">
      <alignment horizontal="left" vertical="center"/>
    </xf>
    <xf numFmtId="43" fontId="73" fillId="0" borderId="13" xfId="435" applyFont="1" applyFill="1" applyBorder="1" applyAlignment="1" applyProtection="1">
      <alignment horizontal="right" vertical="center"/>
    </xf>
    <xf numFmtId="43" fontId="73" fillId="0" borderId="13" xfId="435" applyFont="1" applyFill="1" applyBorder="1" applyAlignment="1" applyProtection="1">
      <alignment horizontal="center" vertical="center"/>
    </xf>
    <xf numFmtId="43" fontId="73" fillId="0" borderId="13" xfId="435" applyFont="1" applyFill="1" applyBorder="1" applyAlignment="1" applyProtection="1">
      <alignment horizontal="center" vertical="center" wrapText="1"/>
    </xf>
    <xf numFmtId="0" fontId="69" fillId="41" borderId="0" xfId="427" applyNumberFormat="1" applyFont="1" applyFill="1" applyBorder="1" applyAlignment="1" applyProtection="1">
      <alignment vertical="center" wrapText="1"/>
    </xf>
    <xf numFmtId="0" fontId="74" fillId="41" borderId="0" xfId="427" applyFont="1" applyFill="1" applyBorder="1" applyAlignment="1" applyProtection="1">
      <alignment horizontal="left" vertical="center" wrapText="1"/>
    </xf>
    <xf numFmtId="0" fontId="71" fillId="0" borderId="0" xfId="429" applyFont="1" applyAlignment="1" applyProtection="1">
      <alignment wrapText="1"/>
      <protection locked="0"/>
    </xf>
    <xf numFmtId="43" fontId="80" fillId="0" borderId="0" xfId="435" applyFont="1" applyBorder="1" applyAlignment="1" applyProtection="1">
      <alignment vertical="center"/>
    </xf>
    <xf numFmtId="43" fontId="80" fillId="0" borderId="0" xfId="435" applyFont="1" applyBorder="1" applyProtection="1">
      <protection locked="0"/>
    </xf>
    <xf numFmtId="43" fontId="39" fillId="0" borderId="0" xfId="435" applyFont="1" applyAlignment="1" applyProtection="1">
      <alignment horizontal="center"/>
      <protection locked="0"/>
    </xf>
    <xf numFmtId="0" fontId="70" fillId="39" borderId="11" xfId="0" applyFont="1" applyFill="1" applyBorder="1" applyAlignment="1">
      <alignment wrapText="1"/>
    </xf>
    <xf numFmtId="0" fontId="4" fillId="41" borderId="13" xfId="81" applyFont="1" applyFill="1" applyBorder="1" applyAlignment="1">
      <alignment horizontal="center" vertical="center"/>
    </xf>
    <xf numFmtId="0" fontId="4" fillId="41" borderId="13" xfId="81" applyFont="1" applyFill="1" applyBorder="1" applyAlignment="1">
      <alignment vertical="center" wrapText="1"/>
    </xf>
    <xf numFmtId="0" fontId="0" fillId="41" borderId="13" xfId="81" applyFont="1" applyFill="1" applyBorder="1" applyAlignment="1">
      <alignment horizontal="center" vertical="center" wrapText="1"/>
    </xf>
    <xf numFmtId="166" fontId="4" fillId="41" borderId="21" xfId="81" applyNumberFormat="1" applyFont="1" applyFill="1" applyBorder="1" applyAlignment="1">
      <alignment vertical="center"/>
    </xf>
    <xf numFmtId="43" fontId="4" fillId="41" borderId="0" xfId="435" applyFont="1" applyFill="1" applyBorder="1" applyProtection="1"/>
    <xf numFmtId="0" fontId="4" fillId="41" borderId="0" xfId="81" applyFont="1" applyFill="1" applyProtection="1">
      <protection locked="0"/>
    </xf>
    <xf numFmtId="43" fontId="4" fillId="41" borderId="0" xfId="435" applyFont="1" applyFill="1" applyProtection="1">
      <protection locked="0"/>
    </xf>
    <xf numFmtId="4" fontId="4" fillId="41" borderId="0" xfId="81" applyNumberFormat="1" applyFont="1" applyFill="1" applyProtection="1">
      <protection locked="0"/>
    </xf>
    <xf numFmtId="0" fontId="4" fillId="35" borderId="13" xfId="81" applyFont="1" applyFill="1" applyBorder="1" applyAlignment="1">
      <alignment horizontal="center" vertical="center"/>
    </xf>
    <xf numFmtId="0" fontId="0" fillId="0" borderId="13" xfId="81" applyFont="1" applyFill="1" applyBorder="1" applyAlignment="1">
      <alignment vertical="center" wrapText="1"/>
    </xf>
    <xf numFmtId="43" fontId="4" fillId="0" borderId="0" xfId="81" applyNumberFormat="1" applyFont="1" applyProtection="1">
      <protection locked="0"/>
    </xf>
    <xf numFmtId="0" fontId="83" fillId="0" borderId="0" xfId="433" applyFont="1" applyAlignment="1" applyProtection="1">
      <alignment horizontal="right"/>
      <protection locked="0"/>
    </xf>
    <xf numFmtId="1" fontId="33" fillId="0" borderId="13" xfId="435" applyNumberFormat="1" applyFont="1" applyFill="1" applyBorder="1" applyAlignment="1">
      <alignment horizontal="center" vertical="center"/>
    </xf>
    <xf numFmtId="0" fontId="71" fillId="0" borderId="13" xfId="0" applyFont="1" applyBorder="1" applyAlignment="1">
      <alignment vertical="center"/>
    </xf>
    <xf numFmtId="0" fontId="71" fillId="0" borderId="13" xfId="0" applyFont="1" applyBorder="1"/>
    <xf numFmtId="0" fontId="70" fillId="0" borderId="13" xfId="0" applyFont="1" applyFill="1" applyBorder="1" applyAlignment="1">
      <alignment wrapText="1"/>
    </xf>
    <xf numFmtId="43" fontId="70" fillId="0" borderId="13" xfId="435" applyFont="1" applyFill="1" applyBorder="1" applyAlignment="1">
      <alignment horizontal="center" vertical="center"/>
    </xf>
    <xf numFmtId="0" fontId="71" fillId="0" borderId="13" xfId="0" applyFont="1" applyFill="1" applyBorder="1" applyAlignment="1">
      <alignment horizontal="center" vertical="center"/>
    </xf>
    <xf numFmtId="0" fontId="84" fillId="0" borderId="0" xfId="0" applyFont="1" applyAlignment="1">
      <alignment horizontal="center" vertical="center"/>
    </xf>
    <xf numFmtId="166" fontId="0" fillId="0" borderId="13" xfId="81" applyNumberFormat="1" applyFont="1" applyFill="1" applyBorder="1" applyAlignment="1">
      <alignment vertical="center"/>
    </xf>
    <xf numFmtId="0" fontId="71" fillId="0" borderId="0" xfId="0" applyFont="1" applyFill="1" applyBorder="1" applyAlignment="1">
      <alignment horizontal="center" vertical="center"/>
    </xf>
    <xf numFmtId="0" fontId="71" fillId="0" borderId="0" xfId="0" applyFont="1" applyBorder="1" applyAlignment="1">
      <alignment horizontal="center" vertical="center"/>
    </xf>
    <xf numFmtId="0" fontId="71" fillId="0" borderId="0" xfId="0" applyFont="1" applyBorder="1" applyAlignment="1">
      <alignment horizontal="center" vertical="center" wrapText="1"/>
    </xf>
    <xf numFmtId="0" fontId="71" fillId="0" borderId="0" xfId="0" applyFont="1" applyBorder="1" applyAlignment="1">
      <alignment horizontal="left" vertical="center" wrapText="1"/>
    </xf>
    <xf numFmtId="43" fontId="71" fillId="0" borderId="0" xfId="435" applyFont="1" applyBorder="1" applyAlignment="1">
      <alignment horizontal="center" vertical="center"/>
    </xf>
    <xf numFmtId="0" fontId="6" fillId="0" borderId="0" xfId="1" applyFont="1" applyFill="1" applyAlignment="1" applyProtection="1">
      <alignment horizontal="center"/>
    </xf>
    <xf numFmtId="0" fontId="57" fillId="0" borderId="0" xfId="1" applyFont="1" applyFill="1" applyAlignment="1" applyProtection="1">
      <alignment horizontal="center"/>
    </xf>
    <xf numFmtId="0" fontId="5" fillId="0" borderId="10" xfId="1" applyFont="1" applyFill="1" applyBorder="1" applyAlignment="1" applyProtection="1">
      <alignment horizontal="center" vertical="center" wrapText="1"/>
    </xf>
    <xf numFmtId="0" fontId="5" fillId="0" borderId="11" xfId="1" applyFont="1" applyFill="1" applyBorder="1" applyAlignment="1" applyProtection="1">
      <alignment horizontal="center" vertical="center" wrapText="1"/>
    </xf>
    <xf numFmtId="0" fontId="5" fillId="0" borderId="12" xfId="1" applyFont="1" applyFill="1" applyBorder="1" applyAlignment="1" applyProtection="1">
      <alignment horizontal="center" vertical="center" wrapText="1"/>
    </xf>
    <xf numFmtId="0" fontId="5" fillId="0" borderId="10" xfId="1" applyFont="1" applyFill="1" applyBorder="1" applyAlignment="1" applyProtection="1">
      <alignment horizontal="left" vertical="center" wrapText="1"/>
    </xf>
    <xf numFmtId="0" fontId="5" fillId="0" borderId="11" xfId="1" applyFont="1" applyFill="1" applyBorder="1" applyAlignment="1" applyProtection="1">
      <alignment horizontal="left" vertical="center" wrapText="1"/>
    </xf>
    <xf numFmtId="0" fontId="5" fillId="0" borderId="12" xfId="1" applyFont="1" applyFill="1" applyBorder="1" applyAlignment="1" applyProtection="1">
      <alignment horizontal="left" vertical="center" wrapText="1"/>
    </xf>
    <xf numFmtId="0" fontId="5" fillId="0" borderId="10" xfId="1" applyFont="1" applyFill="1" applyBorder="1" applyAlignment="1" applyProtection="1">
      <alignment horizontal="center" vertical="center"/>
    </xf>
    <xf numFmtId="0" fontId="5" fillId="0" borderId="11" xfId="1" applyFont="1" applyFill="1" applyBorder="1" applyAlignment="1" applyProtection="1">
      <alignment horizontal="center" vertical="center"/>
    </xf>
    <xf numFmtId="0" fontId="5" fillId="0" borderId="12" xfId="1" applyFont="1" applyFill="1" applyBorder="1" applyAlignment="1" applyProtection="1">
      <alignment horizontal="center" vertical="center"/>
    </xf>
    <xf numFmtId="167" fontId="46" fillId="0" borderId="10" xfId="430" applyNumberFormat="1" applyFont="1" applyFill="1" applyBorder="1" applyAlignment="1" applyProtection="1">
      <alignment horizontal="right" vertical="center"/>
    </xf>
    <xf numFmtId="167" fontId="46" fillId="0" borderId="11" xfId="430" applyNumberFormat="1" applyFont="1" applyFill="1" applyBorder="1" applyAlignment="1" applyProtection="1">
      <alignment horizontal="right" vertical="center"/>
    </xf>
    <xf numFmtId="167" fontId="46" fillId="0" borderId="12" xfId="430" applyNumberFormat="1" applyFont="1" applyFill="1" applyBorder="1" applyAlignment="1" applyProtection="1">
      <alignment horizontal="right" vertical="center"/>
    </xf>
    <xf numFmtId="0" fontId="5" fillId="0" borderId="0" xfId="1" applyFont="1" applyFill="1" applyAlignment="1" applyProtection="1">
      <alignment horizontal="justify" vertical="top" wrapText="1"/>
      <protection locked="0"/>
    </xf>
    <xf numFmtId="0" fontId="58" fillId="0" borderId="0" xfId="1" applyFont="1" applyFill="1" applyAlignment="1" applyProtection="1">
      <alignment horizontal="center" vertical="top" wrapText="1"/>
    </xf>
    <xf numFmtId="0" fontId="5" fillId="0" borderId="30" xfId="1" applyFont="1" applyFill="1" applyBorder="1" applyAlignment="1" applyProtection="1">
      <alignment horizontal="justify" vertical="top" wrapText="1"/>
      <protection locked="0"/>
    </xf>
    <xf numFmtId="0" fontId="5" fillId="0" borderId="31" xfId="1" applyFont="1" applyFill="1" applyBorder="1" applyAlignment="1" applyProtection="1">
      <alignment horizontal="justify" vertical="top" wrapText="1"/>
      <protection locked="0"/>
    </xf>
    <xf numFmtId="0" fontId="5" fillId="0" borderId="32" xfId="1" applyFont="1" applyFill="1" applyBorder="1" applyAlignment="1" applyProtection="1">
      <alignment horizontal="justify" vertical="top" wrapText="1"/>
      <protection locked="0"/>
    </xf>
    <xf numFmtId="0" fontId="5" fillId="0" borderId="33" xfId="1" applyFont="1" applyFill="1" applyBorder="1" applyAlignment="1" applyProtection="1">
      <alignment horizontal="justify" vertical="top" wrapText="1"/>
      <protection locked="0"/>
    </xf>
    <xf numFmtId="0" fontId="5" fillId="0" borderId="0" xfId="1" applyFont="1" applyFill="1" applyBorder="1" applyAlignment="1" applyProtection="1">
      <alignment horizontal="justify" vertical="top" wrapText="1"/>
      <protection locked="0"/>
    </xf>
    <xf numFmtId="0" fontId="5" fillId="0" borderId="34" xfId="1" applyFont="1" applyFill="1" applyBorder="1" applyAlignment="1" applyProtection="1">
      <alignment horizontal="justify" vertical="top" wrapText="1"/>
      <protection locked="0"/>
    </xf>
    <xf numFmtId="0" fontId="5" fillId="0" borderId="35" xfId="1" applyFont="1" applyFill="1" applyBorder="1" applyAlignment="1" applyProtection="1">
      <alignment horizontal="justify" vertical="top" wrapText="1"/>
      <protection locked="0"/>
    </xf>
    <xf numFmtId="0" fontId="5" fillId="0" borderId="36" xfId="1" applyFont="1" applyFill="1" applyBorder="1" applyAlignment="1" applyProtection="1">
      <alignment horizontal="justify" vertical="top" wrapText="1"/>
      <protection locked="0"/>
    </xf>
    <xf numFmtId="0" fontId="5" fillId="0" borderId="37" xfId="1" applyFont="1" applyFill="1" applyBorder="1" applyAlignment="1" applyProtection="1">
      <alignment horizontal="justify" vertical="top" wrapText="1"/>
      <protection locked="0"/>
    </xf>
    <xf numFmtId="0" fontId="6" fillId="0" borderId="10" xfId="1" applyFont="1" applyFill="1" applyBorder="1" applyAlignment="1" applyProtection="1">
      <alignment horizontal="left"/>
      <protection locked="0"/>
    </xf>
    <xf numFmtId="0" fontId="6" fillId="0" borderId="11" xfId="1" applyFont="1" applyFill="1" applyBorder="1" applyAlignment="1" applyProtection="1">
      <alignment horizontal="left"/>
      <protection locked="0"/>
    </xf>
    <xf numFmtId="0" fontId="6" fillId="0" borderId="12" xfId="1" applyFont="1" applyFill="1" applyBorder="1" applyAlignment="1" applyProtection="1">
      <alignment horizontal="left"/>
      <protection locked="0"/>
    </xf>
    <xf numFmtId="0" fontId="7" fillId="0" borderId="10" xfId="1" applyFont="1" applyFill="1" applyBorder="1" applyAlignment="1" applyProtection="1">
      <alignment horizontal="left"/>
      <protection locked="0"/>
    </xf>
    <xf numFmtId="0" fontId="7" fillId="0" borderId="11" xfId="1" applyFont="1" applyFill="1" applyBorder="1" applyAlignment="1" applyProtection="1">
      <alignment horizontal="left"/>
      <protection locked="0"/>
    </xf>
    <xf numFmtId="0" fontId="7" fillId="0" borderId="12" xfId="1" applyFont="1" applyFill="1" applyBorder="1" applyAlignment="1" applyProtection="1">
      <alignment horizontal="left"/>
      <protection locked="0"/>
    </xf>
    <xf numFmtId="0" fontId="8" fillId="0" borderId="0" xfId="1" applyFont="1" applyFill="1" applyAlignment="1" applyProtection="1">
      <alignment horizontal="center"/>
    </xf>
    <xf numFmtId="0" fontId="8" fillId="0" borderId="0" xfId="1" applyFont="1" applyFill="1" applyAlignment="1" applyProtection="1">
      <alignment horizontal="center" wrapText="1"/>
    </xf>
    <xf numFmtId="0" fontId="31" fillId="0" borderId="0" xfId="1" applyFont="1" applyFill="1" applyAlignment="1" applyProtection="1">
      <alignment horizontal="justify" vertical="top" wrapText="1"/>
    </xf>
    <xf numFmtId="0" fontId="6" fillId="33" borderId="13" xfId="1" applyFont="1" applyFill="1" applyBorder="1" applyAlignment="1" applyProtection="1">
      <alignment horizontal="center" vertical="center" wrapText="1"/>
    </xf>
    <xf numFmtId="0" fontId="6" fillId="33" borderId="19" xfId="1" applyFont="1" applyFill="1" applyBorder="1" applyAlignment="1" applyProtection="1">
      <alignment horizontal="center" vertical="center" wrapText="1"/>
    </xf>
    <xf numFmtId="0" fontId="6" fillId="33" borderId="18" xfId="1" applyFont="1" applyFill="1" applyBorder="1" applyAlignment="1" applyProtection="1">
      <alignment horizontal="center" vertical="center" wrapText="1"/>
    </xf>
    <xf numFmtId="0" fontId="6" fillId="33" borderId="17" xfId="1" applyFont="1" applyFill="1" applyBorder="1" applyAlignment="1" applyProtection="1">
      <alignment horizontal="center" vertical="center" wrapText="1"/>
    </xf>
    <xf numFmtId="0" fontId="6" fillId="33" borderId="16" xfId="1" applyFont="1" applyFill="1" applyBorder="1" applyAlignment="1" applyProtection="1">
      <alignment horizontal="center" vertical="center" wrapText="1"/>
    </xf>
    <xf numFmtId="0" fontId="6" fillId="33" borderId="15" xfId="1" applyFont="1" applyFill="1" applyBorder="1" applyAlignment="1" applyProtection="1">
      <alignment horizontal="center" vertical="center" wrapText="1"/>
    </xf>
    <xf numFmtId="0" fontId="6" fillId="33" borderId="14" xfId="1" applyFont="1" applyFill="1" applyBorder="1" applyAlignment="1" applyProtection="1">
      <alignment horizontal="center" vertical="center" wrapText="1"/>
    </xf>
    <xf numFmtId="14" fontId="32" fillId="0" borderId="10" xfId="1" applyNumberFormat="1" applyFont="1" applyFill="1" applyBorder="1" applyAlignment="1" applyProtection="1">
      <alignment horizontal="center"/>
      <protection locked="0"/>
    </xf>
    <xf numFmtId="0" fontId="32" fillId="0" borderId="11" xfId="1" applyFont="1" applyFill="1" applyBorder="1" applyAlignment="1" applyProtection="1">
      <alignment horizontal="center"/>
      <protection locked="0"/>
    </xf>
    <xf numFmtId="0" fontId="32" fillId="0" borderId="12" xfId="1" applyFont="1" applyFill="1" applyBorder="1" applyAlignment="1" applyProtection="1">
      <alignment horizontal="center"/>
      <protection locked="0"/>
    </xf>
    <xf numFmtId="0" fontId="6" fillId="33" borderId="13" xfId="1" applyFont="1" applyFill="1" applyBorder="1" applyAlignment="1" applyProtection="1">
      <alignment horizontal="center" vertical="top" wrapText="1"/>
    </xf>
    <xf numFmtId="0" fontId="29" fillId="33" borderId="13" xfId="1" applyFont="1" applyFill="1" applyBorder="1" applyAlignment="1" applyProtection="1">
      <alignment horizontal="center" vertical="top" wrapText="1"/>
    </xf>
    <xf numFmtId="0" fontId="32" fillId="0" borderId="10" xfId="1" applyFont="1" applyFill="1" applyBorder="1" applyAlignment="1" applyProtection="1">
      <alignment horizontal="center"/>
      <protection locked="0"/>
    </xf>
    <xf numFmtId="0" fontId="32" fillId="0" borderId="18" xfId="1" applyFont="1" applyFill="1" applyBorder="1" applyAlignment="1" applyProtection="1">
      <alignment horizontal="center"/>
      <protection locked="0"/>
    </xf>
    <xf numFmtId="0" fontId="32" fillId="0" borderId="0" xfId="1" applyFont="1" applyFill="1" applyAlignment="1" applyProtection="1">
      <alignment horizontal="left" vertical="top" wrapText="1"/>
      <protection locked="0"/>
    </xf>
    <xf numFmtId="0" fontId="37" fillId="0" borderId="0" xfId="81" applyFont="1" applyAlignment="1" applyProtection="1">
      <alignment horizontal="center" vertical="center"/>
    </xf>
    <xf numFmtId="43" fontId="37" fillId="36" borderId="10" xfId="435" applyFont="1" applyFill="1" applyBorder="1" applyAlignment="1" applyProtection="1">
      <alignment horizontal="center" vertical="center"/>
    </xf>
    <xf numFmtId="43" fontId="37" fillId="36" borderId="11" xfId="435" applyFont="1" applyFill="1" applyBorder="1" applyAlignment="1" applyProtection="1">
      <alignment horizontal="center" vertical="center"/>
    </xf>
    <xf numFmtId="43" fontId="37" fillId="36" borderId="12" xfId="435" applyFont="1" applyFill="1" applyBorder="1" applyAlignment="1" applyProtection="1">
      <alignment horizontal="center" vertical="center"/>
    </xf>
    <xf numFmtId="43" fontId="37" fillId="37" borderId="15" xfId="435" applyFont="1" applyFill="1" applyBorder="1" applyAlignment="1" applyProtection="1">
      <alignment horizontal="center" vertical="center"/>
    </xf>
    <xf numFmtId="43" fontId="37" fillId="37" borderId="14" xfId="435" applyFont="1" applyFill="1" applyBorder="1" applyAlignment="1" applyProtection="1">
      <alignment horizontal="center" vertical="center"/>
    </xf>
    <xf numFmtId="43" fontId="70" fillId="34" borderId="13" xfId="435" applyFont="1" applyFill="1" applyBorder="1" applyAlignment="1">
      <alignment horizontal="center" vertical="center" wrapText="1"/>
    </xf>
    <xf numFmtId="0" fontId="70" fillId="34" borderId="13" xfId="0" applyFont="1" applyFill="1" applyBorder="1" applyAlignment="1">
      <alignment horizontal="center" vertical="center" wrapText="1"/>
    </xf>
    <xf numFmtId="0" fontId="70" fillId="35" borderId="10" xfId="0" applyFont="1" applyFill="1" applyBorder="1" applyAlignment="1">
      <alignment horizontal="center" vertical="center"/>
    </xf>
    <xf numFmtId="0" fontId="70" fillId="35" borderId="12" xfId="0" applyFont="1" applyFill="1" applyBorder="1" applyAlignment="1">
      <alignment horizontal="center" vertical="center"/>
    </xf>
    <xf numFmtId="43" fontId="70" fillId="0" borderId="0" xfId="435" applyFont="1" applyFill="1" applyBorder="1" applyAlignment="1">
      <alignment horizontal="center" vertical="center"/>
    </xf>
    <xf numFmtId="0" fontId="70" fillId="35" borderId="13" xfId="0" applyFont="1" applyFill="1" applyBorder="1" applyAlignment="1">
      <alignment horizontal="center" vertical="center"/>
    </xf>
    <xf numFmtId="0" fontId="70" fillId="39" borderId="11" xfId="0" applyFont="1" applyFill="1" applyBorder="1" applyAlignment="1">
      <alignment horizontal="center" wrapText="1"/>
    </xf>
    <xf numFmtId="0" fontId="70" fillId="39" borderId="13" xfId="0" applyFont="1" applyFill="1" applyBorder="1" applyAlignment="1">
      <alignment horizontal="center" wrapText="1"/>
    </xf>
    <xf numFmtId="0" fontId="70" fillId="0" borderId="0" xfId="0" applyFont="1" applyFill="1" applyBorder="1" applyAlignment="1">
      <alignment horizontal="center" vertical="center"/>
    </xf>
    <xf numFmtId="0" fontId="70" fillId="35" borderId="21" xfId="0" applyFont="1" applyFill="1" applyBorder="1" applyAlignment="1">
      <alignment horizontal="center" vertical="center"/>
    </xf>
    <xf numFmtId="14" fontId="70" fillId="34" borderId="13" xfId="0" applyNumberFormat="1" applyFont="1" applyFill="1" applyBorder="1" applyAlignment="1">
      <alignment horizontal="center" vertical="center" wrapText="1"/>
    </xf>
    <xf numFmtId="0" fontId="70" fillId="39" borderId="10" xfId="0" applyFont="1" applyFill="1" applyBorder="1" applyAlignment="1">
      <alignment horizontal="center" wrapText="1"/>
    </xf>
    <xf numFmtId="0" fontId="70" fillId="39" borderId="12" xfId="0" applyFont="1" applyFill="1" applyBorder="1" applyAlignment="1">
      <alignment horizontal="center" wrapText="1"/>
    </xf>
    <xf numFmtId="43" fontId="69" fillId="35" borderId="13" xfId="435" applyFont="1" applyFill="1" applyBorder="1" applyAlignment="1" applyProtection="1">
      <alignment horizontal="center" vertical="center" wrapText="1"/>
      <protection locked="0"/>
    </xf>
    <xf numFmtId="0" fontId="37" fillId="37" borderId="15" xfId="81" applyFont="1" applyFill="1" applyBorder="1" applyAlignment="1" applyProtection="1">
      <alignment horizontal="center" vertical="center"/>
    </xf>
    <xf numFmtId="0" fontId="37" fillId="37" borderId="14" xfId="81" applyFont="1" applyFill="1" applyBorder="1" applyAlignment="1" applyProtection="1">
      <alignment horizontal="center" vertical="center"/>
    </xf>
    <xf numFmtId="0" fontId="37" fillId="36" borderId="10" xfId="81" applyFont="1" applyFill="1" applyBorder="1" applyAlignment="1" applyProtection="1">
      <alignment horizontal="center" vertical="center"/>
    </xf>
    <xf numFmtId="0" fontId="37" fillId="36" borderId="11" xfId="81" applyFont="1" applyFill="1" applyBorder="1" applyAlignment="1" applyProtection="1">
      <alignment horizontal="center" vertical="center"/>
    </xf>
    <xf numFmtId="0" fontId="37" fillId="36" borderId="12" xfId="81" applyFont="1" applyFill="1" applyBorder="1" applyAlignment="1" applyProtection="1">
      <alignment horizontal="center" vertical="center"/>
    </xf>
  </cellXfs>
  <cellStyles count="436">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2" xfId="33"/>
    <cellStyle name="Millares 2 2" xfId="34"/>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abloLaura\Desktop\PRLS\OPERACIONES%20PENDIENTES%20EN%20LA%20CUT\2017\PT%20-%20ELABORACI&#211;N%20FORMULARIO%20N&#176;9%202017\DICIEMBRE%20-%20CIERRE\FORM.%209%20-%20ENERO%20A%20DICIEMBRE%20-%20CIERRE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9"/>
      <sheetName val="CONCEPTOS"/>
      <sheetName val="bd_lista"/>
      <sheetName val="RESUMEN"/>
      <sheetName val="CONCEPTOS."/>
      <sheetName val="CUT MN"/>
      <sheetName val="CUT ME"/>
      <sheetName val="TRL MN"/>
      <sheetName val="TRL ME"/>
      <sheetName val="CDI"/>
      <sheetName val="LISTA"/>
    </sheetNames>
    <sheetDataSet>
      <sheetData sheetId="0"/>
      <sheetData sheetId="1"/>
      <sheetData sheetId="2"/>
      <sheetData sheetId="3">
        <row r="11">
          <cell r="A11">
            <v>6</v>
          </cell>
          <cell r="B11" t="str">
            <v>Vicepresidencia Del Estado Plurinacional</v>
          </cell>
          <cell r="C11" t="str">
            <v>YAP</v>
          </cell>
          <cell r="D11">
            <v>0</v>
          </cell>
          <cell r="E11">
            <v>0</v>
          </cell>
          <cell r="F11">
            <v>0</v>
          </cell>
          <cell r="G11">
            <v>5162.7299999999996</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row>
        <row r="12">
          <cell r="A12">
            <v>10</v>
          </cell>
          <cell r="B12" t="str">
            <v>Ministerio De Relaciones Exteriores</v>
          </cell>
          <cell r="C12" t="str">
            <v>PLS</v>
          </cell>
          <cell r="D12">
            <v>0</v>
          </cell>
          <cell r="E12">
            <v>0</v>
          </cell>
          <cell r="F12">
            <v>0</v>
          </cell>
          <cell r="G12">
            <v>452.40000000000003</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row>
        <row r="13">
          <cell r="A13">
            <v>15</v>
          </cell>
          <cell r="B13" t="str">
            <v>Ministerio De Gobierno</v>
          </cell>
          <cell r="C13" t="str">
            <v>WAM</v>
          </cell>
          <cell r="D13">
            <v>0</v>
          </cell>
          <cell r="E13">
            <v>34815.39</v>
          </cell>
          <cell r="F13">
            <v>0</v>
          </cell>
          <cell r="G13">
            <v>197257.96000000005</v>
          </cell>
          <cell r="H13">
            <v>0</v>
          </cell>
          <cell r="I13">
            <v>0</v>
          </cell>
          <cell r="J13">
            <v>0</v>
          </cell>
          <cell r="K13">
            <v>0</v>
          </cell>
          <cell r="L13">
            <v>0</v>
          </cell>
          <cell r="M13">
            <v>227393.29</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A14">
            <v>16</v>
          </cell>
          <cell r="B14" t="str">
            <v>Ministerio De Educación</v>
          </cell>
          <cell r="C14" t="str">
            <v>JAD</v>
          </cell>
          <cell r="D14">
            <v>1610155.3</v>
          </cell>
          <cell r="E14">
            <v>5814694.3999999994</v>
          </cell>
          <cell r="F14">
            <v>11509355.49</v>
          </cell>
          <cell r="G14">
            <v>981417.13000000024</v>
          </cell>
          <cell r="H14">
            <v>0</v>
          </cell>
          <cell r="I14">
            <v>0</v>
          </cell>
          <cell r="J14">
            <v>696.75</v>
          </cell>
          <cell r="K14">
            <v>0</v>
          </cell>
          <cell r="L14">
            <v>0</v>
          </cell>
          <cell r="M14">
            <v>0</v>
          </cell>
          <cell r="N14">
            <v>0</v>
          </cell>
          <cell r="O14">
            <v>0</v>
          </cell>
          <cell r="P14">
            <v>0</v>
          </cell>
          <cell r="Q14">
            <v>11390</v>
          </cell>
          <cell r="R14">
            <v>0</v>
          </cell>
          <cell r="S14">
            <v>0</v>
          </cell>
          <cell r="T14">
            <v>0</v>
          </cell>
          <cell r="U14">
            <v>0</v>
          </cell>
          <cell r="V14">
            <v>0</v>
          </cell>
          <cell r="W14">
            <v>0</v>
          </cell>
          <cell r="X14">
            <v>0</v>
          </cell>
          <cell r="Y14">
            <v>0</v>
          </cell>
          <cell r="Z14">
            <v>0</v>
          </cell>
          <cell r="AA14">
            <v>0</v>
          </cell>
          <cell r="AB14">
            <v>467048.15</v>
          </cell>
          <cell r="AC14">
            <v>0</v>
          </cell>
          <cell r="AD14">
            <v>0</v>
          </cell>
          <cell r="AE14">
            <v>0</v>
          </cell>
          <cell r="AF14">
            <v>0</v>
          </cell>
          <cell r="AG14">
            <v>0</v>
          </cell>
          <cell r="AH14">
            <v>0</v>
          </cell>
          <cell r="AI14">
            <v>0</v>
          </cell>
          <cell r="AJ14">
            <v>0</v>
          </cell>
          <cell r="AK14">
            <v>0</v>
          </cell>
          <cell r="AL14">
            <v>0</v>
          </cell>
        </row>
        <row r="15">
          <cell r="A15">
            <v>20</v>
          </cell>
          <cell r="B15" t="str">
            <v>Ministerio De Defensa</v>
          </cell>
          <cell r="C15" t="str">
            <v>PLS</v>
          </cell>
          <cell r="D15">
            <v>0</v>
          </cell>
          <cell r="E15">
            <v>0</v>
          </cell>
          <cell r="F15">
            <v>4644.16</v>
          </cell>
          <cell r="G15">
            <v>9762202.629999999</v>
          </cell>
          <cell r="H15">
            <v>0</v>
          </cell>
          <cell r="I15">
            <v>50</v>
          </cell>
          <cell r="J15">
            <v>0</v>
          </cell>
          <cell r="K15">
            <v>0</v>
          </cell>
          <cell r="L15">
            <v>409.53000000000003</v>
          </cell>
          <cell r="M15">
            <v>0</v>
          </cell>
          <cell r="N15">
            <v>0</v>
          </cell>
          <cell r="O15">
            <v>82.13</v>
          </cell>
          <cell r="P15">
            <v>1771.94</v>
          </cell>
          <cell r="Q15">
            <v>0</v>
          </cell>
          <cell r="R15">
            <v>0</v>
          </cell>
          <cell r="S15">
            <v>0</v>
          </cell>
          <cell r="T15">
            <v>0</v>
          </cell>
          <cell r="U15">
            <v>0</v>
          </cell>
          <cell r="V15">
            <v>0</v>
          </cell>
          <cell r="W15">
            <v>0</v>
          </cell>
          <cell r="X15">
            <v>0</v>
          </cell>
          <cell r="Y15">
            <v>0</v>
          </cell>
          <cell r="Z15">
            <v>0</v>
          </cell>
          <cell r="AA15">
            <v>0</v>
          </cell>
          <cell r="AB15">
            <v>108817.44</v>
          </cell>
          <cell r="AC15">
            <v>0</v>
          </cell>
          <cell r="AD15">
            <v>49255.21</v>
          </cell>
          <cell r="AE15">
            <v>0</v>
          </cell>
          <cell r="AF15">
            <v>0</v>
          </cell>
          <cell r="AG15">
            <v>0</v>
          </cell>
          <cell r="AH15">
            <v>0</v>
          </cell>
          <cell r="AI15">
            <v>0</v>
          </cell>
          <cell r="AJ15">
            <v>0</v>
          </cell>
          <cell r="AK15">
            <v>0</v>
          </cell>
          <cell r="AL15">
            <v>0</v>
          </cell>
        </row>
        <row r="16">
          <cell r="A16">
            <v>25</v>
          </cell>
          <cell r="B16" t="str">
            <v>Ministerio De La Presidencia</v>
          </cell>
          <cell r="C16" t="str">
            <v>JAD</v>
          </cell>
          <cell r="D16">
            <v>0</v>
          </cell>
          <cell r="E16">
            <v>0</v>
          </cell>
          <cell r="F16">
            <v>0</v>
          </cell>
          <cell r="G16">
            <v>7669069.5699999994</v>
          </cell>
          <cell r="H16">
            <v>0</v>
          </cell>
          <cell r="I16">
            <v>2145.11</v>
          </cell>
          <cell r="J16">
            <v>19125712.020000007</v>
          </cell>
          <cell r="K16">
            <v>0</v>
          </cell>
          <cell r="L16">
            <v>21549.72</v>
          </cell>
          <cell r="M16">
            <v>3561651.36</v>
          </cell>
          <cell r="N16">
            <v>0</v>
          </cell>
          <cell r="O16">
            <v>0</v>
          </cell>
          <cell r="P16">
            <v>62866.710000000006</v>
          </cell>
          <cell r="Q16">
            <v>138958252.84000003</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row>
        <row r="17">
          <cell r="A17">
            <v>30</v>
          </cell>
          <cell r="B17" t="str">
            <v>Ministerio De Justicia Y Transparencia Institucional</v>
          </cell>
          <cell r="C17" t="str">
            <v>WAM</v>
          </cell>
          <cell r="D17">
            <v>0</v>
          </cell>
          <cell r="E17">
            <v>0</v>
          </cell>
          <cell r="F17">
            <v>0</v>
          </cell>
          <cell r="G17">
            <v>684</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50.01</v>
          </cell>
          <cell r="AB17">
            <v>0</v>
          </cell>
          <cell r="AC17">
            <v>0</v>
          </cell>
          <cell r="AD17">
            <v>0</v>
          </cell>
          <cell r="AE17">
            <v>0</v>
          </cell>
          <cell r="AF17">
            <v>0</v>
          </cell>
          <cell r="AG17">
            <v>0</v>
          </cell>
          <cell r="AH17">
            <v>0</v>
          </cell>
          <cell r="AI17">
            <v>0</v>
          </cell>
          <cell r="AJ17">
            <v>0</v>
          </cell>
          <cell r="AK17">
            <v>0</v>
          </cell>
          <cell r="AL17">
            <v>0</v>
          </cell>
        </row>
        <row r="18">
          <cell r="A18">
            <v>35</v>
          </cell>
          <cell r="B18" t="str">
            <v>Ministerio De Economía Y Finanzas Públicas</v>
          </cell>
          <cell r="C18" t="str">
            <v>MVP</v>
          </cell>
          <cell r="D18">
            <v>0</v>
          </cell>
          <cell r="E18">
            <v>0</v>
          </cell>
          <cell r="F18">
            <v>0</v>
          </cell>
          <cell r="G18">
            <v>4484454.4200000009</v>
          </cell>
          <cell r="H18">
            <v>0</v>
          </cell>
          <cell r="I18">
            <v>0</v>
          </cell>
          <cell r="J18">
            <v>372373331.70999998</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274400</v>
          </cell>
          <cell r="Z18">
            <v>0</v>
          </cell>
          <cell r="AA18">
            <v>0</v>
          </cell>
          <cell r="AB18">
            <v>0</v>
          </cell>
          <cell r="AC18">
            <v>0</v>
          </cell>
          <cell r="AD18">
            <v>0</v>
          </cell>
          <cell r="AE18">
            <v>0</v>
          </cell>
          <cell r="AF18">
            <v>0</v>
          </cell>
          <cell r="AG18">
            <v>0</v>
          </cell>
          <cell r="AH18">
            <v>0</v>
          </cell>
          <cell r="AI18">
            <v>0</v>
          </cell>
          <cell r="AJ18">
            <v>0</v>
          </cell>
          <cell r="AK18">
            <v>0</v>
          </cell>
          <cell r="AL18">
            <v>0</v>
          </cell>
        </row>
        <row r="19">
          <cell r="A19">
            <v>41</v>
          </cell>
          <cell r="B19" t="str">
            <v>Ministerio De Desarrollo Productivo Y Economía Plural</v>
          </cell>
          <cell r="C19" t="str">
            <v>BCC</v>
          </cell>
          <cell r="D19">
            <v>0</v>
          </cell>
          <cell r="E19">
            <v>1048311.43</v>
          </cell>
          <cell r="F19">
            <v>42306532.380000003</v>
          </cell>
          <cell r="G19">
            <v>855157.58</v>
          </cell>
          <cell r="H19">
            <v>0</v>
          </cell>
          <cell r="I19">
            <v>50</v>
          </cell>
          <cell r="J19">
            <v>10018371.85</v>
          </cell>
          <cell r="K19">
            <v>0</v>
          </cell>
          <cell r="L19">
            <v>2008.6100000000001</v>
          </cell>
          <cell r="M19">
            <v>0</v>
          </cell>
          <cell r="N19">
            <v>0</v>
          </cell>
          <cell r="O19">
            <v>414.47</v>
          </cell>
          <cell r="P19">
            <v>5825.41</v>
          </cell>
          <cell r="Q19">
            <v>33288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row>
        <row r="20">
          <cell r="A20">
            <v>46</v>
          </cell>
          <cell r="B20" t="str">
            <v>Ministerio De Salud</v>
          </cell>
          <cell r="C20" t="str">
            <v>JMT</v>
          </cell>
          <cell r="D20">
            <v>1042241.91</v>
          </cell>
          <cell r="E20">
            <v>0</v>
          </cell>
          <cell r="F20">
            <v>0</v>
          </cell>
          <cell r="G20">
            <v>1632912.37</v>
          </cell>
          <cell r="H20">
            <v>0</v>
          </cell>
          <cell r="I20">
            <v>0</v>
          </cell>
          <cell r="J20">
            <v>84885.26</v>
          </cell>
          <cell r="K20">
            <v>0</v>
          </cell>
          <cell r="L20">
            <v>9559.7900000000009</v>
          </cell>
          <cell r="M20">
            <v>0</v>
          </cell>
          <cell r="N20">
            <v>0</v>
          </cell>
          <cell r="O20">
            <v>0</v>
          </cell>
          <cell r="P20">
            <v>0</v>
          </cell>
          <cell r="Q20">
            <v>205081</v>
          </cell>
          <cell r="R20">
            <v>0</v>
          </cell>
          <cell r="S20">
            <v>0</v>
          </cell>
          <cell r="T20">
            <v>0</v>
          </cell>
          <cell r="U20">
            <v>0</v>
          </cell>
          <cell r="V20">
            <v>0</v>
          </cell>
          <cell r="W20">
            <v>0</v>
          </cell>
          <cell r="X20">
            <v>0</v>
          </cell>
          <cell r="Y20">
            <v>0</v>
          </cell>
          <cell r="Z20">
            <v>0</v>
          </cell>
          <cell r="AA20">
            <v>100.02</v>
          </cell>
          <cell r="AB20">
            <v>63842521.399999999</v>
          </cell>
          <cell r="AC20">
            <v>0</v>
          </cell>
          <cell r="AD20">
            <v>0</v>
          </cell>
          <cell r="AE20">
            <v>0</v>
          </cell>
          <cell r="AF20">
            <v>0</v>
          </cell>
          <cell r="AG20">
            <v>0</v>
          </cell>
          <cell r="AH20">
            <v>0</v>
          </cell>
          <cell r="AI20">
            <v>0</v>
          </cell>
          <cell r="AJ20">
            <v>0</v>
          </cell>
          <cell r="AK20">
            <v>0</v>
          </cell>
          <cell r="AL20">
            <v>0</v>
          </cell>
        </row>
        <row r="21">
          <cell r="A21">
            <v>47</v>
          </cell>
          <cell r="B21" t="str">
            <v>Ministerio De Desarrollo Rural Y Tierras</v>
          </cell>
          <cell r="C21" t="str">
            <v>SGP</v>
          </cell>
          <cell r="D21">
            <v>619127</v>
          </cell>
          <cell r="E21">
            <v>822475.53</v>
          </cell>
          <cell r="F21">
            <v>3475229</v>
          </cell>
          <cell r="G21">
            <v>0.03</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A22">
            <v>48</v>
          </cell>
          <cell r="B22" t="str">
            <v>Ministerio De Deportes</v>
          </cell>
          <cell r="C22" t="str">
            <v>RCC</v>
          </cell>
          <cell r="D22">
            <v>0</v>
          </cell>
          <cell r="E22">
            <v>0</v>
          </cell>
          <cell r="F22">
            <v>0</v>
          </cell>
          <cell r="G22">
            <v>5575.8899999999994</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A23">
            <v>50</v>
          </cell>
          <cell r="B23" t="str">
            <v>Min De Transparencia Inst. Y Lucha Contra La Corrupción</v>
          </cell>
          <cell r="C23" t="str">
            <v>-</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row>
        <row r="24">
          <cell r="A24">
            <v>51</v>
          </cell>
          <cell r="B24" t="str">
            <v>Viceministerio De Autonomías</v>
          </cell>
          <cell r="C24" t="str">
            <v>YAP</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row>
        <row r="25">
          <cell r="A25">
            <v>52</v>
          </cell>
          <cell r="B25" t="str">
            <v>Ministerio De Culturas Y Turismo</v>
          </cell>
          <cell r="C25" t="str">
            <v>DCS</v>
          </cell>
          <cell r="D25">
            <v>0</v>
          </cell>
          <cell r="E25">
            <v>0</v>
          </cell>
          <cell r="F25">
            <v>0</v>
          </cell>
          <cell r="G25">
            <v>1130.29</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row>
        <row r="26">
          <cell r="A26">
            <v>66</v>
          </cell>
          <cell r="B26" t="str">
            <v>Ministerio De Planificación Del Desarrollo</v>
          </cell>
          <cell r="C26" t="str">
            <v>ETC</v>
          </cell>
          <cell r="D26">
            <v>0</v>
          </cell>
          <cell r="E26">
            <v>0</v>
          </cell>
          <cell r="F26">
            <v>7928.75</v>
          </cell>
          <cell r="G26">
            <v>56643.82</v>
          </cell>
          <cell r="H26">
            <v>0</v>
          </cell>
          <cell r="I26">
            <v>0</v>
          </cell>
          <cell r="J26">
            <v>0</v>
          </cell>
          <cell r="K26">
            <v>0</v>
          </cell>
          <cell r="L26">
            <v>8311.5299999999988</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row>
        <row r="27">
          <cell r="A27">
            <v>70</v>
          </cell>
          <cell r="B27" t="str">
            <v>Ministerio De Trabajo, Empleo Y Previsión Social</v>
          </cell>
          <cell r="C27" t="str">
            <v>ETC</v>
          </cell>
          <cell r="D27">
            <v>30564.359999999997</v>
          </cell>
          <cell r="E27">
            <v>0</v>
          </cell>
          <cell r="F27">
            <v>5354.78</v>
          </cell>
          <cell r="G27">
            <v>1705.25</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row>
        <row r="28">
          <cell r="A28">
            <v>76</v>
          </cell>
          <cell r="B28" t="str">
            <v>Ministerio De Minería Y Metalurgia</v>
          </cell>
          <cell r="C28" t="str">
            <v>YAP</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row>
        <row r="29">
          <cell r="A29">
            <v>78</v>
          </cell>
          <cell r="B29" t="str">
            <v>Ministerio De Hidrocarburos</v>
          </cell>
          <cell r="C29" t="str">
            <v>WAM</v>
          </cell>
          <cell r="D29">
            <v>0</v>
          </cell>
          <cell r="E29">
            <v>0</v>
          </cell>
          <cell r="F29">
            <v>1164572.31</v>
          </cell>
          <cell r="G29">
            <v>684</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1234418.1000000001</v>
          </cell>
          <cell r="AC29">
            <v>0</v>
          </cell>
          <cell r="AD29">
            <v>0</v>
          </cell>
          <cell r="AE29">
            <v>0</v>
          </cell>
          <cell r="AF29">
            <v>0</v>
          </cell>
          <cell r="AG29">
            <v>0</v>
          </cell>
          <cell r="AH29">
            <v>0</v>
          </cell>
          <cell r="AI29">
            <v>0</v>
          </cell>
          <cell r="AJ29">
            <v>0</v>
          </cell>
          <cell r="AK29">
            <v>0</v>
          </cell>
          <cell r="AL29">
            <v>0</v>
          </cell>
        </row>
        <row r="30">
          <cell r="A30">
            <v>80</v>
          </cell>
          <cell r="B30" t="str">
            <v>Ministerio De Defensa Legal Del Estado</v>
          </cell>
          <cell r="C30" t="str">
            <v>-</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row>
        <row r="31">
          <cell r="A31">
            <v>81</v>
          </cell>
          <cell r="B31" t="str">
            <v>Ministerio De Obras Públicas, Servicios Y Vivienda</v>
          </cell>
          <cell r="C31" t="str">
            <v>YAP</v>
          </cell>
          <cell r="D31">
            <v>3545.18</v>
          </cell>
          <cell r="E31">
            <v>144858503.30000001</v>
          </cell>
          <cell r="F31">
            <v>0</v>
          </cell>
          <cell r="G31">
            <v>54006.14</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row>
        <row r="32">
          <cell r="A32">
            <v>85</v>
          </cell>
          <cell r="B32" t="str">
            <v>Ministerio De Energias</v>
          </cell>
          <cell r="C32" t="str">
            <v>WAM</v>
          </cell>
          <cell r="D32">
            <v>329538.58</v>
          </cell>
          <cell r="E32">
            <v>0</v>
          </cell>
          <cell r="F32">
            <v>0</v>
          </cell>
          <cell r="G32">
            <v>0</v>
          </cell>
          <cell r="H32">
            <v>0</v>
          </cell>
          <cell r="I32">
            <v>0</v>
          </cell>
          <cell r="J32">
            <v>0</v>
          </cell>
          <cell r="K32">
            <v>0</v>
          </cell>
          <cell r="L32">
            <v>2734.44</v>
          </cell>
          <cell r="M32">
            <v>0</v>
          </cell>
          <cell r="N32">
            <v>0</v>
          </cell>
          <cell r="O32">
            <v>0</v>
          </cell>
          <cell r="P32">
            <v>0</v>
          </cell>
          <cell r="Q32">
            <v>0</v>
          </cell>
          <cell r="R32">
            <v>0</v>
          </cell>
          <cell r="S32">
            <v>0</v>
          </cell>
          <cell r="T32">
            <v>0</v>
          </cell>
          <cell r="U32">
            <v>0</v>
          </cell>
          <cell r="V32">
            <v>0</v>
          </cell>
          <cell r="W32">
            <v>0</v>
          </cell>
          <cell r="X32">
            <v>311578.9362</v>
          </cell>
          <cell r="Y32">
            <v>0</v>
          </cell>
          <cell r="Z32">
            <v>0</v>
          </cell>
          <cell r="AA32">
            <v>50.01</v>
          </cell>
          <cell r="AB32">
            <v>1534933.51</v>
          </cell>
          <cell r="AC32">
            <v>0</v>
          </cell>
          <cell r="AD32">
            <v>0</v>
          </cell>
          <cell r="AE32">
            <v>0</v>
          </cell>
          <cell r="AF32">
            <v>0</v>
          </cell>
          <cell r="AG32">
            <v>0</v>
          </cell>
          <cell r="AH32">
            <v>0</v>
          </cell>
          <cell r="AI32">
            <v>0</v>
          </cell>
          <cell r="AJ32">
            <v>0</v>
          </cell>
          <cell r="AK32">
            <v>0</v>
          </cell>
          <cell r="AL32">
            <v>0</v>
          </cell>
        </row>
        <row r="33">
          <cell r="A33">
            <v>86</v>
          </cell>
          <cell r="B33" t="str">
            <v>Ministerio De Medio Ambiente Y Agua</v>
          </cell>
          <cell r="C33" t="str">
            <v>JAD</v>
          </cell>
          <cell r="D33">
            <v>0</v>
          </cell>
          <cell r="E33">
            <v>0</v>
          </cell>
          <cell r="F33">
            <v>0</v>
          </cell>
          <cell r="G33">
            <v>8059981.5500000007</v>
          </cell>
          <cell r="H33">
            <v>0</v>
          </cell>
          <cell r="I33">
            <v>0</v>
          </cell>
          <cell r="J33">
            <v>10557056.359999999</v>
          </cell>
          <cell r="K33">
            <v>0</v>
          </cell>
          <cell r="L33">
            <v>200</v>
          </cell>
          <cell r="M33">
            <v>0</v>
          </cell>
          <cell r="N33">
            <v>0</v>
          </cell>
          <cell r="O33">
            <v>0</v>
          </cell>
          <cell r="P33">
            <v>0</v>
          </cell>
          <cell r="Q33">
            <v>0</v>
          </cell>
          <cell r="R33">
            <v>0</v>
          </cell>
          <cell r="S33">
            <v>0</v>
          </cell>
          <cell r="T33">
            <v>0</v>
          </cell>
          <cell r="U33">
            <v>0</v>
          </cell>
          <cell r="V33">
            <v>0</v>
          </cell>
          <cell r="W33">
            <v>0</v>
          </cell>
          <cell r="X33">
            <v>0</v>
          </cell>
          <cell r="Y33">
            <v>200.04</v>
          </cell>
          <cell r="Z33">
            <v>0</v>
          </cell>
          <cell r="AA33">
            <v>700.14</v>
          </cell>
          <cell r="AB33">
            <v>207154614.76999998</v>
          </cell>
          <cell r="AC33">
            <v>0</v>
          </cell>
          <cell r="AD33">
            <v>0</v>
          </cell>
          <cell r="AE33">
            <v>0</v>
          </cell>
          <cell r="AF33">
            <v>0</v>
          </cell>
          <cell r="AG33">
            <v>0</v>
          </cell>
          <cell r="AH33">
            <v>0</v>
          </cell>
          <cell r="AI33">
            <v>0</v>
          </cell>
          <cell r="AJ33">
            <v>0</v>
          </cell>
          <cell r="AK33">
            <v>0</v>
          </cell>
          <cell r="AL33">
            <v>0</v>
          </cell>
        </row>
        <row r="34">
          <cell r="A34">
            <v>87</v>
          </cell>
          <cell r="B34" t="str">
            <v>Ministerio De Comunicación</v>
          </cell>
          <cell r="C34" t="str">
            <v>ETC</v>
          </cell>
          <cell r="D34">
            <v>144858503.30000001</v>
          </cell>
          <cell r="E34">
            <v>0</v>
          </cell>
          <cell r="F34">
            <v>0</v>
          </cell>
          <cell r="G34">
            <v>14351.43</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A35">
            <v>95</v>
          </cell>
          <cell r="B35" t="str">
            <v>Consejo Supremo De Defensa Plurinacional</v>
          </cell>
          <cell r="C35" t="str">
            <v>RCC</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t="str">
            <v>99 - 01</v>
          </cell>
          <cell r="B36" t="str">
            <v>Dirección General De Programación Y Operaciones Del Tesoro</v>
          </cell>
          <cell r="C36" t="str">
            <v>JMT</v>
          </cell>
          <cell r="D36">
            <v>7189578.8300000001</v>
          </cell>
          <cell r="E36">
            <v>3943282.4299999997</v>
          </cell>
          <cell r="F36">
            <v>4335.1400000000003</v>
          </cell>
          <cell r="G36">
            <v>0</v>
          </cell>
          <cell r="H36">
            <v>0</v>
          </cell>
          <cell r="I36">
            <v>0</v>
          </cell>
          <cell r="J36">
            <v>179434.8</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row>
        <row r="37">
          <cell r="A37" t="str">
            <v>99 - 02</v>
          </cell>
          <cell r="B37" t="str">
            <v>Dirección General De Programación Y Operaciones Del Tesoro</v>
          </cell>
          <cell r="C37" t="str">
            <v>JMT</v>
          </cell>
          <cell r="D37">
            <v>3188473.37</v>
          </cell>
          <cell r="E37">
            <v>76030550.419999987</v>
          </cell>
          <cell r="F37">
            <v>1094507824.8699999</v>
          </cell>
          <cell r="G37">
            <v>36145281.219999939</v>
          </cell>
          <cell r="H37">
            <v>0</v>
          </cell>
          <cell r="I37">
            <v>4807.1400000000003</v>
          </cell>
          <cell r="J37">
            <v>117666436.60000007</v>
          </cell>
          <cell r="K37">
            <v>0</v>
          </cell>
          <cell r="L37">
            <v>0</v>
          </cell>
          <cell r="M37">
            <v>2148290.4</v>
          </cell>
          <cell r="N37">
            <v>0</v>
          </cell>
          <cell r="O37">
            <v>3936599.0900000003</v>
          </cell>
          <cell r="P37">
            <v>0</v>
          </cell>
          <cell r="Q37">
            <v>22899310.150000002</v>
          </cell>
          <cell r="R37">
            <v>0</v>
          </cell>
          <cell r="S37">
            <v>0</v>
          </cell>
          <cell r="T37">
            <v>0</v>
          </cell>
          <cell r="U37">
            <v>0</v>
          </cell>
          <cell r="V37">
            <v>0</v>
          </cell>
          <cell r="W37">
            <v>311578.9362</v>
          </cell>
          <cell r="X37">
            <v>72670615.749200001</v>
          </cell>
          <cell r="Y37">
            <v>232239.27000000002</v>
          </cell>
          <cell r="Z37">
            <v>0</v>
          </cell>
          <cell r="AA37">
            <v>0</v>
          </cell>
          <cell r="AB37">
            <v>807789998.46000004</v>
          </cell>
          <cell r="AC37">
            <v>0</v>
          </cell>
          <cell r="AD37">
            <v>1201891.48</v>
          </cell>
          <cell r="AE37">
            <v>0</v>
          </cell>
          <cell r="AF37">
            <v>0</v>
          </cell>
          <cell r="AG37">
            <v>0</v>
          </cell>
          <cell r="AH37">
            <v>0</v>
          </cell>
          <cell r="AI37">
            <v>0</v>
          </cell>
          <cell r="AJ37">
            <v>1.2800000000000009</v>
          </cell>
          <cell r="AK37">
            <v>0</v>
          </cell>
          <cell r="AL37">
            <v>0</v>
          </cell>
        </row>
        <row r="38">
          <cell r="A38" t="str">
            <v>99 - 03</v>
          </cell>
          <cell r="B38" t="str">
            <v>Dirección General De Crédito Público</v>
          </cell>
          <cell r="C38" t="str">
            <v>SGP</v>
          </cell>
          <cell r="D38">
            <v>0</v>
          </cell>
          <cell r="E38">
            <v>0</v>
          </cell>
          <cell r="F38">
            <v>0</v>
          </cell>
          <cell r="G38">
            <v>103.87</v>
          </cell>
          <cell r="H38">
            <v>0</v>
          </cell>
          <cell r="I38">
            <v>104046.08000000002</v>
          </cell>
          <cell r="J38">
            <v>1709684842.8899999</v>
          </cell>
          <cell r="K38">
            <v>0</v>
          </cell>
          <cell r="L38">
            <v>270</v>
          </cell>
          <cell r="M38">
            <v>0</v>
          </cell>
          <cell r="N38">
            <v>0</v>
          </cell>
          <cell r="O38">
            <v>185028690.14000002</v>
          </cell>
          <cell r="P38">
            <v>0</v>
          </cell>
          <cell r="Q38">
            <v>1743.46</v>
          </cell>
          <cell r="R38">
            <v>169425101.28999999</v>
          </cell>
          <cell r="S38">
            <v>0</v>
          </cell>
          <cell r="T38">
            <v>0</v>
          </cell>
          <cell r="U38">
            <v>0</v>
          </cell>
          <cell r="V38">
            <v>0</v>
          </cell>
          <cell r="W38">
            <v>0</v>
          </cell>
          <cell r="X38">
            <v>0</v>
          </cell>
          <cell r="Y38">
            <v>0</v>
          </cell>
          <cell r="Z38">
            <v>0</v>
          </cell>
          <cell r="AA38">
            <v>100.02</v>
          </cell>
          <cell r="AB38">
            <v>174240716.87</v>
          </cell>
          <cell r="AC38">
            <v>0</v>
          </cell>
          <cell r="AD38">
            <v>0</v>
          </cell>
          <cell r="AE38">
            <v>717397.54</v>
          </cell>
          <cell r="AF38">
            <v>0</v>
          </cell>
          <cell r="AG38">
            <v>0</v>
          </cell>
          <cell r="AH38">
            <v>4362565.55</v>
          </cell>
          <cell r="AI38">
            <v>0</v>
          </cell>
          <cell r="AJ38">
            <v>0</v>
          </cell>
          <cell r="AK38">
            <v>0</v>
          </cell>
          <cell r="AL38">
            <v>0</v>
          </cell>
        </row>
        <row r="39">
          <cell r="A39" t="str">
            <v>99 - 04</v>
          </cell>
          <cell r="B39" t="str">
            <v>Dirección General De Administración Y Finanzas Territoriales</v>
          </cell>
          <cell r="C39" t="str">
            <v>RCC</v>
          </cell>
          <cell r="D39">
            <v>0</v>
          </cell>
          <cell r="E39">
            <v>0</v>
          </cell>
          <cell r="F39">
            <v>0</v>
          </cell>
          <cell r="G39">
            <v>2333523.1800000002</v>
          </cell>
          <cell r="H39">
            <v>0</v>
          </cell>
          <cell r="I39">
            <v>0</v>
          </cell>
          <cell r="J39">
            <v>652177.3899999999</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row>
        <row r="40">
          <cell r="A40" t="str">
            <v>99 - 07</v>
          </cell>
          <cell r="B40" t="str">
            <v>Dirección General De Pensiones Y Jubilaciones</v>
          </cell>
          <cell r="C40" t="str">
            <v>RCC</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row>
        <row r="41">
          <cell r="A41">
            <v>108</v>
          </cell>
          <cell r="B41" t="str">
            <v>Orquesta Sinfónica Nacional</v>
          </cell>
          <cell r="C41" t="str">
            <v>MVP</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row>
        <row r="42">
          <cell r="A42">
            <v>109</v>
          </cell>
          <cell r="B42" t="str">
            <v>Conservatorio Plurinacional De Música</v>
          </cell>
          <cell r="C42" t="str">
            <v>MVP</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row>
        <row r="43">
          <cell r="A43">
            <v>111</v>
          </cell>
          <cell r="B43" t="str">
            <v>Instituto Boliviano De La Ceguera</v>
          </cell>
          <cell r="C43" t="str">
            <v>JMT</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row>
        <row r="44">
          <cell r="A44">
            <v>112</v>
          </cell>
          <cell r="B44" t="str">
            <v>Comité Nacional De La Persona Con Discapacidad</v>
          </cell>
          <cell r="C44" t="str">
            <v>JMT</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A45">
            <v>113</v>
          </cell>
          <cell r="B45" t="str">
            <v>Fondo De Inversión Para El Deporte</v>
          </cell>
          <cell r="C45" t="str">
            <v>-</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A46">
            <v>115</v>
          </cell>
          <cell r="B46" t="str">
            <v>Inst. Boliviano Del Dep. La Educ. Física Y La Recreación</v>
          </cell>
          <cell r="C46" t="str">
            <v>JMT</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A47">
            <v>117</v>
          </cell>
          <cell r="B47" t="str">
            <v>Dirección General De Aeronáutica Civil</v>
          </cell>
          <cell r="C47" t="str">
            <v>ETC</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row>
        <row r="48">
          <cell r="A48">
            <v>119</v>
          </cell>
          <cell r="B48" t="str">
            <v>Agencia Para El Des. De La Soc. De La Información En Bolivia</v>
          </cell>
          <cell r="C48" t="str">
            <v>ETC</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row>
        <row r="49">
          <cell r="A49">
            <v>121</v>
          </cell>
          <cell r="B49" t="str">
            <v>Instituto Boliviano De Ciencia Y Tecnología Nuclear</v>
          </cell>
          <cell r="C49" t="str">
            <v>DCS</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row>
        <row r="50">
          <cell r="A50">
            <v>124</v>
          </cell>
          <cell r="B50" t="str">
            <v>Academia Nacional De Ciencias</v>
          </cell>
          <cell r="C50" t="str">
            <v>MVP</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A51">
            <v>129</v>
          </cell>
          <cell r="B51" t="str">
            <v>Escuela De Gestión Pública Plurinacional</v>
          </cell>
          <cell r="C51" t="str">
            <v>PLS</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A52">
            <v>130</v>
          </cell>
          <cell r="B52" t="str">
            <v>Fondo De Financiamiento Para La Minería</v>
          </cell>
          <cell r="C52" t="str">
            <v>YAP</v>
          </cell>
          <cell r="D52">
            <v>0</v>
          </cell>
          <cell r="E52">
            <v>0</v>
          </cell>
          <cell r="F52">
            <v>440642.52</v>
          </cell>
          <cell r="G52">
            <v>1127497.67</v>
          </cell>
          <cell r="H52">
            <v>0</v>
          </cell>
          <cell r="I52">
            <v>0</v>
          </cell>
          <cell r="J52">
            <v>0</v>
          </cell>
          <cell r="K52">
            <v>0</v>
          </cell>
          <cell r="L52">
            <v>0</v>
          </cell>
          <cell r="M52">
            <v>8912</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A53">
            <v>132</v>
          </cell>
          <cell r="B53" t="str">
            <v>Servicio De Desarrollo De Las Empresas Púb. Productivas</v>
          </cell>
          <cell r="C53" t="str">
            <v>PLS</v>
          </cell>
          <cell r="D53">
            <v>0</v>
          </cell>
          <cell r="E53">
            <v>0</v>
          </cell>
          <cell r="F53">
            <v>0</v>
          </cell>
          <cell r="G53">
            <v>1</v>
          </cell>
          <cell r="H53">
            <v>0</v>
          </cell>
          <cell r="I53">
            <v>0</v>
          </cell>
          <cell r="J53">
            <v>0</v>
          </cell>
          <cell r="K53">
            <v>0</v>
          </cell>
          <cell r="L53">
            <v>0</v>
          </cell>
          <cell r="M53">
            <v>0</v>
          </cell>
          <cell r="N53">
            <v>0</v>
          </cell>
          <cell r="O53">
            <v>458043.34</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A54">
            <v>133</v>
          </cell>
          <cell r="B54" t="str">
            <v>Lotería Nacional De Beneficencia Y Salubridad</v>
          </cell>
          <cell r="C54" t="str">
            <v>BCC</v>
          </cell>
          <cell r="D54">
            <v>0</v>
          </cell>
          <cell r="E54">
            <v>0</v>
          </cell>
          <cell r="F54">
            <v>0</v>
          </cell>
          <cell r="G54">
            <v>634</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A55">
            <v>134</v>
          </cell>
          <cell r="B55" t="str">
            <v>Consejo Nacional De Vivienda Policial</v>
          </cell>
          <cell r="C55" t="str">
            <v>WAM</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row>
        <row r="56">
          <cell r="A56">
            <v>137</v>
          </cell>
          <cell r="B56" t="str">
            <v>Comité Ejecutivo De La Universidad Boliviana</v>
          </cell>
          <cell r="C56" t="str">
            <v>PLS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A57">
            <v>138</v>
          </cell>
          <cell r="B57" t="str">
            <v>Universidad Mayor Real Y Pontificia De San Francisco Xavier</v>
          </cell>
          <cell r="C57" t="str">
            <v>-</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row>
        <row r="58">
          <cell r="A58">
            <v>139</v>
          </cell>
          <cell r="B58" t="str">
            <v>Universidad Mayor De San Andrés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row>
        <row r="59">
          <cell r="A59">
            <v>140</v>
          </cell>
          <cell r="B59" t="str">
            <v>Universidad Pública De El Alto</v>
          </cell>
          <cell r="C59" t="str">
            <v>-</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row>
        <row r="60">
          <cell r="A60">
            <v>141</v>
          </cell>
          <cell r="B60" t="str">
            <v>Universidad Mayor De San Simón</v>
          </cell>
          <cell r="C60" t="str">
            <v>-</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row>
        <row r="61">
          <cell r="A61">
            <v>142</v>
          </cell>
          <cell r="B61" t="str">
            <v>Universidad Técnica De Oruro</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row>
        <row r="62">
          <cell r="A62">
            <v>143</v>
          </cell>
          <cell r="B62" t="str">
            <v>Universidad Autónoma Tomás Frías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row>
        <row r="63">
          <cell r="A63">
            <v>144</v>
          </cell>
          <cell r="B63" t="str">
            <v>Universidad Nacional Siglo Xx</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row>
        <row r="64">
          <cell r="A64">
            <v>145</v>
          </cell>
          <cell r="B64" t="str">
            <v>Universidad Autónoma Juan Misael Saracho</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row>
        <row r="65">
          <cell r="A65">
            <v>146</v>
          </cell>
          <cell r="B65" t="str">
            <v>Universidad Autónoma Gabriel René Moreno</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A66">
            <v>147</v>
          </cell>
          <cell r="B66" t="str">
            <v>Universidad Autónoma Del Beni José  Ballivián</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row>
        <row r="67">
          <cell r="A67">
            <v>148</v>
          </cell>
          <cell r="B67" t="str">
            <v>Universidad Amazónica De Pando</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row>
        <row r="68">
          <cell r="A68">
            <v>149</v>
          </cell>
          <cell r="B68" t="str">
            <v>Consejo Nacional Del Cine</v>
          </cell>
          <cell r="C68" t="str">
            <v>MVP</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row>
        <row r="69">
          <cell r="A69">
            <v>150</v>
          </cell>
          <cell r="B69" t="str">
            <v>Proyecto Sucre Ciudad Universitaria</v>
          </cell>
          <cell r="C69" t="str">
            <v>MVP</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A70">
            <v>152</v>
          </cell>
          <cell r="B70" t="str">
            <v>Servicio Plurinacional De Defensa Pública</v>
          </cell>
          <cell r="C70" t="str">
            <v>PLS</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A71">
            <v>153</v>
          </cell>
          <cell r="B71" t="str">
            <v>Observatorio Plurinacional De La Calidad  Educativa</v>
          </cell>
          <cell r="C71" t="str">
            <v>PLS</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row>
        <row r="72">
          <cell r="A72">
            <v>154</v>
          </cell>
          <cell r="B72" t="str">
            <v>Museo Nacional De Historia Natural</v>
          </cell>
          <cell r="C72" t="str">
            <v>PLS</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row>
        <row r="73">
          <cell r="A73">
            <v>155</v>
          </cell>
          <cell r="B73" t="str">
            <v>Dirección Del Notariado Plurinacional</v>
          </cell>
          <cell r="C73" t="str">
            <v>RCC</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row>
        <row r="74">
          <cell r="A74">
            <v>156</v>
          </cell>
          <cell r="B74" t="str">
            <v>Servicio Plurinacional De Asistencia A La Víctima</v>
          </cell>
          <cell r="C74" t="str">
            <v>RCC</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row>
        <row r="75">
          <cell r="A75">
            <v>157</v>
          </cell>
          <cell r="B75" t="str">
            <v>Servicio Para La Prevención De La Tortura</v>
          </cell>
          <cell r="C75" t="str">
            <v>RCC</v>
          </cell>
          <cell r="D75">
            <v>0</v>
          </cell>
          <cell r="E75">
            <v>0</v>
          </cell>
          <cell r="F75">
            <v>0</v>
          </cell>
          <cell r="G75">
            <v>554.95000000000005</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row>
        <row r="76">
          <cell r="A76">
            <v>159</v>
          </cell>
          <cell r="B76" t="str">
            <v>Oficinatécnica Para El Fortalecimiento De La Empresa Pública</v>
          </cell>
          <cell r="C76" t="str">
            <v>RCC</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row>
        <row r="77">
          <cell r="A77">
            <v>163</v>
          </cell>
          <cell r="B77" t="str">
            <v>Agencia Nacional De Hidrocarburos</v>
          </cell>
          <cell r="C77" t="str">
            <v>WAM</v>
          </cell>
          <cell r="D77">
            <v>0</v>
          </cell>
          <cell r="E77">
            <v>0</v>
          </cell>
          <cell r="F77">
            <v>0</v>
          </cell>
          <cell r="G77">
            <v>9710.32</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row>
        <row r="78">
          <cell r="A78">
            <v>169</v>
          </cell>
          <cell r="B78" t="str">
            <v>Autoridad General De Impugnación Tributaria</v>
          </cell>
          <cell r="C78" t="str">
            <v>DCS</v>
          </cell>
          <cell r="D78">
            <v>0</v>
          </cell>
          <cell r="E78">
            <v>0</v>
          </cell>
          <cell r="F78">
            <v>0</v>
          </cell>
          <cell r="G78">
            <v>2958.9</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row>
        <row r="79">
          <cell r="A79">
            <v>170</v>
          </cell>
          <cell r="B79" t="str">
            <v>Escuela Militar De Ingeniería</v>
          </cell>
          <cell r="C79" t="str">
            <v>BCC</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row>
        <row r="80">
          <cell r="A80">
            <v>171</v>
          </cell>
          <cell r="B80" t="str">
            <v>Centro De Investigación Agrícola Tropical</v>
          </cell>
          <cell r="C80" t="str">
            <v>-</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row>
        <row r="81">
          <cell r="A81">
            <v>188</v>
          </cell>
          <cell r="B81" t="str">
            <v>Complejo Indus. De Los Rec.Evaporíticos Del Salar De Uyuni</v>
          </cell>
          <cell r="C81" t="str">
            <v>RCC</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row>
        <row r="82">
          <cell r="A82">
            <v>190</v>
          </cell>
          <cell r="B82" t="str">
            <v>Autoridad Jurisdiccional Administrativa Minera</v>
          </cell>
          <cell r="C82" t="str">
            <v>YAP</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row>
        <row r="83">
          <cell r="A83">
            <v>192</v>
          </cell>
          <cell r="B83" t="str">
            <v>Servicio Al Mejoramiento De La Navegación Amazónica</v>
          </cell>
          <cell r="C83" t="str">
            <v>RCC</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row>
        <row r="84">
          <cell r="A84">
            <v>197</v>
          </cell>
          <cell r="B84" t="str">
            <v>Dirección Estratégica De Reivindicación Marítima, Silala Y Recursos Hídricos Internacionales</v>
          </cell>
          <cell r="C84" t="str">
            <v>BCC</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row>
        <row r="85">
          <cell r="A85">
            <v>200</v>
          </cell>
          <cell r="B85" t="str">
            <v>Registro Único Para La Administración Tributaria Municipal</v>
          </cell>
          <cell r="C85" t="str">
            <v>ETC</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row>
        <row r="86">
          <cell r="A86">
            <v>201</v>
          </cell>
          <cell r="B86" t="str">
            <v>Agencia Para El Des. De Las Macroreg. Y Zonas Fronterizas</v>
          </cell>
          <cell r="C86" t="str">
            <v>BCC</v>
          </cell>
          <cell r="D86">
            <v>0</v>
          </cell>
          <cell r="E86">
            <v>0</v>
          </cell>
          <cell r="F86">
            <v>0</v>
          </cell>
          <cell r="G86">
            <v>39049.279999999999</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row>
        <row r="87">
          <cell r="A87">
            <v>203</v>
          </cell>
          <cell r="B87" t="str">
            <v>Autoridad De Supervisión Del Sistema Financiero</v>
          </cell>
          <cell r="C87" t="str">
            <v>DCS</v>
          </cell>
          <cell r="D87">
            <v>0</v>
          </cell>
          <cell r="E87">
            <v>0</v>
          </cell>
          <cell r="F87">
            <v>0</v>
          </cell>
          <cell r="G87">
            <v>28.7</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row>
        <row r="88">
          <cell r="A88">
            <v>206</v>
          </cell>
          <cell r="B88" t="str">
            <v>Instituto Nacional De Estadística</v>
          </cell>
          <cell r="C88" t="str">
            <v>MVP</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row>
        <row r="89">
          <cell r="A89">
            <v>209</v>
          </cell>
          <cell r="B89" t="str">
            <v>Administración De Servicios Portuarios - Bolivia</v>
          </cell>
          <cell r="C89" t="str">
            <v>-</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row>
        <row r="90">
          <cell r="A90">
            <v>210</v>
          </cell>
          <cell r="B90" t="str">
            <v>Unidad De Análisis De Políticas Sociales Y Económicas</v>
          </cell>
          <cell r="C90" t="str">
            <v>DCS</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row>
        <row r="91">
          <cell r="A91">
            <v>212</v>
          </cell>
          <cell r="B91" t="str">
            <v>Instituto Nacional De Reforma Agraria</v>
          </cell>
          <cell r="C91" t="str">
            <v>SGP</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row>
        <row r="92">
          <cell r="A92">
            <v>213</v>
          </cell>
          <cell r="B92" t="str">
            <v>Servicio Nacional De Meteorología E Hidrología</v>
          </cell>
          <cell r="C92" t="str">
            <v>BCC</v>
          </cell>
          <cell r="D92">
            <v>114</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row>
        <row r="93">
          <cell r="A93">
            <v>221</v>
          </cell>
          <cell r="B93" t="str">
            <v>Serv. Nal. De Reg. Y Control De La Comer. De Minerales Y Metales</v>
          </cell>
          <cell r="C93" t="str">
            <v>RCC</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row>
        <row r="94">
          <cell r="A94">
            <v>222</v>
          </cell>
          <cell r="B94" t="str">
            <v>Instituto Nacional De Innovación Agropecuaria Y Forestal</v>
          </cell>
          <cell r="C94" t="str">
            <v>SGP</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row>
        <row r="95">
          <cell r="A95">
            <v>223</v>
          </cell>
          <cell r="B95" t="str">
            <v>Fondo Nacional De Desarrollo Forestal</v>
          </cell>
          <cell r="C95" t="str">
            <v>SGP</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row>
        <row r="96">
          <cell r="A96">
            <v>224</v>
          </cell>
          <cell r="B96" t="str">
            <v>Insumos Bolivia</v>
          </cell>
          <cell r="C96" t="str">
            <v>YAP</v>
          </cell>
          <cell r="D96">
            <v>0</v>
          </cell>
          <cell r="E96">
            <v>0</v>
          </cell>
          <cell r="F96">
            <v>0</v>
          </cell>
          <cell r="G96">
            <v>1400000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row>
        <row r="97">
          <cell r="A97">
            <v>225</v>
          </cell>
          <cell r="B97" t="str">
            <v>Serv. Nal. Para La Sostenibilidad En Saneamiento Básico</v>
          </cell>
          <cell r="C97" t="str">
            <v>DCS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row>
        <row r="98">
          <cell r="A98">
            <v>226</v>
          </cell>
          <cell r="B98" t="str">
            <v>Servicio Estatal De Autonomías</v>
          </cell>
          <cell r="C98" t="str">
            <v>YAP</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row>
        <row r="99">
          <cell r="A99">
            <v>227</v>
          </cell>
          <cell r="B99" t="str">
            <v>Zona Franca Comercial E Industrial De Cobija</v>
          </cell>
          <cell r="C99" t="str">
            <v>BCC</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row>
        <row r="100">
          <cell r="A100">
            <v>234</v>
          </cell>
          <cell r="B100" t="str">
            <v>Servicio Geológico Minero</v>
          </cell>
          <cell r="C100" t="str">
            <v>JAD</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row>
        <row r="101">
          <cell r="A101">
            <v>242</v>
          </cell>
          <cell r="B101" t="str">
            <v>Comando De Ingeniería Del Ejército</v>
          </cell>
          <cell r="C101" t="str">
            <v>RCC</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row>
        <row r="102">
          <cell r="A102">
            <v>243</v>
          </cell>
          <cell r="B102" t="str">
            <v>Servicio Nacional De Hidrografía Naval</v>
          </cell>
          <cell r="C102" t="str">
            <v>JAD</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row>
        <row r="103">
          <cell r="A103">
            <v>244</v>
          </cell>
          <cell r="B103" t="str">
            <v>Servicio Nacional De Aerofotogrametría</v>
          </cell>
          <cell r="C103" t="str">
            <v>ETC</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row>
        <row r="104">
          <cell r="A104">
            <v>245</v>
          </cell>
          <cell r="B104" t="str">
            <v>Servicio Geodésico De Mapas</v>
          </cell>
          <cell r="C104" t="str">
            <v>ETC</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row>
        <row r="105">
          <cell r="A105">
            <v>247</v>
          </cell>
          <cell r="B105" t="str">
            <v>Corporación Gestora Del Proyecto Abapo - Izozog</v>
          </cell>
          <cell r="C105" t="str">
            <v>JAD</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row>
        <row r="106">
          <cell r="A106">
            <v>248</v>
          </cell>
          <cell r="B106" t="str">
            <v>Centro De Investigación Y Desarrollo Acuícola Boliviano</v>
          </cell>
          <cell r="C106" t="str">
            <v>-</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row>
        <row r="107">
          <cell r="A107">
            <v>249</v>
          </cell>
          <cell r="B107" t="str">
            <v>Central De Abastecimiento Y Suministros De Salud</v>
          </cell>
          <cell r="C107" t="str">
            <v>JMT</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row>
        <row r="108">
          <cell r="A108">
            <v>250</v>
          </cell>
          <cell r="B108" t="str">
            <v>Fondo De Des. Para Los Pueblos Indígenas, Orig. Y Com. Camp.</v>
          </cell>
          <cell r="C108" t="str">
            <v>-</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row>
        <row r="109">
          <cell r="A109">
            <v>251</v>
          </cell>
          <cell r="B109" t="str">
            <v>Instituto Nacional De Salud Ocupacional</v>
          </cell>
          <cell r="C109" t="str">
            <v>JMT</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row>
        <row r="110">
          <cell r="A110">
            <v>253</v>
          </cell>
          <cell r="B110" t="str">
            <v>Entidad Ejecutora De Medio Ambiente Y Agua</v>
          </cell>
          <cell r="C110" t="str">
            <v>DCS</v>
          </cell>
          <cell r="D110">
            <v>1444478.86</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1188453.8400000001</v>
          </cell>
          <cell r="AC110">
            <v>0</v>
          </cell>
          <cell r="AD110">
            <v>0</v>
          </cell>
          <cell r="AE110">
            <v>0</v>
          </cell>
          <cell r="AF110">
            <v>0</v>
          </cell>
          <cell r="AG110">
            <v>0</v>
          </cell>
          <cell r="AH110">
            <v>0</v>
          </cell>
          <cell r="AI110">
            <v>0</v>
          </cell>
          <cell r="AJ110">
            <v>0</v>
          </cell>
          <cell r="AK110">
            <v>0</v>
          </cell>
          <cell r="AL110">
            <v>0</v>
          </cell>
        </row>
        <row r="111">
          <cell r="A111">
            <v>254</v>
          </cell>
          <cell r="B111" t="str">
            <v>Instituto Del Seguro Agrario</v>
          </cell>
          <cell r="C111" t="str">
            <v>YAP</v>
          </cell>
          <cell r="D111">
            <v>0</v>
          </cell>
          <cell r="E111">
            <v>0</v>
          </cell>
          <cell r="F111">
            <v>0</v>
          </cell>
          <cell r="G111">
            <v>613</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row>
        <row r="112">
          <cell r="A112">
            <v>265</v>
          </cell>
          <cell r="B112" t="str">
            <v>Direc. Dptal. De Educación  Chuquisaca</v>
          </cell>
          <cell r="C112" t="str">
            <v>BCC</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row>
        <row r="113">
          <cell r="A113">
            <v>266</v>
          </cell>
          <cell r="B113" t="str">
            <v>Direc. Dptal. De Educación La Paz</v>
          </cell>
          <cell r="C113" t="str">
            <v>BCC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row>
        <row r="114">
          <cell r="A114">
            <v>267</v>
          </cell>
          <cell r="B114" t="str">
            <v>Direc. Dptal. De Educación Cochabamba</v>
          </cell>
          <cell r="C114" t="str">
            <v>BCC</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row>
        <row r="115">
          <cell r="A115">
            <v>268</v>
          </cell>
          <cell r="B115" t="str">
            <v>Direc. Dptal. De Educación Oruro</v>
          </cell>
          <cell r="C115" t="str">
            <v>BCC</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row>
        <row r="116">
          <cell r="A116">
            <v>269</v>
          </cell>
          <cell r="B116" t="str">
            <v>Direc. Dptal. De Educación Potosí</v>
          </cell>
          <cell r="C116" t="str">
            <v>BCC</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row>
        <row r="117">
          <cell r="A117">
            <v>270</v>
          </cell>
          <cell r="B117" t="str">
            <v>Direc. Dptal. De Educación Tarija</v>
          </cell>
          <cell r="C117" t="str">
            <v>BCC</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row>
        <row r="118">
          <cell r="A118">
            <v>271</v>
          </cell>
          <cell r="B118" t="str">
            <v>Direc. Dptal. De Educación Santa Cruz</v>
          </cell>
          <cell r="C118" t="str">
            <v>BCC</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row>
        <row r="119">
          <cell r="A119">
            <v>272</v>
          </cell>
          <cell r="B119" t="str">
            <v>Direc. Dptal. De Educación Beni</v>
          </cell>
          <cell r="C119" t="str">
            <v>BCC</v>
          </cell>
          <cell r="D119">
            <v>0</v>
          </cell>
          <cell r="E119">
            <v>0</v>
          </cell>
          <cell r="F119">
            <v>828206</v>
          </cell>
          <cell r="G119">
            <v>0</v>
          </cell>
          <cell r="H119">
            <v>0</v>
          </cell>
          <cell r="I119">
            <v>0</v>
          </cell>
          <cell r="J119">
            <v>139256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row>
        <row r="120">
          <cell r="A120">
            <v>273</v>
          </cell>
          <cell r="B120" t="str">
            <v>Direc. Dptal. De Educación Pando</v>
          </cell>
          <cell r="C120" t="str">
            <v>BCC</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row>
        <row r="121">
          <cell r="A121">
            <v>281</v>
          </cell>
          <cell r="B121" t="str">
            <v>Oficina Técnica Nacional De Los Ríos Pilcomayo Y Bermejo</v>
          </cell>
          <cell r="C121" t="str">
            <v>SGP</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row>
        <row r="122">
          <cell r="A122">
            <v>283</v>
          </cell>
          <cell r="B122" t="str">
            <v>Aduana Nacional</v>
          </cell>
          <cell r="C122" t="str">
            <v>BCC</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row>
        <row r="123">
          <cell r="A123">
            <v>287</v>
          </cell>
          <cell r="B123" t="str">
            <v>Fondo Nacional De Inversión Productiva Y Social</v>
          </cell>
          <cell r="C123" t="str">
            <v>PLS</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row>
        <row r="124">
          <cell r="A124">
            <v>288</v>
          </cell>
          <cell r="B124" t="str">
            <v>Servicio Nacional De Riego</v>
          </cell>
          <cell r="C124" t="str">
            <v>RCC</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row>
        <row r="125">
          <cell r="A125">
            <v>289</v>
          </cell>
          <cell r="B125" t="str">
            <v>Mutual De Seguros Del Policía</v>
          </cell>
          <cell r="C125" t="str">
            <v>WAM</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row>
        <row r="126">
          <cell r="A126">
            <v>290</v>
          </cell>
          <cell r="B126" t="str">
            <v>Servicio De Impuestos Nacionales</v>
          </cell>
          <cell r="C126" t="str">
            <v>BCC</v>
          </cell>
          <cell r="D126">
            <v>4399.29</v>
          </cell>
          <cell r="E126">
            <v>288.95999999999998</v>
          </cell>
          <cell r="F126">
            <v>24982.29</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row>
        <row r="127">
          <cell r="A127">
            <v>291</v>
          </cell>
          <cell r="B127" t="str">
            <v>Administradora Boliviana De Carreteras</v>
          </cell>
          <cell r="C127" t="str">
            <v>SGP</v>
          </cell>
          <cell r="D127">
            <v>1324019.0900000001</v>
          </cell>
          <cell r="E127">
            <v>0</v>
          </cell>
          <cell r="F127">
            <v>21820631.800000001</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row>
        <row r="128">
          <cell r="A128">
            <v>292</v>
          </cell>
          <cell r="B128" t="str">
            <v>Vías Bolivia</v>
          </cell>
          <cell r="C128" t="str">
            <v>JMT</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row>
        <row r="129">
          <cell r="A129">
            <v>293</v>
          </cell>
          <cell r="B129" t="str">
            <v>Fundación Cultural Del Banco Central De Bolivia</v>
          </cell>
          <cell r="C129" t="str">
            <v>JMT</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row>
        <row r="130">
          <cell r="A130">
            <v>294</v>
          </cell>
          <cell r="B130" t="str">
            <v>Univ. Indígena Bol. Comun. Intercultl Prod. Tupak Katari</v>
          </cell>
          <cell r="C130" t="str">
            <v>-</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row>
        <row r="131">
          <cell r="A131">
            <v>295</v>
          </cell>
          <cell r="B131" t="str">
            <v>Univ. Indígena Bol. Comun. Intercult Prod. Casimiro Huanca</v>
          </cell>
          <cell r="C131" t="str">
            <v>-</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row>
        <row r="132">
          <cell r="A132">
            <v>296</v>
          </cell>
          <cell r="B132" t="str">
            <v>Univ. Indígena Bol. Comun. Intercult Prod. Apiaguaiki Tupa</v>
          </cell>
          <cell r="C132" t="str">
            <v>-</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row>
        <row r="133">
          <cell r="A133">
            <v>297</v>
          </cell>
          <cell r="B133" t="str">
            <v>Servicio Nacional De Caminos Residual</v>
          </cell>
          <cell r="C133" t="str">
            <v>-</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row>
        <row r="134">
          <cell r="A134">
            <v>298</v>
          </cell>
          <cell r="B134" t="str">
            <v>Servicio Departamental De Riego - Chuquisaca</v>
          </cell>
          <cell r="C134" t="str">
            <v>RCC</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row>
        <row r="135">
          <cell r="A135">
            <v>299</v>
          </cell>
          <cell r="B135" t="str">
            <v>Servicio Departamental De Riego - La Paz</v>
          </cell>
          <cell r="C135" t="str">
            <v>RCC</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row>
        <row r="136">
          <cell r="A136">
            <v>300</v>
          </cell>
          <cell r="B136" t="str">
            <v>Servicio Departamental De Riego - Cochabamba</v>
          </cell>
          <cell r="C136" t="str">
            <v>RCC</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row>
        <row r="137">
          <cell r="A137">
            <v>301</v>
          </cell>
          <cell r="B137" t="str">
            <v>Servicio Departamental De Riego - Oruro</v>
          </cell>
          <cell r="C137" t="str">
            <v>RCC</v>
          </cell>
          <cell r="D137">
            <v>0</v>
          </cell>
          <cell r="E137">
            <v>0</v>
          </cell>
          <cell r="F137">
            <v>0</v>
          </cell>
          <cell r="G137">
            <v>0</v>
          </cell>
          <cell r="H137">
            <v>0</v>
          </cell>
          <cell r="I137">
            <v>0</v>
          </cell>
          <cell r="J137">
            <v>0</v>
          </cell>
          <cell r="K137">
            <v>0</v>
          </cell>
          <cell r="L137">
            <v>0</v>
          </cell>
          <cell r="M137">
            <v>9689</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row>
        <row r="138">
          <cell r="A138">
            <v>302</v>
          </cell>
          <cell r="B138" t="str">
            <v>Servicio Departamental De Riego - Potosí</v>
          </cell>
          <cell r="C138" t="str">
            <v>RCC</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row>
        <row r="139">
          <cell r="A139">
            <v>303</v>
          </cell>
          <cell r="B139" t="str">
            <v>Servicio Departamental De Riego - Tarija</v>
          </cell>
          <cell r="C139" t="str">
            <v>RCC</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row>
        <row r="140">
          <cell r="A140">
            <v>304</v>
          </cell>
          <cell r="B140" t="str">
            <v>Servicio Departamental De Riego - Santa Cruz</v>
          </cell>
          <cell r="C140" t="str">
            <v>RCC</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row>
        <row r="141">
          <cell r="A141">
            <v>305</v>
          </cell>
          <cell r="B141" t="str">
            <v>Servicio Departamental De Riego - Beni</v>
          </cell>
          <cell r="C141" t="str">
            <v>RCC</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row>
        <row r="142">
          <cell r="A142">
            <v>306</v>
          </cell>
          <cell r="B142" t="str">
            <v>Servicio Departamental De Riego - Pando</v>
          </cell>
          <cell r="C142" t="str">
            <v>RCC</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row>
        <row r="143">
          <cell r="A143">
            <v>309</v>
          </cell>
          <cell r="B143" t="str">
            <v>Autoridad De Fiscalización Y Control Social Del Juego</v>
          </cell>
          <cell r="C143" t="str">
            <v>JAD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row>
        <row r="144">
          <cell r="A144">
            <v>310</v>
          </cell>
          <cell r="B144" t="str">
            <v>Autoridad De Regulación Y Fiscalización De Telecomunicaciones Y Transportes</v>
          </cell>
          <cell r="C144" t="str">
            <v>ETC</v>
          </cell>
          <cell r="D144">
            <v>0</v>
          </cell>
          <cell r="E144">
            <v>0</v>
          </cell>
          <cell r="F144">
            <v>0</v>
          </cell>
          <cell r="G144">
            <v>35894.86</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row>
        <row r="145">
          <cell r="A145">
            <v>311</v>
          </cell>
          <cell r="B145" t="str">
            <v>Autoridad De Fisc Y Ctrol Soc De Agua Potable Saneam.Básico</v>
          </cell>
          <cell r="C145" t="str">
            <v>ETC</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row>
        <row r="146">
          <cell r="A146">
            <v>312</v>
          </cell>
          <cell r="B146" t="str">
            <v>Autoridad De Fiscalizac. Y Control Soc De Bosques Y Tierras</v>
          </cell>
          <cell r="C146" t="str">
            <v>JMT</v>
          </cell>
          <cell r="D146">
            <v>0</v>
          </cell>
          <cell r="E146">
            <v>0</v>
          </cell>
          <cell r="F146">
            <v>29217587.850000001</v>
          </cell>
          <cell r="G146">
            <v>190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row>
        <row r="147">
          <cell r="A147">
            <v>313</v>
          </cell>
          <cell r="B147" t="str">
            <v>Autoridad De Fiscalización Y Control De Pensiones Y Seguros - Aps</v>
          </cell>
          <cell r="C147" t="str">
            <v>DCS</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row>
        <row r="148">
          <cell r="A148">
            <v>314</v>
          </cell>
          <cell r="B148" t="str">
            <v>Autoridad De Fiscalización Y Control Social De Electricidad</v>
          </cell>
          <cell r="C148" t="str">
            <v>PLS</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row>
        <row r="149">
          <cell r="A149">
            <v>315</v>
          </cell>
          <cell r="B149" t="str">
            <v>Autoridad De Fiscalización Y Control Social De Empresas</v>
          </cell>
          <cell r="C149" t="str">
            <v>YAP</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row>
        <row r="150">
          <cell r="A150">
            <v>324</v>
          </cell>
          <cell r="B150" t="str">
            <v>Escuela Boliviana Intercultural De Música</v>
          </cell>
          <cell r="C150" t="str">
            <v>YAP</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row>
        <row r="151">
          <cell r="A151">
            <v>340</v>
          </cell>
          <cell r="B151" t="str">
            <v>Servicio General De Identificación Personal</v>
          </cell>
          <cell r="C151" t="str">
            <v>DCS</v>
          </cell>
          <cell r="D151">
            <v>0</v>
          </cell>
          <cell r="E151">
            <v>0</v>
          </cell>
          <cell r="F151">
            <v>0</v>
          </cell>
          <cell r="G151">
            <v>85300.9</v>
          </cell>
          <cell r="H151">
            <v>0</v>
          </cell>
          <cell r="I151">
            <v>0</v>
          </cell>
          <cell r="J151">
            <v>161.35000000000002</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row>
        <row r="152">
          <cell r="A152">
            <v>341</v>
          </cell>
          <cell r="B152" t="str">
            <v>Servicio General De Licencias De Conducir</v>
          </cell>
          <cell r="C152" t="str">
            <v>DCS</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row>
        <row r="153">
          <cell r="A153">
            <v>342</v>
          </cell>
          <cell r="B153" t="str">
            <v>Agencia Estatal De Vivienda</v>
          </cell>
          <cell r="C153" t="str">
            <v>JAD</v>
          </cell>
          <cell r="D153">
            <v>0</v>
          </cell>
          <cell r="E153">
            <v>91.35</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row>
        <row r="154">
          <cell r="A154">
            <v>343</v>
          </cell>
          <cell r="B154" t="str">
            <v>Escuela De Jueces Del Estado</v>
          </cell>
          <cell r="C154" t="str">
            <v>JAD</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row>
        <row r="155">
          <cell r="A155">
            <v>344</v>
          </cell>
          <cell r="B155" t="str">
            <v>Instituto Plurinacional De Estudio De Lenguas Y Culturas</v>
          </cell>
          <cell r="C155" t="str">
            <v>PLS</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row>
        <row r="156">
          <cell r="A156">
            <v>345</v>
          </cell>
          <cell r="B156" t="str">
            <v>Mutual De Servicios Al Policía</v>
          </cell>
          <cell r="C156" t="str">
            <v>WAM</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row>
        <row r="157">
          <cell r="A157">
            <v>346</v>
          </cell>
          <cell r="B157" t="str">
            <v>Unidad De Investigaciones Financieras</v>
          </cell>
          <cell r="C157" t="str">
            <v>WAM</v>
          </cell>
          <cell r="D157">
            <v>0</v>
          </cell>
          <cell r="E157">
            <v>0</v>
          </cell>
          <cell r="F157">
            <v>0</v>
          </cell>
          <cell r="G157">
            <v>45050.19</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row>
        <row r="158">
          <cell r="A158">
            <v>347</v>
          </cell>
          <cell r="B158" t="str">
            <v>Autoridad De Fiscalización Y Control De Cooperativas</v>
          </cell>
          <cell r="C158" t="str">
            <v>WAM</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row>
        <row r="159">
          <cell r="A159">
            <v>348</v>
          </cell>
          <cell r="B159" t="str">
            <v>Autoridad Plurinacional De La Madre Tierra</v>
          </cell>
          <cell r="C159" t="str">
            <v>JMT</v>
          </cell>
          <cell r="D159">
            <v>0</v>
          </cell>
          <cell r="E159">
            <v>0</v>
          </cell>
          <cell r="F159">
            <v>0</v>
          </cell>
          <cell r="G159">
            <v>52804.5</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row>
        <row r="160">
          <cell r="A160">
            <v>349</v>
          </cell>
          <cell r="B160" t="str">
            <v>Centro De Inv.Arqueológicas,Antropológicas Y Adm.De Tiwanaku</v>
          </cell>
          <cell r="C160" t="str">
            <v>MVP</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row>
        <row r="161">
          <cell r="A161">
            <v>371</v>
          </cell>
          <cell r="B161" t="str">
            <v>Centro Internacional De La Quinua</v>
          </cell>
          <cell r="C161" t="str">
            <v>JAD</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row>
        <row r="162">
          <cell r="A162">
            <v>372</v>
          </cell>
          <cell r="B162" t="str">
            <v>Unidad de Liquidación del Fondo de Desarrollo para los Pueblos Indígenas, Originarios y Comunidades Campesinas</v>
          </cell>
          <cell r="C162" t="str">
            <v>BCC</v>
          </cell>
          <cell r="D162">
            <v>21536348.399999999</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row>
        <row r="163">
          <cell r="A163">
            <v>373</v>
          </cell>
          <cell r="B163" t="str">
            <v>Fondo de Desarrollo Indigena</v>
          </cell>
          <cell r="C163" t="str">
            <v>BCC</v>
          </cell>
          <cell r="D163">
            <v>0</v>
          </cell>
          <cell r="E163">
            <v>21536348.399999999</v>
          </cell>
          <cell r="F163">
            <v>0</v>
          </cell>
          <cell r="G163">
            <v>4414</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row>
        <row r="164">
          <cell r="A164">
            <v>374</v>
          </cell>
          <cell r="B164" t="str">
            <v>Agencia de Gobierno Electrónico y Tecnologías de Información y Comunicación</v>
          </cell>
          <cell r="C164" t="str">
            <v>ETC</v>
          </cell>
          <cell r="D164">
            <v>0</v>
          </cell>
          <cell r="E164">
            <v>0</v>
          </cell>
          <cell r="F164">
            <v>0</v>
          </cell>
          <cell r="G164">
            <v>2620.66</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row>
        <row r="165">
          <cell r="A165">
            <v>375</v>
          </cell>
          <cell r="B165" t="str">
            <v>Comité Organizador de los XI Juegos Suramericanos Cochabamba 2018</v>
          </cell>
          <cell r="C165" t="str">
            <v>-</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row>
        <row r="166">
          <cell r="A166">
            <v>376</v>
          </cell>
          <cell r="B166" t="str">
            <v>Agencia Boliviana de Energía Nuclear</v>
          </cell>
          <cell r="C166" t="str">
            <v>WAM</v>
          </cell>
          <cell r="D166">
            <v>0</v>
          </cell>
          <cell r="E166">
            <v>0</v>
          </cell>
          <cell r="F166">
            <v>0</v>
          </cell>
          <cell r="G166">
            <v>0</v>
          </cell>
          <cell r="H166">
            <v>0</v>
          </cell>
          <cell r="I166">
            <v>270</v>
          </cell>
          <cell r="J166">
            <v>0</v>
          </cell>
          <cell r="K166">
            <v>0</v>
          </cell>
          <cell r="L166">
            <v>298017.22000000003</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row>
        <row r="167">
          <cell r="A167">
            <v>377</v>
          </cell>
          <cell r="B167" t="str">
            <v>Dir. Estrg. de Defensa de los Manantiales del Silala y todos los Rec. Hídricos en frontera con la Rep.de Chile</v>
          </cell>
          <cell r="C167" t="str">
            <v>-</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row>
        <row r="168">
          <cell r="A168">
            <v>378</v>
          </cell>
          <cell r="B168" t="str">
            <v>Servicio Nacional Textil</v>
          </cell>
          <cell r="C168" t="str">
            <v>DCS</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row>
        <row r="169">
          <cell r="A169">
            <v>380</v>
          </cell>
          <cell r="B169" t="str">
            <v>Autoridad De Fiscalización Y Control Del Sistema Nacional De Salud</v>
          </cell>
          <cell r="C169" t="str">
            <v>JMT</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row>
        <row r="170">
          <cell r="A170">
            <v>411</v>
          </cell>
          <cell r="B170" t="str">
            <v>Corporación Del Seguro Social Militar</v>
          </cell>
          <cell r="C170" t="str">
            <v>-</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row>
        <row r="171">
          <cell r="A171">
            <v>417</v>
          </cell>
          <cell r="B171" t="str">
            <v>Caja Nacional De Salud</v>
          </cell>
          <cell r="C171" t="str">
            <v>-</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row>
        <row r="172">
          <cell r="A172">
            <v>418</v>
          </cell>
          <cell r="B172" t="str">
            <v>Caja Petrolera De Salud</v>
          </cell>
          <cell r="C172" t="str">
            <v>-</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A173">
            <v>422</v>
          </cell>
          <cell r="B173" t="str">
            <v>Caja Bancaria Estatal De Salud</v>
          </cell>
          <cell r="C173" t="str">
            <v>-</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A174">
            <v>423</v>
          </cell>
          <cell r="B174" t="str">
            <v>Caja De Salud Del Servicio Nal. De Caminos Y Ramas Anexas</v>
          </cell>
          <cell r="C174" t="str">
            <v>-</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A175">
            <v>424</v>
          </cell>
          <cell r="B175" t="str">
            <v>Caja De Salud Cordes</v>
          </cell>
          <cell r="C175" t="str">
            <v>-</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A176">
            <v>425</v>
          </cell>
          <cell r="B176" t="str">
            <v>Seguro Social Universitario De Cochabamba</v>
          </cell>
          <cell r="C176" t="str">
            <v>-</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A177">
            <v>426</v>
          </cell>
          <cell r="B177" t="str">
            <v>Seguro Social Universitario De Oruro</v>
          </cell>
          <cell r="C177" t="str">
            <v>-</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row>
        <row r="178">
          <cell r="A178">
            <v>427</v>
          </cell>
          <cell r="B178" t="str">
            <v>Seguro Social Universitario De Santa Cruz</v>
          </cell>
          <cell r="C178" t="str">
            <v>-</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row>
        <row r="179">
          <cell r="A179">
            <v>428</v>
          </cell>
          <cell r="B179" t="str">
            <v>Seguro Social Universitario De Sucre</v>
          </cell>
          <cell r="C179" t="str">
            <v>-</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row>
        <row r="180">
          <cell r="A180">
            <v>429</v>
          </cell>
          <cell r="B180" t="str">
            <v>Seguro Social Universitario De La Paz</v>
          </cell>
          <cell r="C180" t="str">
            <v>-</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row>
        <row r="181">
          <cell r="A181">
            <v>432</v>
          </cell>
          <cell r="B181" t="str">
            <v>Seguro Social Universitario De Tarija</v>
          </cell>
          <cell r="C181" t="str">
            <v>-</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row>
        <row r="182">
          <cell r="A182">
            <v>433</v>
          </cell>
          <cell r="B182" t="str">
            <v>Seguro Social Universitario De Potosí</v>
          </cell>
          <cell r="C182" t="str">
            <v>-</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row>
        <row r="183">
          <cell r="A183">
            <v>434</v>
          </cell>
          <cell r="B183" t="str">
            <v>Seguro Social Universitario De Beni</v>
          </cell>
          <cell r="C183" t="str">
            <v>-</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row>
        <row r="184">
          <cell r="A184">
            <v>435</v>
          </cell>
          <cell r="B184" t="str">
            <v>Seguro Integral De Salud</v>
          </cell>
          <cell r="C184" t="str">
            <v>-</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row>
        <row r="185">
          <cell r="A185">
            <v>512</v>
          </cell>
          <cell r="B185" t="str">
            <v>Adm.De Aeropuertos Y Servicios Auxiliares A La Naveg. Aérea</v>
          </cell>
          <cell r="C185" t="str">
            <v>MVP</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row>
        <row r="186">
          <cell r="A186">
            <v>513</v>
          </cell>
          <cell r="B186" t="str">
            <v>Yacimientos Petrolíferos Fiscales Bolivianos</v>
          </cell>
          <cell r="C186" t="str">
            <v>BCC</v>
          </cell>
          <cell r="D186">
            <v>0</v>
          </cell>
          <cell r="E186">
            <v>0</v>
          </cell>
          <cell r="F186">
            <v>0</v>
          </cell>
          <cell r="G186">
            <v>8.31</v>
          </cell>
          <cell r="H186">
            <v>0</v>
          </cell>
          <cell r="I186">
            <v>5923.95</v>
          </cell>
          <cell r="J186">
            <v>0</v>
          </cell>
          <cell r="K186">
            <v>0</v>
          </cell>
          <cell r="L186">
            <v>600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row>
        <row r="187">
          <cell r="A187">
            <v>514</v>
          </cell>
          <cell r="B187" t="str">
            <v>Empresa Nacional De Electricidad</v>
          </cell>
          <cell r="C187" t="str">
            <v>DCS</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row>
        <row r="188">
          <cell r="A188">
            <v>517</v>
          </cell>
          <cell r="B188" t="str">
            <v>Corporación Minera De Bolivia</v>
          </cell>
          <cell r="C188" t="str">
            <v>DCS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A189">
            <v>520</v>
          </cell>
          <cell r="B189" t="str">
            <v>Empresa Metalúrgica Vinto - Nacionalizada</v>
          </cell>
          <cell r="C189" t="str">
            <v>YAP</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row>
        <row r="190">
          <cell r="A190">
            <v>522</v>
          </cell>
          <cell r="B190" t="str">
            <v>Empresa Nacional De Ferrocarriles - Residual</v>
          </cell>
          <cell r="C190" t="str">
            <v>YAP</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row>
        <row r="191">
          <cell r="A191">
            <v>523</v>
          </cell>
          <cell r="B191" t="str">
            <v>Empresa De Correos De Bolivia</v>
          </cell>
          <cell r="C191" t="str">
            <v>PLS</v>
          </cell>
          <cell r="D191">
            <v>0</v>
          </cell>
          <cell r="E191">
            <v>0</v>
          </cell>
          <cell r="F191">
            <v>22855</v>
          </cell>
          <cell r="G191">
            <v>1011654.5300000001</v>
          </cell>
          <cell r="H191">
            <v>0</v>
          </cell>
          <cell r="I191">
            <v>0</v>
          </cell>
          <cell r="J191">
            <v>2928</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row>
        <row r="192">
          <cell r="A192">
            <v>525</v>
          </cell>
          <cell r="B192" t="str">
            <v>Transportes Aéreos Bolivianos</v>
          </cell>
          <cell r="C192" t="str">
            <v>ETC</v>
          </cell>
          <cell r="D192">
            <v>0</v>
          </cell>
          <cell r="E192">
            <v>0</v>
          </cell>
          <cell r="F192">
            <v>10780.32</v>
          </cell>
          <cell r="G192">
            <v>7000000</v>
          </cell>
          <cell r="H192">
            <v>0</v>
          </cell>
          <cell r="I192">
            <v>0</v>
          </cell>
          <cell r="J192">
            <v>1075954.23</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A193">
            <v>526</v>
          </cell>
          <cell r="B193" t="str">
            <v>Bolivia Tv</v>
          </cell>
          <cell r="C193" t="str">
            <v>YAP</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A194">
            <v>548</v>
          </cell>
          <cell r="B194" t="str">
            <v>Corporación De Las Fuerzas Armadas P/ El Des. Nacional</v>
          </cell>
          <cell r="C194" t="str">
            <v>SGP</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A195">
            <v>551</v>
          </cell>
          <cell r="B195" t="str">
            <v>Empresa Naviera Boliviana</v>
          </cell>
          <cell r="C195" t="str">
            <v>ETC</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A196">
            <v>572</v>
          </cell>
          <cell r="B196" t="str">
            <v>Empresa De Apoyo A La Producción De Alimentos</v>
          </cell>
          <cell r="C196" t="str">
            <v>SGP</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A197">
            <v>573</v>
          </cell>
          <cell r="B197" t="str">
            <v>Empresa Siderúrgica Del Mutún</v>
          </cell>
          <cell r="C197" t="str">
            <v>YAP</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row>
        <row r="198">
          <cell r="A198">
            <v>574</v>
          </cell>
          <cell r="B198" t="str">
            <v>Lácteos De Bolivia</v>
          </cell>
          <cell r="C198" t="str">
            <v>JMT</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row>
        <row r="199">
          <cell r="A199">
            <v>575</v>
          </cell>
          <cell r="B199" t="str">
            <v>Papeles De Bolivia</v>
          </cell>
          <cell r="C199" t="str">
            <v>PLS</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row>
        <row r="200">
          <cell r="A200">
            <v>576</v>
          </cell>
          <cell r="B200" t="str">
            <v>Cartones De Bolivia</v>
          </cell>
          <cell r="C200" t="str">
            <v>JMT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row>
        <row r="201">
          <cell r="A201">
            <v>578</v>
          </cell>
          <cell r="B201" t="str">
            <v>Boliviana De Aviación</v>
          </cell>
          <cell r="C201" t="str">
            <v>YAP</v>
          </cell>
          <cell r="D201">
            <v>0</v>
          </cell>
          <cell r="E201">
            <v>0</v>
          </cell>
          <cell r="F201">
            <v>0</v>
          </cell>
          <cell r="G201">
            <v>1054.1400000000001</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row>
        <row r="202">
          <cell r="A202">
            <v>579</v>
          </cell>
          <cell r="B202" t="str">
            <v>Empresa Púb. Nal. Estratégica Cementos De Bolivia</v>
          </cell>
          <cell r="C202" t="str">
            <v>JMT</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row>
        <row r="203">
          <cell r="A203">
            <v>580</v>
          </cell>
          <cell r="B203" t="str">
            <v>Depósitos Aduaneros Bolivianos</v>
          </cell>
          <cell r="C203" t="str">
            <v>DCS</v>
          </cell>
          <cell r="D203">
            <v>0</v>
          </cell>
          <cell r="E203">
            <v>0</v>
          </cell>
          <cell r="F203">
            <v>0</v>
          </cell>
          <cell r="G203">
            <v>55789.33</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row>
        <row r="204">
          <cell r="A204">
            <v>581</v>
          </cell>
          <cell r="B204" t="str">
            <v>Empresa Púb. Nal. Estratégica Azúcar De Bolivia - Bermejo</v>
          </cell>
          <cell r="C204" t="str">
            <v>ETC</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row>
        <row r="205">
          <cell r="A205">
            <v>582</v>
          </cell>
          <cell r="B205" t="str">
            <v>Empresa Boliviana De Almendras Y Derivados</v>
          </cell>
          <cell r="C205" t="str">
            <v>BCC</v>
          </cell>
          <cell r="D205">
            <v>10500000</v>
          </cell>
          <cell r="E205">
            <v>10504325.200000001</v>
          </cell>
          <cell r="F205">
            <v>25</v>
          </cell>
          <cell r="G205">
            <v>5601.2000000000007</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A206">
            <v>584</v>
          </cell>
          <cell r="B206" t="str">
            <v>Empresa Boliviana De Industrializacion De Hidrocarburos</v>
          </cell>
          <cell r="C206" t="str">
            <v>MVP</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row>
        <row r="207">
          <cell r="A207">
            <v>585</v>
          </cell>
          <cell r="B207" t="str">
            <v>Agencia Boliviana Espacial</v>
          </cell>
          <cell r="C207" t="str">
            <v>BCC</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row>
        <row r="208">
          <cell r="A208">
            <v>586</v>
          </cell>
          <cell r="B208" t="str">
            <v>Empresa Azucarera San Buenaventura</v>
          </cell>
          <cell r="C208" t="str">
            <v>BCC</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A209">
            <v>587</v>
          </cell>
          <cell r="B209" t="str">
            <v>Empresa Estratégica Boliviana De Construcción Y Conservación De Infraestructura Civil</v>
          </cell>
          <cell r="C209" t="str">
            <v>DCS</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row>
        <row r="210">
          <cell r="A210">
            <v>588</v>
          </cell>
          <cell r="B210" t="str">
            <v>Empresa Pública Nacional Textil</v>
          </cell>
          <cell r="C210" t="str">
            <v>DCS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row>
        <row r="211">
          <cell r="A211">
            <v>589</v>
          </cell>
          <cell r="B211" t="str">
            <v>Empresa De Construcciones Del Ejército</v>
          </cell>
          <cell r="C211" t="str">
            <v>JAD</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row>
        <row r="212">
          <cell r="A212">
            <v>590</v>
          </cell>
          <cell r="B212" t="str">
            <v>Empresa Pública "Quipus"</v>
          </cell>
          <cell r="C212" t="str">
            <v>JAD</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row>
        <row r="213">
          <cell r="A213">
            <v>591</v>
          </cell>
          <cell r="B213" t="str">
            <v>Empresa Estatal De Transporte Por Cable Mi Teleférico</v>
          </cell>
          <cell r="C213" t="str">
            <v>WAM</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row>
        <row r="214">
          <cell r="A214">
            <v>592</v>
          </cell>
          <cell r="B214" t="str">
            <v>Empresa Estatal Boliviana De Turismo</v>
          </cell>
          <cell r="C214" t="str">
            <v>JMT</v>
          </cell>
          <cell r="D214">
            <v>0</v>
          </cell>
          <cell r="E214">
            <v>0</v>
          </cell>
          <cell r="F214">
            <v>66283373.75</v>
          </cell>
          <cell r="G214">
            <v>370858.33000000007</v>
          </cell>
          <cell r="H214">
            <v>0</v>
          </cell>
          <cell r="I214">
            <v>0</v>
          </cell>
          <cell r="J214">
            <v>13099.81</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row>
        <row r="215">
          <cell r="A215">
            <v>593</v>
          </cell>
          <cell r="B215" t="str">
            <v>Empresa Pública Yacana</v>
          </cell>
          <cell r="C215" t="str">
            <v>JMT</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row>
        <row r="216">
          <cell r="A216">
            <v>594</v>
          </cell>
          <cell r="B216" t="str">
            <v>Administración de Servicios Portuarios - Bolivia</v>
          </cell>
          <cell r="C216" t="str">
            <v>YAP</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row>
        <row r="217">
          <cell r="A217">
            <v>595</v>
          </cell>
          <cell r="B217" t="str">
            <v>Gestora Pública de la Seguridad Social de Largo Plazo</v>
          </cell>
          <cell r="C217" t="str">
            <v>YAP</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A218">
            <v>598</v>
          </cell>
          <cell r="B218" t="str">
            <v>Empresa Pública "Editorial del Estado Plurinacional de Bolivia"</v>
          </cell>
          <cell r="C218" t="str">
            <v>RCC</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A219">
            <v>620</v>
          </cell>
          <cell r="B219" t="str">
            <v>Complejo Agroindustrial De San Buena Aventura</v>
          </cell>
          <cell r="C219" t="str">
            <v>PLS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A220">
            <v>633</v>
          </cell>
          <cell r="B220" t="str">
            <v>Empresa Misicuni</v>
          </cell>
          <cell r="C220" t="str">
            <v>SGP</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row>
        <row r="221">
          <cell r="A221">
            <v>634</v>
          </cell>
          <cell r="B221" t="str">
            <v>Empresa Púb. Deptal. Hotel Terminal-Terminal De Buses Oruro</v>
          </cell>
          <cell r="C221" t="str">
            <v>RCC</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row>
        <row r="222">
          <cell r="A222">
            <v>650</v>
          </cell>
          <cell r="B222" t="str">
            <v>Asamblea Legislativa Plurinacional</v>
          </cell>
          <cell r="C222" t="str">
            <v>DCS</v>
          </cell>
          <cell r="D222">
            <v>0</v>
          </cell>
          <cell r="E222">
            <v>0</v>
          </cell>
          <cell r="F222">
            <v>0</v>
          </cell>
          <cell r="G222">
            <v>91595.23000000001</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row>
        <row r="223">
          <cell r="A223">
            <v>660</v>
          </cell>
          <cell r="B223" t="str">
            <v>Órgano Judicial</v>
          </cell>
          <cell r="C223" t="str">
            <v>SGP</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row>
        <row r="224">
          <cell r="A224">
            <v>661</v>
          </cell>
          <cell r="B224" t="str">
            <v>Tribunal Constitucional Plurinacional</v>
          </cell>
          <cell r="C224" t="str">
            <v>SGP</v>
          </cell>
          <cell r="D224">
            <v>0</v>
          </cell>
          <cell r="E224">
            <v>0</v>
          </cell>
          <cell r="F224">
            <v>0</v>
          </cell>
          <cell r="G224">
            <v>20050.38</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row>
        <row r="225">
          <cell r="A225">
            <v>670</v>
          </cell>
          <cell r="B225" t="str">
            <v>Órgano Electoral Plurinacional</v>
          </cell>
          <cell r="C225" t="str">
            <v>PLS</v>
          </cell>
          <cell r="D225">
            <v>0</v>
          </cell>
          <cell r="E225">
            <v>0</v>
          </cell>
          <cell r="F225">
            <v>117282.63</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row>
        <row r="226">
          <cell r="A226">
            <v>680</v>
          </cell>
          <cell r="B226" t="str">
            <v>Contraloria General Del Estado</v>
          </cell>
          <cell r="C226" t="str">
            <v>MVP</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row>
        <row r="227">
          <cell r="A227">
            <v>681</v>
          </cell>
          <cell r="B227" t="str">
            <v>Ministerio Público</v>
          </cell>
          <cell r="C227" t="str">
            <v>RCC</v>
          </cell>
          <cell r="D227">
            <v>0</v>
          </cell>
          <cell r="E227">
            <v>0</v>
          </cell>
          <cell r="F227">
            <v>0</v>
          </cell>
          <cell r="G227">
            <v>4387904.59</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row>
        <row r="228">
          <cell r="A228">
            <v>682</v>
          </cell>
          <cell r="B228" t="str">
            <v>Defensoría Del Pueblo</v>
          </cell>
          <cell r="C228" t="str">
            <v>SGP</v>
          </cell>
          <cell r="D228">
            <v>0</v>
          </cell>
          <cell r="E228">
            <v>0</v>
          </cell>
          <cell r="F228">
            <v>0</v>
          </cell>
          <cell r="G228">
            <v>100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row>
        <row r="229">
          <cell r="A229">
            <v>683</v>
          </cell>
          <cell r="B229" t="str">
            <v>Procuraduría General Del Estado</v>
          </cell>
          <cell r="C229" t="str">
            <v>MVP</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row>
        <row r="230">
          <cell r="A230">
            <v>716</v>
          </cell>
          <cell r="B230" t="str">
            <v>Empresa Tarijeña Del Gas</v>
          </cell>
          <cell r="C230" t="str">
            <v>-</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row>
        <row r="231">
          <cell r="A231">
            <v>718</v>
          </cell>
          <cell r="B231" t="str">
            <v>Complejo Agroindustrial Buena Vista</v>
          </cell>
          <cell r="C231" t="str">
            <v>-</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row>
        <row r="232">
          <cell r="A232">
            <v>761</v>
          </cell>
          <cell r="B232" t="str">
            <v>Servicio Autónomo Municipal De Agua Potable Y Alcantarillado</v>
          </cell>
          <cell r="C232" t="str">
            <v>-</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row>
        <row r="233">
          <cell r="A233">
            <v>781</v>
          </cell>
          <cell r="B233" t="str">
            <v>Servicio Municipal De Agua Potable Y Alcantarillado</v>
          </cell>
          <cell r="C233" t="str">
            <v>-</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row>
        <row r="234">
          <cell r="A234">
            <v>802</v>
          </cell>
          <cell r="B234" t="str">
            <v>Empresa Local De Agua Potable Y Alcantarillado Sucre</v>
          </cell>
          <cell r="C234" t="str">
            <v>-</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row>
        <row r="235">
          <cell r="A235">
            <v>821</v>
          </cell>
          <cell r="B235" t="str">
            <v>Administración Autónoma Para Obras Sanitarias - Potosí</v>
          </cell>
          <cell r="C235" t="str">
            <v>-</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row>
        <row r="236">
          <cell r="A236">
            <v>831</v>
          </cell>
          <cell r="B236" t="str">
            <v>Servicio Local De Acueductos Y Alcantarillado - Oruro</v>
          </cell>
          <cell r="C236" t="str">
            <v>-</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row>
        <row r="237">
          <cell r="A237">
            <v>862</v>
          </cell>
          <cell r="B237" t="str">
            <v>Fondo Nacional De Desarrollo Regional</v>
          </cell>
          <cell r="C237" t="str">
            <v>MVP</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row>
        <row r="238">
          <cell r="A238">
            <v>865</v>
          </cell>
          <cell r="B238" t="str">
            <v>Fondo De Desarrollo Del Sist.Fin. Y Apoyo Al Sec.Productivo</v>
          </cell>
          <cell r="C238" t="str">
            <v>SGP</v>
          </cell>
          <cell r="D238">
            <v>0</v>
          </cell>
          <cell r="E238">
            <v>0</v>
          </cell>
          <cell r="F238">
            <v>0</v>
          </cell>
          <cell r="G238">
            <v>0</v>
          </cell>
          <cell r="H238">
            <v>0</v>
          </cell>
          <cell r="I238">
            <v>0</v>
          </cell>
          <cell r="J238">
            <v>16377.92</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row>
        <row r="239">
          <cell r="A239">
            <v>866</v>
          </cell>
          <cell r="B239" t="str">
            <v>Directorio Unico De Fondos</v>
          </cell>
          <cell r="C239" t="str">
            <v>-</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row>
        <row r="240">
          <cell r="A240">
            <v>867</v>
          </cell>
          <cell r="B240" t="str">
            <v>Fondo Rotatorio De Fomento Productivo Regional</v>
          </cell>
          <cell r="C240" t="str">
            <v>SGP</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row>
        <row r="241">
          <cell r="A241">
            <v>901</v>
          </cell>
          <cell r="B241" t="str">
            <v>Gobierno Autónomo Departamental De Chuquisaca</v>
          </cell>
          <cell r="C241" t="str">
            <v>RCC</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row>
        <row r="242">
          <cell r="A242">
            <v>902</v>
          </cell>
          <cell r="B242" t="str">
            <v>Gobierno Autónomo Departamental De La Paz</v>
          </cell>
          <cell r="C242" t="str">
            <v>RCC</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A243">
            <v>903</v>
          </cell>
          <cell r="B243" t="str">
            <v>Gobierno Autónomo Departamental De Cochabamba</v>
          </cell>
          <cell r="C243" t="str">
            <v>RCC</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row>
        <row r="244">
          <cell r="A244">
            <v>904</v>
          </cell>
          <cell r="B244" t="str">
            <v>Gobierno Autónomo Departamental De Oruro</v>
          </cell>
          <cell r="C244" t="str">
            <v>RCC</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row>
        <row r="245">
          <cell r="A245">
            <v>905</v>
          </cell>
          <cell r="B245" t="str">
            <v>Gobierno Autónomo Departamental De Potosí</v>
          </cell>
          <cell r="C245" t="str">
            <v>RCC</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row>
        <row r="246">
          <cell r="A246">
            <v>906</v>
          </cell>
          <cell r="B246" t="str">
            <v>Gobierno Autónomo Departamental De Tarija</v>
          </cell>
          <cell r="C246" t="str">
            <v>RCC</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row>
        <row r="247">
          <cell r="A247">
            <v>907</v>
          </cell>
          <cell r="B247" t="str">
            <v>Gobierno Autónomo Departamental De Santa Cruz</v>
          </cell>
          <cell r="C247" t="str">
            <v>RCC</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row>
        <row r="248">
          <cell r="A248">
            <v>908</v>
          </cell>
          <cell r="B248" t="str">
            <v>Gobierno Autónomo Departamental Del Beni</v>
          </cell>
          <cell r="C248" t="str">
            <v>RCC</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row>
        <row r="249">
          <cell r="A249">
            <v>909</v>
          </cell>
          <cell r="B249" t="str">
            <v>Gobierno Autónomo Departamental De Pando</v>
          </cell>
          <cell r="C249" t="str">
            <v>RCC</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row>
        <row r="250">
          <cell r="A250">
            <v>950</v>
          </cell>
          <cell r="B250" t="str">
            <v>Banco Vivienda</v>
          </cell>
          <cell r="C250" t="str">
            <v>-</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row>
        <row r="251">
          <cell r="A251">
            <v>951</v>
          </cell>
          <cell r="B251" t="str">
            <v>Banco Central De Bolivia</v>
          </cell>
          <cell r="C251" t="str">
            <v>-</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row>
        <row r="252">
          <cell r="A252">
            <v>999</v>
          </cell>
          <cell r="B252" t="str">
            <v>Sector Privado</v>
          </cell>
          <cell r="C252" t="str">
            <v>-</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row>
        <row r="253">
          <cell r="A253">
            <v>1101</v>
          </cell>
          <cell r="B253" t="str">
            <v>Gobierno Autónomo Municipal De Sucre</v>
          </cell>
          <cell r="C253" t="str">
            <v>RCC</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row>
        <row r="254">
          <cell r="A254">
            <v>1102</v>
          </cell>
          <cell r="B254" t="str">
            <v>Gobierno Autónomo Municipal De Yotala</v>
          </cell>
          <cell r="C254" t="str">
            <v>RCC</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row>
        <row r="255">
          <cell r="A255">
            <v>1103</v>
          </cell>
          <cell r="B255" t="str">
            <v>Gobierno Autónomo Municipal De Poroma</v>
          </cell>
          <cell r="C255" t="str">
            <v>RCC</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row>
        <row r="256">
          <cell r="A256">
            <v>1104</v>
          </cell>
          <cell r="B256" t="str">
            <v>Gobierno Autónomo Municipal De Villa Azurduy</v>
          </cell>
          <cell r="C256" t="str">
            <v>RCC</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row>
        <row r="257">
          <cell r="A257">
            <v>1105</v>
          </cell>
          <cell r="B257" t="str">
            <v>Gobierno Autónomo Municipal De Tarvita (Villa Orías)</v>
          </cell>
          <cell r="C257" t="str">
            <v>RCC</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row>
        <row r="258">
          <cell r="A258">
            <v>1106</v>
          </cell>
          <cell r="B258" t="str">
            <v>Gobierno Autónomo Municipal De Villa Zudañez (Tacopaya)</v>
          </cell>
          <cell r="C258" t="str">
            <v>RCC</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row>
        <row r="259">
          <cell r="A259">
            <v>1107</v>
          </cell>
          <cell r="B259" t="str">
            <v>Gobierno Autónomo Municipal De Presto</v>
          </cell>
          <cell r="C259" t="str">
            <v>RCC</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row>
        <row r="260">
          <cell r="A260">
            <v>1108</v>
          </cell>
          <cell r="B260" t="str">
            <v>Gobierno Autónomo Municipal De Villa Mojocoya</v>
          </cell>
          <cell r="C260" t="str">
            <v>RCC</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row>
        <row r="261">
          <cell r="A261">
            <v>1109</v>
          </cell>
          <cell r="B261" t="str">
            <v>Gobierno Autónomo Municipal De Icla</v>
          </cell>
          <cell r="C261" t="str">
            <v>RCC</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row>
        <row r="262">
          <cell r="A262">
            <v>1110</v>
          </cell>
          <cell r="B262" t="str">
            <v>Gobierno Autónomo Municipal De Padilla</v>
          </cell>
          <cell r="C262" t="str">
            <v>RCC</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row>
        <row r="263">
          <cell r="A263">
            <v>1111</v>
          </cell>
          <cell r="B263" t="str">
            <v>Gobierno Autónomo Municipal De Tomina</v>
          </cell>
          <cell r="C263" t="str">
            <v>RCC</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1112</v>
          </cell>
          <cell r="B264" t="str">
            <v>Gobierno Autónomo Municipal De Sopachuy</v>
          </cell>
          <cell r="C264" t="str">
            <v>RCC</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1113</v>
          </cell>
          <cell r="B265" t="str">
            <v>Gobierno Autónomo Municipal De Villa Alcalá</v>
          </cell>
          <cell r="C265" t="str">
            <v>RCC</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row>
        <row r="266">
          <cell r="A266">
            <v>1114</v>
          </cell>
          <cell r="B266" t="str">
            <v>Gobierno Autónomo Municipal De El Villar</v>
          </cell>
          <cell r="C266" t="str">
            <v>RCC</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row>
        <row r="267">
          <cell r="A267">
            <v>1115</v>
          </cell>
          <cell r="B267" t="str">
            <v>Gobierno Autónomo Municipal De Monteagudo</v>
          </cell>
          <cell r="C267" t="str">
            <v>RCC</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row>
        <row r="268">
          <cell r="A268">
            <v>1116</v>
          </cell>
          <cell r="B268" t="str">
            <v>Gobierno Autónomo Municipal De San Pablo De Huacareta</v>
          </cell>
          <cell r="C268" t="str">
            <v>RCC</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row>
        <row r="269">
          <cell r="A269">
            <v>1117</v>
          </cell>
          <cell r="B269" t="str">
            <v>Gobierno Autónomo Municipal De Tarabuco</v>
          </cell>
          <cell r="C269" t="str">
            <v>RCC</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row>
        <row r="270">
          <cell r="A270">
            <v>1118</v>
          </cell>
          <cell r="B270" t="str">
            <v>Gobierno Autónomo Municipal De Yamparáez</v>
          </cell>
          <cell r="C270" t="str">
            <v>RCC</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row>
        <row r="271">
          <cell r="A271">
            <v>1119</v>
          </cell>
          <cell r="B271" t="str">
            <v>Gobierno Autónomo Municipal De Camargo</v>
          </cell>
          <cell r="C271" t="str">
            <v>RCC</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row>
        <row r="272">
          <cell r="A272">
            <v>1120</v>
          </cell>
          <cell r="B272" t="str">
            <v>Gobierno Autónomo Municipal De San Lucas</v>
          </cell>
          <cell r="C272" t="str">
            <v>RCC</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row>
        <row r="273">
          <cell r="A273">
            <v>1121</v>
          </cell>
          <cell r="B273" t="str">
            <v>Gobierno Autónomo Municipal De Incahuasi</v>
          </cell>
          <cell r="C273" t="str">
            <v>RCC</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row>
        <row r="274">
          <cell r="A274">
            <v>1122</v>
          </cell>
          <cell r="B274" t="str">
            <v>Gobierno Autónomo Municipal De Villa Serrano</v>
          </cell>
          <cell r="C274" t="str">
            <v>RCC</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row>
        <row r="275">
          <cell r="A275">
            <v>1123</v>
          </cell>
          <cell r="B275" t="str">
            <v>Gobierno Autónomo Municipal De Camataqui (Villa Abecia)</v>
          </cell>
          <cell r="C275" t="str">
            <v>RCC</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row>
        <row r="276">
          <cell r="A276">
            <v>1124</v>
          </cell>
          <cell r="B276" t="str">
            <v>Gobierno Autónomo Municipal De Culpina</v>
          </cell>
          <cell r="C276" t="str">
            <v>RCC</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row>
        <row r="277">
          <cell r="A277">
            <v>1125</v>
          </cell>
          <cell r="B277" t="str">
            <v>Gobierno Autónomo Municipal De Las Carreras</v>
          </cell>
          <cell r="C277" t="str">
            <v>RCC</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row>
        <row r="278">
          <cell r="A278">
            <v>1126</v>
          </cell>
          <cell r="B278" t="str">
            <v>Gobierno Autónomo Municipal De Villa Vaca Guzmán</v>
          </cell>
          <cell r="C278" t="str">
            <v>RCC</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row>
        <row r="279">
          <cell r="A279">
            <v>1127</v>
          </cell>
          <cell r="B279" t="str">
            <v>Gobierno Autónomo Municipal De Villa De Huacaya</v>
          </cell>
          <cell r="C279" t="str">
            <v>RCC</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row>
        <row r="280">
          <cell r="A280">
            <v>1128</v>
          </cell>
          <cell r="B280" t="str">
            <v>Gobierno Autónomo Municipal De Machareti</v>
          </cell>
          <cell r="C280" t="str">
            <v>RCC</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row>
        <row r="281">
          <cell r="A281">
            <v>1129</v>
          </cell>
          <cell r="B281" t="str">
            <v>Gobierno Autónomo Municipal De Villa Charcas</v>
          </cell>
          <cell r="C281" t="str">
            <v>RCC</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row>
        <row r="282">
          <cell r="A282">
            <v>1201</v>
          </cell>
          <cell r="B282" t="str">
            <v>Gobierno Autónomo Municipal De La Paz</v>
          </cell>
          <cell r="C282" t="str">
            <v>RCC</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row>
        <row r="283">
          <cell r="A283">
            <v>1202</v>
          </cell>
          <cell r="B283" t="str">
            <v>Gobierno Autónomo Municipal De Palca</v>
          </cell>
          <cell r="C283" t="str">
            <v>RCC</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row>
        <row r="284">
          <cell r="A284">
            <v>1203</v>
          </cell>
          <cell r="B284" t="str">
            <v>Gobierno Autónomo Municipal De Mecapaca</v>
          </cell>
          <cell r="C284" t="str">
            <v>RCC</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row>
        <row r="285">
          <cell r="A285">
            <v>1204</v>
          </cell>
          <cell r="B285" t="str">
            <v>Gobierno Autónomo Municipal De Achocalla</v>
          </cell>
          <cell r="C285" t="str">
            <v>RCC</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row>
        <row r="286">
          <cell r="A286">
            <v>1205</v>
          </cell>
          <cell r="B286" t="str">
            <v>Gobierno Autónomo Municipal De El Alto De La Paz</v>
          </cell>
          <cell r="C286" t="str">
            <v>RCC</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row>
        <row r="287">
          <cell r="A287">
            <v>1206</v>
          </cell>
          <cell r="B287" t="str">
            <v>Gobierno Autónomo Municipal De Viacha</v>
          </cell>
          <cell r="C287" t="str">
            <v>RCC</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row>
        <row r="288">
          <cell r="A288">
            <v>1207</v>
          </cell>
          <cell r="B288" t="str">
            <v>Gobierno Autónomo Municipal De Guaqui</v>
          </cell>
          <cell r="C288" t="str">
            <v>RCC</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row>
        <row r="289">
          <cell r="A289">
            <v>1208</v>
          </cell>
          <cell r="B289" t="str">
            <v>Gobierno Autónomo Municipal De Tiahuanacu</v>
          </cell>
          <cell r="C289" t="str">
            <v>RCC</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row>
        <row r="290">
          <cell r="A290">
            <v>1209</v>
          </cell>
          <cell r="B290" t="str">
            <v>Gobierno Autónomo Municipal De Desaguadero</v>
          </cell>
          <cell r="C290" t="str">
            <v>RCC</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row>
        <row r="291">
          <cell r="A291">
            <v>1210</v>
          </cell>
          <cell r="B291" t="str">
            <v>Gobierno Autónomo Municipal De Caranavi</v>
          </cell>
          <cell r="C291" t="str">
            <v>RCC</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row>
        <row r="292">
          <cell r="A292">
            <v>1211</v>
          </cell>
          <cell r="B292" t="str">
            <v>Gobierno Autónomo Municipal De Sica Sica (Villa Aroma)</v>
          </cell>
          <cell r="C292" t="str">
            <v>RCC</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row>
        <row r="293">
          <cell r="A293">
            <v>1212</v>
          </cell>
          <cell r="B293" t="str">
            <v>Gobierno Autónomo Municipal De Umala</v>
          </cell>
          <cell r="C293" t="str">
            <v>RCC</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row>
        <row r="294">
          <cell r="A294">
            <v>1213</v>
          </cell>
          <cell r="B294" t="str">
            <v>Gobierno Autónomo Municipal De Ayo Ayo</v>
          </cell>
          <cell r="C294" t="str">
            <v>RCC</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row>
        <row r="295">
          <cell r="A295">
            <v>1214</v>
          </cell>
          <cell r="B295" t="str">
            <v>Gobierno Autónomo Municipal De Calamarca</v>
          </cell>
          <cell r="C295" t="str">
            <v>RCC</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row>
        <row r="296">
          <cell r="A296">
            <v>1215</v>
          </cell>
          <cell r="B296" t="str">
            <v>Gobierno Autónomo Municipal De Patacamaya</v>
          </cell>
          <cell r="C296" t="str">
            <v>RCC</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row>
        <row r="297">
          <cell r="A297">
            <v>1216</v>
          </cell>
          <cell r="B297" t="str">
            <v>Gobierno Autónomo Municipal De Colquencha</v>
          </cell>
          <cell r="C297" t="str">
            <v>RCC</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row>
        <row r="298">
          <cell r="A298">
            <v>1217</v>
          </cell>
          <cell r="B298" t="str">
            <v>Gobierno Autónomo Municipal De Collana</v>
          </cell>
          <cell r="C298" t="str">
            <v>RCC</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row>
        <row r="299">
          <cell r="A299">
            <v>1218</v>
          </cell>
          <cell r="B299" t="str">
            <v>Gobierno Autónomo Municipal De Inquisivi</v>
          </cell>
          <cell r="C299" t="str">
            <v>RCC</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row>
        <row r="300">
          <cell r="A300">
            <v>1219</v>
          </cell>
          <cell r="B300" t="str">
            <v>Gobierno Autónomo Municipal De Quime</v>
          </cell>
          <cell r="C300" t="str">
            <v>RCC</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row>
        <row r="301">
          <cell r="A301">
            <v>1220</v>
          </cell>
          <cell r="B301" t="str">
            <v>Gobierno Autónomo Municipal De Cajuata</v>
          </cell>
          <cell r="C301" t="str">
            <v>RCC</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row>
        <row r="302">
          <cell r="A302">
            <v>1221</v>
          </cell>
          <cell r="B302" t="str">
            <v>Gobierno Autónomo Municipal De Colquiri</v>
          </cell>
          <cell r="C302" t="str">
            <v>RCC</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row>
        <row r="303">
          <cell r="A303">
            <v>1222</v>
          </cell>
          <cell r="B303" t="str">
            <v>Gobierno Autónomo Municipal De Ichoca</v>
          </cell>
          <cell r="C303" t="str">
            <v>RCC</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row>
        <row r="304">
          <cell r="A304">
            <v>1223</v>
          </cell>
          <cell r="B304" t="str">
            <v>Gobierno Autónomo Municipal De Villa Libertad Licoma</v>
          </cell>
          <cell r="C304" t="str">
            <v>RCC</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row>
        <row r="305">
          <cell r="A305">
            <v>1224</v>
          </cell>
          <cell r="B305" t="str">
            <v>Gobierno Autónomo Municipal De Achacachi</v>
          </cell>
          <cell r="C305" t="str">
            <v>RCC</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row>
        <row r="306">
          <cell r="A306">
            <v>1225</v>
          </cell>
          <cell r="B306" t="str">
            <v>Gobierno Autónomo Municipal De Ancoraimes</v>
          </cell>
          <cell r="C306" t="str">
            <v>RCC</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row>
        <row r="307">
          <cell r="A307">
            <v>1226</v>
          </cell>
          <cell r="B307" t="str">
            <v>Gobierno Autónomo Municipal De Sorata</v>
          </cell>
          <cell r="C307" t="str">
            <v>RCC</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row>
        <row r="308">
          <cell r="A308">
            <v>1227</v>
          </cell>
          <cell r="B308" t="str">
            <v>Gobierno Autónomo Municipal De Guanay</v>
          </cell>
          <cell r="C308" t="str">
            <v>RCC</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row>
        <row r="309">
          <cell r="A309">
            <v>1228</v>
          </cell>
          <cell r="B309" t="str">
            <v>Gobierno Autónomo Municipal De Tacacoma</v>
          </cell>
          <cell r="C309" t="str">
            <v>RCC</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row>
        <row r="310">
          <cell r="A310">
            <v>1229</v>
          </cell>
          <cell r="B310" t="str">
            <v>Gobierno Autónomo Municipal De Tipuani</v>
          </cell>
          <cell r="C310" t="str">
            <v>RCC</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row>
        <row r="311">
          <cell r="A311">
            <v>1230</v>
          </cell>
          <cell r="B311" t="str">
            <v>Gobierno Autónomo Municipal De Quiabaya</v>
          </cell>
          <cell r="C311" t="str">
            <v>RCC</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row>
        <row r="312">
          <cell r="A312">
            <v>1231</v>
          </cell>
          <cell r="B312" t="str">
            <v>Gobierno Autónomo Municipal De Combaya</v>
          </cell>
          <cell r="C312" t="str">
            <v>RCC</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row>
        <row r="313">
          <cell r="A313">
            <v>1232</v>
          </cell>
          <cell r="B313" t="str">
            <v>Gobierno Autónomo Municipal De Copacabana</v>
          </cell>
          <cell r="C313" t="str">
            <v>RCC</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row>
        <row r="314">
          <cell r="A314">
            <v>1233</v>
          </cell>
          <cell r="B314" t="str">
            <v>Gobierno Autónomo Municipal De San Pedro De Tiquina</v>
          </cell>
          <cell r="C314" t="str">
            <v>RCC</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row>
        <row r="315">
          <cell r="A315">
            <v>1234</v>
          </cell>
          <cell r="B315" t="str">
            <v>Gobierno Autónomo Municipal De Tito Yupanqui</v>
          </cell>
          <cell r="C315" t="str">
            <v>RCC</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row>
        <row r="316">
          <cell r="A316">
            <v>1235</v>
          </cell>
          <cell r="B316" t="str">
            <v>Gobierno Autónomo Municipal De Chuma</v>
          </cell>
          <cell r="C316" t="str">
            <v>RCC</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row>
        <row r="317">
          <cell r="A317">
            <v>1236</v>
          </cell>
          <cell r="B317" t="str">
            <v>Gobierno Autónomo Municipal De Ayata</v>
          </cell>
          <cell r="C317" t="str">
            <v>RCC</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row>
        <row r="318">
          <cell r="A318">
            <v>1237</v>
          </cell>
          <cell r="B318" t="str">
            <v>Gobierno Autónomo Municipal De Aucapata</v>
          </cell>
          <cell r="C318" t="str">
            <v>RCC</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row>
        <row r="319">
          <cell r="A319">
            <v>1238</v>
          </cell>
          <cell r="B319" t="str">
            <v>Gobierno Autónomo Municipal De Corocoro</v>
          </cell>
          <cell r="C319" t="str">
            <v>RCC</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row>
        <row r="320">
          <cell r="A320">
            <v>1239</v>
          </cell>
          <cell r="B320" t="str">
            <v>Gobierno Autónomo Municipal De Caquiaviri</v>
          </cell>
          <cell r="C320" t="str">
            <v>RCC</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row>
        <row r="321">
          <cell r="A321">
            <v>1240</v>
          </cell>
          <cell r="B321" t="str">
            <v>Gobierno Autónomo Municipal De Calacoto</v>
          </cell>
          <cell r="C321" t="str">
            <v>RCC</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row>
        <row r="322">
          <cell r="A322">
            <v>1241</v>
          </cell>
          <cell r="B322" t="str">
            <v>Gobierno Autónomo Municipal De Comanche</v>
          </cell>
          <cell r="C322" t="str">
            <v>RCC</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row>
        <row r="323">
          <cell r="A323">
            <v>1242</v>
          </cell>
          <cell r="B323" t="str">
            <v>Gobierno Autónomo Municipal De Charaña</v>
          </cell>
          <cell r="C323" t="str">
            <v>RCC</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row>
        <row r="324">
          <cell r="A324">
            <v>1243</v>
          </cell>
          <cell r="B324" t="str">
            <v>Gobierno Autónomo Municipal De Waldo Ballivián</v>
          </cell>
          <cell r="C324" t="str">
            <v>RCC</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row>
        <row r="325">
          <cell r="A325">
            <v>1244</v>
          </cell>
          <cell r="B325" t="str">
            <v>Gobierno Autónomo Municipal De Nazacara De Pacajes</v>
          </cell>
          <cell r="C325" t="str">
            <v>RCC</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row>
        <row r="326">
          <cell r="A326">
            <v>1245</v>
          </cell>
          <cell r="B326" t="str">
            <v>Gobierno Autónomo Municipal De Santiago De Callapa</v>
          </cell>
          <cell r="C326" t="str">
            <v>RCC</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row>
        <row r="327">
          <cell r="A327">
            <v>1246</v>
          </cell>
          <cell r="B327" t="str">
            <v>Gobierno Autónomo Municipal De Puerto Acosta</v>
          </cell>
          <cell r="C327" t="str">
            <v>RCC</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row>
        <row r="328">
          <cell r="A328">
            <v>1247</v>
          </cell>
          <cell r="B328" t="str">
            <v>Gobierno Autónomo Municipal De Mocomoco</v>
          </cell>
          <cell r="C328" t="str">
            <v>RCC</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row>
        <row r="329">
          <cell r="A329">
            <v>1248</v>
          </cell>
          <cell r="B329" t="str">
            <v>Gobierno Autónomo Municipal De Carabuco</v>
          </cell>
          <cell r="C329" t="str">
            <v>RCC</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row>
        <row r="330">
          <cell r="A330">
            <v>1249</v>
          </cell>
          <cell r="B330" t="str">
            <v>Gobierno Autónomo Municipal De Apolo</v>
          </cell>
          <cell r="C330" t="str">
            <v>RCC</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row>
        <row r="331">
          <cell r="A331">
            <v>1250</v>
          </cell>
          <cell r="B331" t="str">
            <v>Gobierno Autónomo Municipal De Pelechuco</v>
          </cell>
          <cell r="C331" t="str">
            <v>RCC</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row>
        <row r="332">
          <cell r="A332">
            <v>1251</v>
          </cell>
          <cell r="B332" t="str">
            <v>Gobierno Autónomo Municipal De Luribay</v>
          </cell>
          <cell r="C332" t="str">
            <v>RCC</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row>
        <row r="333">
          <cell r="A333">
            <v>1252</v>
          </cell>
          <cell r="B333" t="str">
            <v>Gobierno Autónomo Municipal De Sapahaqui</v>
          </cell>
          <cell r="C333" t="str">
            <v>RCC</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row>
        <row r="334">
          <cell r="A334">
            <v>1253</v>
          </cell>
          <cell r="B334" t="str">
            <v>Gobierno Autónomo Municipal De Yaco</v>
          </cell>
          <cell r="C334" t="str">
            <v>RCC</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row>
        <row r="335">
          <cell r="A335">
            <v>1254</v>
          </cell>
          <cell r="B335" t="str">
            <v>Gobierno Autónomo Municipal De Malla</v>
          </cell>
          <cell r="C335" t="str">
            <v>RCC</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row>
        <row r="336">
          <cell r="A336">
            <v>1255</v>
          </cell>
          <cell r="B336" t="str">
            <v>Gobierno Autónomo Municipal De Cairoma</v>
          </cell>
          <cell r="C336" t="str">
            <v>RCC</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row>
        <row r="337">
          <cell r="A337">
            <v>1256</v>
          </cell>
          <cell r="B337" t="str">
            <v>Gobierno Autónomo Municipal De Chulumani (Villa De La Libertad)</v>
          </cell>
          <cell r="C337" t="str">
            <v>RCC</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row>
        <row r="338">
          <cell r="A338">
            <v>1257</v>
          </cell>
          <cell r="B338" t="str">
            <v>Gobierno Autónomo Municipal De Irupana (Villa De Lanza)</v>
          </cell>
          <cell r="C338" t="str">
            <v>RCC</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row>
        <row r="339">
          <cell r="A339">
            <v>1258</v>
          </cell>
          <cell r="B339" t="str">
            <v>Gobierno Autónomo Municipal De Yanacachi</v>
          </cell>
          <cell r="C339" t="str">
            <v>RCC</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row>
        <row r="340">
          <cell r="A340">
            <v>1259</v>
          </cell>
          <cell r="B340" t="str">
            <v>Gobierno Autónomo Municipal De Palos Blancos</v>
          </cell>
          <cell r="C340" t="str">
            <v>RCC</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row>
        <row r="341">
          <cell r="A341">
            <v>1260</v>
          </cell>
          <cell r="B341" t="str">
            <v>Gobierno Autónomo Municipal De La Asunta</v>
          </cell>
          <cell r="C341" t="str">
            <v>RCC</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row>
        <row r="342">
          <cell r="A342">
            <v>1261</v>
          </cell>
          <cell r="B342" t="str">
            <v>Gobierno Autónomo Municipal De Pucarani</v>
          </cell>
          <cell r="C342" t="str">
            <v>RCC</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row>
        <row r="343">
          <cell r="A343">
            <v>1262</v>
          </cell>
          <cell r="B343" t="str">
            <v>Gobierno Autónomo Municipal De Laja</v>
          </cell>
          <cell r="C343" t="str">
            <v>RCC</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row>
        <row r="344">
          <cell r="A344">
            <v>1263</v>
          </cell>
          <cell r="B344" t="str">
            <v>Gobierno Autónomo Municipal De Batallas</v>
          </cell>
          <cell r="C344" t="str">
            <v>RCC</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row>
        <row r="345">
          <cell r="A345">
            <v>1264</v>
          </cell>
          <cell r="B345" t="str">
            <v>Gobierno Autónomo Municipal De Puerto Pérez</v>
          </cell>
          <cell r="C345" t="str">
            <v>RCC</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row>
        <row r="346">
          <cell r="A346">
            <v>1265</v>
          </cell>
          <cell r="B346" t="str">
            <v>Gobierno Autónomo Municipal De Coroico</v>
          </cell>
          <cell r="C346" t="str">
            <v>RCC</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row>
        <row r="347">
          <cell r="A347">
            <v>1266</v>
          </cell>
          <cell r="B347" t="str">
            <v>Gobierno Autónomo Municipal De Coripata</v>
          </cell>
          <cell r="C347" t="str">
            <v>RCC</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row>
        <row r="348">
          <cell r="A348">
            <v>1267</v>
          </cell>
          <cell r="B348" t="str">
            <v>Gobierno Autónomo Municipal De Ixiamas</v>
          </cell>
          <cell r="C348" t="str">
            <v>RCC</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row>
        <row r="349">
          <cell r="A349">
            <v>1268</v>
          </cell>
          <cell r="B349" t="str">
            <v>Gobierno Autónomo Municipal De San Buenaventura</v>
          </cell>
          <cell r="C349" t="str">
            <v>RCC</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row>
        <row r="350">
          <cell r="A350">
            <v>1269</v>
          </cell>
          <cell r="B350" t="str">
            <v>Gobierno Autónomo Municipal De General Juan José Pérez (Charazani)</v>
          </cell>
          <cell r="C350" t="str">
            <v>RCC</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row>
        <row r="351">
          <cell r="A351">
            <v>1270</v>
          </cell>
          <cell r="B351" t="str">
            <v>Gobierno Autónomo Municipal De Curva</v>
          </cell>
          <cell r="C351" t="str">
            <v>RCC</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row>
        <row r="352">
          <cell r="A352">
            <v>1271</v>
          </cell>
          <cell r="B352" t="str">
            <v>Gobierno Autónomo Municipal De San Pedro De Curahuara</v>
          </cell>
          <cell r="C352" t="str">
            <v>RCC</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row>
        <row r="353">
          <cell r="A353">
            <v>1272</v>
          </cell>
          <cell r="B353" t="str">
            <v>Gobierno Autónomo Municipal De Papel Pampa</v>
          </cell>
          <cell r="C353" t="str">
            <v>RCC</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row>
        <row r="354">
          <cell r="A354">
            <v>1273</v>
          </cell>
          <cell r="B354" t="str">
            <v>Gobierno Autónomo Municipal De Chacarilla</v>
          </cell>
          <cell r="C354" t="str">
            <v>RCC</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row>
        <row r="355">
          <cell r="A355">
            <v>1274</v>
          </cell>
          <cell r="B355" t="str">
            <v>Gobierno Autónomo Municipal De Santiago De Machaca</v>
          </cell>
          <cell r="C355" t="str">
            <v>RCC</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row>
        <row r="356">
          <cell r="A356">
            <v>1275</v>
          </cell>
          <cell r="B356" t="str">
            <v>Gobierno Autónomo Municipal De Catacora</v>
          </cell>
          <cell r="C356" t="str">
            <v>RCC</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row>
        <row r="357">
          <cell r="A357">
            <v>1276</v>
          </cell>
          <cell r="B357" t="str">
            <v>Gobierno Autónomo Municipal De Mapiri</v>
          </cell>
          <cell r="C357" t="str">
            <v>RCC</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row>
        <row r="358">
          <cell r="A358">
            <v>1277</v>
          </cell>
          <cell r="B358" t="str">
            <v>Gobierno Autónomo Municipal De Teoponte</v>
          </cell>
          <cell r="C358" t="str">
            <v>RCC</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row>
        <row r="359">
          <cell r="A359">
            <v>1278</v>
          </cell>
          <cell r="B359" t="str">
            <v>Gobierno Autónomo Municipal De San Andrés De Machaca</v>
          </cell>
          <cell r="C359" t="str">
            <v>RCC</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row>
        <row r="360">
          <cell r="A360">
            <v>1279</v>
          </cell>
          <cell r="B360" t="str">
            <v>Gobierno Autónomo Municipal De Jesús De Machaca</v>
          </cell>
          <cell r="C360" t="str">
            <v>RCC</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row>
        <row r="361">
          <cell r="A361">
            <v>1280</v>
          </cell>
          <cell r="B361" t="str">
            <v>Gobierno Autónomo Municipal De Taraco</v>
          </cell>
          <cell r="C361" t="str">
            <v>RCC</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row>
        <row r="362">
          <cell r="A362">
            <v>1281</v>
          </cell>
          <cell r="B362" t="str">
            <v>Gobierno Autónomo Municipal De Huarina</v>
          </cell>
          <cell r="C362" t="str">
            <v>RCC</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row>
        <row r="363">
          <cell r="A363">
            <v>1282</v>
          </cell>
          <cell r="B363" t="str">
            <v>Gobierno Autónomo Municipal De Santiago De Huata</v>
          </cell>
          <cell r="C363" t="str">
            <v>RCC</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row>
        <row r="364">
          <cell r="A364">
            <v>1283</v>
          </cell>
          <cell r="B364" t="str">
            <v>Gobierno Autónomo Municipal De Escoma</v>
          </cell>
          <cell r="C364" t="str">
            <v>RCC</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row>
        <row r="365">
          <cell r="A365">
            <v>1284</v>
          </cell>
          <cell r="B365" t="str">
            <v>Gobierno Autónomo Municipal De Humanata</v>
          </cell>
          <cell r="C365" t="str">
            <v>RCC</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row>
        <row r="366">
          <cell r="A366">
            <v>1285</v>
          </cell>
          <cell r="B366" t="str">
            <v>Gobierno Autónomo Municipal De Alto Beni</v>
          </cell>
          <cell r="C366" t="str">
            <v>RCC</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row>
        <row r="367">
          <cell r="A367">
            <v>1286</v>
          </cell>
          <cell r="B367" t="str">
            <v>Gobierno Autónomo Municipal De Huatajata</v>
          </cell>
          <cell r="C367" t="str">
            <v>RCC</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row>
        <row r="368">
          <cell r="A368">
            <v>1287</v>
          </cell>
          <cell r="B368" t="str">
            <v>Gobierno Autónomo Municipal De Chua Cocani</v>
          </cell>
          <cell r="C368" t="str">
            <v>RCC</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row>
        <row r="369">
          <cell r="A369">
            <v>1301</v>
          </cell>
          <cell r="B369" t="str">
            <v>Gobierno Autónomo Municipal De Cochabamba</v>
          </cell>
          <cell r="C369" t="str">
            <v>RCC</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row>
        <row r="370">
          <cell r="A370">
            <v>1302</v>
          </cell>
          <cell r="B370" t="str">
            <v>Gobierno Autónomo Municipal De Quillacollo</v>
          </cell>
          <cell r="C370" t="str">
            <v>RCC</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row>
        <row r="371">
          <cell r="A371">
            <v>1303</v>
          </cell>
          <cell r="B371" t="str">
            <v>Gobierno Autónomo Municipal De Sipe Sipe</v>
          </cell>
          <cell r="C371" t="str">
            <v>RCC</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row>
        <row r="372">
          <cell r="A372">
            <v>1304</v>
          </cell>
          <cell r="B372" t="str">
            <v>Gobierno Autónomo Municipal De Tiquipaya</v>
          </cell>
          <cell r="C372" t="str">
            <v>RCC</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row>
        <row r="373">
          <cell r="A373">
            <v>1305</v>
          </cell>
          <cell r="B373" t="str">
            <v>Gobierno Autónomo Municipal De Vinto</v>
          </cell>
          <cell r="C373" t="str">
            <v>RCC</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row>
        <row r="374">
          <cell r="A374">
            <v>1306</v>
          </cell>
          <cell r="B374" t="str">
            <v>Gobierno Autónomo Municipal De Colcapirhua</v>
          </cell>
          <cell r="C374" t="str">
            <v>RCC</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row>
        <row r="375">
          <cell r="A375">
            <v>1307</v>
          </cell>
          <cell r="B375" t="str">
            <v>Gobierno Autónomo Municipal De Aiquile</v>
          </cell>
          <cell r="C375" t="str">
            <v>RCC</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row>
        <row r="376">
          <cell r="A376">
            <v>1308</v>
          </cell>
          <cell r="B376" t="str">
            <v>Gobierno Autónomo Municipal De Pasorapa</v>
          </cell>
          <cell r="C376" t="str">
            <v>RCC</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row>
        <row r="377">
          <cell r="A377">
            <v>1309</v>
          </cell>
          <cell r="B377" t="str">
            <v>Gobierno Autónomo Municipal De Omereque</v>
          </cell>
          <cell r="C377" t="str">
            <v>RCC</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row>
        <row r="378">
          <cell r="A378">
            <v>1310</v>
          </cell>
          <cell r="B378" t="str">
            <v>Gobierno Autónomo Municipal De Independencia</v>
          </cell>
          <cell r="C378" t="str">
            <v>RCC</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row>
        <row r="379">
          <cell r="A379">
            <v>1311</v>
          </cell>
          <cell r="B379" t="str">
            <v>Gobierno Autónomo Municipal De Morochata</v>
          </cell>
          <cell r="C379" t="str">
            <v>RCC</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row>
        <row r="380">
          <cell r="A380">
            <v>1312</v>
          </cell>
          <cell r="B380" t="str">
            <v>Gobierno Autónomo Municipal De Sacaba</v>
          </cell>
          <cell r="C380" t="str">
            <v>RCC</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row>
        <row r="381">
          <cell r="A381">
            <v>1313</v>
          </cell>
          <cell r="B381" t="str">
            <v>Gobierno Autónomo Municipal De Colomi</v>
          </cell>
          <cell r="C381" t="str">
            <v>RCC</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row>
        <row r="382">
          <cell r="A382">
            <v>1314</v>
          </cell>
          <cell r="B382" t="str">
            <v>Gobierno Autónomo Municipal De Villa Tunari</v>
          </cell>
          <cell r="C382" t="str">
            <v>RCC</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row>
        <row r="383">
          <cell r="A383">
            <v>1315</v>
          </cell>
          <cell r="B383" t="str">
            <v>Gobierno Autónomo Municipal De Punata</v>
          </cell>
          <cell r="C383" t="str">
            <v>RCC</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row>
        <row r="384">
          <cell r="A384">
            <v>1316</v>
          </cell>
          <cell r="B384" t="str">
            <v>Gobierno Autónomo Municipal De Villa Rivero</v>
          </cell>
          <cell r="C384" t="str">
            <v>RCC</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row>
        <row r="385">
          <cell r="A385">
            <v>1317</v>
          </cell>
          <cell r="B385" t="str">
            <v>Gobierno Autónomo Municipal De San Benito (Villa José Quintín Mendoza)</v>
          </cell>
          <cell r="C385" t="str">
            <v>RCC</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row>
        <row r="386">
          <cell r="A386">
            <v>1318</v>
          </cell>
          <cell r="B386" t="str">
            <v>Gobierno Autónomo Municipal De Tacachi</v>
          </cell>
          <cell r="C386" t="str">
            <v>RCC</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row>
        <row r="387">
          <cell r="A387">
            <v>1319</v>
          </cell>
          <cell r="B387" t="str">
            <v>Gobierno Autónomo Municipal Villa Gualberto Villarroel</v>
          </cell>
          <cell r="C387" t="str">
            <v>RCC</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row>
        <row r="388">
          <cell r="A388">
            <v>1320</v>
          </cell>
          <cell r="B388" t="str">
            <v>Gobierno Autónomo Municipal De Tarata</v>
          </cell>
          <cell r="C388" t="str">
            <v>RCC</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row>
        <row r="389">
          <cell r="A389">
            <v>1321</v>
          </cell>
          <cell r="B389" t="str">
            <v>Gobierno Autónomo Municipal De Anzaldo</v>
          </cell>
          <cell r="C389" t="str">
            <v>RCC</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row>
        <row r="390">
          <cell r="A390">
            <v>1322</v>
          </cell>
          <cell r="B390" t="str">
            <v>Gobierno Autónomo Municipal De Arbieto</v>
          </cell>
          <cell r="C390" t="str">
            <v>RCC</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row>
        <row r="391">
          <cell r="A391">
            <v>1323</v>
          </cell>
          <cell r="B391" t="str">
            <v>Gobierno Autónomo Municipal De Sacabamba</v>
          </cell>
          <cell r="C391" t="str">
            <v>RCC</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row>
        <row r="392">
          <cell r="A392">
            <v>1324</v>
          </cell>
          <cell r="B392" t="str">
            <v>Gobierno Autónomo Municipal De Cliza</v>
          </cell>
          <cell r="C392" t="str">
            <v>RCC</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row>
        <row r="393">
          <cell r="A393">
            <v>1325</v>
          </cell>
          <cell r="B393" t="str">
            <v>Gobierno Autónomo Municipal De Toco</v>
          </cell>
          <cell r="C393" t="str">
            <v>RCC</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row>
        <row r="394">
          <cell r="A394">
            <v>1326</v>
          </cell>
          <cell r="B394" t="str">
            <v>Gobierno Autónomo Municipal De Tolata</v>
          </cell>
          <cell r="C394" t="str">
            <v>RCC</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row>
        <row r="395">
          <cell r="A395">
            <v>1327</v>
          </cell>
          <cell r="B395" t="str">
            <v>Gobierno Autónomo Municipal De Capinota</v>
          </cell>
          <cell r="C395" t="str">
            <v>RCC</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row>
        <row r="396">
          <cell r="A396">
            <v>1328</v>
          </cell>
          <cell r="B396" t="str">
            <v>Gobierno Autónomo Municipal De Santivañez</v>
          </cell>
          <cell r="C396" t="str">
            <v>RCC</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row>
        <row r="397">
          <cell r="A397">
            <v>1329</v>
          </cell>
          <cell r="B397" t="str">
            <v>Gobierno Autónomo Municipal De Sicaya</v>
          </cell>
          <cell r="C397" t="str">
            <v>RCC</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row>
        <row r="398">
          <cell r="A398">
            <v>1330</v>
          </cell>
          <cell r="B398" t="str">
            <v>Gobierno Autónomo Municipal De Tapacari</v>
          </cell>
          <cell r="C398" t="str">
            <v>RCC</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row>
        <row r="399">
          <cell r="A399">
            <v>1331</v>
          </cell>
          <cell r="B399" t="str">
            <v>Gobierno Autónomo Municipal De Totora</v>
          </cell>
          <cell r="C399" t="str">
            <v>RCC</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row>
        <row r="400">
          <cell r="A400">
            <v>1332</v>
          </cell>
          <cell r="B400" t="str">
            <v>Gobierno Autónomo Municipal De Pojo</v>
          </cell>
          <cell r="C400" t="str">
            <v>RCC</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row>
        <row r="401">
          <cell r="A401">
            <v>1333</v>
          </cell>
          <cell r="B401" t="str">
            <v>Gobierno Autónomo Municipal De Pocona</v>
          </cell>
          <cell r="C401" t="str">
            <v>RCC</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row>
        <row r="402">
          <cell r="A402">
            <v>1334</v>
          </cell>
          <cell r="B402" t="str">
            <v>Gobierno Autónomo Municipal De Chimoré</v>
          </cell>
          <cell r="C402" t="str">
            <v>RCC</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row>
        <row r="403">
          <cell r="A403">
            <v>1335</v>
          </cell>
          <cell r="B403" t="str">
            <v>Gobierno Autónomo Municipal De Puerto Villarroel</v>
          </cell>
          <cell r="C403" t="str">
            <v>RCC</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row>
        <row r="404">
          <cell r="A404">
            <v>1336</v>
          </cell>
          <cell r="B404" t="str">
            <v>Gobierno Autónomo Municipal De Arani</v>
          </cell>
          <cell r="C404" t="str">
            <v>RCC</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row>
        <row r="405">
          <cell r="A405">
            <v>1337</v>
          </cell>
          <cell r="B405" t="str">
            <v>Gobierno Autónomo Municipal De Vacas</v>
          </cell>
          <cell r="C405" t="str">
            <v>RCC</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row>
        <row r="406">
          <cell r="A406">
            <v>1338</v>
          </cell>
          <cell r="B406" t="str">
            <v>Gobierno Autónomo Municipal De Arque</v>
          </cell>
          <cell r="C406" t="str">
            <v>RCC</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row>
        <row r="407">
          <cell r="A407">
            <v>1339</v>
          </cell>
          <cell r="B407" t="str">
            <v>Gobierno Autónomo Municipal De Tacopaya</v>
          </cell>
          <cell r="C407" t="str">
            <v>RCC</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row>
        <row r="408">
          <cell r="A408">
            <v>1340</v>
          </cell>
          <cell r="B408" t="str">
            <v>Gobierno Autónomo Municipal De Bolivar</v>
          </cell>
          <cell r="C408" t="str">
            <v>RCC</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row>
        <row r="409">
          <cell r="A409">
            <v>1341</v>
          </cell>
          <cell r="B409" t="str">
            <v>Gobierno Autónomo Municipal De Tiraque</v>
          </cell>
          <cell r="C409" t="str">
            <v>RCC</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row>
        <row r="410">
          <cell r="A410">
            <v>1342</v>
          </cell>
          <cell r="B410" t="str">
            <v>Gobierno Autónomo Municipal De Mizque</v>
          </cell>
          <cell r="C410" t="str">
            <v>RCC</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row>
        <row r="411">
          <cell r="A411">
            <v>1343</v>
          </cell>
          <cell r="B411" t="str">
            <v>Gobierno Autónomo Municipal De Vila Vila</v>
          </cell>
          <cell r="C411" t="str">
            <v>RCC</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row>
        <row r="412">
          <cell r="A412">
            <v>1344</v>
          </cell>
          <cell r="B412" t="str">
            <v>Gobierno Autónomo Municipal De Alalay</v>
          </cell>
          <cell r="C412" t="str">
            <v>RCC</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row>
        <row r="413">
          <cell r="A413">
            <v>1345</v>
          </cell>
          <cell r="B413" t="str">
            <v>Gobierno Autónomo Municipal De Entre Rios</v>
          </cell>
          <cell r="C413" t="str">
            <v>RCC</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row>
        <row r="414">
          <cell r="A414">
            <v>1346</v>
          </cell>
          <cell r="B414" t="str">
            <v>Gobierno Autónomo Municipal De Cocapata</v>
          </cell>
          <cell r="C414" t="str">
            <v>RCC</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row>
        <row r="415">
          <cell r="A415">
            <v>1347</v>
          </cell>
          <cell r="B415" t="str">
            <v>Gobierno Autónomo Municipal De Shinahota</v>
          </cell>
          <cell r="C415" t="str">
            <v>RCC</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row>
        <row r="416">
          <cell r="A416">
            <v>1401</v>
          </cell>
          <cell r="B416" t="str">
            <v>Gobierno Autónomo Municipal De Oruro</v>
          </cell>
          <cell r="C416" t="str">
            <v>RCC</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row>
        <row r="417">
          <cell r="A417">
            <v>1402</v>
          </cell>
          <cell r="B417" t="str">
            <v>Gobierno Autónomo Municipal De Caracollo</v>
          </cell>
          <cell r="C417" t="str">
            <v>RCC</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row>
        <row r="418">
          <cell r="A418">
            <v>1403</v>
          </cell>
          <cell r="B418" t="str">
            <v>Gobierno Autónomo Municipal De El Choro</v>
          </cell>
          <cell r="C418" t="str">
            <v>RCC</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row>
        <row r="419">
          <cell r="A419">
            <v>1404</v>
          </cell>
          <cell r="B419" t="str">
            <v>Gobierno Autónomo Municipal De Challapata</v>
          </cell>
          <cell r="C419" t="str">
            <v>RCC</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row>
        <row r="420">
          <cell r="A420">
            <v>1405</v>
          </cell>
          <cell r="B420" t="str">
            <v>Gobierno Autónomo Municipal De Santuario De Quillacas</v>
          </cell>
          <cell r="C420" t="str">
            <v>RCC</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row>
        <row r="421">
          <cell r="A421">
            <v>1406</v>
          </cell>
          <cell r="B421" t="str">
            <v>Gobierno Autónomo Municipal De Huanuni</v>
          </cell>
          <cell r="C421" t="str">
            <v>RCC</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row>
        <row r="422">
          <cell r="A422">
            <v>1407</v>
          </cell>
          <cell r="B422" t="str">
            <v>Gobierno Autónomo Municipal De Machacamarca</v>
          </cell>
          <cell r="C422" t="str">
            <v>RCC</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row>
        <row r="423">
          <cell r="A423">
            <v>1408</v>
          </cell>
          <cell r="B423" t="str">
            <v>Gobierno Autónomo Municipal De Poopó (Villa Poopó)</v>
          </cell>
          <cell r="C423" t="str">
            <v>RCC</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row>
        <row r="424">
          <cell r="A424">
            <v>1409</v>
          </cell>
          <cell r="B424" t="str">
            <v>Gobierno Autónomo Municipal De Pazña</v>
          </cell>
          <cell r="C424" t="str">
            <v>RCC</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row>
        <row r="425">
          <cell r="A425">
            <v>1410</v>
          </cell>
          <cell r="B425" t="str">
            <v>Gobierno Autónomo Municipal De Antequera</v>
          </cell>
          <cell r="C425" t="str">
            <v>RCC</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row>
        <row r="426">
          <cell r="A426">
            <v>1411</v>
          </cell>
          <cell r="B426" t="str">
            <v>Gobierno Autónomo Municipal De Eucaliptus</v>
          </cell>
          <cell r="C426" t="str">
            <v>RCC</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row>
        <row r="427">
          <cell r="A427">
            <v>1412</v>
          </cell>
          <cell r="B427" t="str">
            <v>Gobierno Autónomo Municipal De Santiago De Huari</v>
          </cell>
          <cell r="C427" t="str">
            <v>RCC</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row>
        <row r="428">
          <cell r="A428">
            <v>1413</v>
          </cell>
          <cell r="B428" t="str">
            <v>Gobierno Autónomo Municipal De Totora</v>
          </cell>
          <cell r="C428" t="str">
            <v>RCC</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row>
        <row r="429">
          <cell r="A429">
            <v>1414</v>
          </cell>
          <cell r="B429" t="str">
            <v>Gobierno Autónomo Municipal De Corque</v>
          </cell>
          <cell r="C429" t="str">
            <v>RCC</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row>
        <row r="430">
          <cell r="A430">
            <v>1415</v>
          </cell>
          <cell r="B430" t="str">
            <v>Gobierno Autónomo Municipal De Choquecota</v>
          </cell>
          <cell r="C430" t="str">
            <v>RCC</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row>
        <row r="431">
          <cell r="A431">
            <v>1416</v>
          </cell>
          <cell r="B431" t="str">
            <v>Gobierno Autónomo Municipal De Curahuara De Carangas</v>
          </cell>
          <cell r="C431" t="str">
            <v>RCC</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row>
        <row r="432">
          <cell r="A432">
            <v>1417</v>
          </cell>
          <cell r="B432" t="str">
            <v>Gobierno Autónomo Municipal De Turco</v>
          </cell>
          <cell r="C432" t="str">
            <v>RCC</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row>
        <row r="433">
          <cell r="A433">
            <v>1418</v>
          </cell>
          <cell r="B433" t="str">
            <v>Gobierno Autónomo Municipal De Huachacalla</v>
          </cell>
          <cell r="C433" t="str">
            <v>RCC</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row>
        <row r="434">
          <cell r="A434">
            <v>1419</v>
          </cell>
          <cell r="B434" t="str">
            <v>Gobierno Autónomo Municipal De Escara</v>
          </cell>
          <cell r="C434" t="str">
            <v>RCC</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row>
        <row r="435">
          <cell r="A435">
            <v>1420</v>
          </cell>
          <cell r="B435" t="str">
            <v>Gobierno Autónomo Municipal De Cruz De Machacamarca</v>
          </cell>
          <cell r="C435" t="str">
            <v>RCC</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row>
        <row r="436">
          <cell r="A436">
            <v>1421</v>
          </cell>
          <cell r="B436" t="str">
            <v>Gobierno Autónomo Municipal De Yunguyo De Litoral</v>
          </cell>
          <cell r="C436" t="str">
            <v>RCC</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row>
        <row r="437">
          <cell r="A437">
            <v>1422</v>
          </cell>
          <cell r="B437" t="str">
            <v>Gobierno Autónomo Municipal De Esmeralda</v>
          </cell>
          <cell r="C437" t="str">
            <v>RCC</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row>
        <row r="438">
          <cell r="A438">
            <v>1423</v>
          </cell>
          <cell r="B438" t="str">
            <v>Gobierno Autónomo Municipal De Toledo</v>
          </cell>
          <cell r="C438" t="str">
            <v>RCC</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row>
        <row r="439">
          <cell r="A439">
            <v>1424</v>
          </cell>
          <cell r="B439" t="str">
            <v>Gobierno Autónomo Municipal De Andamarca (Santiago De Andamarca)</v>
          </cell>
          <cell r="C439" t="str">
            <v>RCC</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row>
        <row r="440">
          <cell r="A440">
            <v>1425</v>
          </cell>
          <cell r="B440" t="str">
            <v>Gobierno Autónomo Municipal De Belén De Andamarca</v>
          </cell>
          <cell r="C440" t="str">
            <v>RCC</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row>
        <row r="441">
          <cell r="A441">
            <v>1426</v>
          </cell>
          <cell r="B441" t="str">
            <v>Gobierno Autónomo Municipal De Salinas De G. Mendoza</v>
          </cell>
          <cell r="C441" t="str">
            <v>RCC</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row>
        <row r="442">
          <cell r="A442">
            <v>1427</v>
          </cell>
          <cell r="B442" t="str">
            <v>Gobierno Autónomo Municipal De Pampa Aullagas</v>
          </cell>
          <cell r="C442" t="str">
            <v>RCC</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row>
        <row r="443">
          <cell r="A443">
            <v>1428</v>
          </cell>
          <cell r="B443" t="str">
            <v>Gobierno Autónomo Municipal De La Rivera</v>
          </cell>
          <cell r="C443" t="str">
            <v>RCC</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row>
        <row r="444">
          <cell r="A444">
            <v>1429</v>
          </cell>
          <cell r="B444" t="str">
            <v>Gobierno Autónomo Municipal De Todos Santos</v>
          </cell>
          <cell r="C444" t="str">
            <v>RCC</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row>
        <row r="445">
          <cell r="A445">
            <v>1430</v>
          </cell>
          <cell r="B445" t="str">
            <v>Gobierno Autónomo Municipal De Carangas</v>
          </cell>
          <cell r="C445" t="str">
            <v>RCC</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row>
        <row r="446">
          <cell r="A446">
            <v>1431</v>
          </cell>
          <cell r="B446" t="str">
            <v>Gobierno Autónomo Municipal De Sabaya</v>
          </cell>
          <cell r="C446" t="str">
            <v>RCC</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row>
        <row r="447">
          <cell r="A447">
            <v>1432</v>
          </cell>
          <cell r="B447" t="str">
            <v>Gobierno Autónomo Municipal De Coipasa</v>
          </cell>
          <cell r="C447" t="str">
            <v>RCC</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row>
        <row r="448">
          <cell r="A448">
            <v>1433</v>
          </cell>
          <cell r="B448" t="str">
            <v>Gobierno Autónomo Municipal De Chipaya</v>
          </cell>
          <cell r="C448" t="str">
            <v>RCC</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row>
        <row r="449">
          <cell r="A449">
            <v>1434</v>
          </cell>
          <cell r="B449" t="str">
            <v>Gobierno Autónomo Municipal De Huayllamarca (Santiago De Huayllamarca)</v>
          </cell>
          <cell r="C449" t="str">
            <v>RCC</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row>
        <row r="450">
          <cell r="A450">
            <v>1435</v>
          </cell>
          <cell r="B450" t="str">
            <v>Gobierno Autónomo Municipal De Soracachi</v>
          </cell>
          <cell r="C450" t="str">
            <v>RCC</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row>
        <row r="451">
          <cell r="A451">
            <v>1501</v>
          </cell>
          <cell r="B451" t="str">
            <v>Gobierno Autónomo Municipal De Potosí</v>
          </cell>
          <cell r="C451" t="str">
            <v>RCC</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row>
        <row r="452">
          <cell r="A452">
            <v>1502</v>
          </cell>
          <cell r="B452" t="str">
            <v>Gobierno Autónomo Municipal De Tinguipaya</v>
          </cell>
          <cell r="C452" t="str">
            <v>RCC</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row>
        <row r="453">
          <cell r="A453">
            <v>1503</v>
          </cell>
          <cell r="B453" t="str">
            <v>Gobierno Autónomo Municipal De Yocalla</v>
          </cell>
          <cell r="C453" t="str">
            <v>RCC</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row>
        <row r="454">
          <cell r="A454">
            <v>1504</v>
          </cell>
          <cell r="B454" t="str">
            <v>Gobierno Autónomo Municipal De Urmiri</v>
          </cell>
          <cell r="C454" t="str">
            <v>RCC</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row>
        <row r="455">
          <cell r="A455">
            <v>1505</v>
          </cell>
          <cell r="B455" t="str">
            <v>Gobierno Autónomo Municipal De Uncía</v>
          </cell>
          <cell r="C455" t="str">
            <v>RCC</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row>
        <row r="456">
          <cell r="A456">
            <v>1506</v>
          </cell>
          <cell r="B456" t="str">
            <v>Gobierno Autónomo Municipal De Chayanta</v>
          </cell>
          <cell r="C456" t="str">
            <v>RCC</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row>
        <row r="457">
          <cell r="A457">
            <v>1507</v>
          </cell>
          <cell r="B457" t="str">
            <v>Gobierno Autónomo Municipal De Llallagua</v>
          </cell>
          <cell r="C457" t="str">
            <v>RCC</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row>
        <row r="458">
          <cell r="A458">
            <v>1508</v>
          </cell>
          <cell r="B458" t="str">
            <v>Gobierno Autónomo Municipal De Betanzos</v>
          </cell>
          <cell r="C458" t="str">
            <v>RCC</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row>
        <row r="459">
          <cell r="A459">
            <v>1509</v>
          </cell>
          <cell r="B459" t="str">
            <v>Gobierno Autónomo Municipal De Chaqui</v>
          </cell>
          <cell r="C459" t="str">
            <v>RCC</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row>
        <row r="460">
          <cell r="A460">
            <v>1510</v>
          </cell>
          <cell r="B460" t="str">
            <v>Gobierno Autónomo Municipal De Tacobamba</v>
          </cell>
          <cell r="C460" t="str">
            <v>RCC</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row>
        <row r="461">
          <cell r="A461">
            <v>1511</v>
          </cell>
          <cell r="B461" t="str">
            <v>Gobierno Autónomo Municipal De Colquechaca</v>
          </cell>
          <cell r="C461" t="str">
            <v>RCC</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row>
        <row r="462">
          <cell r="A462">
            <v>1512</v>
          </cell>
          <cell r="B462" t="str">
            <v>Gobierno Autónomo Municipal De Ravelo</v>
          </cell>
          <cell r="C462" t="str">
            <v>RCC</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row>
        <row r="463">
          <cell r="A463">
            <v>1513</v>
          </cell>
          <cell r="B463" t="str">
            <v>Gobierno Autónomo Municipal De Pocoata</v>
          </cell>
          <cell r="C463" t="str">
            <v>RCC</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row>
        <row r="464">
          <cell r="A464">
            <v>1514</v>
          </cell>
          <cell r="B464" t="str">
            <v>Gobierno Autónomo Municipal De Ocurí</v>
          </cell>
          <cell r="C464" t="str">
            <v>RCC</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row>
        <row r="465">
          <cell r="A465">
            <v>1515</v>
          </cell>
          <cell r="B465" t="str">
            <v>Gobierno Autónomo Municipal De San Pedro De Buena Vista</v>
          </cell>
          <cell r="C465" t="str">
            <v>RCC</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row>
        <row r="466">
          <cell r="A466">
            <v>1516</v>
          </cell>
          <cell r="B466" t="str">
            <v>Gobierno Autónomo Municipal De Toro Toro</v>
          </cell>
          <cell r="C466" t="str">
            <v>RCC</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row>
        <row r="467">
          <cell r="A467">
            <v>1517</v>
          </cell>
          <cell r="B467" t="str">
            <v>Gobierno Autónomo Municipal De Cotagaita</v>
          </cell>
          <cell r="C467" t="str">
            <v>RCC</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row>
        <row r="468">
          <cell r="A468">
            <v>1518</v>
          </cell>
          <cell r="B468" t="str">
            <v>Gobierno Autónomo Municipal De Vitichi</v>
          </cell>
          <cell r="C468" t="str">
            <v>RCC</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row>
        <row r="469">
          <cell r="A469">
            <v>1519</v>
          </cell>
          <cell r="B469" t="str">
            <v>Gobierno Autónomo Municipal De Tupiza</v>
          </cell>
          <cell r="C469" t="str">
            <v>RCC</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row>
        <row r="470">
          <cell r="A470">
            <v>1520</v>
          </cell>
          <cell r="B470" t="str">
            <v>Gobierno Autónomo Municipal De Atocha</v>
          </cell>
          <cell r="C470" t="str">
            <v>RCC</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row>
        <row r="471">
          <cell r="A471">
            <v>1521</v>
          </cell>
          <cell r="B471" t="str">
            <v>Gobierno Autónomo Municipal De Colcha"K" (Villa Martín)</v>
          </cell>
          <cell r="C471" t="str">
            <v>RCC</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row>
        <row r="472">
          <cell r="A472">
            <v>1522</v>
          </cell>
          <cell r="B472" t="str">
            <v>Gobierno Autónomo Municipal De San Pedro De Quemes</v>
          </cell>
          <cell r="C472" t="str">
            <v>RCC</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row>
        <row r="473">
          <cell r="A473">
            <v>1523</v>
          </cell>
          <cell r="B473" t="str">
            <v>Gobierno Autónomo Municipal De San Pablo De Lípez</v>
          </cell>
          <cell r="C473" t="str">
            <v>RCC</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row>
        <row r="474">
          <cell r="A474">
            <v>1524</v>
          </cell>
          <cell r="B474" t="str">
            <v>Gobierno Autónomo Municipal De Mojinete</v>
          </cell>
          <cell r="C474" t="str">
            <v>RCC</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row>
        <row r="475">
          <cell r="A475">
            <v>1525</v>
          </cell>
          <cell r="B475" t="str">
            <v>Gobierno Autónomo Municipal De San Antonio De Esmoruco</v>
          </cell>
          <cell r="C475" t="str">
            <v>RCC</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row>
        <row r="476">
          <cell r="A476">
            <v>1526</v>
          </cell>
          <cell r="B476" t="str">
            <v>Gobierno Autónomo Municipal De Sacaca (Villa De Sacaca)</v>
          </cell>
          <cell r="C476" t="str">
            <v>RCC</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row>
        <row r="477">
          <cell r="A477">
            <v>1527</v>
          </cell>
          <cell r="B477" t="str">
            <v>Gobierno Autónomo Municipal De Caripuyo</v>
          </cell>
          <cell r="C477" t="str">
            <v>RCC</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row>
        <row r="478">
          <cell r="A478">
            <v>1528</v>
          </cell>
          <cell r="B478" t="str">
            <v>Gobierno Autónomo Municipal De Puna (Villa Talavera)</v>
          </cell>
          <cell r="C478" t="str">
            <v>RCC</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row>
        <row r="479">
          <cell r="A479">
            <v>1529</v>
          </cell>
          <cell r="B479" t="str">
            <v>Gobierno Autónomo Municipal De Caiza "D"</v>
          </cell>
          <cell r="C479" t="str">
            <v>RCC</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row>
        <row r="480">
          <cell r="A480">
            <v>1530</v>
          </cell>
          <cell r="B480" t="str">
            <v>Gobierno Autónomo Municipal De Uyuni</v>
          </cell>
          <cell r="C480" t="str">
            <v>RCC</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row>
        <row r="481">
          <cell r="A481">
            <v>1531</v>
          </cell>
          <cell r="B481" t="str">
            <v>Gobierno Autónomo Municipal De Tomave</v>
          </cell>
          <cell r="C481" t="str">
            <v>RCC</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row>
        <row r="482">
          <cell r="A482">
            <v>1532</v>
          </cell>
          <cell r="B482" t="str">
            <v>Gobierno Autónomo Municipal De Porco</v>
          </cell>
          <cell r="C482" t="str">
            <v>RCC</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row>
        <row r="483">
          <cell r="A483">
            <v>1533</v>
          </cell>
          <cell r="B483" t="str">
            <v>Gobierno Autónomo Municipal De Arampampa</v>
          </cell>
          <cell r="C483" t="str">
            <v>RCC</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row>
        <row r="484">
          <cell r="A484">
            <v>1534</v>
          </cell>
          <cell r="B484" t="str">
            <v>Gobierno Autónomo Municipal De Acasio</v>
          </cell>
          <cell r="C484" t="str">
            <v>RCC</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row>
        <row r="485">
          <cell r="A485">
            <v>1535</v>
          </cell>
          <cell r="B485" t="str">
            <v>Gobierno Autónomo Municipal De Llica</v>
          </cell>
          <cell r="C485" t="str">
            <v>RCC</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row>
        <row r="486">
          <cell r="A486">
            <v>1536</v>
          </cell>
          <cell r="B486" t="str">
            <v>Gobierno Autónomo Municipal De Tahua</v>
          </cell>
          <cell r="C486" t="str">
            <v>RCC</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row>
        <row r="487">
          <cell r="A487">
            <v>1537</v>
          </cell>
          <cell r="B487" t="str">
            <v>Gobierno Autónomo Municipal De Villazón</v>
          </cell>
          <cell r="C487" t="str">
            <v>RCC</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row>
        <row r="488">
          <cell r="A488">
            <v>1538</v>
          </cell>
          <cell r="B488" t="str">
            <v>Gobierno Autónomo Municipal De San Agustín</v>
          </cell>
          <cell r="C488" t="str">
            <v>RCC</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row>
        <row r="489">
          <cell r="A489">
            <v>1539</v>
          </cell>
          <cell r="B489" t="str">
            <v>Gobierno Autónomo Municipal De Ckochas</v>
          </cell>
          <cell r="C489" t="str">
            <v>RCC</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row>
        <row r="490">
          <cell r="A490">
            <v>1540</v>
          </cell>
          <cell r="B490" t="str">
            <v>Gobierno Autónomo Municipal De Chuquiuta "Ayllu Jucumani"</v>
          </cell>
          <cell r="C490" t="str">
            <v>RCC</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row>
        <row r="491">
          <cell r="A491">
            <v>1601</v>
          </cell>
          <cell r="B491" t="str">
            <v>Gobierno Autónomo Municipal De Tarija</v>
          </cell>
          <cell r="C491" t="str">
            <v>RCC</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row>
        <row r="492">
          <cell r="A492">
            <v>1602</v>
          </cell>
          <cell r="B492" t="str">
            <v>Gobierno Autónomo Municipal De Padcaya</v>
          </cell>
          <cell r="C492" t="str">
            <v>RCC</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row>
        <row r="493">
          <cell r="A493">
            <v>1603</v>
          </cell>
          <cell r="B493" t="str">
            <v>Gobierno Autónomo Municipal De Bermejo</v>
          </cell>
          <cell r="C493" t="str">
            <v>RCC</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row>
        <row r="494">
          <cell r="A494">
            <v>1604</v>
          </cell>
          <cell r="B494" t="str">
            <v>Gobierno Autónomo Municipal De Yacuiba</v>
          </cell>
          <cell r="C494" t="str">
            <v>RCC</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row>
        <row r="495">
          <cell r="A495">
            <v>1605</v>
          </cell>
          <cell r="B495" t="str">
            <v>Gobierno Autónomo Municipal De Caraparí</v>
          </cell>
          <cell r="C495" t="str">
            <v>RCC</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row>
        <row r="496">
          <cell r="A496">
            <v>1606</v>
          </cell>
          <cell r="B496" t="str">
            <v>Gobierno Autónomo Municipal De Villamontes</v>
          </cell>
          <cell r="C496" t="str">
            <v>RCC</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row>
        <row r="497">
          <cell r="A497">
            <v>1607</v>
          </cell>
          <cell r="B497" t="str">
            <v>Gobierno Autónomo Municipal De Uriondo (Concepción)</v>
          </cell>
          <cell r="C497" t="str">
            <v>RCC</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row>
        <row r="498">
          <cell r="A498">
            <v>1608</v>
          </cell>
          <cell r="B498" t="str">
            <v>Gobierno Autónomo Municipal De Yunchara</v>
          </cell>
          <cell r="C498" t="str">
            <v>RCC</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row>
        <row r="499">
          <cell r="A499">
            <v>1609</v>
          </cell>
          <cell r="B499" t="str">
            <v>Gobierno Autónomo Municipal De San Lorenzo</v>
          </cell>
          <cell r="C499" t="str">
            <v>RCC</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row>
        <row r="500">
          <cell r="A500">
            <v>1610</v>
          </cell>
          <cell r="B500" t="str">
            <v>Gobierno Autónomo Municipal De El Puente</v>
          </cell>
          <cell r="C500" t="str">
            <v>RCC</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row>
        <row r="501">
          <cell r="A501">
            <v>1611</v>
          </cell>
          <cell r="B501" t="str">
            <v>Gobierno Autónomo Municipal De Entre Ríos</v>
          </cell>
          <cell r="C501" t="str">
            <v>RCC</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row>
        <row r="502">
          <cell r="A502">
            <v>1701</v>
          </cell>
          <cell r="B502" t="str">
            <v>Gobierno Autónomo Municipal De Santa Cruz De La Sierra</v>
          </cell>
          <cell r="C502" t="str">
            <v>RCC</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row>
        <row r="503">
          <cell r="A503">
            <v>1702</v>
          </cell>
          <cell r="B503" t="str">
            <v>Gobierno Autónomo Municipal De Cotoca</v>
          </cell>
          <cell r="C503" t="str">
            <v>RCC</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row>
        <row r="504">
          <cell r="A504">
            <v>1703</v>
          </cell>
          <cell r="B504" t="str">
            <v>Gobierno Autónomo Municipal De Porongo (Ayacucho)</v>
          </cell>
          <cell r="C504" t="str">
            <v>RCC</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row>
        <row r="505">
          <cell r="A505">
            <v>1704</v>
          </cell>
          <cell r="B505" t="str">
            <v>Gobierno Autónomo Municipal De La Guardia</v>
          </cell>
          <cell r="C505" t="str">
            <v>RCC</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row>
        <row r="506">
          <cell r="A506">
            <v>1705</v>
          </cell>
          <cell r="B506" t="str">
            <v>Gobierno Autónomo Municipal De El Torno</v>
          </cell>
          <cell r="C506" t="str">
            <v>RCC</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row>
        <row r="507">
          <cell r="A507">
            <v>1706</v>
          </cell>
          <cell r="B507" t="str">
            <v>Gobierno Autónomo Municipal De Warnes</v>
          </cell>
          <cell r="C507" t="str">
            <v>RCC</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row>
        <row r="508">
          <cell r="A508">
            <v>1707</v>
          </cell>
          <cell r="B508" t="str">
            <v>Gobierno Autónomo Municipal De San Ignacio (San Ignacio De Velasco)</v>
          </cell>
          <cell r="C508" t="str">
            <v>RCC</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row>
        <row r="509">
          <cell r="A509">
            <v>1708</v>
          </cell>
          <cell r="B509" t="str">
            <v>Gobierno Autónomo Municipal De San Miguel (San Miguel De Velasco)</v>
          </cell>
          <cell r="C509" t="str">
            <v>RCC</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row>
        <row r="510">
          <cell r="A510">
            <v>1709</v>
          </cell>
          <cell r="B510" t="str">
            <v>Gobierno Autónomo Municipal De San Rafael</v>
          </cell>
          <cell r="C510" t="str">
            <v>RCC</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row>
        <row r="511">
          <cell r="A511">
            <v>1710</v>
          </cell>
          <cell r="B511" t="str">
            <v>Gobierno Autónomo Municipal De Buena Vista</v>
          </cell>
          <cell r="C511" t="str">
            <v>RCC</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row>
        <row r="512">
          <cell r="A512">
            <v>1711</v>
          </cell>
          <cell r="B512" t="str">
            <v>Gobierno Autónomo Municipal De San Carlos</v>
          </cell>
          <cell r="C512" t="str">
            <v>RCC</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row>
        <row r="513">
          <cell r="A513">
            <v>1712</v>
          </cell>
          <cell r="B513" t="str">
            <v>Gobierno Autónomo Municipal De Yapacaní</v>
          </cell>
          <cell r="C513" t="str">
            <v>RCC</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row>
        <row r="514">
          <cell r="A514">
            <v>1713</v>
          </cell>
          <cell r="B514" t="str">
            <v>Gobierno Autónomo Municipal De San José</v>
          </cell>
          <cell r="C514" t="str">
            <v>RCC</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row>
        <row r="515">
          <cell r="A515">
            <v>1714</v>
          </cell>
          <cell r="B515" t="str">
            <v>Gobierno Autónomo Municipal De Pailón</v>
          </cell>
          <cell r="C515" t="str">
            <v>RCC</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row>
        <row r="516">
          <cell r="A516">
            <v>1715</v>
          </cell>
          <cell r="B516" t="str">
            <v>Gobierno Autónomo Municipal De Roboré</v>
          </cell>
          <cell r="C516" t="str">
            <v>RCC</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row>
        <row r="517">
          <cell r="A517">
            <v>1716</v>
          </cell>
          <cell r="B517" t="str">
            <v>Gobierno Autónomo Municipal De Portachuelo</v>
          </cell>
          <cell r="C517" t="str">
            <v>RCC</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row>
        <row r="518">
          <cell r="A518">
            <v>1717</v>
          </cell>
          <cell r="B518" t="str">
            <v>Gobierno Autónomo Municipal De Santa Rosa Del Sara</v>
          </cell>
          <cell r="C518" t="str">
            <v>RCC</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row>
        <row r="519">
          <cell r="A519">
            <v>1718</v>
          </cell>
          <cell r="B519" t="str">
            <v>Gobierno Autónomo Municipal De Lagunillas</v>
          </cell>
          <cell r="C519" t="str">
            <v>RCC</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row>
        <row r="520">
          <cell r="A520">
            <v>1719</v>
          </cell>
          <cell r="B520" t="str">
            <v>Gobierno Autónomo Municipal De Charagua</v>
          </cell>
          <cell r="C520" t="str">
            <v>RCC</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row>
        <row r="521">
          <cell r="A521">
            <v>1720</v>
          </cell>
          <cell r="B521" t="str">
            <v>Gobierno Autónomo Municipal De Cabezas</v>
          </cell>
          <cell r="C521" t="str">
            <v>RCC</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row>
        <row r="522">
          <cell r="A522">
            <v>1721</v>
          </cell>
          <cell r="B522" t="str">
            <v>Gobierno Autónomo Municipal De Cuevo</v>
          </cell>
          <cell r="C522" t="str">
            <v>RCC</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row>
        <row r="523">
          <cell r="A523">
            <v>1722</v>
          </cell>
          <cell r="B523" t="str">
            <v>Gobierno Autónomo Municipal De Gutiérrez</v>
          </cell>
          <cell r="C523" t="str">
            <v>RCC</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row>
        <row r="524">
          <cell r="A524">
            <v>1723</v>
          </cell>
          <cell r="B524" t="str">
            <v>Gobierno Autónomo Municipal De Camiri</v>
          </cell>
          <cell r="C524" t="str">
            <v>RCC</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row>
        <row r="525">
          <cell r="A525">
            <v>1724</v>
          </cell>
          <cell r="B525" t="str">
            <v>Gobierno Autónomo Municipal De Boyuibe</v>
          </cell>
          <cell r="C525" t="str">
            <v>RCC</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row>
        <row r="526">
          <cell r="A526">
            <v>1725</v>
          </cell>
          <cell r="B526" t="str">
            <v>Gobierno Autónomo Municipal De Vallegrande</v>
          </cell>
          <cell r="C526" t="str">
            <v>RCC</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row>
        <row r="527">
          <cell r="A527">
            <v>1726</v>
          </cell>
          <cell r="B527" t="str">
            <v>Gobierno Autónomo Municipal De Trigal</v>
          </cell>
          <cell r="C527" t="str">
            <v>RCC</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row>
        <row r="528">
          <cell r="A528">
            <v>1727</v>
          </cell>
          <cell r="B528" t="str">
            <v>Gobierno Autónomo Municipal De Moro Moro</v>
          </cell>
          <cell r="C528" t="str">
            <v>RCC</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row>
        <row r="529">
          <cell r="A529">
            <v>1728</v>
          </cell>
          <cell r="B529" t="str">
            <v>Gobierno Autónomo Municipal De Postrer Valle</v>
          </cell>
          <cell r="C529" t="str">
            <v>RCC</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row>
        <row r="530">
          <cell r="A530">
            <v>1729</v>
          </cell>
          <cell r="B530" t="str">
            <v>Gobierno Autónomo Municipal De Pucara</v>
          </cell>
          <cell r="C530" t="str">
            <v>RCC</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row>
        <row r="531">
          <cell r="A531">
            <v>1730</v>
          </cell>
          <cell r="B531" t="str">
            <v>Gobierno Autónomo Municipal De Samaipata</v>
          </cell>
          <cell r="C531" t="str">
            <v>RCC</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row>
        <row r="532">
          <cell r="A532">
            <v>1731</v>
          </cell>
          <cell r="B532" t="str">
            <v>Gobierno Autónomo Municipal De Pampa Grande</v>
          </cell>
          <cell r="C532" t="str">
            <v>RCC</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row>
        <row r="533">
          <cell r="A533">
            <v>1732</v>
          </cell>
          <cell r="B533" t="str">
            <v>Gobierno Autónomo Municipal De Mairana</v>
          </cell>
          <cell r="C533" t="str">
            <v>RCC</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row>
        <row r="534">
          <cell r="A534">
            <v>1733</v>
          </cell>
          <cell r="B534" t="str">
            <v>Gobierno Autónomo Municipal De Quirusillas</v>
          </cell>
          <cell r="C534" t="str">
            <v>RCC</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row>
        <row r="535">
          <cell r="A535">
            <v>1734</v>
          </cell>
          <cell r="B535" t="str">
            <v>Gobierno Autónomo Municipal De Montero</v>
          </cell>
          <cell r="C535" t="str">
            <v>RCC</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row>
        <row r="536">
          <cell r="A536">
            <v>1735</v>
          </cell>
          <cell r="B536" t="str">
            <v>Gobierno Autónomo Municipal De General Agustín Saavedra</v>
          </cell>
          <cell r="C536" t="str">
            <v>RCC</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row>
        <row r="537">
          <cell r="A537">
            <v>1736</v>
          </cell>
          <cell r="B537" t="str">
            <v>Gobierno Autónomo Municipal De Mineros</v>
          </cell>
          <cell r="C537" t="str">
            <v>RCC</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row>
        <row r="538">
          <cell r="A538">
            <v>1737</v>
          </cell>
          <cell r="B538" t="str">
            <v>Gobierno Autónomo Municipal De Concepción</v>
          </cell>
          <cell r="C538" t="str">
            <v>RCC</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row>
        <row r="539">
          <cell r="A539">
            <v>1738</v>
          </cell>
          <cell r="B539" t="str">
            <v>Gobierno Autónomo Municipal De San Javier</v>
          </cell>
          <cell r="C539" t="str">
            <v>RCC</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row>
        <row r="540">
          <cell r="A540">
            <v>1739</v>
          </cell>
          <cell r="B540" t="str">
            <v>Gobierno Autónomo Municipal De San Julián</v>
          </cell>
          <cell r="C540" t="str">
            <v>RCC</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row>
        <row r="541">
          <cell r="A541">
            <v>1740</v>
          </cell>
          <cell r="B541" t="str">
            <v>Gobierno Autónomo Municipal De San Matías</v>
          </cell>
          <cell r="C541" t="str">
            <v>RCC</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row>
        <row r="542">
          <cell r="A542">
            <v>1741</v>
          </cell>
          <cell r="B542" t="str">
            <v>Gobierno Autónomo Municipal De Comarapa</v>
          </cell>
          <cell r="C542" t="str">
            <v>RCC</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row>
        <row r="543">
          <cell r="A543">
            <v>1742</v>
          </cell>
          <cell r="B543" t="str">
            <v>Gobierno Autónomo Municipal De Saipina</v>
          </cell>
          <cell r="C543" t="str">
            <v>RCC</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row>
        <row r="544">
          <cell r="A544">
            <v>1743</v>
          </cell>
          <cell r="B544" t="str">
            <v>Gobierno Autónomo Municipal De Puerto Suárez</v>
          </cell>
          <cell r="C544" t="str">
            <v>RCC</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row>
        <row r="545">
          <cell r="A545">
            <v>1744</v>
          </cell>
          <cell r="B545" t="str">
            <v>Gobierno Autónomo Municipal De Puerto Quijarro</v>
          </cell>
          <cell r="C545" t="str">
            <v>RCC</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row>
        <row r="546">
          <cell r="A546">
            <v>1745</v>
          </cell>
          <cell r="B546" t="str">
            <v>Gobierno Autónomo Municipal De Ascención De Guarayos</v>
          </cell>
          <cell r="C546" t="str">
            <v>RCC</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row>
        <row r="547">
          <cell r="A547">
            <v>1746</v>
          </cell>
          <cell r="B547" t="str">
            <v>Gobierno Autónomo Municipal De Urubicha</v>
          </cell>
          <cell r="C547" t="str">
            <v>RCC</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row>
        <row r="548">
          <cell r="A548">
            <v>1747</v>
          </cell>
          <cell r="B548" t="str">
            <v>Gobierno Autónomo Municipal De El Puente</v>
          </cell>
          <cell r="C548" t="str">
            <v>RCC</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row>
        <row r="549">
          <cell r="A549">
            <v>1748</v>
          </cell>
          <cell r="B549" t="str">
            <v>Gobierno Autónomo Municipal De Okinawa Uno</v>
          </cell>
          <cell r="C549" t="str">
            <v>RCC</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row>
        <row r="550">
          <cell r="A550">
            <v>1749</v>
          </cell>
          <cell r="B550" t="str">
            <v>Gobierno Autónomo Municipal De San Antonio De Lomerio</v>
          </cell>
          <cell r="C550" t="str">
            <v>RCC</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row>
        <row r="551">
          <cell r="A551">
            <v>1750</v>
          </cell>
          <cell r="B551" t="str">
            <v>Gobierno Autónomo Municipal De San Ramón</v>
          </cell>
          <cell r="C551" t="str">
            <v>RCC</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row>
        <row r="552">
          <cell r="A552">
            <v>1751</v>
          </cell>
          <cell r="B552" t="str">
            <v>Gobierno Autónomo Municipal De El Carmen Rivero Tórrez</v>
          </cell>
          <cell r="C552" t="str">
            <v>RCC</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row>
        <row r="553">
          <cell r="A553">
            <v>1752</v>
          </cell>
          <cell r="B553" t="str">
            <v>Gobierno Autónomo Municipal De San Juan</v>
          </cell>
          <cell r="C553" t="str">
            <v>RCC</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row>
        <row r="554">
          <cell r="A554">
            <v>1753</v>
          </cell>
          <cell r="B554" t="str">
            <v>Gobierno Autónomo Municipal De Fernández Alonso</v>
          </cell>
          <cell r="C554" t="str">
            <v>RCC</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row>
        <row r="555">
          <cell r="A555">
            <v>1754</v>
          </cell>
          <cell r="B555" t="str">
            <v>Gobierno Autónomo Municipal De San Pedro</v>
          </cell>
          <cell r="C555" t="str">
            <v>RCC</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row>
        <row r="556">
          <cell r="A556">
            <v>1755</v>
          </cell>
          <cell r="B556" t="str">
            <v>Gobierno Autónomo Municipal De Cuatro Cañadas</v>
          </cell>
          <cell r="C556" t="str">
            <v>RCC</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row>
        <row r="557">
          <cell r="A557">
            <v>1756</v>
          </cell>
          <cell r="B557" t="str">
            <v>Gobierno Autónomo Municipal De Colpa Bélgica</v>
          </cell>
          <cell r="C557" t="str">
            <v>RCC</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row>
        <row r="558">
          <cell r="A558">
            <v>1801</v>
          </cell>
          <cell r="B558" t="str">
            <v>Gobierno Autónomo Municipal De Trinidad</v>
          </cell>
          <cell r="C558" t="str">
            <v>RCC</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row>
        <row r="559">
          <cell r="A559">
            <v>1802</v>
          </cell>
          <cell r="B559" t="str">
            <v>Gobierno Autónomo Municipal De San Javier</v>
          </cell>
          <cell r="C559" t="str">
            <v>RCC</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row>
        <row r="560">
          <cell r="A560">
            <v>1803</v>
          </cell>
          <cell r="B560" t="str">
            <v>Gobierno Autónomo Municipal De Riberalta</v>
          </cell>
          <cell r="C560" t="str">
            <v>RCC</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row>
        <row r="561">
          <cell r="A561">
            <v>1805</v>
          </cell>
          <cell r="B561" t="str">
            <v>Gobierno Autónomo Municipal De Puerto Guayaramerín</v>
          </cell>
          <cell r="C561" t="str">
            <v>RCC</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row>
        <row r="562">
          <cell r="A562">
            <v>1806</v>
          </cell>
          <cell r="B562" t="str">
            <v>Gobierno Autónomo Municipal De Reyes</v>
          </cell>
          <cell r="C562" t="str">
            <v>RCC</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row>
        <row r="563">
          <cell r="A563">
            <v>1807</v>
          </cell>
          <cell r="B563" t="str">
            <v>Gobierno Autónomo Municipal De Puerto Rurrenabaque</v>
          </cell>
          <cell r="C563" t="str">
            <v>RCC</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row>
        <row r="564">
          <cell r="A564">
            <v>1808</v>
          </cell>
          <cell r="B564" t="str">
            <v>Gobierno Autónomo Municipal De San Borja</v>
          </cell>
          <cell r="C564" t="str">
            <v>RCC</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row>
        <row r="565">
          <cell r="A565">
            <v>1809</v>
          </cell>
          <cell r="B565" t="str">
            <v>Gobierno Autónomo Municipal De Santa Rosa</v>
          </cell>
          <cell r="C565" t="str">
            <v>RCC</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row>
        <row r="566">
          <cell r="A566">
            <v>1810</v>
          </cell>
          <cell r="B566" t="str">
            <v>Gobierno Autónomo Municipal De Santa Ana</v>
          </cell>
          <cell r="C566" t="str">
            <v>RCC</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row>
        <row r="567">
          <cell r="A567">
            <v>1811</v>
          </cell>
          <cell r="B567" t="str">
            <v>Gobierno Autónomo Municipal De San Ignacio</v>
          </cell>
          <cell r="C567" t="str">
            <v>RCC</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row>
        <row r="568">
          <cell r="A568">
            <v>1812</v>
          </cell>
          <cell r="B568" t="str">
            <v>Gobierno Autónomo Municipal De Loreto</v>
          </cell>
          <cell r="C568" t="str">
            <v>RCC</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row>
        <row r="569">
          <cell r="A569">
            <v>1813</v>
          </cell>
          <cell r="B569" t="str">
            <v>Gobierno Autónomo Municipal De San Andrés</v>
          </cell>
          <cell r="C569" t="str">
            <v>RCC</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row>
        <row r="570">
          <cell r="A570">
            <v>1814</v>
          </cell>
          <cell r="B570" t="str">
            <v>Gobierno Autónomo Municipal De San Joaquín</v>
          </cell>
          <cell r="C570" t="str">
            <v>RCC</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row>
        <row r="571">
          <cell r="A571">
            <v>1815</v>
          </cell>
          <cell r="B571" t="str">
            <v>Gobierno Autónomo Municipal De San Ramón</v>
          </cell>
          <cell r="C571" t="str">
            <v>RCC</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row>
        <row r="572">
          <cell r="A572">
            <v>1816</v>
          </cell>
          <cell r="B572" t="str">
            <v>Gobierno Autónomo Municipal De Puerto Síles</v>
          </cell>
          <cell r="C572" t="str">
            <v>RCC</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row>
        <row r="573">
          <cell r="A573">
            <v>1817</v>
          </cell>
          <cell r="B573" t="str">
            <v>Gobierno Autónomo Municipal De Magdalena</v>
          </cell>
          <cell r="C573" t="str">
            <v>RCC</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row>
        <row r="574">
          <cell r="A574">
            <v>1818</v>
          </cell>
          <cell r="B574" t="str">
            <v>Gobierno Autónomo Municipal De Baures</v>
          </cell>
          <cell r="C574" t="str">
            <v>RCC</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row>
        <row r="575">
          <cell r="A575">
            <v>1819</v>
          </cell>
          <cell r="B575" t="str">
            <v>Gobierno Autónomo Municipal De Huacaraje</v>
          </cell>
          <cell r="C575" t="str">
            <v>RCC</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row>
        <row r="576">
          <cell r="A576">
            <v>1820</v>
          </cell>
          <cell r="B576" t="str">
            <v>Gobierno Autónomo Municipal De Exaltación</v>
          </cell>
          <cell r="C576" t="str">
            <v>RCC</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row>
        <row r="577">
          <cell r="A577">
            <v>1901</v>
          </cell>
          <cell r="B577" t="str">
            <v>Gobierno Autónomo Municipal De Cobija</v>
          </cell>
          <cell r="C577" t="str">
            <v>RCC</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row>
        <row r="578">
          <cell r="A578">
            <v>1902</v>
          </cell>
          <cell r="B578" t="str">
            <v>Gobierno Autónomo Municipal De Porvenir</v>
          </cell>
          <cell r="C578" t="str">
            <v>RCC</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row>
        <row r="579">
          <cell r="A579">
            <v>1903</v>
          </cell>
          <cell r="B579" t="str">
            <v>Gobierno Autónomo Municipal De Bolpebra</v>
          </cell>
          <cell r="C579" t="str">
            <v>RCC</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row>
        <row r="580">
          <cell r="A580">
            <v>1904</v>
          </cell>
          <cell r="B580" t="str">
            <v>Gobierno Autónomo Municipal De Bella Flor</v>
          </cell>
          <cell r="C580" t="str">
            <v>RCC</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row>
        <row r="581">
          <cell r="A581">
            <v>1905</v>
          </cell>
          <cell r="B581" t="str">
            <v>Gobierno Autónomo Municipal De Puerto Rico</v>
          </cell>
          <cell r="C581" t="str">
            <v>RCC</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row>
        <row r="582">
          <cell r="A582">
            <v>1906</v>
          </cell>
          <cell r="B582" t="str">
            <v>Gobierno Autónomo Municipal De San Pedro</v>
          </cell>
          <cell r="C582" t="str">
            <v>RCC</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row>
        <row r="583">
          <cell r="A583">
            <v>1907</v>
          </cell>
          <cell r="B583" t="str">
            <v>Gobierno Autónomo Municipal De Filadelfia</v>
          </cell>
          <cell r="C583" t="str">
            <v>RCC</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row>
        <row r="584">
          <cell r="A584">
            <v>1908</v>
          </cell>
          <cell r="B584" t="str">
            <v>Gobierno Autónomo Municipal De Puerto Gonzalo Moreno</v>
          </cell>
          <cell r="C584" t="str">
            <v>RCC</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row>
        <row r="585">
          <cell r="A585">
            <v>1909</v>
          </cell>
          <cell r="B585" t="str">
            <v>Gobierno Autónomo Municipal De San Lorenzo</v>
          </cell>
          <cell r="C585" t="str">
            <v>RCC</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row>
        <row r="586">
          <cell r="A586">
            <v>1910</v>
          </cell>
          <cell r="B586" t="str">
            <v>Gobierno Autónomo Municipal De Sena</v>
          </cell>
          <cell r="C586" t="str">
            <v>RCC</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row>
        <row r="587">
          <cell r="A587">
            <v>1911</v>
          </cell>
          <cell r="B587" t="str">
            <v>Gobierno Autónomo Municipal De Santa Rosa Del Abuná</v>
          </cell>
          <cell r="C587" t="str">
            <v>RCC</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row>
        <row r="588">
          <cell r="A588">
            <v>1912</v>
          </cell>
          <cell r="B588" t="str">
            <v>Gobierno Autónomo Municipal De Ingavi (Humaita)</v>
          </cell>
          <cell r="C588" t="str">
            <v>RCC</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row>
        <row r="589">
          <cell r="A589">
            <v>1913</v>
          </cell>
          <cell r="B589" t="str">
            <v>Gobierno Autónomo Municipal De Nueva Esperanza</v>
          </cell>
          <cell r="C589" t="str">
            <v>RCC</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row>
        <row r="590">
          <cell r="A590">
            <v>1914</v>
          </cell>
          <cell r="B590" t="str">
            <v>Gobierno Autónomo Municipal De Villa Nueva (Loma Alta)</v>
          </cell>
          <cell r="C590" t="str">
            <v>RCC</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row>
        <row r="591">
          <cell r="A591">
            <v>1915</v>
          </cell>
          <cell r="B591" t="str">
            <v>Gobierno Autónomo Municipal De Santos Mercado</v>
          </cell>
          <cell r="C591" t="str">
            <v>RCC</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row>
        <row r="592">
          <cell r="A592">
            <v>2301</v>
          </cell>
          <cell r="B592" t="str">
            <v>Empresa Municipal De Gestión De Residuos Sólidos</v>
          </cell>
          <cell r="C592" t="str">
            <v>RCC</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row>
        <row r="593">
          <cell r="A593">
            <v>2302</v>
          </cell>
          <cell r="B593" t="str">
            <v>Empresa Municipal De Agua Potable Y Alcantarillado Sacaba</v>
          </cell>
          <cell r="C593" t="str">
            <v>RCC</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row>
        <row r="594">
          <cell r="A594">
            <v>2303</v>
          </cell>
          <cell r="B594" t="str">
            <v>Empresa Municipal De Areas Verdes Y Recreación Alternativa</v>
          </cell>
          <cell r="C594" t="str">
            <v>RCC</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row>
        <row r="595">
          <cell r="A595">
            <v>2311</v>
          </cell>
          <cell r="B595" t="str">
            <v>Servicio De Cuencas (Searpi)</v>
          </cell>
          <cell r="C595" t="str">
            <v>-</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row>
        <row r="596">
          <cell r="A596">
            <v>2312</v>
          </cell>
          <cell r="B596" t="str">
            <v>Empresa Municipal De Agua Potable Y Alcantarillado Viacha</v>
          </cell>
          <cell r="C596" t="str">
            <v>-</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row>
        <row r="597">
          <cell r="A597">
            <v>2313</v>
          </cell>
          <cell r="B597" t="str">
            <v>Entidad Municipal De Aseo Urbano Sucre</v>
          </cell>
          <cell r="C597" t="str">
            <v>-</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row>
        <row r="598">
          <cell r="A598">
            <v>2314</v>
          </cell>
          <cell r="B598" t="str">
            <v>Empresa Municipal De Areas Verdes Sucre</v>
          </cell>
          <cell r="C598" t="str">
            <v>-</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row>
        <row r="599">
          <cell r="A599">
            <v>2315</v>
          </cell>
          <cell r="B599" t="str">
            <v xml:space="preserve">Empresa Municipal De Servicio De Aseo </v>
          </cell>
          <cell r="C599" t="str">
            <v>-</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row>
        <row r="600">
          <cell r="A600">
            <v>2316</v>
          </cell>
          <cell r="B600" t="str">
            <v>Empresa Municipal De Áreas Verdes, Parques Y Forestación</v>
          </cell>
          <cell r="C600" t="str">
            <v>-</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row>
        <row r="601">
          <cell r="A601">
            <v>2317</v>
          </cell>
          <cell r="B601" t="str">
            <v>Empresa Municipal De Asfaltos Y Vías</v>
          </cell>
          <cell r="C601" t="str">
            <v>-</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row>
        <row r="602">
          <cell r="A602">
            <v>2318</v>
          </cell>
          <cell r="B602" t="str">
            <v>Entidad Descentralizada Ummipre Proman</v>
          </cell>
          <cell r="C602" t="str">
            <v>-</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row>
        <row r="603">
          <cell r="A603">
            <v>2319</v>
          </cell>
          <cell r="B603" t="str">
            <v>Empresa Pública Departamental Estratégica De Aguas - La Paz</v>
          </cell>
          <cell r="C603" t="str">
            <v>-</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row>
        <row r="604">
          <cell r="A604">
            <v>2320</v>
          </cell>
          <cell r="B604" t="str">
            <v>Empresa Publica Municipal De Servicios De Agua Y Alcantarrillado Sanitario De Cobija</v>
          </cell>
          <cell r="C604" t="str">
            <v>-</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row>
        <row r="605">
          <cell r="A605">
            <v>2321</v>
          </cell>
          <cell r="B605" t="str">
            <v>EMPRESA MUNICIPAL DE ASEO DE EL ALTO</v>
          </cell>
          <cell r="C605" t="str">
            <v>-</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row>
        <row r="606">
          <cell r="A606">
            <v>2322</v>
          </cell>
          <cell r="B606" t="str">
            <v>ENTIDAD MATADERO FRIGORIFICO MUNICIPAL DE TARIJA</v>
          </cell>
          <cell r="C606" t="str">
            <v>-</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row>
        <row r="607">
          <cell r="A607">
            <v>2323</v>
          </cell>
          <cell r="B607" t="str">
            <v>ENTIDAD ASEO MUNICIPAL DE TARIJA</v>
          </cell>
          <cell r="C607" t="str">
            <v>-</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row>
        <row r="608">
          <cell r="A608">
            <v>2324</v>
          </cell>
          <cell r="B608" t="str">
            <v>ENTIDAD OBRAS PUBLICAS MUNICIPALES DE TARIJA</v>
          </cell>
          <cell r="C608" t="str">
            <v>-</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row>
        <row r="609">
          <cell r="A609">
            <v>2325</v>
          </cell>
          <cell r="B609" t="str">
            <v>ENTIDAD ORDENAMIENTO TERRITORIAL DE TARIJA</v>
          </cell>
          <cell r="C609" t="str">
            <v>-</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row>
        <row r="610">
          <cell r="A610">
            <v>2326</v>
          </cell>
          <cell r="B610" t="str">
            <v>ENTIDAD ORDEN Y SEGURIDAD CIUDADANA MUNICIPAL DE TARIJA</v>
          </cell>
          <cell r="C610" t="str">
            <v>-</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row>
        <row r="611">
          <cell r="A611">
            <v>2327</v>
          </cell>
          <cell r="B611" t="str">
            <v>EMPRESA MUNICIPAL AUTONOMA DE AGUA POTABLE Y ALCANTARILLADO  DE YACUIBA</v>
          </cell>
          <cell r="C611" t="str">
            <v>-</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row>
        <row r="612">
          <cell r="A612">
            <v>2328</v>
          </cell>
          <cell r="B612" t="str">
            <v>EMPRESA MUNICIPAL DE AGUA POTABLE Y ALCANTARILLADO SANITARIO DE URIONDO</v>
          </cell>
          <cell r="C612" t="str">
            <v>-</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row>
        <row r="613">
          <cell r="A613" t="str">
            <v>AFP</v>
          </cell>
          <cell r="B613" t="str">
            <v>Acreedores</v>
          </cell>
          <cell r="C613" t="str">
            <v>MZC</v>
          </cell>
          <cell r="D613">
            <v>0</v>
          </cell>
          <cell r="E613">
            <v>0</v>
          </cell>
          <cell r="F613">
            <v>0</v>
          </cell>
          <cell r="G613">
            <v>2996265.3400000003</v>
          </cell>
          <cell r="H613">
            <v>0</v>
          </cell>
          <cell r="I613">
            <v>0</v>
          </cell>
          <cell r="J613">
            <v>626348.57999999996</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row>
        <row r="614">
          <cell r="A614" t="str">
            <v>UCCF</v>
          </cell>
          <cell r="B614" t="str">
            <v>Area de Conciliaciones</v>
          </cell>
          <cell r="C614" t="str">
            <v>-</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row>
        <row r="615">
          <cell r="A615" t="str">
            <v>N/I</v>
          </cell>
          <cell r="B615" t="str">
            <v>No Identificado</v>
          </cell>
          <cell r="C615" t="str">
            <v>-</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H231"/>
  <sheetViews>
    <sheetView showGridLines="0" tabSelected="1" view="pageBreakPreview" zoomScale="130" zoomScaleNormal="115" zoomScaleSheetLayoutView="130" workbookViewId="0">
      <selection activeCell="B1" sqref="B1"/>
    </sheetView>
  </sheetViews>
  <sheetFormatPr baseColWidth="10" defaultRowHeight="15"/>
  <cols>
    <col min="1" max="30" width="3.7109375" style="10" customWidth="1"/>
    <col min="31" max="31" width="7.7109375" style="10" customWidth="1"/>
    <col min="32" max="32" width="3.7109375" style="10" customWidth="1"/>
    <col min="33" max="33" width="11.42578125" style="10"/>
    <col min="34" max="34" width="18.7109375" style="10" customWidth="1"/>
    <col min="35" max="16384" width="11.42578125" style="10"/>
  </cols>
  <sheetData>
    <row r="1" spans="1:34">
      <c r="Y1" s="31"/>
      <c r="Z1" s="31"/>
      <c r="AA1" s="31"/>
      <c r="AB1" s="31"/>
      <c r="AC1" s="31"/>
      <c r="AD1" s="31"/>
      <c r="AE1" s="31"/>
      <c r="AF1" s="31"/>
      <c r="AH1" s="112" t="e">
        <f>SUM(C21:H39)</f>
        <v>#N/A</v>
      </c>
    </row>
    <row r="2" spans="1:34" ht="15.75">
      <c r="A2" s="32"/>
      <c r="B2" s="32"/>
      <c r="C2" s="32"/>
      <c r="D2" s="32"/>
      <c r="E2" s="32"/>
      <c r="F2" s="32"/>
      <c r="G2" s="32"/>
      <c r="H2" s="32"/>
      <c r="I2" s="32"/>
      <c r="J2" s="32"/>
      <c r="K2" s="32"/>
      <c r="L2" s="32"/>
      <c r="M2" s="32"/>
      <c r="N2" s="32"/>
      <c r="O2" s="32"/>
      <c r="P2" s="32"/>
      <c r="Q2" s="32"/>
      <c r="R2" s="32"/>
      <c r="S2" s="32"/>
      <c r="T2" s="32"/>
      <c r="U2" s="32"/>
      <c r="V2" s="32"/>
      <c r="W2" s="32"/>
      <c r="X2" s="299" t="s">
        <v>35</v>
      </c>
      <c r="Y2" s="300"/>
      <c r="Z2" s="300"/>
      <c r="AA2" s="300"/>
      <c r="AB2" s="300"/>
      <c r="AC2" s="300"/>
      <c r="AD2" s="300"/>
      <c r="AE2" s="301"/>
      <c r="AF2" s="32"/>
    </row>
    <row r="3" spans="1:34" ht="15.75">
      <c r="A3" s="32"/>
      <c r="B3" s="32"/>
      <c r="C3" s="33"/>
      <c r="D3" s="33"/>
      <c r="E3" s="33"/>
      <c r="F3" s="32"/>
      <c r="G3" s="32"/>
      <c r="H3" s="32"/>
      <c r="I3" s="32"/>
      <c r="J3" s="32"/>
      <c r="K3" s="32"/>
      <c r="L3" s="32"/>
      <c r="M3" s="32"/>
      <c r="N3" s="32"/>
      <c r="O3" s="32"/>
      <c r="P3" s="32"/>
      <c r="Q3" s="32"/>
      <c r="R3" s="32"/>
      <c r="S3" s="32"/>
      <c r="T3" s="32"/>
      <c r="U3" s="32"/>
      <c r="V3" s="32"/>
      <c r="W3" s="32"/>
      <c r="X3" s="302" t="s">
        <v>12249</v>
      </c>
      <c r="Y3" s="303"/>
      <c r="Z3" s="303"/>
      <c r="AA3" s="303"/>
      <c r="AB3" s="303"/>
      <c r="AC3" s="303"/>
      <c r="AD3" s="303"/>
      <c r="AE3" s="304"/>
      <c r="AF3" s="32"/>
    </row>
    <row r="4" spans="1:34" ht="15.75">
      <c r="A4" s="32"/>
      <c r="B4" s="32"/>
      <c r="C4" s="33"/>
      <c r="D4" s="33"/>
      <c r="E4" s="33"/>
      <c r="F4" s="32"/>
      <c r="G4" s="32"/>
      <c r="H4" s="32"/>
      <c r="I4" s="32"/>
      <c r="J4" s="32"/>
      <c r="K4" s="32"/>
      <c r="L4" s="32"/>
      <c r="M4" s="32"/>
      <c r="N4" s="32"/>
      <c r="O4" s="32"/>
      <c r="P4" s="32"/>
      <c r="Q4" s="32"/>
      <c r="R4" s="32"/>
      <c r="S4" s="32"/>
      <c r="T4" s="32"/>
      <c r="U4" s="32"/>
      <c r="V4" s="32"/>
      <c r="W4" s="32"/>
      <c r="X4" s="302" t="s">
        <v>12253</v>
      </c>
      <c r="Y4" s="303"/>
      <c r="Z4" s="303"/>
      <c r="AA4" s="303"/>
      <c r="AB4" s="303"/>
      <c r="AC4" s="303"/>
      <c r="AD4" s="303"/>
      <c r="AE4" s="304"/>
      <c r="AF4" s="32"/>
    </row>
    <row r="5" spans="1:34" ht="15.75">
      <c r="A5" s="32"/>
      <c r="B5" s="32"/>
      <c r="C5" s="33"/>
      <c r="D5" s="33"/>
      <c r="E5" s="33"/>
      <c r="F5" s="32"/>
      <c r="G5" s="32"/>
      <c r="H5" s="32"/>
      <c r="I5" s="32"/>
      <c r="J5" s="32"/>
      <c r="K5" s="32"/>
      <c r="L5" s="32"/>
      <c r="M5" s="32"/>
      <c r="N5" s="32"/>
      <c r="O5" s="32"/>
      <c r="P5" s="32"/>
      <c r="Q5" s="32"/>
      <c r="R5" s="32"/>
      <c r="S5" s="32"/>
      <c r="T5" s="32"/>
      <c r="U5" s="32"/>
      <c r="V5" s="32"/>
      <c r="W5" s="32"/>
      <c r="X5" s="34"/>
      <c r="Y5" s="32"/>
      <c r="Z5" s="35"/>
      <c r="AA5" s="35"/>
      <c r="AB5" s="36"/>
      <c r="AC5" s="36"/>
      <c r="AD5" s="36"/>
      <c r="AE5" s="36"/>
      <c r="AF5" s="32"/>
    </row>
    <row r="6" spans="1:34" ht="16.5">
      <c r="A6" s="305" t="s">
        <v>34</v>
      </c>
      <c r="B6" s="305"/>
      <c r="C6" s="305"/>
      <c r="D6" s="305"/>
      <c r="E6" s="305"/>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row>
    <row r="7" spans="1:34" ht="16.5">
      <c r="A7" s="306" t="s">
        <v>1241</v>
      </c>
      <c r="B7" s="305"/>
      <c r="C7" s="305"/>
      <c r="D7" s="305"/>
      <c r="E7" s="305"/>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c r="AF7" s="305"/>
    </row>
    <row r="8" spans="1:34" ht="15.75">
      <c r="A8" s="37"/>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7"/>
      <c r="AD8" s="37"/>
      <c r="AE8" s="37"/>
      <c r="AF8" s="37"/>
    </row>
    <row r="9" spans="1:34" ht="15.75">
      <c r="A9" s="37"/>
      <c r="B9" s="38"/>
      <c r="C9" s="38"/>
      <c r="D9" s="38"/>
      <c r="E9" s="38"/>
      <c r="F9" s="38"/>
      <c r="G9" s="39" t="s">
        <v>26</v>
      </c>
      <c r="H9" s="38"/>
      <c r="I9" s="38"/>
      <c r="J9" s="38"/>
      <c r="K9" s="38"/>
      <c r="L9" s="38"/>
      <c r="M9" s="38"/>
      <c r="N9" s="38"/>
      <c r="O9" s="38"/>
      <c r="P9" s="315">
        <v>43101</v>
      </c>
      <c r="Q9" s="316"/>
      <c r="R9" s="316"/>
      <c r="S9" s="317"/>
      <c r="T9" s="38"/>
      <c r="U9" s="38" t="s">
        <v>0</v>
      </c>
      <c r="V9" s="315">
        <v>43220</v>
      </c>
      <c r="W9" s="316"/>
      <c r="X9" s="316"/>
      <c r="Y9" s="317"/>
      <c r="Z9" s="38"/>
      <c r="AA9" s="38"/>
      <c r="AB9" s="38"/>
      <c r="AC9" s="37"/>
      <c r="AD9" s="37"/>
      <c r="AE9" s="37"/>
      <c r="AF9" s="37"/>
    </row>
    <row r="10" spans="1:34" ht="15.75">
      <c r="A10" s="37"/>
      <c r="B10" s="38"/>
      <c r="C10" s="38"/>
      <c r="D10" s="38"/>
      <c r="E10" s="38"/>
      <c r="F10" s="38"/>
      <c r="G10" s="39"/>
      <c r="H10" s="38"/>
      <c r="I10" s="38"/>
      <c r="J10" s="38"/>
      <c r="K10" s="38"/>
      <c r="L10" s="38"/>
      <c r="M10" s="38"/>
      <c r="N10" s="38"/>
      <c r="O10" s="38"/>
      <c r="P10" s="40"/>
      <c r="Q10" s="40"/>
      <c r="R10" s="40"/>
      <c r="S10" s="40"/>
      <c r="T10" s="38"/>
      <c r="U10" s="38"/>
      <c r="V10" s="40"/>
      <c r="W10" s="40"/>
      <c r="X10" s="40"/>
      <c r="Y10" s="40"/>
      <c r="Z10" s="38"/>
      <c r="AA10" s="38"/>
      <c r="AB10" s="38"/>
      <c r="AC10" s="37"/>
      <c r="AD10" s="37"/>
      <c r="AE10" s="37"/>
      <c r="AF10" s="37"/>
    </row>
    <row r="11" spans="1:34" ht="15.75">
      <c r="A11" s="37"/>
      <c r="B11" s="38"/>
      <c r="C11" s="41" t="s">
        <v>1</v>
      </c>
      <c r="D11" s="41"/>
      <c r="E11" s="41"/>
      <c r="F11" s="83" t="s">
        <v>36</v>
      </c>
      <c r="G11" s="85"/>
      <c r="H11" s="85"/>
      <c r="I11" s="85"/>
      <c r="J11" s="85"/>
      <c r="K11" s="85"/>
      <c r="L11" s="85"/>
      <c r="M11" s="85"/>
      <c r="N11" s="85"/>
      <c r="O11" s="85"/>
      <c r="P11" s="85"/>
      <c r="Q11" s="85"/>
      <c r="R11" s="85"/>
      <c r="S11" s="85"/>
      <c r="T11" s="85"/>
      <c r="U11" s="85"/>
      <c r="V11" s="85"/>
      <c r="W11" s="85"/>
      <c r="X11" s="85"/>
      <c r="Y11" s="85"/>
      <c r="Z11" s="85"/>
      <c r="AA11" s="85"/>
      <c r="AB11" s="85"/>
      <c r="AC11" s="79"/>
      <c r="AD11" s="79"/>
      <c r="AE11" s="79"/>
      <c r="AF11" s="79"/>
    </row>
    <row r="12" spans="1:34" ht="15.75" customHeight="1">
      <c r="A12" s="37"/>
      <c r="B12" s="38"/>
      <c r="C12" s="31"/>
      <c r="D12" s="31"/>
      <c r="E12" s="84"/>
      <c r="F12" s="322" t="e">
        <f>VLOOKUP(H14,bd_lista!$A$3:$B$609,2,FALSE)</f>
        <v>#N/A</v>
      </c>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79"/>
      <c r="AF12" s="79"/>
    </row>
    <row r="13" spans="1:34" ht="23.25" customHeight="1">
      <c r="A13" s="37"/>
      <c r="B13" s="37"/>
      <c r="C13" s="31"/>
      <c r="D13" s="31"/>
      <c r="E13" s="31"/>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7"/>
      <c r="AF13" s="37"/>
    </row>
    <row r="14" spans="1:34" ht="15.75" customHeight="1">
      <c r="A14" s="37"/>
      <c r="B14" s="42" t="s">
        <v>1240</v>
      </c>
      <c r="C14" s="37"/>
      <c r="D14" s="37"/>
      <c r="E14" s="37"/>
      <c r="F14" s="37"/>
      <c r="G14" s="37"/>
      <c r="H14" s="320" t="s">
        <v>1298</v>
      </c>
      <c r="I14" s="317"/>
      <c r="J14" s="37"/>
      <c r="K14" s="37"/>
      <c r="L14" s="37"/>
      <c r="M14" s="37"/>
      <c r="N14" s="37"/>
      <c r="O14" s="37"/>
      <c r="P14" s="37"/>
      <c r="Q14" s="37"/>
      <c r="R14" s="37"/>
      <c r="S14" s="37"/>
      <c r="T14" s="37"/>
      <c r="U14" s="37"/>
      <c r="V14" s="37"/>
      <c r="W14" s="37"/>
      <c r="X14" s="37"/>
      <c r="Y14" s="37"/>
      <c r="Z14" s="37"/>
      <c r="AA14" s="37"/>
      <c r="AB14" s="37"/>
      <c r="AC14" s="37"/>
      <c r="AD14" s="37"/>
      <c r="AE14" s="37"/>
      <c r="AF14" s="37"/>
    </row>
    <row r="15" spans="1:34" ht="6" customHeight="1">
      <c r="A15" s="79"/>
      <c r="B15" s="83"/>
      <c r="C15" s="79"/>
      <c r="D15" s="79"/>
      <c r="E15" s="79"/>
      <c r="F15" s="79"/>
      <c r="G15" s="79"/>
      <c r="H15" s="321"/>
      <c r="I15" s="321"/>
      <c r="J15" s="79"/>
      <c r="K15" s="79"/>
      <c r="L15" s="79"/>
      <c r="M15" s="79"/>
      <c r="N15" s="79"/>
      <c r="O15" s="79"/>
      <c r="P15" s="79"/>
      <c r="Q15" s="79"/>
      <c r="R15" s="79"/>
      <c r="S15" s="79"/>
      <c r="T15" s="79"/>
      <c r="U15" s="79"/>
      <c r="V15" s="79"/>
      <c r="W15" s="79"/>
      <c r="X15" s="79"/>
      <c r="Y15" s="79"/>
      <c r="Z15" s="79"/>
      <c r="AA15" s="79"/>
      <c r="AB15" s="79"/>
      <c r="AC15" s="79"/>
      <c r="AD15" s="79"/>
      <c r="AE15" s="79"/>
      <c r="AF15" s="79"/>
    </row>
    <row r="16" spans="1:34" ht="15.75" customHeight="1">
      <c r="A16" s="37"/>
      <c r="B16" s="307" t="s">
        <v>33</v>
      </c>
      <c r="C16" s="307"/>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7"/>
    </row>
    <row r="17" spans="1:32" ht="15.75">
      <c r="A17" s="37"/>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7"/>
    </row>
    <row r="18" spans="1:32" ht="7.5" customHeight="1">
      <c r="A18" s="37"/>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37"/>
    </row>
    <row r="19" spans="1:32" ht="15.75" customHeight="1">
      <c r="A19" s="37"/>
      <c r="B19" s="43"/>
      <c r="C19" s="318" t="s">
        <v>1242</v>
      </c>
      <c r="D19" s="318"/>
      <c r="E19" s="318"/>
      <c r="F19" s="318"/>
      <c r="G19" s="318"/>
      <c r="H19" s="318"/>
      <c r="I19" s="308" t="s">
        <v>32</v>
      </c>
      <c r="J19" s="308"/>
      <c r="K19" s="308"/>
      <c r="L19" s="308"/>
      <c r="M19" s="309" t="s">
        <v>2</v>
      </c>
      <c r="N19" s="310"/>
      <c r="O19" s="310"/>
      <c r="P19" s="310"/>
      <c r="Q19" s="310"/>
      <c r="R19" s="310"/>
      <c r="S19" s="310"/>
      <c r="T19" s="310"/>
      <c r="U19" s="310"/>
      <c r="V19" s="310"/>
      <c r="W19" s="310"/>
      <c r="X19" s="310"/>
      <c r="Y19" s="311"/>
      <c r="Z19" s="308" t="s">
        <v>1297</v>
      </c>
      <c r="AA19" s="308"/>
      <c r="AB19" s="308"/>
      <c r="AC19" s="308"/>
      <c r="AD19" s="308"/>
      <c r="AE19" s="43"/>
      <c r="AF19" s="37"/>
    </row>
    <row r="20" spans="1:32" ht="24" customHeight="1">
      <c r="A20" s="37"/>
      <c r="B20" s="43"/>
      <c r="C20" s="319" t="s">
        <v>31</v>
      </c>
      <c r="D20" s="319"/>
      <c r="E20" s="319"/>
      <c r="F20" s="319" t="s">
        <v>1243</v>
      </c>
      <c r="G20" s="319"/>
      <c r="H20" s="319"/>
      <c r="I20" s="308"/>
      <c r="J20" s="308"/>
      <c r="K20" s="308"/>
      <c r="L20" s="308"/>
      <c r="M20" s="312"/>
      <c r="N20" s="313"/>
      <c r="O20" s="313"/>
      <c r="P20" s="313"/>
      <c r="Q20" s="313"/>
      <c r="R20" s="313"/>
      <c r="S20" s="313"/>
      <c r="T20" s="313"/>
      <c r="U20" s="313"/>
      <c r="V20" s="313"/>
      <c r="W20" s="313"/>
      <c r="X20" s="313"/>
      <c r="Y20" s="314"/>
      <c r="Z20" s="308"/>
      <c r="AA20" s="308"/>
      <c r="AB20" s="308"/>
      <c r="AC20" s="308"/>
      <c r="AD20" s="308"/>
      <c r="AE20" s="43"/>
      <c r="AF20" s="37"/>
    </row>
    <row r="21" spans="1:32" ht="17.100000000000001" customHeight="1">
      <c r="A21" s="37"/>
      <c r="B21" s="43"/>
      <c r="C21" s="285" t="e">
        <f>VLOOKUP(H14,RESUMEN!$A$11:$AL$616,7,FALSE)</f>
        <v>#N/A</v>
      </c>
      <c r="D21" s="286"/>
      <c r="E21" s="287"/>
      <c r="F21" s="285" t="e">
        <f>VLOOKUP(H14,RESUMEN!A11:Y616,25,FALSE)</f>
        <v>#N/A</v>
      </c>
      <c r="G21" s="286"/>
      <c r="H21" s="287"/>
      <c r="I21" s="276" t="s">
        <v>3</v>
      </c>
      <c r="J21" s="277"/>
      <c r="K21" s="277"/>
      <c r="L21" s="278"/>
      <c r="M21" s="279" t="s">
        <v>4</v>
      </c>
      <c r="N21" s="280"/>
      <c r="O21" s="280"/>
      <c r="P21" s="280"/>
      <c r="Q21" s="280"/>
      <c r="R21" s="280"/>
      <c r="S21" s="280"/>
      <c r="T21" s="280"/>
      <c r="U21" s="280"/>
      <c r="V21" s="280"/>
      <c r="W21" s="280"/>
      <c r="X21" s="280"/>
      <c r="Y21" s="281"/>
      <c r="Z21" s="282" t="s">
        <v>5</v>
      </c>
      <c r="AA21" s="283"/>
      <c r="AB21" s="283"/>
      <c r="AC21" s="283"/>
      <c r="AD21" s="284"/>
      <c r="AE21" s="43"/>
      <c r="AF21" s="37"/>
    </row>
    <row r="22" spans="1:32" ht="17.100000000000001" customHeight="1">
      <c r="A22" s="37"/>
      <c r="B22" s="43"/>
      <c r="C22" s="285" t="e">
        <f>VLOOKUP(H14,RESUMEN!$A$11:$AL$616,8,FALSE)</f>
        <v>#N/A</v>
      </c>
      <c r="D22" s="286"/>
      <c r="E22" s="287"/>
      <c r="F22" s="285">
        <v>0</v>
      </c>
      <c r="G22" s="286"/>
      <c r="H22" s="287"/>
      <c r="I22" s="276" t="s">
        <v>1255</v>
      </c>
      <c r="J22" s="277"/>
      <c r="K22" s="277"/>
      <c r="L22" s="278"/>
      <c r="M22" s="279" t="s">
        <v>1263</v>
      </c>
      <c r="N22" s="280"/>
      <c r="O22" s="280"/>
      <c r="P22" s="280"/>
      <c r="Q22" s="280"/>
      <c r="R22" s="280"/>
      <c r="S22" s="280"/>
      <c r="T22" s="280"/>
      <c r="U22" s="280"/>
      <c r="V22" s="280"/>
      <c r="W22" s="280"/>
      <c r="X22" s="280"/>
      <c r="Y22" s="281"/>
      <c r="Z22" s="282" t="s">
        <v>10</v>
      </c>
      <c r="AA22" s="283"/>
      <c r="AB22" s="283"/>
      <c r="AC22" s="283"/>
      <c r="AD22" s="284"/>
      <c r="AE22" s="43"/>
      <c r="AF22" s="37"/>
    </row>
    <row r="23" spans="1:32" ht="17.100000000000001" customHeight="1">
      <c r="A23" s="37"/>
      <c r="B23" s="43"/>
      <c r="C23" s="285">
        <v>0</v>
      </c>
      <c r="D23" s="286"/>
      <c r="E23" s="287"/>
      <c r="F23" s="285" t="e">
        <f>VLOOKUP(H14,RESUMEN!A11:Z616,26,FALSE)</f>
        <v>#N/A</v>
      </c>
      <c r="G23" s="286"/>
      <c r="H23" s="287"/>
      <c r="I23" s="276" t="s">
        <v>631</v>
      </c>
      <c r="J23" s="277"/>
      <c r="K23" s="277"/>
      <c r="L23" s="278"/>
      <c r="M23" s="279" t="s">
        <v>1302</v>
      </c>
      <c r="N23" s="280"/>
      <c r="O23" s="280"/>
      <c r="P23" s="280"/>
      <c r="Q23" s="280"/>
      <c r="R23" s="280"/>
      <c r="S23" s="280"/>
      <c r="T23" s="280"/>
      <c r="U23" s="280"/>
      <c r="V23" s="280"/>
      <c r="W23" s="280"/>
      <c r="X23" s="280"/>
      <c r="Y23" s="281"/>
      <c r="Z23" s="282" t="s">
        <v>10</v>
      </c>
      <c r="AA23" s="283"/>
      <c r="AB23" s="283"/>
      <c r="AC23" s="283"/>
      <c r="AD23" s="284"/>
      <c r="AE23" s="43"/>
      <c r="AF23" s="37"/>
    </row>
    <row r="24" spans="1:32" ht="17.100000000000001" customHeight="1">
      <c r="A24" s="37"/>
      <c r="B24" s="43"/>
      <c r="C24" s="285" t="e">
        <f>VLOOKUP(H14,RESUMEN!$A$11:$AL$616,9,FALSE)</f>
        <v>#N/A</v>
      </c>
      <c r="D24" s="286"/>
      <c r="E24" s="287"/>
      <c r="F24" s="285" t="e">
        <f>VLOOKUP(H14,RESUMEN!A11:AA616,27,FALSE)</f>
        <v>#N/A</v>
      </c>
      <c r="G24" s="286"/>
      <c r="H24" s="287"/>
      <c r="I24" s="276" t="s">
        <v>11</v>
      </c>
      <c r="J24" s="277"/>
      <c r="K24" s="277"/>
      <c r="L24" s="278"/>
      <c r="M24" s="279" t="s">
        <v>1261</v>
      </c>
      <c r="N24" s="280"/>
      <c r="O24" s="280"/>
      <c r="P24" s="280"/>
      <c r="Q24" s="280"/>
      <c r="R24" s="280"/>
      <c r="S24" s="280"/>
      <c r="T24" s="280"/>
      <c r="U24" s="280"/>
      <c r="V24" s="280"/>
      <c r="W24" s="280"/>
      <c r="X24" s="280"/>
      <c r="Y24" s="281"/>
      <c r="Z24" s="282" t="s">
        <v>12</v>
      </c>
      <c r="AA24" s="283"/>
      <c r="AB24" s="283"/>
      <c r="AC24" s="283"/>
      <c r="AD24" s="284"/>
      <c r="AE24" s="43"/>
      <c r="AF24" s="37"/>
    </row>
    <row r="25" spans="1:32" ht="17.100000000000001" customHeight="1">
      <c r="A25" s="37"/>
      <c r="B25" s="43"/>
      <c r="C25" s="285" t="e">
        <f>VLOOKUP(H14,RESUMEN!$A$11:$AL$616,10,FALSE)</f>
        <v>#N/A</v>
      </c>
      <c r="D25" s="286"/>
      <c r="E25" s="287"/>
      <c r="F25" s="285" t="e">
        <f>VLOOKUP(H14,RESUMEN!A11:AB616,28,FALSE)</f>
        <v>#N/A</v>
      </c>
      <c r="G25" s="286"/>
      <c r="H25" s="287"/>
      <c r="I25" s="276" t="s">
        <v>6</v>
      </c>
      <c r="J25" s="277"/>
      <c r="K25" s="277"/>
      <c r="L25" s="278"/>
      <c r="M25" s="279" t="s">
        <v>7</v>
      </c>
      <c r="N25" s="280"/>
      <c r="O25" s="280"/>
      <c r="P25" s="280"/>
      <c r="Q25" s="280"/>
      <c r="R25" s="280"/>
      <c r="S25" s="280"/>
      <c r="T25" s="280"/>
      <c r="U25" s="280"/>
      <c r="V25" s="280"/>
      <c r="W25" s="280"/>
      <c r="X25" s="280"/>
      <c r="Y25" s="281"/>
      <c r="Z25" s="282" t="s">
        <v>5</v>
      </c>
      <c r="AA25" s="283"/>
      <c r="AB25" s="283"/>
      <c r="AC25" s="283"/>
      <c r="AD25" s="284"/>
      <c r="AE25" s="43"/>
      <c r="AF25" s="37"/>
    </row>
    <row r="26" spans="1:32" ht="17.100000000000001" customHeight="1">
      <c r="A26" s="37"/>
      <c r="B26" s="43"/>
      <c r="C26" s="285" t="e">
        <f>VLOOKUP(H14,RESUMEN!$A$11:$AL$616,12,FALSE)</f>
        <v>#N/A</v>
      </c>
      <c r="D26" s="286"/>
      <c r="E26" s="287"/>
      <c r="F26" s="285" t="e">
        <f>VLOOKUP(H14,RESUMEN!A11:AC616,29,FALSE)</f>
        <v>#N/A</v>
      </c>
      <c r="G26" s="286"/>
      <c r="H26" s="287"/>
      <c r="I26" s="276" t="s">
        <v>15</v>
      </c>
      <c r="J26" s="277"/>
      <c r="K26" s="277"/>
      <c r="L26" s="278"/>
      <c r="M26" s="279" t="s">
        <v>16</v>
      </c>
      <c r="N26" s="280"/>
      <c r="O26" s="280"/>
      <c r="P26" s="280"/>
      <c r="Q26" s="280"/>
      <c r="R26" s="280"/>
      <c r="S26" s="280"/>
      <c r="T26" s="280"/>
      <c r="U26" s="280"/>
      <c r="V26" s="280"/>
      <c r="W26" s="280"/>
      <c r="X26" s="280"/>
      <c r="Y26" s="281"/>
      <c r="Z26" s="282" t="s">
        <v>12</v>
      </c>
      <c r="AA26" s="283"/>
      <c r="AB26" s="283"/>
      <c r="AC26" s="283"/>
      <c r="AD26" s="284"/>
      <c r="AE26" s="43"/>
      <c r="AF26" s="37"/>
    </row>
    <row r="27" spans="1:32" ht="17.100000000000001" customHeight="1">
      <c r="A27" s="37"/>
      <c r="B27" s="43"/>
      <c r="C27" s="285" t="e">
        <f>VLOOKUP(H14,RESUMEN!$A$11:$AL$616,13,FALSE)</f>
        <v>#N/A</v>
      </c>
      <c r="D27" s="286"/>
      <c r="E27" s="287"/>
      <c r="F27" s="285">
        <v>0</v>
      </c>
      <c r="G27" s="286"/>
      <c r="H27" s="287"/>
      <c r="I27" s="276" t="s">
        <v>1256</v>
      </c>
      <c r="J27" s="277"/>
      <c r="K27" s="277"/>
      <c r="L27" s="278"/>
      <c r="M27" s="279" t="s">
        <v>1264</v>
      </c>
      <c r="N27" s="280"/>
      <c r="O27" s="280"/>
      <c r="P27" s="280"/>
      <c r="Q27" s="280"/>
      <c r="R27" s="280"/>
      <c r="S27" s="280"/>
      <c r="T27" s="280"/>
      <c r="U27" s="280"/>
      <c r="V27" s="280"/>
      <c r="W27" s="280"/>
      <c r="X27" s="280"/>
      <c r="Y27" s="281"/>
      <c r="Z27" s="282" t="s">
        <v>19</v>
      </c>
      <c r="AA27" s="283"/>
      <c r="AB27" s="283"/>
      <c r="AC27" s="283"/>
      <c r="AD27" s="284"/>
      <c r="AE27" s="43"/>
      <c r="AF27" s="37"/>
    </row>
    <row r="28" spans="1:32" ht="17.100000000000001" customHeight="1">
      <c r="A28" s="37"/>
      <c r="B28" s="43"/>
      <c r="C28" s="285" t="e">
        <f>VLOOKUP(H14,RESUMEN!$A$11:$AL$616,14,FALSE)</f>
        <v>#N/A</v>
      </c>
      <c r="D28" s="286"/>
      <c r="E28" s="287"/>
      <c r="F28" s="285" t="e">
        <f>VLOOKUP(H14,RESUMEN!A11:AD616,30,FALSE)</f>
        <v>#N/A</v>
      </c>
      <c r="G28" s="286"/>
      <c r="H28" s="287"/>
      <c r="I28" s="276" t="s">
        <v>17</v>
      </c>
      <c r="J28" s="277"/>
      <c r="K28" s="277"/>
      <c r="L28" s="278"/>
      <c r="M28" s="279" t="s">
        <v>18</v>
      </c>
      <c r="N28" s="280"/>
      <c r="O28" s="280"/>
      <c r="P28" s="280"/>
      <c r="Q28" s="280"/>
      <c r="R28" s="280"/>
      <c r="S28" s="280"/>
      <c r="T28" s="280"/>
      <c r="U28" s="280"/>
      <c r="V28" s="280"/>
      <c r="W28" s="280"/>
      <c r="X28" s="280"/>
      <c r="Y28" s="281"/>
      <c r="Z28" s="282" t="s">
        <v>19</v>
      </c>
      <c r="AA28" s="283"/>
      <c r="AB28" s="283"/>
      <c r="AC28" s="283"/>
      <c r="AD28" s="284"/>
      <c r="AE28" s="43"/>
      <c r="AF28" s="37"/>
    </row>
    <row r="29" spans="1:32" ht="17.100000000000001" customHeight="1">
      <c r="A29" s="37"/>
      <c r="B29" s="43"/>
      <c r="C29" s="285" t="e">
        <f>VLOOKUP(H14,RESUMEN!$A$11:$AL$616,15,FALSE)</f>
        <v>#N/A</v>
      </c>
      <c r="D29" s="286"/>
      <c r="E29" s="287"/>
      <c r="F29" s="285" t="e">
        <f>VLOOKUP(H14,RESUMEN!A11:AE616,31,FALSE)</f>
        <v>#N/A</v>
      </c>
      <c r="G29" s="286"/>
      <c r="H29" s="287"/>
      <c r="I29" s="276" t="s">
        <v>13</v>
      </c>
      <c r="J29" s="277"/>
      <c r="K29" s="277"/>
      <c r="L29" s="278"/>
      <c r="M29" s="279" t="s">
        <v>14</v>
      </c>
      <c r="N29" s="280"/>
      <c r="O29" s="280"/>
      <c r="P29" s="280"/>
      <c r="Q29" s="280"/>
      <c r="R29" s="280"/>
      <c r="S29" s="280"/>
      <c r="T29" s="280"/>
      <c r="U29" s="280"/>
      <c r="V29" s="280"/>
      <c r="W29" s="280"/>
      <c r="X29" s="280"/>
      <c r="Y29" s="281"/>
      <c r="Z29" s="282" t="s">
        <v>12</v>
      </c>
      <c r="AA29" s="283"/>
      <c r="AB29" s="283"/>
      <c r="AC29" s="283"/>
      <c r="AD29" s="284"/>
      <c r="AE29" s="43"/>
      <c r="AF29" s="37"/>
    </row>
    <row r="30" spans="1:32" ht="17.100000000000001" customHeight="1">
      <c r="A30" s="37"/>
      <c r="B30" s="43"/>
      <c r="C30" s="285" t="e">
        <f>VLOOKUP(H14,RESUMEN!$A$11:$AL$616,16,FALSE)</f>
        <v>#N/A</v>
      </c>
      <c r="D30" s="286"/>
      <c r="E30" s="287"/>
      <c r="F30" s="285" t="e">
        <f>VLOOKUP(H14,RESUMEN!A11:AG616,32,FALSE)</f>
        <v>#N/A</v>
      </c>
      <c r="G30" s="286"/>
      <c r="H30" s="287"/>
      <c r="I30" s="276" t="s">
        <v>1257</v>
      </c>
      <c r="J30" s="277"/>
      <c r="K30" s="277"/>
      <c r="L30" s="278"/>
      <c r="M30" s="279" t="s">
        <v>1260</v>
      </c>
      <c r="N30" s="280"/>
      <c r="O30" s="280"/>
      <c r="P30" s="280"/>
      <c r="Q30" s="280"/>
      <c r="R30" s="280"/>
      <c r="S30" s="280"/>
      <c r="T30" s="280"/>
      <c r="U30" s="280"/>
      <c r="V30" s="280"/>
      <c r="W30" s="280"/>
      <c r="X30" s="280"/>
      <c r="Y30" s="281"/>
      <c r="Z30" s="282" t="s">
        <v>19</v>
      </c>
      <c r="AA30" s="283"/>
      <c r="AB30" s="283"/>
      <c r="AC30" s="283"/>
      <c r="AD30" s="284"/>
      <c r="AE30" s="43"/>
      <c r="AF30" s="37"/>
    </row>
    <row r="31" spans="1:32" ht="17.100000000000001" customHeight="1">
      <c r="A31" s="37"/>
      <c r="B31" s="43"/>
      <c r="C31" s="285" t="e">
        <f>VLOOKUP(H14,RESUMEN!$A$11:$AL$616,17,FALSE)</f>
        <v>#N/A</v>
      </c>
      <c r="D31" s="286"/>
      <c r="E31" s="287"/>
      <c r="F31" s="285" t="e">
        <f>VLOOKUP(H14,RESUMEN!A11:AG616,33,FALSE)</f>
        <v>#N/A</v>
      </c>
      <c r="G31" s="286"/>
      <c r="H31" s="287"/>
      <c r="I31" s="276" t="s">
        <v>1316</v>
      </c>
      <c r="J31" s="277"/>
      <c r="K31" s="277"/>
      <c r="L31" s="278"/>
      <c r="M31" s="279" t="s">
        <v>1319</v>
      </c>
      <c r="N31" s="280"/>
      <c r="O31" s="280"/>
      <c r="P31" s="280"/>
      <c r="Q31" s="280"/>
      <c r="R31" s="280"/>
      <c r="S31" s="280"/>
      <c r="T31" s="280"/>
      <c r="U31" s="280"/>
      <c r="V31" s="280"/>
      <c r="W31" s="280"/>
      <c r="X31" s="280"/>
      <c r="Y31" s="281"/>
      <c r="Z31" s="282" t="s">
        <v>19</v>
      </c>
      <c r="AA31" s="283"/>
      <c r="AB31" s="283"/>
      <c r="AC31" s="283"/>
      <c r="AD31" s="284"/>
      <c r="AE31" s="43"/>
      <c r="AF31" s="37"/>
    </row>
    <row r="32" spans="1:32" ht="17.100000000000001" customHeight="1">
      <c r="A32" s="37"/>
      <c r="B32" s="43"/>
      <c r="C32" s="285" t="e">
        <f>VLOOKUP(H14,RESUMEN!$A$11:$AL$616,18,FALSE)</f>
        <v>#N/A</v>
      </c>
      <c r="D32" s="286"/>
      <c r="E32" s="287"/>
      <c r="F32" s="285" t="e">
        <f>VLOOKUP(H14,RESUMEN!A11:AH616,34,FALSE)</f>
        <v>#N/A</v>
      </c>
      <c r="G32" s="286"/>
      <c r="H32" s="287"/>
      <c r="I32" s="276" t="s">
        <v>20</v>
      </c>
      <c r="J32" s="277"/>
      <c r="K32" s="277"/>
      <c r="L32" s="278"/>
      <c r="M32" s="279" t="s">
        <v>1262</v>
      </c>
      <c r="N32" s="280"/>
      <c r="O32" s="280"/>
      <c r="P32" s="280"/>
      <c r="Q32" s="280"/>
      <c r="R32" s="280"/>
      <c r="S32" s="280"/>
      <c r="T32" s="280"/>
      <c r="U32" s="280"/>
      <c r="V32" s="280"/>
      <c r="W32" s="280"/>
      <c r="X32" s="280"/>
      <c r="Y32" s="281"/>
      <c r="Z32" s="282" t="s">
        <v>12</v>
      </c>
      <c r="AA32" s="283"/>
      <c r="AB32" s="283"/>
      <c r="AC32" s="283"/>
      <c r="AD32" s="284"/>
      <c r="AE32" s="43"/>
      <c r="AF32" s="37"/>
    </row>
    <row r="33" spans="1:32" ht="17.100000000000001" customHeight="1">
      <c r="A33" s="37"/>
      <c r="B33" s="43"/>
      <c r="C33" s="285" t="e">
        <f>VLOOKUP(H14,RESUMEN!$A$11:$AL$616,19,FALSE)</f>
        <v>#N/A</v>
      </c>
      <c r="D33" s="286"/>
      <c r="E33" s="287"/>
      <c r="F33" s="285" t="e">
        <f>VLOOKUP(H14,RESUMEN!A11:AI616,35,FALSE)</f>
        <v>#N/A</v>
      </c>
      <c r="G33" s="286"/>
      <c r="H33" s="287"/>
      <c r="I33" s="276" t="s">
        <v>21</v>
      </c>
      <c r="J33" s="277"/>
      <c r="K33" s="277"/>
      <c r="L33" s="278"/>
      <c r="M33" s="279" t="s">
        <v>22</v>
      </c>
      <c r="N33" s="280"/>
      <c r="O33" s="280"/>
      <c r="P33" s="280"/>
      <c r="Q33" s="280"/>
      <c r="R33" s="280"/>
      <c r="S33" s="280"/>
      <c r="T33" s="280"/>
      <c r="U33" s="280"/>
      <c r="V33" s="280"/>
      <c r="W33" s="280"/>
      <c r="X33" s="280"/>
      <c r="Y33" s="281"/>
      <c r="Z33" s="282" t="s">
        <v>12</v>
      </c>
      <c r="AA33" s="283"/>
      <c r="AB33" s="283"/>
      <c r="AC33" s="283"/>
      <c r="AD33" s="284"/>
      <c r="AE33" s="43"/>
      <c r="AF33" s="37"/>
    </row>
    <row r="34" spans="1:32" ht="17.100000000000001" customHeight="1">
      <c r="A34" s="37"/>
      <c r="B34" s="43"/>
      <c r="C34" s="285">
        <v>0</v>
      </c>
      <c r="D34" s="286"/>
      <c r="E34" s="287"/>
      <c r="F34" s="285" t="e">
        <f>VLOOKUP(H14,RESUMEN!A11:AJ616,36,FALSE)</f>
        <v>#N/A</v>
      </c>
      <c r="G34" s="286"/>
      <c r="H34" s="287"/>
      <c r="I34" s="276" t="s">
        <v>23</v>
      </c>
      <c r="J34" s="277"/>
      <c r="K34" s="277"/>
      <c r="L34" s="278"/>
      <c r="M34" s="279" t="s">
        <v>24</v>
      </c>
      <c r="N34" s="280"/>
      <c r="O34" s="280"/>
      <c r="P34" s="280"/>
      <c r="Q34" s="280"/>
      <c r="R34" s="280"/>
      <c r="S34" s="280"/>
      <c r="T34" s="280"/>
      <c r="U34" s="280"/>
      <c r="V34" s="280"/>
      <c r="W34" s="280"/>
      <c r="X34" s="280"/>
      <c r="Y34" s="281"/>
      <c r="Z34" s="282" t="s">
        <v>19</v>
      </c>
      <c r="AA34" s="283"/>
      <c r="AB34" s="283"/>
      <c r="AC34" s="283"/>
      <c r="AD34" s="284"/>
      <c r="AE34" s="43"/>
      <c r="AF34" s="37"/>
    </row>
    <row r="35" spans="1:32" ht="17.100000000000001" customHeight="1">
      <c r="A35" s="37"/>
      <c r="B35" s="43"/>
      <c r="C35" s="285" t="e">
        <f>VLOOKUP(H14,RESUMEN!$A$11:$AL$616,20,FALSE)</f>
        <v>#N/A</v>
      </c>
      <c r="D35" s="286"/>
      <c r="E35" s="287"/>
      <c r="F35" s="285">
        <v>0</v>
      </c>
      <c r="G35" s="286"/>
      <c r="H35" s="287"/>
      <c r="I35" s="276" t="s">
        <v>8</v>
      </c>
      <c r="J35" s="277"/>
      <c r="K35" s="277"/>
      <c r="L35" s="278"/>
      <c r="M35" s="279" t="s">
        <v>9</v>
      </c>
      <c r="N35" s="280"/>
      <c r="O35" s="280"/>
      <c r="P35" s="280"/>
      <c r="Q35" s="280"/>
      <c r="R35" s="280"/>
      <c r="S35" s="280"/>
      <c r="T35" s="280"/>
      <c r="U35" s="280"/>
      <c r="V35" s="280"/>
      <c r="W35" s="280"/>
      <c r="X35" s="280"/>
      <c r="Y35" s="281"/>
      <c r="Z35" s="282" t="s">
        <v>10</v>
      </c>
      <c r="AA35" s="283"/>
      <c r="AB35" s="283"/>
      <c r="AC35" s="283"/>
      <c r="AD35" s="284"/>
      <c r="AE35" s="43"/>
      <c r="AF35" s="37"/>
    </row>
    <row r="36" spans="1:32" ht="17.100000000000001" customHeight="1">
      <c r="A36" s="37"/>
      <c r="B36" s="43"/>
      <c r="C36" s="285" t="e">
        <f>VLOOKUP(H14,RESUMEN!$A$11:$AL$616,21,FALSE)</f>
        <v>#N/A</v>
      </c>
      <c r="D36" s="286"/>
      <c r="E36" s="287"/>
      <c r="F36" s="285">
        <v>0</v>
      </c>
      <c r="G36" s="286"/>
      <c r="H36" s="287"/>
      <c r="I36" s="276" t="s">
        <v>1245</v>
      </c>
      <c r="J36" s="277"/>
      <c r="K36" s="277"/>
      <c r="L36" s="278"/>
      <c r="M36" s="279" t="s">
        <v>1259</v>
      </c>
      <c r="N36" s="280"/>
      <c r="O36" s="280"/>
      <c r="P36" s="280"/>
      <c r="Q36" s="280"/>
      <c r="R36" s="280"/>
      <c r="S36" s="280"/>
      <c r="T36" s="280"/>
      <c r="U36" s="280"/>
      <c r="V36" s="280"/>
      <c r="W36" s="280"/>
      <c r="X36" s="280"/>
      <c r="Y36" s="281"/>
      <c r="Z36" s="282" t="s">
        <v>1245</v>
      </c>
      <c r="AA36" s="283"/>
      <c r="AB36" s="283"/>
      <c r="AC36" s="283"/>
      <c r="AD36" s="284"/>
      <c r="AE36" s="43"/>
      <c r="AF36" s="37"/>
    </row>
    <row r="37" spans="1:32" ht="17.100000000000001" customHeight="1">
      <c r="A37" s="37"/>
      <c r="B37" s="43"/>
      <c r="C37" s="285" t="e">
        <f>VLOOKUP(H14,RESUMEN!$A$11:$AL$616,22,FALSE)</f>
        <v>#N/A</v>
      </c>
      <c r="D37" s="286"/>
      <c r="E37" s="287"/>
      <c r="F37" s="285" t="e">
        <f>VLOOKUP(H14,[1]RESUMEN!$A$11:$AL$615,38,FALSE)</f>
        <v>#N/A</v>
      </c>
      <c r="G37" s="286"/>
      <c r="H37" s="287"/>
      <c r="I37" s="276" t="s">
        <v>1267</v>
      </c>
      <c r="J37" s="277"/>
      <c r="K37" s="277"/>
      <c r="L37" s="278"/>
      <c r="M37" s="279" t="s">
        <v>1277</v>
      </c>
      <c r="N37" s="280"/>
      <c r="O37" s="280"/>
      <c r="P37" s="280"/>
      <c r="Q37" s="280"/>
      <c r="R37" s="280"/>
      <c r="S37" s="280"/>
      <c r="T37" s="280"/>
      <c r="U37" s="280"/>
      <c r="V37" s="280"/>
      <c r="W37" s="280"/>
      <c r="X37" s="280"/>
      <c r="Y37" s="281"/>
      <c r="Z37" s="282" t="s">
        <v>19</v>
      </c>
      <c r="AA37" s="283"/>
      <c r="AB37" s="283"/>
      <c r="AC37" s="283"/>
      <c r="AD37" s="284"/>
      <c r="AE37" s="43"/>
      <c r="AF37" s="37"/>
    </row>
    <row r="38" spans="1:32" ht="17.100000000000001" customHeight="1">
      <c r="A38" s="37"/>
      <c r="B38" s="43"/>
      <c r="C38" s="285" t="e">
        <f>VLOOKUP(H14,RESUMEN!$A$11:$AL$616,6,FALSE)</f>
        <v>#N/A</v>
      </c>
      <c r="D38" s="286"/>
      <c r="E38" s="287"/>
      <c r="F38" s="285">
        <v>0</v>
      </c>
      <c r="G38" s="286"/>
      <c r="H38" s="287"/>
      <c r="I38" s="276" t="s">
        <v>27</v>
      </c>
      <c r="J38" s="277"/>
      <c r="K38" s="277"/>
      <c r="L38" s="278"/>
      <c r="M38" s="279" t="s">
        <v>29</v>
      </c>
      <c r="N38" s="280"/>
      <c r="O38" s="280"/>
      <c r="P38" s="280"/>
      <c r="Q38" s="280"/>
      <c r="R38" s="280"/>
      <c r="S38" s="280"/>
      <c r="T38" s="280"/>
      <c r="U38" s="280"/>
      <c r="V38" s="280"/>
      <c r="W38" s="280"/>
      <c r="X38" s="280"/>
      <c r="Y38" s="281"/>
      <c r="Z38" s="282" t="s">
        <v>19</v>
      </c>
      <c r="AA38" s="283"/>
      <c r="AB38" s="283"/>
      <c r="AC38" s="283"/>
      <c r="AD38" s="284"/>
      <c r="AE38" s="43"/>
      <c r="AF38" s="37"/>
    </row>
    <row r="39" spans="1:32" ht="17.100000000000001" customHeight="1">
      <c r="A39" s="37"/>
      <c r="B39" s="43"/>
      <c r="C39" s="285" t="e">
        <f>VLOOKUP(H14,RESUMEN!$A$11:$AL$615,4,FALSE)+VLOOKUP(H14,RESUMEN!$A$11:$AL$615,5,FALSE)</f>
        <v>#N/A</v>
      </c>
      <c r="D39" s="286"/>
      <c r="E39" s="287"/>
      <c r="F39" s="285" t="e">
        <f>(VLOOKUP(H14,RESUMEN!A11:W616,23,FALSE))+(VLOOKUP(H14,RESUMEN!A11:X616,24,FALSE))</f>
        <v>#N/A</v>
      </c>
      <c r="G39" s="286"/>
      <c r="H39" s="287"/>
      <c r="I39" s="276" t="s">
        <v>28</v>
      </c>
      <c r="J39" s="277"/>
      <c r="K39" s="277"/>
      <c r="L39" s="278"/>
      <c r="M39" s="279" t="s">
        <v>30</v>
      </c>
      <c r="N39" s="280"/>
      <c r="O39" s="280"/>
      <c r="P39" s="280"/>
      <c r="Q39" s="280"/>
      <c r="R39" s="280"/>
      <c r="S39" s="280"/>
      <c r="T39" s="280"/>
      <c r="U39" s="280"/>
      <c r="V39" s="280"/>
      <c r="W39" s="280"/>
      <c r="X39" s="280"/>
      <c r="Y39" s="281"/>
      <c r="Z39" s="282" t="s">
        <v>19</v>
      </c>
      <c r="AA39" s="283"/>
      <c r="AB39" s="283"/>
      <c r="AC39" s="283"/>
      <c r="AD39" s="284"/>
      <c r="AE39" s="43"/>
      <c r="AF39" s="37"/>
    </row>
    <row r="40" spans="1:32" ht="10.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1:32" ht="15.75">
      <c r="A41" s="79"/>
      <c r="B41" s="288" t="s">
        <v>12255</v>
      </c>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79"/>
    </row>
    <row r="42" spans="1:32" ht="15.75">
      <c r="A42" s="79"/>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79"/>
    </row>
    <row r="43" spans="1:32" ht="15.75">
      <c r="A43" s="79"/>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79"/>
    </row>
    <row r="44" spans="1:32" ht="6.75" customHeight="1" thickBot="1">
      <c r="A44" s="79"/>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79"/>
    </row>
    <row r="45" spans="1:32" ht="15.75">
      <c r="A45" s="79"/>
      <c r="B45" s="290" t="s">
        <v>1318</v>
      </c>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2"/>
      <c r="AF45" s="79"/>
    </row>
    <row r="46" spans="1:32" ht="15.75" customHeight="1">
      <c r="A46" s="79"/>
      <c r="B46" s="293"/>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5"/>
      <c r="AF46" s="79"/>
    </row>
    <row r="47" spans="1:32" ht="16.5" thickBot="1">
      <c r="A47" s="79"/>
      <c r="B47" s="296"/>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8"/>
      <c r="AF47" s="79"/>
    </row>
    <row r="48" spans="1:32" ht="12"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12.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15.75">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row>
    <row r="51" spans="1:32"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6.75" customHeight="1">
      <c r="A52" s="37"/>
      <c r="B52" s="274" t="s">
        <v>25</v>
      </c>
      <c r="C52" s="274"/>
      <c r="D52" s="274"/>
      <c r="E52" s="274"/>
      <c r="F52" s="274"/>
      <c r="G52" s="274"/>
      <c r="H52" s="274"/>
      <c r="I52" s="274"/>
      <c r="J52" s="274"/>
      <c r="K52" s="274"/>
      <c r="L52" s="274" t="s">
        <v>25</v>
      </c>
      <c r="M52" s="274"/>
      <c r="N52" s="274"/>
      <c r="O52" s="274"/>
      <c r="P52" s="274"/>
      <c r="Q52" s="274"/>
      <c r="R52" s="274"/>
      <c r="S52" s="274"/>
      <c r="T52" s="274"/>
      <c r="U52" s="274"/>
      <c r="V52" s="274" t="s">
        <v>25</v>
      </c>
      <c r="W52" s="274"/>
      <c r="X52" s="274"/>
      <c r="Y52" s="274"/>
      <c r="Z52" s="274"/>
      <c r="AA52" s="274"/>
      <c r="AB52" s="274"/>
      <c r="AC52" s="274"/>
      <c r="AD52" s="274"/>
      <c r="AE52" s="274"/>
      <c r="AF52" s="37"/>
    </row>
    <row r="53" spans="1:32" ht="16.5">
      <c r="A53" s="37"/>
      <c r="B53" s="275" t="s">
        <v>1341</v>
      </c>
      <c r="C53" s="275"/>
      <c r="D53" s="275"/>
      <c r="E53" s="275"/>
      <c r="F53" s="275"/>
      <c r="G53" s="275"/>
      <c r="H53" s="275"/>
      <c r="I53" s="275"/>
      <c r="J53" s="275"/>
      <c r="K53" s="275"/>
      <c r="L53" s="275" t="s">
        <v>12250</v>
      </c>
      <c r="M53" s="275"/>
      <c r="N53" s="275"/>
      <c r="O53" s="275"/>
      <c r="P53" s="275"/>
      <c r="Q53" s="275"/>
      <c r="R53" s="275"/>
      <c r="S53" s="275"/>
      <c r="T53" s="275"/>
      <c r="U53" s="275"/>
      <c r="V53" s="275" t="s">
        <v>1253</v>
      </c>
      <c r="W53" s="275"/>
      <c r="X53" s="275"/>
      <c r="Y53" s="275"/>
      <c r="Z53" s="275"/>
      <c r="AA53" s="275"/>
      <c r="AB53" s="275"/>
      <c r="AC53" s="275"/>
      <c r="AD53" s="275"/>
      <c r="AE53" s="275"/>
      <c r="AF53" s="37"/>
    </row>
    <row r="54" spans="1:32" ht="15.75">
      <c r="A54" s="37"/>
      <c r="B54" s="289" t="s">
        <v>1340</v>
      </c>
      <c r="C54" s="289"/>
      <c r="D54" s="289"/>
      <c r="E54" s="289"/>
      <c r="F54" s="289"/>
      <c r="G54" s="289"/>
      <c r="H54" s="289"/>
      <c r="I54" s="289"/>
      <c r="J54" s="289"/>
      <c r="K54" s="289"/>
      <c r="L54" s="289" t="s">
        <v>12251</v>
      </c>
      <c r="M54" s="289"/>
      <c r="N54" s="289"/>
      <c r="O54" s="289"/>
      <c r="P54" s="289"/>
      <c r="Q54" s="289"/>
      <c r="R54" s="289"/>
      <c r="S54" s="289"/>
      <c r="T54" s="289"/>
      <c r="U54" s="289"/>
      <c r="V54" s="289" t="s">
        <v>1254</v>
      </c>
      <c r="W54" s="289"/>
      <c r="X54" s="289"/>
      <c r="Y54" s="289"/>
      <c r="Z54" s="289"/>
      <c r="AA54" s="289"/>
      <c r="AB54" s="289"/>
      <c r="AC54" s="289"/>
      <c r="AD54" s="289"/>
      <c r="AE54" s="289"/>
      <c r="AF54" s="37"/>
    </row>
    <row r="55" spans="1:32" ht="26.25" customHeight="1">
      <c r="A55" s="37"/>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37"/>
    </row>
    <row r="56" spans="1:32" ht="16.5" customHeight="1">
      <c r="A56" s="37"/>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37"/>
    </row>
    <row r="57" spans="1:32" ht="14.25" customHeight="1">
      <c r="A57" s="37"/>
      <c r="B57" s="44" t="s">
        <v>1265</v>
      </c>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37"/>
    </row>
    <row r="58" spans="1:32" ht="14.25" customHeight="1">
      <c r="A58" s="37"/>
      <c r="B58" s="44" t="s">
        <v>1244</v>
      </c>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37"/>
    </row>
    <row r="59" spans="1:32" ht="14.25" customHeight="1">
      <c r="A59" s="79"/>
      <c r="B59" s="81"/>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79"/>
    </row>
    <row r="60" spans="1:32" ht="14.25" customHeight="1">
      <c r="A60" s="79"/>
      <c r="B60" s="81"/>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79"/>
    </row>
    <row r="61" spans="1:32" ht="4.5" customHeight="1">
      <c r="A61" s="79"/>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79"/>
    </row>
    <row r="62" spans="1:32" ht="10.5" customHeight="1">
      <c r="A62" s="79"/>
      <c r="B62" s="82"/>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row>
    <row r="63" spans="1:32" ht="10.5" customHeight="1">
      <c r="A63" s="79"/>
      <c r="B63" s="82"/>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row>
    <row r="64" spans="1:32" ht="10.5" customHeight="1">
      <c r="A64" s="79"/>
      <c r="B64" s="82"/>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protectedRanges>
    <protectedRange algorithmName="SHA-512" hashValue="H8XH2ef3wjafZWNVgUhr4Th7ybZdSzKj4HVSL0U8OqvJbYaB8oE6WxoGEwtRcECQAl8BFJst+At5/plK8Sotyg==" saltValue="CjRcFSK3QWUOQ5pxPQsq5g==" spinCount="100000" sqref="G1:AG11 F1:F10 AI1:XFD11 AH2:AH11 A1:E11" name="Rango1"/>
  </protectedRanges>
  <mergeCells count="123">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 ref="F12:AD13"/>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9:E29"/>
    <mergeCell ref="F32:H32"/>
    <mergeCell ref="C33:E33"/>
    <mergeCell ref="F29:H29"/>
    <mergeCell ref="I32:L32"/>
    <mergeCell ref="I33:L33"/>
    <mergeCell ref="C32:E32"/>
    <mergeCell ref="C31:E31"/>
    <mergeCell ref="F31:H31"/>
    <mergeCell ref="I31:L31"/>
    <mergeCell ref="C30:E30"/>
    <mergeCell ref="I30:L30"/>
    <mergeCell ref="Z36:AD36"/>
    <mergeCell ref="M38:Y38"/>
    <mergeCell ref="Z38:AD38"/>
    <mergeCell ref="C36:E36"/>
    <mergeCell ref="F36:H36"/>
    <mergeCell ref="I36:L36"/>
    <mergeCell ref="M36:Y36"/>
    <mergeCell ref="C35:E35"/>
    <mergeCell ref="F35:H35"/>
    <mergeCell ref="Z35:AD35"/>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s>
  <hyperlinks>
    <hyperlink ref="C38:E38" location="'CDI '!A1" display="'CDI '!A1"/>
    <hyperlink ref="C39:E39" location="'TRL BS'!A1" display="'TRL BS'!A1"/>
    <hyperlink ref="C21:E21" location="'CUT BS'!A1" display="'CUT BS'!A1"/>
    <hyperlink ref="F38:H38" location="'CUT BS'!A1" display="'CUT BS'!A1"/>
    <hyperlink ref="F39:H39" location="'TRL USD'!A1" display="'TRL USD'!A1"/>
    <hyperlink ref="F21:H21" location="'CUT USD'!A1" display="'CUT USD'!A1"/>
  </hyperlinks>
  <pageMargins left="0.44" right="0.3" top="0.3" bottom="0.17" header="0.3" footer="0.19"/>
  <pageSetup scale="80"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70"/>
  <sheetViews>
    <sheetView showGridLines="0" view="pageBreakPreview" zoomScale="115" zoomScaleNormal="100" zoomScaleSheetLayoutView="115" workbookViewId="0">
      <pane ySplit="8" topLeftCell="A9" activePane="bottomLeft" state="frozen"/>
      <selection activeCell="G12" sqref="G12:K12"/>
      <selection pane="bottomLeft" activeCell="C3" sqref="C3"/>
    </sheetView>
  </sheetViews>
  <sheetFormatPr baseColWidth="10" defaultRowHeight="12.75"/>
  <cols>
    <col min="1" max="1" width="7" style="177" customWidth="1"/>
    <col min="2" max="2" width="6.140625" style="177" customWidth="1"/>
    <col min="3" max="3" width="60" style="181" customWidth="1"/>
    <col min="4" max="4" width="16.5703125" style="228" bestFit="1" customWidth="1"/>
    <col min="5" max="5" width="15.85546875" style="228" bestFit="1" customWidth="1"/>
    <col min="6" max="6" width="15.42578125" style="228" bestFit="1" customWidth="1"/>
    <col min="7" max="7" width="18.42578125" style="228" bestFit="1" customWidth="1"/>
    <col min="8" max="8" width="18.28515625" style="228" bestFit="1" customWidth="1"/>
    <col min="9" max="16384" width="11.42578125" style="177"/>
  </cols>
  <sheetData>
    <row r="1" spans="1:9" s="169" customFormat="1">
      <c r="A1" s="211" t="s">
        <v>37</v>
      </c>
      <c r="B1" s="206"/>
      <c r="C1" s="206"/>
      <c r="D1" s="221"/>
      <c r="E1" s="221"/>
      <c r="F1" s="221"/>
      <c r="G1" s="221"/>
      <c r="H1" s="221"/>
      <c r="I1" s="219"/>
    </row>
    <row r="2" spans="1:9" s="169" customFormat="1">
      <c r="A2" s="211" t="s">
        <v>38</v>
      </c>
      <c r="B2" s="206"/>
      <c r="C2" s="206"/>
      <c r="D2" s="221"/>
      <c r="E2" s="221"/>
      <c r="F2" s="221"/>
      <c r="G2" s="221"/>
      <c r="H2" s="221"/>
      <c r="I2" s="219"/>
    </row>
    <row r="3" spans="1:9" s="169" customFormat="1">
      <c r="A3" s="206" t="s">
        <v>39</v>
      </c>
      <c r="B3" s="206"/>
      <c r="C3" s="206"/>
      <c r="D3" s="221"/>
      <c r="E3" s="221"/>
      <c r="F3" s="221"/>
      <c r="G3" s="221"/>
      <c r="H3" s="221"/>
      <c r="I3" s="219"/>
    </row>
    <row r="4" spans="1:9" s="169" customFormat="1">
      <c r="A4" s="212" t="str">
        <f>+'CUT MN'!A4</f>
        <v>CORRESPONDIENTE AL PERIODO DE ENERO A ABRIL DE 2018</v>
      </c>
      <c r="B4" s="220"/>
      <c r="C4" s="220"/>
      <c r="D4" s="222"/>
      <c r="E4" s="222"/>
      <c r="F4" s="222"/>
      <c r="G4" s="222"/>
      <c r="H4" s="222"/>
      <c r="I4" s="220"/>
    </row>
    <row r="5" spans="1:9" s="169" customFormat="1" ht="9" customHeight="1">
      <c r="A5" s="111" t="str">
        <f>+'CUT MN'!A5</f>
        <v>ACTUALIZADO AL : 14 de mayo de 2018</v>
      </c>
      <c r="B5" s="136"/>
      <c r="C5" s="137"/>
      <c r="D5" s="140"/>
      <c r="E5" s="140"/>
      <c r="F5" s="223"/>
      <c r="G5" s="224"/>
      <c r="H5" s="224"/>
      <c r="I5" s="141"/>
    </row>
    <row r="6" spans="1:9" s="169" customFormat="1">
      <c r="A6" s="170"/>
      <c r="B6" s="171"/>
      <c r="C6" s="172"/>
      <c r="D6" s="225"/>
      <c r="E6" s="225"/>
      <c r="F6" s="225"/>
      <c r="G6" s="225"/>
      <c r="H6" s="235"/>
    </row>
    <row r="7" spans="1:9" s="169" customFormat="1">
      <c r="C7" s="173"/>
      <c r="D7" s="342" t="s">
        <v>1284</v>
      </c>
      <c r="E7" s="342"/>
      <c r="F7" s="342"/>
      <c r="G7" s="342"/>
      <c r="H7" s="236"/>
    </row>
    <row r="8" spans="1:9" ht="18.75" customHeight="1">
      <c r="A8" s="174" t="s">
        <v>1350</v>
      </c>
      <c r="B8" s="176" t="s">
        <v>1351</v>
      </c>
      <c r="C8" s="175" t="s">
        <v>1362</v>
      </c>
      <c r="D8" s="226" t="s">
        <v>1311</v>
      </c>
      <c r="E8" s="226" t="s">
        <v>1312</v>
      </c>
      <c r="F8" s="226" t="s">
        <v>1313</v>
      </c>
      <c r="G8" s="226" t="s">
        <v>1314</v>
      </c>
      <c r="H8" s="237" t="s">
        <v>1363</v>
      </c>
    </row>
    <row r="9" spans="1:9">
      <c r="A9" s="178">
        <v>15</v>
      </c>
      <c r="B9" s="178">
        <v>2</v>
      </c>
      <c r="C9" s="179" t="s">
        <v>45</v>
      </c>
      <c r="D9" s="180">
        <v>22523710.34</v>
      </c>
      <c r="E9" s="180">
        <v>0</v>
      </c>
      <c r="F9" s="180">
        <v>0</v>
      </c>
      <c r="G9" s="180">
        <v>0</v>
      </c>
      <c r="H9" s="227">
        <f t="shared" ref="H9:H66" si="0">+D9+E9+F9+G9</f>
        <v>22523710.34</v>
      </c>
    </row>
    <row r="10" spans="1:9">
      <c r="A10" s="178">
        <v>16</v>
      </c>
      <c r="B10" s="178">
        <v>1</v>
      </c>
      <c r="C10" s="179" t="s">
        <v>46</v>
      </c>
      <c r="D10" s="180">
        <v>16989.68</v>
      </c>
      <c r="E10" s="180">
        <v>0</v>
      </c>
      <c r="F10" s="180">
        <v>8803730.6799999997</v>
      </c>
      <c r="G10" s="180">
        <v>0</v>
      </c>
      <c r="H10" s="227">
        <f t="shared" si="0"/>
        <v>8820720.3599999994</v>
      </c>
    </row>
    <row r="11" spans="1:9">
      <c r="A11" s="178">
        <v>16</v>
      </c>
      <c r="B11" s="178">
        <v>3</v>
      </c>
      <c r="C11" s="179" t="s">
        <v>46</v>
      </c>
      <c r="D11" s="180">
        <v>0</v>
      </c>
      <c r="E11" s="180">
        <v>0</v>
      </c>
      <c r="F11" s="180">
        <v>119590.7</v>
      </c>
      <c r="G11" s="180">
        <v>0</v>
      </c>
      <c r="H11" s="227">
        <f t="shared" si="0"/>
        <v>119590.7</v>
      </c>
    </row>
    <row r="12" spans="1:9">
      <c r="A12" s="178">
        <v>20</v>
      </c>
      <c r="B12" s="178">
        <v>1</v>
      </c>
      <c r="C12" s="179" t="s">
        <v>47</v>
      </c>
      <c r="D12" s="180">
        <v>0</v>
      </c>
      <c r="E12" s="180">
        <v>0</v>
      </c>
      <c r="F12" s="180">
        <v>4873908.29</v>
      </c>
      <c r="G12" s="180">
        <v>0</v>
      </c>
      <c r="H12" s="227">
        <f t="shared" si="0"/>
        <v>4873908.29</v>
      </c>
    </row>
    <row r="13" spans="1:9">
      <c r="A13" s="178">
        <v>20</v>
      </c>
      <c r="B13" s="178">
        <v>2</v>
      </c>
      <c r="C13" s="179" t="s">
        <v>47</v>
      </c>
      <c r="D13" s="180">
        <v>0</v>
      </c>
      <c r="E13" s="180">
        <v>0</v>
      </c>
      <c r="F13" s="180">
        <v>235971</v>
      </c>
      <c r="G13" s="180">
        <v>0</v>
      </c>
      <c r="H13" s="227">
        <f t="shared" si="0"/>
        <v>235971</v>
      </c>
    </row>
    <row r="14" spans="1:9">
      <c r="A14" s="178">
        <v>20</v>
      </c>
      <c r="B14" s="178">
        <v>3</v>
      </c>
      <c r="C14" s="179" t="s">
        <v>47</v>
      </c>
      <c r="D14" s="180">
        <v>0</v>
      </c>
      <c r="E14" s="180">
        <v>0</v>
      </c>
      <c r="F14" s="180">
        <v>1793128.18</v>
      </c>
      <c r="G14" s="180">
        <v>0</v>
      </c>
      <c r="H14" s="227">
        <f t="shared" si="0"/>
        <v>1793128.18</v>
      </c>
    </row>
    <row r="15" spans="1:9">
      <c r="A15" s="178">
        <v>20</v>
      </c>
      <c r="B15" s="178">
        <v>4</v>
      </c>
      <c r="C15" s="179" t="s">
        <v>47</v>
      </c>
      <c r="D15" s="180">
        <v>0</v>
      </c>
      <c r="E15" s="180">
        <v>0</v>
      </c>
      <c r="F15" s="180">
        <v>405729.01</v>
      </c>
      <c r="G15" s="180">
        <v>0</v>
      </c>
      <c r="H15" s="227">
        <f t="shared" si="0"/>
        <v>405729.01</v>
      </c>
    </row>
    <row r="16" spans="1:9">
      <c r="A16" s="178">
        <v>20</v>
      </c>
      <c r="B16" s="178">
        <v>5</v>
      </c>
      <c r="C16" s="179" t="s">
        <v>47</v>
      </c>
      <c r="D16" s="180">
        <v>0</v>
      </c>
      <c r="E16" s="180">
        <v>0</v>
      </c>
      <c r="F16" s="180">
        <v>732813.75</v>
      </c>
      <c r="G16" s="180">
        <v>0</v>
      </c>
      <c r="H16" s="227">
        <f t="shared" si="0"/>
        <v>732813.75</v>
      </c>
    </row>
    <row r="17" spans="1:8">
      <c r="A17" s="178">
        <v>25</v>
      </c>
      <c r="B17" s="178">
        <v>5</v>
      </c>
      <c r="C17" s="179" t="s">
        <v>48</v>
      </c>
      <c r="D17" s="180">
        <v>11595</v>
      </c>
      <c r="E17" s="180">
        <v>0</v>
      </c>
      <c r="F17" s="180">
        <v>0</v>
      </c>
      <c r="G17" s="180">
        <v>0</v>
      </c>
      <c r="H17" s="227">
        <f t="shared" si="0"/>
        <v>11595</v>
      </c>
    </row>
    <row r="18" spans="1:8">
      <c r="A18" s="178">
        <v>41</v>
      </c>
      <c r="B18" s="178">
        <v>4</v>
      </c>
      <c r="C18" s="179" t="s">
        <v>50</v>
      </c>
      <c r="D18" s="180">
        <v>12813355.77</v>
      </c>
      <c r="E18" s="180">
        <v>0</v>
      </c>
      <c r="F18" s="180">
        <v>0</v>
      </c>
      <c r="G18" s="180">
        <v>0</v>
      </c>
      <c r="H18" s="227">
        <f t="shared" si="0"/>
        <v>12813355.77</v>
      </c>
    </row>
    <row r="19" spans="1:8">
      <c r="A19" s="178">
        <v>46</v>
      </c>
      <c r="B19" s="178">
        <v>2</v>
      </c>
      <c r="C19" s="179" t="s">
        <v>51</v>
      </c>
      <c r="D19" s="180">
        <v>7956002.8099999996</v>
      </c>
      <c r="E19" s="180">
        <v>0</v>
      </c>
      <c r="F19" s="180">
        <v>465842.64</v>
      </c>
      <c r="G19" s="180">
        <v>0</v>
      </c>
      <c r="H19" s="227">
        <f t="shared" si="0"/>
        <v>8421845.4499999993</v>
      </c>
    </row>
    <row r="20" spans="1:8">
      <c r="A20" s="178">
        <v>47</v>
      </c>
      <c r="B20" s="178">
        <v>26</v>
      </c>
      <c r="C20" s="179" t="s">
        <v>52</v>
      </c>
      <c r="D20" s="180">
        <v>0</v>
      </c>
      <c r="E20" s="180">
        <v>0</v>
      </c>
      <c r="F20" s="180">
        <v>448858.4</v>
      </c>
      <c r="G20" s="180">
        <v>0</v>
      </c>
      <c r="H20" s="227">
        <f t="shared" si="0"/>
        <v>448858.4</v>
      </c>
    </row>
    <row r="21" spans="1:8">
      <c r="A21" s="178">
        <v>48</v>
      </c>
      <c r="B21" s="178">
        <v>1</v>
      </c>
      <c r="C21" s="179" t="s">
        <v>53</v>
      </c>
      <c r="D21" s="180">
        <v>0</v>
      </c>
      <c r="E21" s="180">
        <v>0</v>
      </c>
      <c r="F21" s="180">
        <v>38730</v>
      </c>
      <c r="G21" s="180">
        <v>0</v>
      </c>
      <c r="H21" s="227">
        <f t="shared" si="0"/>
        <v>38730</v>
      </c>
    </row>
    <row r="22" spans="1:8">
      <c r="A22" s="178">
        <v>52</v>
      </c>
      <c r="B22" s="178">
        <v>1</v>
      </c>
      <c r="C22" s="179" t="s">
        <v>56</v>
      </c>
      <c r="D22" s="180">
        <v>0</v>
      </c>
      <c r="E22" s="180">
        <v>0</v>
      </c>
      <c r="F22" s="180">
        <v>49609</v>
      </c>
      <c r="G22" s="180">
        <v>0</v>
      </c>
      <c r="H22" s="227">
        <f t="shared" si="0"/>
        <v>49609</v>
      </c>
    </row>
    <row r="23" spans="1:8">
      <c r="A23" s="178">
        <v>66</v>
      </c>
      <c r="B23" s="178">
        <v>2</v>
      </c>
      <c r="C23" s="179" t="s">
        <v>57</v>
      </c>
      <c r="D23" s="180">
        <v>0</v>
      </c>
      <c r="E23" s="180">
        <v>0</v>
      </c>
      <c r="F23" s="180">
        <v>20898.7</v>
      </c>
      <c r="G23" s="180">
        <v>0</v>
      </c>
      <c r="H23" s="227">
        <f t="shared" si="0"/>
        <v>20898.7</v>
      </c>
    </row>
    <row r="24" spans="1:8">
      <c r="A24" s="178">
        <v>78</v>
      </c>
      <c r="B24" s="178">
        <v>1</v>
      </c>
      <c r="C24" s="179" t="s">
        <v>1321</v>
      </c>
      <c r="D24" s="214">
        <v>0</v>
      </c>
      <c r="E24" s="180">
        <v>0</v>
      </c>
      <c r="F24" s="214">
        <v>6604.6</v>
      </c>
      <c r="G24" s="214">
        <v>0</v>
      </c>
      <c r="H24" s="227">
        <f t="shared" si="0"/>
        <v>6604.6</v>
      </c>
    </row>
    <row r="25" spans="1:8">
      <c r="A25" s="178">
        <v>78</v>
      </c>
      <c r="B25" s="178">
        <v>3</v>
      </c>
      <c r="C25" s="179" t="s">
        <v>1321</v>
      </c>
      <c r="D25" s="214">
        <v>0</v>
      </c>
      <c r="E25" s="180">
        <v>0</v>
      </c>
      <c r="F25" s="214">
        <v>98501.98000000001</v>
      </c>
      <c r="G25" s="214">
        <v>0</v>
      </c>
      <c r="H25" s="227">
        <f t="shared" si="0"/>
        <v>98501.98000000001</v>
      </c>
    </row>
    <row r="26" spans="1:8">
      <c r="A26" s="178">
        <v>81</v>
      </c>
      <c r="B26" s="178">
        <v>1</v>
      </c>
      <c r="C26" s="179" t="s">
        <v>61</v>
      </c>
      <c r="D26" s="214">
        <v>566401204</v>
      </c>
      <c r="E26" s="180">
        <v>0</v>
      </c>
      <c r="F26" s="214">
        <v>0</v>
      </c>
      <c r="G26" s="214">
        <v>0</v>
      </c>
      <c r="H26" s="227">
        <f t="shared" si="0"/>
        <v>566401204</v>
      </c>
    </row>
    <row r="27" spans="1:8">
      <c r="A27" s="178" t="s">
        <v>619</v>
      </c>
      <c r="B27" s="178">
        <v>2</v>
      </c>
      <c r="C27" s="179" t="s">
        <v>1239</v>
      </c>
      <c r="D27" s="214">
        <v>163302528.15000001</v>
      </c>
      <c r="E27" s="180">
        <v>0</v>
      </c>
      <c r="F27" s="214">
        <v>0</v>
      </c>
      <c r="G27" s="214">
        <v>0</v>
      </c>
      <c r="H27" s="227">
        <f t="shared" si="0"/>
        <v>163302528.15000001</v>
      </c>
    </row>
    <row r="28" spans="1:8">
      <c r="A28" s="178" t="s">
        <v>622</v>
      </c>
      <c r="B28" s="178">
        <v>4</v>
      </c>
      <c r="C28" s="179" t="s">
        <v>6086</v>
      </c>
      <c r="D28" s="214">
        <v>0</v>
      </c>
      <c r="E28" s="180">
        <v>3039878.02</v>
      </c>
      <c r="F28" s="214">
        <v>0</v>
      </c>
      <c r="G28" s="214">
        <v>0</v>
      </c>
      <c r="H28" s="227">
        <f t="shared" si="0"/>
        <v>3039878.02</v>
      </c>
    </row>
    <row r="29" spans="1:8">
      <c r="A29" s="178">
        <v>109</v>
      </c>
      <c r="B29" s="178">
        <v>1</v>
      </c>
      <c r="C29" s="179" t="s">
        <v>1281</v>
      </c>
      <c r="D29" s="214">
        <v>0</v>
      </c>
      <c r="E29" s="180">
        <v>0</v>
      </c>
      <c r="F29" s="214">
        <v>0</v>
      </c>
      <c r="G29" s="214">
        <v>164495.25</v>
      </c>
      <c r="H29" s="227">
        <f t="shared" si="0"/>
        <v>164495.25</v>
      </c>
    </row>
    <row r="30" spans="1:8" ht="12" customHeight="1">
      <c r="A30" s="178">
        <v>117</v>
      </c>
      <c r="B30" s="178">
        <v>1</v>
      </c>
      <c r="C30" s="179" t="s">
        <v>72</v>
      </c>
      <c r="D30" s="214">
        <v>0</v>
      </c>
      <c r="E30" s="180">
        <v>0</v>
      </c>
      <c r="F30" s="214">
        <v>0</v>
      </c>
      <c r="G30" s="214">
        <v>196785.49</v>
      </c>
      <c r="H30" s="227">
        <f t="shared" si="0"/>
        <v>196785.49</v>
      </c>
    </row>
    <row r="31" spans="1:8">
      <c r="A31" s="178">
        <v>129</v>
      </c>
      <c r="B31" s="178">
        <v>1</v>
      </c>
      <c r="C31" s="179" t="s">
        <v>76</v>
      </c>
      <c r="D31" s="214">
        <v>0</v>
      </c>
      <c r="E31" s="180">
        <v>0</v>
      </c>
      <c r="F31" s="214">
        <v>0</v>
      </c>
      <c r="G31" s="214">
        <v>596672</v>
      </c>
      <c r="H31" s="227">
        <f t="shared" si="0"/>
        <v>596672</v>
      </c>
    </row>
    <row r="32" spans="1:8">
      <c r="A32" s="178">
        <v>130</v>
      </c>
      <c r="B32" s="178">
        <v>1</v>
      </c>
      <c r="C32" s="179" t="s">
        <v>77</v>
      </c>
      <c r="D32" s="214">
        <v>0</v>
      </c>
      <c r="E32" s="180">
        <v>0</v>
      </c>
      <c r="F32" s="214">
        <v>0</v>
      </c>
      <c r="G32" s="214">
        <v>2400350.27</v>
      </c>
      <c r="H32" s="227">
        <f t="shared" si="0"/>
        <v>2400350.27</v>
      </c>
    </row>
    <row r="33" spans="1:8">
      <c r="A33" s="178">
        <v>132</v>
      </c>
      <c r="B33" s="178">
        <v>2</v>
      </c>
      <c r="C33" s="179" t="s">
        <v>78</v>
      </c>
      <c r="D33" s="214">
        <v>2990926.13</v>
      </c>
      <c r="E33" s="180">
        <v>0</v>
      </c>
      <c r="F33" s="214">
        <v>0</v>
      </c>
      <c r="G33" s="214">
        <v>0</v>
      </c>
      <c r="H33" s="227">
        <f t="shared" si="0"/>
        <v>2990926.13</v>
      </c>
    </row>
    <row r="34" spans="1:8">
      <c r="A34" s="178">
        <v>133</v>
      </c>
      <c r="B34" s="178">
        <v>1</v>
      </c>
      <c r="C34" s="179" t="s">
        <v>79</v>
      </c>
      <c r="D34" s="214">
        <v>0</v>
      </c>
      <c r="E34" s="214">
        <v>0</v>
      </c>
      <c r="F34" s="214">
        <v>0</v>
      </c>
      <c r="G34" s="214">
        <v>987114.27</v>
      </c>
      <c r="H34" s="227">
        <f t="shared" si="0"/>
        <v>987114.27</v>
      </c>
    </row>
    <row r="35" spans="1:8">
      <c r="A35" s="178">
        <v>134</v>
      </c>
      <c r="B35" s="178">
        <v>1</v>
      </c>
      <c r="C35" s="179" t="s">
        <v>80</v>
      </c>
      <c r="D35" s="214">
        <v>0</v>
      </c>
      <c r="E35" s="214">
        <v>0</v>
      </c>
      <c r="F35" s="214">
        <v>0</v>
      </c>
      <c r="G35" s="214">
        <v>32032709.98</v>
      </c>
      <c r="H35" s="227">
        <f t="shared" si="0"/>
        <v>32032709.98</v>
      </c>
    </row>
    <row r="36" spans="1:8">
      <c r="A36" s="178">
        <v>163</v>
      </c>
      <c r="B36" s="178">
        <v>1</v>
      </c>
      <c r="C36" s="179" t="s">
        <v>102</v>
      </c>
      <c r="D36" s="214">
        <v>0</v>
      </c>
      <c r="E36" s="214">
        <v>0</v>
      </c>
      <c r="F36" s="214">
        <v>0</v>
      </c>
      <c r="G36" s="214">
        <v>903624.27</v>
      </c>
      <c r="H36" s="227">
        <f t="shared" si="0"/>
        <v>903624.27</v>
      </c>
    </row>
    <row r="37" spans="1:8">
      <c r="A37" s="178">
        <v>203</v>
      </c>
      <c r="B37" s="178">
        <v>1</v>
      </c>
      <c r="C37" s="179" t="s">
        <v>111</v>
      </c>
      <c r="D37" s="214">
        <v>0</v>
      </c>
      <c r="E37" s="214">
        <v>0</v>
      </c>
      <c r="F37" s="214">
        <v>0</v>
      </c>
      <c r="G37" s="214">
        <v>137300.79999999999</v>
      </c>
      <c r="H37" s="227">
        <f t="shared" si="0"/>
        <v>137300.79999999999</v>
      </c>
    </row>
    <row r="38" spans="1:8">
      <c r="A38" s="178">
        <v>222</v>
      </c>
      <c r="B38" s="178">
        <v>1</v>
      </c>
      <c r="C38" s="179" t="s">
        <v>118</v>
      </c>
      <c r="D38" s="214">
        <v>0</v>
      </c>
      <c r="E38" s="214">
        <v>0</v>
      </c>
      <c r="F38" s="214">
        <v>0</v>
      </c>
      <c r="G38" s="214">
        <v>2370114.89</v>
      </c>
      <c r="H38" s="227">
        <f t="shared" si="0"/>
        <v>2370114.89</v>
      </c>
    </row>
    <row r="39" spans="1:8">
      <c r="A39" s="178">
        <v>234</v>
      </c>
      <c r="B39" s="178">
        <v>1</v>
      </c>
      <c r="C39" s="179" t="s">
        <v>1282</v>
      </c>
      <c r="D39" s="214">
        <v>0</v>
      </c>
      <c r="E39" s="214">
        <v>0</v>
      </c>
      <c r="F39" s="214">
        <v>0</v>
      </c>
      <c r="G39" s="214">
        <v>40753.539999999994</v>
      </c>
      <c r="H39" s="227">
        <f t="shared" si="0"/>
        <v>40753.539999999994</v>
      </c>
    </row>
    <row r="40" spans="1:8">
      <c r="A40" s="178">
        <v>249</v>
      </c>
      <c r="B40" s="178">
        <v>1</v>
      </c>
      <c r="C40" s="179" t="s">
        <v>131</v>
      </c>
      <c r="D40" s="214">
        <v>0</v>
      </c>
      <c r="E40" s="214">
        <v>0</v>
      </c>
      <c r="F40" s="214">
        <v>0</v>
      </c>
      <c r="G40" s="214">
        <v>11548893</v>
      </c>
      <c r="H40" s="227">
        <f t="shared" si="0"/>
        <v>11548893</v>
      </c>
    </row>
    <row r="41" spans="1:8">
      <c r="A41" s="178">
        <v>269</v>
      </c>
      <c r="B41" s="178">
        <v>2</v>
      </c>
      <c r="C41" s="179" t="s">
        <v>140</v>
      </c>
      <c r="D41" s="214">
        <v>0</v>
      </c>
      <c r="E41" s="214">
        <v>0</v>
      </c>
      <c r="F41" s="214">
        <v>0</v>
      </c>
      <c r="G41" s="214">
        <v>1044</v>
      </c>
      <c r="H41" s="227">
        <f t="shared" si="0"/>
        <v>1044</v>
      </c>
    </row>
    <row r="42" spans="1:8">
      <c r="A42" s="178">
        <v>287</v>
      </c>
      <c r="B42" s="178">
        <v>10</v>
      </c>
      <c r="C42" s="179" t="s">
        <v>147</v>
      </c>
      <c r="D42" s="214">
        <v>125937.87</v>
      </c>
      <c r="E42" s="214">
        <v>0</v>
      </c>
      <c r="F42" s="214">
        <v>0</v>
      </c>
      <c r="G42" s="214">
        <v>0</v>
      </c>
      <c r="H42" s="227">
        <f t="shared" si="0"/>
        <v>125937.87</v>
      </c>
    </row>
    <row r="43" spans="1:8">
      <c r="A43" s="178">
        <v>291</v>
      </c>
      <c r="B43" s="178">
        <v>1</v>
      </c>
      <c r="C43" s="179" t="s">
        <v>151</v>
      </c>
      <c r="D43" s="214">
        <v>261736921.52000001</v>
      </c>
      <c r="E43" s="214">
        <v>0</v>
      </c>
      <c r="F43" s="214">
        <v>0</v>
      </c>
      <c r="G43" s="214">
        <v>0</v>
      </c>
      <c r="H43" s="227">
        <f t="shared" si="0"/>
        <v>261736921.52000001</v>
      </c>
    </row>
    <row r="44" spans="1:8">
      <c r="A44" s="178">
        <v>292</v>
      </c>
      <c r="B44" s="178">
        <v>1</v>
      </c>
      <c r="C44" s="179" t="s">
        <v>152</v>
      </c>
      <c r="D44" s="214">
        <v>0</v>
      </c>
      <c r="E44" s="214">
        <v>0</v>
      </c>
      <c r="F44" s="214">
        <v>0</v>
      </c>
      <c r="G44" s="214">
        <v>484788.28</v>
      </c>
      <c r="H44" s="227">
        <f t="shared" si="0"/>
        <v>484788.28</v>
      </c>
    </row>
    <row r="45" spans="1:8">
      <c r="A45" s="178">
        <v>293</v>
      </c>
      <c r="B45" s="178">
        <v>1</v>
      </c>
      <c r="C45" s="179" t="s">
        <v>153</v>
      </c>
      <c r="D45" s="214">
        <v>0</v>
      </c>
      <c r="E45" s="214">
        <v>0</v>
      </c>
      <c r="F45" s="214">
        <v>0</v>
      </c>
      <c r="G45" s="214">
        <v>100</v>
      </c>
      <c r="H45" s="227">
        <f t="shared" si="0"/>
        <v>100</v>
      </c>
    </row>
    <row r="46" spans="1:8" ht="25.5">
      <c r="A46" s="178">
        <v>310</v>
      </c>
      <c r="B46" s="178">
        <v>1</v>
      </c>
      <c r="C46" s="179" t="s">
        <v>168</v>
      </c>
      <c r="D46" s="214">
        <v>0</v>
      </c>
      <c r="E46" s="214">
        <v>0</v>
      </c>
      <c r="F46" s="214">
        <v>0</v>
      </c>
      <c r="G46" s="214">
        <v>14264133.67</v>
      </c>
      <c r="H46" s="227">
        <f t="shared" si="0"/>
        <v>14264133.67</v>
      </c>
    </row>
    <row r="47" spans="1:8">
      <c r="A47" s="178">
        <v>312</v>
      </c>
      <c r="B47" s="178">
        <v>1</v>
      </c>
      <c r="C47" s="179" t="s">
        <v>170</v>
      </c>
      <c r="D47" s="214">
        <v>0</v>
      </c>
      <c r="E47" s="214">
        <v>0</v>
      </c>
      <c r="F47" s="214">
        <v>0</v>
      </c>
      <c r="G47" s="214">
        <v>23549072.710000001</v>
      </c>
      <c r="H47" s="227">
        <f t="shared" si="0"/>
        <v>23549072.710000001</v>
      </c>
    </row>
    <row r="48" spans="1:8">
      <c r="A48" s="178">
        <v>344</v>
      </c>
      <c r="B48" s="178">
        <v>1</v>
      </c>
      <c r="C48" s="179" t="s">
        <v>179</v>
      </c>
      <c r="D48" s="214">
        <v>1000000</v>
      </c>
      <c r="E48" s="214">
        <v>0</v>
      </c>
      <c r="F48" s="214">
        <v>0</v>
      </c>
      <c r="G48" s="214">
        <v>0</v>
      </c>
      <c r="H48" s="227">
        <f t="shared" si="0"/>
        <v>1000000</v>
      </c>
    </row>
    <row r="49" spans="1:8">
      <c r="A49" s="178">
        <v>347</v>
      </c>
      <c r="B49" s="178">
        <v>1</v>
      </c>
      <c r="C49" s="179" t="s">
        <v>182</v>
      </c>
      <c r="D49" s="214">
        <v>0</v>
      </c>
      <c r="E49" s="214">
        <v>0</v>
      </c>
      <c r="F49" s="214">
        <v>0</v>
      </c>
      <c r="G49" s="214">
        <v>607</v>
      </c>
      <c r="H49" s="227">
        <f t="shared" si="0"/>
        <v>607</v>
      </c>
    </row>
    <row r="50" spans="1:8">
      <c r="A50" s="178">
        <v>348</v>
      </c>
      <c r="B50" s="178">
        <v>1</v>
      </c>
      <c r="C50" s="179" t="s">
        <v>183</v>
      </c>
      <c r="D50" s="214">
        <v>1343605.84</v>
      </c>
      <c r="E50" s="214">
        <v>0</v>
      </c>
      <c r="F50" s="214">
        <v>0</v>
      </c>
      <c r="G50" s="214">
        <v>0</v>
      </c>
      <c r="H50" s="227">
        <f t="shared" si="0"/>
        <v>1343605.84</v>
      </c>
    </row>
    <row r="51" spans="1:8">
      <c r="A51" s="178">
        <v>380</v>
      </c>
      <c r="B51" s="178">
        <v>1</v>
      </c>
      <c r="C51" s="179" t="s">
        <v>2734</v>
      </c>
      <c r="D51" s="214">
        <v>0</v>
      </c>
      <c r="E51" s="214">
        <v>0</v>
      </c>
      <c r="F51" s="214">
        <v>0</v>
      </c>
      <c r="G51" s="214">
        <v>57188.54</v>
      </c>
      <c r="H51" s="227">
        <f t="shared" si="0"/>
        <v>57188.54</v>
      </c>
    </row>
    <row r="52" spans="1:8">
      <c r="A52" s="178">
        <v>522</v>
      </c>
      <c r="B52" s="178">
        <v>1</v>
      </c>
      <c r="C52" s="179" t="s">
        <v>205</v>
      </c>
      <c r="D52" s="214">
        <v>3872.11</v>
      </c>
      <c r="E52" s="214">
        <v>0</v>
      </c>
      <c r="F52" s="214">
        <v>0</v>
      </c>
      <c r="G52" s="214">
        <v>6954801.6399999997</v>
      </c>
      <c r="H52" s="227">
        <f t="shared" si="0"/>
        <v>6958673.75</v>
      </c>
    </row>
    <row r="53" spans="1:8">
      <c r="A53" s="178">
        <v>525</v>
      </c>
      <c r="B53" s="178">
        <v>1</v>
      </c>
      <c r="C53" s="179" t="s">
        <v>206</v>
      </c>
      <c r="D53" s="214">
        <v>0</v>
      </c>
      <c r="E53" s="214">
        <v>0</v>
      </c>
      <c r="F53" s="214">
        <v>0</v>
      </c>
      <c r="G53" s="214">
        <v>3234</v>
      </c>
      <c r="H53" s="227">
        <f t="shared" si="0"/>
        <v>3234</v>
      </c>
    </row>
    <row r="54" spans="1:8">
      <c r="A54" s="178">
        <v>572</v>
      </c>
      <c r="B54" s="178">
        <v>1</v>
      </c>
      <c r="C54" s="179" t="s">
        <v>210</v>
      </c>
      <c r="D54" s="214">
        <v>12204321.9</v>
      </c>
      <c r="E54" s="214">
        <v>0</v>
      </c>
      <c r="F54" s="214">
        <v>0</v>
      </c>
      <c r="G54" s="214">
        <v>0</v>
      </c>
      <c r="H54" s="227">
        <f t="shared" si="0"/>
        <v>12204321.9</v>
      </c>
    </row>
    <row r="55" spans="1:8">
      <c r="A55" s="178">
        <v>573</v>
      </c>
      <c r="B55" s="178">
        <v>1</v>
      </c>
      <c r="C55" s="179" t="s">
        <v>211</v>
      </c>
      <c r="D55" s="214">
        <v>0</v>
      </c>
      <c r="E55" s="214">
        <v>0</v>
      </c>
      <c r="F55" s="214">
        <v>0</v>
      </c>
      <c r="G55" s="214">
        <v>3214</v>
      </c>
      <c r="H55" s="227">
        <f t="shared" si="0"/>
        <v>3214</v>
      </c>
    </row>
    <row r="56" spans="1:8">
      <c r="A56" s="178">
        <v>574</v>
      </c>
      <c r="B56" s="178">
        <v>1</v>
      </c>
      <c r="C56" s="179" t="s">
        <v>6087</v>
      </c>
      <c r="D56" s="214">
        <v>8305300.1500000004</v>
      </c>
      <c r="E56" s="214">
        <v>0</v>
      </c>
      <c r="F56" s="214">
        <v>0</v>
      </c>
      <c r="G56" s="214">
        <v>0</v>
      </c>
      <c r="H56" s="227">
        <f t="shared" si="0"/>
        <v>8305300.1500000004</v>
      </c>
    </row>
    <row r="57" spans="1:8">
      <c r="A57" s="178">
        <v>580</v>
      </c>
      <c r="B57" s="178">
        <v>1</v>
      </c>
      <c r="C57" s="179" t="s">
        <v>217</v>
      </c>
      <c r="D57" s="214">
        <v>24721.360000000001</v>
      </c>
      <c r="E57" s="214">
        <v>0</v>
      </c>
      <c r="F57" s="214">
        <v>0</v>
      </c>
      <c r="G57" s="214">
        <v>0</v>
      </c>
      <c r="H57" s="227">
        <f t="shared" si="0"/>
        <v>24721.360000000001</v>
      </c>
    </row>
    <row r="58" spans="1:8">
      <c r="A58" s="178">
        <v>582</v>
      </c>
      <c r="B58" s="178">
        <v>1</v>
      </c>
      <c r="C58" s="179" t="s">
        <v>219</v>
      </c>
      <c r="D58" s="214">
        <v>0</v>
      </c>
      <c r="E58" s="214">
        <v>0</v>
      </c>
      <c r="F58" s="214">
        <v>0</v>
      </c>
      <c r="G58" s="214">
        <v>5056372.9000000004</v>
      </c>
      <c r="H58" s="227">
        <f t="shared" si="0"/>
        <v>5056372.9000000004</v>
      </c>
    </row>
    <row r="59" spans="1:8">
      <c r="A59" s="178">
        <v>586</v>
      </c>
      <c r="B59" s="178">
        <v>1</v>
      </c>
      <c r="C59" s="179" t="s">
        <v>222</v>
      </c>
      <c r="D59" s="214">
        <v>0</v>
      </c>
      <c r="E59" s="214">
        <v>0</v>
      </c>
      <c r="F59" s="214">
        <v>0</v>
      </c>
      <c r="G59" s="214">
        <v>135277.02000000002</v>
      </c>
      <c r="H59" s="227">
        <f t="shared" si="0"/>
        <v>135277.02000000002</v>
      </c>
    </row>
    <row r="60" spans="1:8" ht="25.5">
      <c r="A60" s="178">
        <v>587</v>
      </c>
      <c r="B60" s="178">
        <v>1</v>
      </c>
      <c r="C60" s="179" t="s">
        <v>3946</v>
      </c>
      <c r="D60" s="214">
        <v>12828679.359999998</v>
      </c>
      <c r="E60" s="214">
        <v>0</v>
      </c>
      <c r="F60" s="214">
        <v>0</v>
      </c>
      <c r="G60" s="214">
        <v>0</v>
      </c>
      <c r="H60" s="227">
        <f t="shared" si="0"/>
        <v>12828679.359999998</v>
      </c>
    </row>
    <row r="61" spans="1:8">
      <c r="A61" s="178">
        <v>591</v>
      </c>
      <c r="B61" s="178">
        <v>1</v>
      </c>
      <c r="C61" s="179" t="s">
        <v>3947</v>
      </c>
      <c r="D61" s="214">
        <v>0</v>
      </c>
      <c r="E61" s="214">
        <v>0</v>
      </c>
      <c r="F61" s="214">
        <v>0</v>
      </c>
      <c r="G61" s="214">
        <v>6556758.2000000011</v>
      </c>
      <c r="H61" s="227">
        <f t="shared" si="0"/>
        <v>6556758.2000000011</v>
      </c>
    </row>
    <row r="62" spans="1:8">
      <c r="A62" s="178">
        <v>592</v>
      </c>
      <c r="B62" s="178">
        <v>1</v>
      </c>
      <c r="C62" s="179" t="s">
        <v>1283</v>
      </c>
      <c r="D62" s="214">
        <v>2095425.5099999998</v>
      </c>
      <c r="E62" s="214">
        <v>0</v>
      </c>
      <c r="F62" s="214">
        <v>0</v>
      </c>
      <c r="G62" s="214">
        <v>13853703.870000001</v>
      </c>
      <c r="H62" s="227">
        <f t="shared" si="0"/>
        <v>15949129.380000001</v>
      </c>
    </row>
    <row r="63" spans="1:8">
      <c r="A63" s="178">
        <v>594</v>
      </c>
      <c r="B63" s="178">
        <v>1</v>
      </c>
      <c r="C63" s="179" t="s">
        <v>113</v>
      </c>
      <c r="D63" s="214">
        <v>0</v>
      </c>
      <c r="E63" s="214">
        <v>0</v>
      </c>
      <c r="F63" s="214">
        <v>0</v>
      </c>
      <c r="G63" s="214">
        <v>34468.599999999627</v>
      </c>
      <c r="H63" s="227">
        <f t="shared" si="0"/>
        <v>34468.599999999627</v>
      </c>
    </row>
    <row r="64" spans="1:8">
      <c r="A64" s="178">
        <v>660</v>
      </c>
      <c r="B64" s="178">
        <v>1</v>
      </c>
      <c r="C64" s="179" t="s">
        <v>233</v>
      </c>
      <c r="D64" s="214">
        <v>325548.21999999997</v>
      </c>
      <c r="E64" s="214">
        <v>0</v>
      </c>
      <c r="F64" s="214">
        <v>0</v>
      </c>
      <c r="G64" s="214">
        <v>24486420.559999999</v>
      </c>
      <c r="H64" s="227">
        <f t="shared" si="0"/>
        <v>24811968.779999997</v>
      </c>
    </row>
    <row r="65" spans="1:8">
      <c r="A65" s="178">
        <v>661</v>
      </c>
      <c r="B65" s="178">
        <v>1</v>
      </c>
      <c r="C65" s="179" t="s">
        <v>234</v>
      </c>
      <c r="D65" s="214">
        <v>0</v>
      </c>
      <c r="E65" s="214">
        <v>0</v>
      </c>
      <c r="F65" s="214">
        <v>0</v>
      </c>
      <c r="G65" s="214">
        <v>397</v>
      </c>
      <c r="H65" s="227">
        <f t="shared" si="0"/>
        <v>397</v>
      </c>
    </row>
    <row r="66" spans="1:8">
      <c r="A66" s="178">
        <v>670</v>
      </c>
      <c r="B66" s="178">
        <v>1</v>
      </c>
      <c r="C66" s="179" t="s">
        <v>235</v>
      </c>
      <c r="D66" s="214">
        <v>990000</v>
      </c>
      <c r="E66" s="214">
        <v>0</v>
      </c>
      <c r="F66" s="214">
        <v>0</v>
      </c>
      <c r="G66" s="214">
        <v>18288126.510000002</v>
      </c>
      <c r="H66" s="227">
        <f t="shared" si="0"/>
        <v>19278126.510000002</v>
      </c>
    </row>
    <row r="68" spans="1:8">
      <c r="C68" s="248" t="s">
        <v>637</v>
      </c>
      <c r="D68" s="202">
        <f>+SUBTOTAL(9,D9:D66)</f>
        <v>1077000645.72</v>
      </c>
      <c r="E68" s="202">
        <f>+SUBTOTAL(9,E9:E66)</f>
        <v>3039878.02</v>
      </c>
      <c r="F68" s="202">
        <f>+SUBTOTAL(9,F9:F66)</f>
        <v>18093916.93</v>
      </c>
      <c r="G68" s="202">
        <f>+SUBTOTAL(9,G9:G66)</f>
        <v>165108522.25999999</v>
      </c>
      <c r="H68" s="202">
        <f>+SUBTOTAL(9,H9:H66)</f>
        <v>1263242962.9299998</v>
      </c>
    </row>
    <row r="70" spans="1:8" ht="15.75">
      <c r="A70" s="260" t="s">
        <v>8580</v>
      </c>
      <c r="B70" s="177" t="s">
        <v>8582</v>
      </c>
    </row>
  </sheetData>
  <sheetProtection formatCells="0" formatColumns="0" formatRows="0" insertColumns="0" insertRows="0" insertHyperlinks="0" sort="0" autoFilter="0" pivotTables="0"/>
  <autoFilter ref="A8:H66"/>
  <mergeCells count="1">
    <mergeCell ref="D7:G7"/>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202" activePane="bottomRight" state="frozen"/>
      <selection activeCell="G12" sqref="G12"/>
      <selection pane="topRight" activeCell="G12" sqref="G12"/>
      <selection pane="bottomLeft" activeCell="G12" sqref="G12"/>
      <selection pane="bottomRight" activeCell="B223" sqref="B223"/>
    </sheetView>
  </sheetViews>
  <sheetFormatPr baseColWidth="10" defaultRowHeight="15" outlineLevelRow="2" outlineLevelCol="1"/>
  <cols>
    <col min="1" max="1" width="8.140625" style="12" customWidth="1"/>
    <col min="2" max="2" width="82" style="13" customWidth="1"/>
    <col min="3" max="3" width="7.5703125" style="14" customWidth="1"/>
    <col min="4" max="5" width="13.7109375" style="15" hidden="1" customWidth="1" outlineLevel="1"/>
    <col min="6" max="6" width="16.5703125" style="15" hidden="1" customWidth="1" outlineLevel="1"/>
    <col min="7" max="9" width="13.7109375" style="15" hidden="1" customWidth="1" outlineLevel="1"/>
    <col min="10" max="10" width="15.7109375" style="15" hidden="1" customWidth="1" outlineLevel="1"/>
    <col min="11" max="11" width="14" style="15" hidden="1" customWidth="1" outlineLevel="1"/>
    <col min="12" max="12" width="15.28515625" style="15" hidden="1" customWidth="1" outlineLevel="1"/>
    <col min="13" max="13" width="14.85546875" style="15" hidden="1" customWidth="1" outlineLevel="1"/>
    <col min="14" max="14" width="15.7109375" style="15" hidden="1" customWidth="1" outlineLevel="1"/>
    <col min="15" max="18" width="13.7109375" style="15" hidden="1" customWidth="1" outlineLevel="1"/>
    <col min="19" max="21" width="15.7109375" style="15" hidden="1" customWidth="1" outlineLevel="1"/>
    <col min="22" max="24" width="13.7109375" style="15" hidden="1" customWidth="1" outlineLevel="1" collapsed="1"/>
    <col min="25" max="26" width="13.7109375" style="15" hidden="1" customWidth="1" outlineLevel="1"/>
    <col min="27" max="27" width="15" style="15" hidden="1" customWidth="1" outlineLevel="1" collapsed="1"/>
    <col min="28" max="28" width="15" style="15" hidden="1" customWidth="1" outlineLevel="1"/>
    <col min="29" max="30" width="18" style="15" hidden="1" customWidth="1" outlineLevel="1"/>
    <col min="31" max="32" width="15.5703125" style="15" hidden="1" customWidth="1" outlineLevel="1"/>
    <col min="33" max="35" width="13.7109375" style="15" hidden="1" customWidth="1" outlineLevel="1"/>
    <col min="36" max="36" width="20.42578125" style="16" customWidth="1" collapsed="1"/>
    <col min="37" max="39" width="11.42578125" style="16"/>
    <col min="40" max="40" width="17.140625" style="16" customWidth="1"/>
    <col min="41" max="41" width="14.42578125" style="16" customWidth="1"/>
    <col min="42" max="16384" width="11.42578125" style="16"/>
  </cols>
  <sheetData>
    <row r="1" spans="1:41" s="27" customFormat="1">
      <c r="A1" s="23"/>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41" s="27" customFormat="1">
      <c r="A2" s="23"/>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41" s="27" customFormat="1">
      <c r="A3" s="23"/>
      <c r="B3" s="24"/>
      <c r="C3" s="25"/>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41" s="27" customFormat="1">
      <c r="A4" s="23"/>
      <c r="B4" s="24"/>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41" s="27" customFormat="1">
      <c r="A5" s="23"/>
      <c r="B5" s="24"/>
      <c r="C5" s="25"/>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41" s="27" customFormat="1" ht="13.5" customHeight="1">
      <c r="A6" s="23"/>
      <c r="B6" s="24"/>
      <c r="C6" s="25"/>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41" s="27" customFormat="1" ht="18" customHeight="1">
      <c r="A7" s="323" t="s">
        <v>638</v>
      </c>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row>
    <row r="8" spans="1:41" s="27" customFormat="1" ht="18.75">
      <c r="A8" s="323" t="s">
        <v>1266</v>
      </c>
      <c r="B8" s="323"/>
      <c r="C8" s="323"/>
      <c r="D8" s="323"/>
      <c r="E8" s="323"/>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c r="AH8" s="323"/>
      <c r="AI8" s="323"/>
      <c r="AJ8" s="323"/>
    </row>
    <row r="9" spans="1:41" s="27" customFormat="1" ht="18.75">
      <c r="A9" s="323" t="str">
        <f>+RESUMEN!A6</f>
        <v>ACTUALIZADO AL : 14 de mayo de 2018</v>
      </c>
      <c r="B9" s="323"/>
      <c r="C9" s="323"/>
      <c r="D9" s="323"/>
      <c r="E9" s="323"/>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row>
    <row r="10" spans="1:41" s="27" customFormat="1" ht="18.75">
      <c r="A10" s="323" t="s">
        <v>639</v>
      </c>
      <c r="B10" s="323"/>
      <c r="C10" s="323"/>
      <c r="D10" s="323"/>
      <c r="E10" s="323"/>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row>
    <row r="11" spans="1:41" s="27" customFormat="1" ht="15" customHeight="1">
      <c r="A11" s="72"/>
      <c r="B11" s="28"/>
      <c r="C11" s="29"/>
      <c r="D11" s="343" t="s">
        <v>640</v>
      </c>
      <c r="E11" s="343"/>
      <c r="F11" s="343"/>
      <c r="G11" s="343"/>
      <c r="H11" s="343"/>
      <c r="I11" s="343"/>
      <c r="J11" s="343"/>
      <c r="K11" s="343"/>
      <c r="L11" s="343"/>
      <c r="M11" s="343"/>
      <c r="N11" s="343"/>
      <c r="O11" s="343"/>
      <c r="P11" s="343"/>
      <c r="Q11" s="343"/>
      <c r="R11" s="343"/>
      <c r="S11" s="343"/>
      <c r="T11" s="343"/>
      <c r="U11" s="344"/>
      <c r="V11" s="345" t="s">
        <v>641</v>
      </c>
      <c r="W11" s="346"/>
      <c r="X11" s="346"/>
      <c r="Y11" s="346"/>
      <c r="Z11" s="346"/>
      <c r="AA11" s="346"/>
      <c r="AB11" s="346"/>
      <c r="AC11" s="346"/>
      <c r="AD11" s="346"/>
      <c r="AE11" s="346"/>
      <c r="AF11" s="346"/>
      <c r="AG11" s="346"/>
      <c r="AH11" s="346"/>
      <c r="AI11" s="347"/>
    </row>
    <row r="12" spans="1:41" s="17" customFormat="1" ht="34.5">
      <c r="A12" s="56" t="s">
        <v>642</v>
      </c>
      <c r="B12" s="57" t="s">
        <v>41</v>
      </c>
      <c r="C12" s="58" t="s">
        <v>643</v>
      </c>
      <c r="D12" s="58" t="s">
        <v>1248</v>
      </c>
      <c r="E12" s="58" t="s">
        <v>1249</v>
      </c>
      <c r="F12" s="56" t="s">
        <v>27</v>
      </c>
      <c r="G12" s="56" t="s">
        <v>3</v>
      </c>
      <c r="H12" s="56" t="s">
        <v>1255</v>
      </c>
      <c r="I12" s="56" t="s">
        <v>11</v>
      </c>
      <c r="J12" s="56" t="s">
        <v>6</v>
      </c>
      <c r="K12" s="56" t="s">
        <v>15</v>
      </c>
      <c r="L12" s="56" t="s">
        <v>1256</v>
      </c>
      <c r="M12" s="56" t="s">
        <v>17</v>
      </c>
      <c r="N12" s="56" t="s">
        <v>13</v>
      </c>
      <c r="O12" s="56" t="s">
        <v>1257</v>
      </c>
      <c r="P12" s="56" t="s">
        <v>1258</v>
      </c>
      <c r="Q12" s="56" t="s">
        <v>20</v>
      </c>
      <c r="R12" s="56" t="s">
        <v>21</v>
      </c>
      <c r="S12" s="56" t="s">
        <v>8</v>
      </c>
      <c r="T12" s="56" t="s">
        <v>1267</v>
      </c>
      <c r="U12" s="56" t="s">
        <v>1245</v>
      </c>
      <c r="V12" s="58" t="s">
        <v>1252</v>
      </c>
      <c r="W12" s="58" t="s">
        <v>1250</v>
      </c>
      <c r="X12" s="56" t="s">
        <v>3</v>
      </c>
      <c r="Y12" s="56" t="s">
        <v>631</v>
      </c>
      <c r="Z12" s="56" t="s">
        <v>11</v>
      </c>
      <c r="AA12" s="56" t="s">
        <v>6</v>
      </c>
      <c r="AB12" s="56" t="s">
        <v>17</v>
      </c>
      <c r="AC12" s="56" t="s">
        <v>13</v>
      </c>
      <c r="AD12" s="56" t="s">
        <v>1258</v>
      </c>
      <c r="AE12" s="56" t="s">
        <v>20</v>
      </c>
      <c r="AF12" s="56" t="s">
        <v>21</v>
      </c>
      <c r="AG12" s="56" t="s">
        <v>23</v>
      </c>
      <c r="AH12" s="56" t="s">
        <v>1247</v>
      </c>
      <c r="AI12" s="56" t="s">
        <v>1267</v>
      </c>
      <c r="AJ12" s="58" t="s">
        <v>644</v>
      </c>
    </row>
    <row r="13" spans="1:41" ht="20.100000000000001" customHeight="1">
      <c r="A13" s="59">
        <v>6</v>
      </c>
      <c r="B13" s="60" t="s">
        <v>689</v>
      </c>
      <c r="C13" s="61" t="s">
        <v>1298</v>
      </c>
      <c r="D13" s="62">
        <v>0</v>
      </c>
      <c r="E13" s="62">
        <v>20207.14</v>
      </c>
      <c r="F13" s="62">
        <v>0</v>
      </c>
      <c r="G13" s="62">
        <v>364368.38</v>
      </c>
      <c r="H13" s="62">
        <v>0</v>
      </c>
      <c r="I13" s="62">
        <v>50</v>
      </c>
      <c r="J13" s="62">
        <v>109913.97</v>
      </c>
      <c r="K13" s="62">
        <v>2516.2600000000002</v>
      </c>
      <c r="L13" s="62">
        <v>0</v>
      </c>
      <c r="M13" s="62">
        <v>0</v>
      </c>
      <c r="N13" s="62">
        <v>0</v>
      </c>
      <c r="O13" s="62">
        <v>291.61</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3">
        <f>SUM(D13:AI13)</f>
        <v>497347.36</v>
      </c>
      <c r="AM13" s="70"/>
    </row>
    <row r="14" spans="1:41" ht="20.100000000000001" customHeight="1">
      <c r="A14" s="59">
        <v>10</v>
      </c>
      <c r="B14" s="60" t="s">
        <v>690</v>
      </c>
      <c r="C14" s="61" t="s">
        <v>1298</v>
      </c>
      <c r="D14" s="62">
        <v>0</v>
      </c>
      <c r="E14" s="62">
        <v>0</v>
      </c>
      <c r="F14" s="62">
        <v>0</v>
      </c>
      <c r="G14" s="62">
        <v>128513.68000000001</v>
      </c>
      <c r="H14" s="62">
        <v>0</v>
      </c>
      <c r="I14" s="62">
        <v>63259.41</v>
      </c>
      <c r="J14" s="62">
        <v>9060437.4800000004</v>
      </c>
      <c r="K14" s="62">
        <v>250837.48999999993</v>
      </c>
      <c r="L14" s="62">
        <v>0</v>
      </c>
      <c r="M14" s="62">
        <v>0</v>
      </c>
      <c r="N14" s="62">
        <v>2237320.6499999994</v>
      </c>
      <c r="O14" s="62">
        <v>0</v>
      </c>
      <c r="P14" s="62">
        <v>3417487.6799999992</v>
      </c>
      <c r="Q14" s="62">
        <v>0</v>
      </c>
      <c r="R14" s="62">
        <v>0</v>
      </c>
      <c r="S14" s="62">
        <v>0</v>
      </c>
      <c r="T14" s="62">
        <v>0</v>
      </c>
      <c r="U14" s="62">
        <v>0</v>
      </c>
      <c r="V14" s="62">
        <v>0</v>
      </c>
      <c r="W14" s="62">
        <v>0</v>
      </c>
      <c r="X14" s="62">
        <v>24010</v>
      </c>
      <c r="Y14" s="62">
        <v>0</v>
      </c>
      <c r="Z14" s="62">
        <v>0</v>
      </c>
      <c r="AA14" s="62">
        <v>137250.00940000001</v>
      </c>
      <c r="AB14" s="62">
        <v>0</v>
      </c>
      <c r="AC14" s="62">
        <v>1234515.31</v>
      </c>
      <c r="AD14" s="62">
        <v>0</v>
      </c>
      <c r="AE14" s="62">
        <v>0</v>
      </c>
      <c r="AF14" s="62">
        <v>0</v>
      </c>
      <c r="AG14" s="62">
        <v>0</v>
      </c>
      <c r="AH14" s="62">
        <v>0</v>
      </c>
      <c r="AI14" s="62">
        <v>0</v>
      </c>
      <c r="AJ14" s="63">
        <f t="shared" ref="AJ14:AJ77" si="0">SUM(D14:AI14)</f>
        <v>16553631.709400002</v>
      </c>
      <c r="AM14" s="70"/>
    </row>
    <row r="15" spans="1:41" ht="20.100000000000001" customHeight="1">
      <c r="A15" s="59">
        <v>15</v>
      </c>
      <c r="B15" s="60" t="s">
        <v>691</v>
      </c>
      <c r="C15" s="61" t="s">
        <v>1298</v>
      </c>
      <c r="D15" s="62">
        <v>0</v>
      </c>
      <c r="E15" s="62">
        <v>0</v>
      </c>
      <c r="F15" s="62">
        <v>75918424.069999993</v>
      </c>
      <c r="G15" s="62">
        <v>18647000.830000002</v>
      </c>
      <c r="H15" s="62">
        <v>0</v>
      </c>
      <c r="I15" s="62">
        <v>4503.5</v>
      </c>
      <c r="J15" s="62">
        <v>372258.62</v>
      </c>
      <c r="K15" s="62">
        <v>4246.28</v>
      </c>
      <c r="L15" s="62">
        <v>0</v>
      </c>
      <c r="M15" s="62">
        <v>0</v>
      </c>
      <c r="N15" s="62">
        <v>0.48</v>
      </c>
      <c r="O15" s="62">
        <v>0</v>
      </c>
      <c r="P15" s="62">
        <v>0</v>
      </c>
      <c r="Q15" s="62">
        <v>0</v>
      </c>
      <c r="R15" s="62">
        <v>0</v>
      </c>
      <c r="S15" s="62">
        <v>0</v>
      </c>
      <c r="T15" s="62">
        <v>1860</v>
      </c>
      <c r="U15" s="62">
        <v>0</v>
      </c>
      <c r="V15" s="62">
        <v>0</v>
      </c>
      <c r="W15" s="62">
        <v>0</v>
      </c>
      <c r="X15" s="62">
        <v>0</v>
      </c>
      <c r="Y15" s="62">
        <v>0</v>
      </c>
      <c r="Z15" s="62">
        <v>50.009399999999999</v>
      </c>
      <c r="AA15" s="62">
        <v>1182711.1968</v>
      </c>
      <c r="AB15" s="62">
        <v>0</v>
      </c>
      <c r="AC15" s="62">
        <v>0</v>
      </c>
      <c r="AD15" s="62">
        <v>0</v>
      </c>
      <c r="AE15" s="62">
        <v>0</v>
      </c>
      <c r="AF15" s="62">
        <v>0</v>
      </c>
      <c r="AG15" s="62">
        <v>0</v>
      </c>
      <c r="AH15" s="62">
        <v>0</v>
      </c>
      <c r="AI15" s="62">
        <v>0</v>
      </c>
      <c r="AJ15" s="63">
        <f t="shared" si="0"/>
        <v>96131054.98619999</v>
      </c>
      <c r="AM15" s="70"/>
    </row>
    <row r="16" spans="1:41" ht="20.100000000000001" customHeight="1">
      <c r="A16" s="59">
        <v>16</v>
      </c>
      <c r="B16" s="60" t="s">
        <v>692</v>
      </c>
      <c r="C16" s="64" t="s">
        <v>1298</v>
      </c>
      <c r="D16" s="62">
        <v>1873838.0499999998</v>
      </c>
      <c r="E16" s="62">
        <v>92193.62</v>
      </c>
      <c r="F16" s="62">
        <v>17714679.02</v>
      </c>
      <c r="G16" s="62">
        <v>12692204.08</v>
      </c>
      <c r="H16" s="62">
        <v>0</v>
      </c>
      <c r="I16" s="62">
        <v>7113.2000000000007</v>
      </c>
      <c r="J16" s="62">
        <v>20969921.68</v>
      </c>
      <c r="K16" s="62">
        <v>25431.660000000003</v>
      </c>
      <c r="L16" s="62">
        <v>0</v>
      </c>
      <c r="M16" s="62">
        <v>5884.4699999999993</v>
      </c>
      <c r="N16" s="62">
        <v>4513.0099999999993</v>
      </c>
      <c r="O16" s="62">
        <v>107188.77999999997</v>
      </c>
      <c r="P16" s="62">
        <v>0</v>
      </c>
      <c r="Q16" s="62">
        <v>0</v>
      </c>
      <c r="R16" s="62">
        <v>0</v>
      </c>
      <c r="S16" s="62">
        <v>0</v>
      </c>
      <c r="T16" s="62">
        <v>144895</v>
      </c>
      <c r="U16" s="62">
        <v>0</v>
      </c>
      <c r="V16" s="62">
        <v>0</v>
      </c>
      <c r="W16" s="62">
        <v>0</v>
      </c>
      <c r="X16" s="62">
        <v>0</v>
      </c>
      <c r="Y16" s="62">
        <v>0</v>
      </c>
      <c r="Z16" s="62">
        <v>0</v>
      </c>
      <c r="AA16" s="62">
        <v>0</v>
      </c>
      <c r="AB16" s="62">
        <v>0</v>
      </c>
      <c r="AC16" s="62">
        <v>0</v>
      </c>
      <c r="AD16" s="62">
        <v>0</v>
      </c>
      <c r="AE16" s="62">
        <v>0</v>
      </c>
      <c r="AF16" s="62">
        <v>0</v>
      </c>
      <c r="AG16" s="62">
        <v>0</v>
      </c>
      <c r="AH16" s="62">
        <v>0</v>
      </c>
      <c r="AI16" s="62">
        <v>0</v>
      </c>
      <c r="AJ16" s="63">
        <f t="shared" si="0"/>
        <v>53637862.569999985</v>
      </c>
      <c r="AM16" s="70"/>
      <c r="AO16" s="18"/>
    </row>
    <row r="17" spans="1:41" ht="20.100000000000001" customHeight="1">
      <c r="A17" s="59">
        <v>20</v>
      </c>
      <c r="B17" s="60" t="s">
        <v>693</v>
      </c>
      <c r="C17" s="61" t="s">
        <v>1298</v>
      </c>
      <c r="D17" s="62">
        <v>3317307</v>
      </c>
      <c r="E17" s="62">
        <v>613.86</v>
      </c>
      <c r="F17" s="62">
        <v>0</v>
      </c>
      <c r="G17" s="62">
        <v>15290356.939999999</v>
      </c>
      <c r="H17" s="62">
        <v>0</v>
      </c>
      <c r="I17" s="62">
        <v>1670</v>
      </c>
      <c r="J17" s="62">
        <v>118144.98999999999</v>
      </c>
      <c r="K17" s="62">
        <v>10535.52</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3">
        <f t="shared" si="0"/>
        <v>18738628.309999999</v>
      </c>
      <c r="AM17" s="70"/>
      <c r="AN17" s="18"/>
      <c r="AO17" s="18"/>
    </row>
    <row r="18" spans="1:41" ht="20.100000000000001" customHeight="1">
      <c r="A18" s="59">
        <v>25</v>
      </c>
      <c r="B18" s="60" t="s">
        <v>694</v>
      </c>
      <c r="C18" s="61" t="s">
        <v>1298</v>
      </c>
      <c r="D18" s="62">
        <v>0</v>
      </c>
      <c r="E18" s="62">
        <v>3828988.05</v>
      </c>
      <c r="F18" s="62">
        <v>1248705</v>
      </c>
      <c r="G18" s="62">
        <v>5573161.3199999994</v>
      </c>
      <c r="H18" s="62">
        <v>0</v>
      </c>
      <c r="I18" s="62">
        <v>1608.23</v>
      </c>
      <c r="J18" s="62">
        <v>8598649.6500000004</v>
      </c>
      <c r="K18" s="62">
        <v>18611.789999999997</v>
      </c>
      <c r="L18" s="62">
        <v>27794275.680000003</v>
      </c>
      <c r="M18" s="62">
        <v>0</v>
      </c>
      <c r="N18" s="62">
        <v>331443491.43999976</v>
      </c>
      <c r="O18" s="62">
        <v>0</v>
      </c>
      <c r="P18" s="62">
        <v>1500000</v>
      </c>
      <c r="Q18" s="62">
        <v>0</v>
      </c>
      <c r="R18" s="62">
        <v>0</v>
      </c>
      <c r="S18" s="62">
        <v>0</v>
      </c>
      <c r="T18" s="62">
        <v>461995134.63999999</v>
      </c>
      <c r="U18" s="62">
        <v>0</v>
      </c>
      <c r="V18" s="62">
        <v>0</v>
      </c>
      <c r="W18" s="62">
        <v>0</v>
      </c>
      <c r="X18" s="62">
        <v>0</v>
      </c>
      <c r="Y18" s="62">
        <v>0</v>
      </c>
      <c r="Z18" s="62">
        <v>0</v>
      </c>
      <c r="AA18" s="62">
        <v>0</v>
      </c>
      <c r="AB18" s="62">
        <v>0</v>
      </c>
      <c r="AC18" s="62">
        <v>0</v>
      </c>
      <c r="AD18" s="62">
        <v>0</v>
      </c>
      <c r="AE18" s="62">
        <v>0</v>
      </c>
      <c r="AF18" s="62">
        <v>0</v>
      </c>
      <c r="AG18" s="62">
        <v>0</v>
      </c>
      <c r="AH18" s="62">
        <v>0</v>
      </c>
      <c r="AI18" s="62">
        <v>0</v>
      </c>
      <c r="AJ18" s="63">
        <f t="shared" si="0"/>
        <v>842002625.79999971</v>
      </c>
      <c r="AM18" s="70"/>
      <c r="AN18" s="18"/>
      <c r="AO18" s="18"/>
    </row>
    <row r="19" spans="1:41" ht="20.100000000000001" customHeight="1">
      <c r="A19" s="59">
        <v>30</v>
      </c>
      <c r="B19" s="60" t="s">
        <v>695</v>
      </c>
      <c r="C19" s="61" t="s">
        <v>1298</v>
      </c>
      <c r="D19" s="62">
        <v>0</v>
      </c>
      <c r="E19" s="62">
        <v>3356500.5</v>
      </c>
      <c r="F19" s="62">
        <v>0</v>
      </c>
      <c r="G19" s="62">
        <v>6689.7</v>
      </c>
      <c r="H19" s="62">
        <v>0</v>
      </c>
      <c r="I19" s="62">
        <v>0</v>
      </c>
      <c r="J19" s="62">
        <v>0</v>
      </c>
      <c r="K19" s="62">
        <v>0</v>
      </c>
      <c r="L19" s="62">
        <v>0</v>
      </c>
      <c r="M19" s="62">
        <v>0</v>
      </c>
      <c r="N19" s="62">
        <v>0</v>
      </c>
      <c r="O19" s="62">
        <v>0</v>
      </c>
      <c r="P19" s="62">
        <v>601757.14</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3">
        <f t="shared" si="0"/>
        <v>3964947.3400000003</v>
      </c>
      <c r="AM19" s="70"/>
    </row>
    <row r="20" spans="1:41" ht="20.100000000000001" customHeight="1">
      <c r="A20" s="59">
        <v>35</v>
      </c>
      <c r="B20" s="60" t="s">
        <v>696</v>
      </c>
      <c r="C20" s="64" t="s">
        <v>1298</v>
      </c>
      <c r="D20" s="62">
        <v>0</v>
      </c>
      <c r="E20" s="62">
        <v>3564</v>
      </c>
      <c r="F20" s="62">
        <v>0</v>
      </c>
      <c r="G20" s="62">
        <v>7252722.7599999979</v>
      </c>
      <c r="H20" s="62">
        <v>0</v>
      </c>
      <c r="I20" s="62">
        <v>2906.5600000000004</v>
      </c>
      <c r="J20" s="62">
        <v>5790676.9000000004</v>
      </c>
      <c r="K20" s="62">
        <v>2167.83</v>
      </c>
      <c r="L20" s="62">
        <v>51222</v>
      </c>
      <c r="M20" s="62">
        <v>680.86</v>
      </c>
      <c r="N20" s="62">
        <v>156.32</v>
      </c>
      <c r="O20" s="62">
        <v>75.52</v>
      </c>
      <c r="P20" s="62">
        <v>467734.24</v>
      </c>
      <c r="Q20" s="62">
        <v>0</v>
      </c>
      <c r="R20" s="62">
        <v>0</v>
      </c>
      <c r="S20" s="62">
        <v>0</v>
      </c>
      <c r="T20" s="62">
        <v>3356744.6000000006</v>
      </c>
      <c r="U20" s="62">
        <v>0</v>
      </c>
      <c r="V20" s="62">
        <v>0</v>
      </c>
      <c r="W20" s="62">
        <v>0</v>
      </c>
      <c r="X20" s="62">
        <v>0</v>
      </c>
      <c r="Y20" s="62">
        <v>0</v>
      </c>
      <c r="Z20" s="62">
        <v>0</v>
      </c>
      <c r="AA20" s="62">
        <v>1780124.3810000001</v>
      </c>
      <c r="AB20" s="62">
        <v>0</v>
      </c>
      <c r="AC20" s="62">
        <v>0</v>
      </c>
      <c r="AD20" s="62">
        <v>0</v>
      </c>
      <c r="AE20" s="62">
        <v>0</v>
      </c>
      <c r="AF20" s="62">
        <v>0</v>
      </c>
      <c r="AG20" s="62">
        <v>0</v>
      </c>
      <c r="AH20" s="62">
        <v>0</v>
      </c>
      <c r="AI20" s="62">
        <v>0</v>
      </c>
      <c r="AJ20" s="63">
        <f t="shared" si="0"/>
        <v>18708775.971000001</v>
      </c>
      <c r="AM20" s="70"/>
    </row>
    <row r="21" spans="1:41" ht="20.100000000000001" customHeight="1">
      <c r="A21" s="59">
        <v>41</v>
      </c>
      <c r="B21" s="60" t="s">
        <v>697</v>
      </c>
      <c r="C21" s="61" t="s">
        <v>1298</v>
      </c>
      <c r="D21" s="62">
        <v>0</v>
      </c>
      <c r="E21" s="62">
        <v>0</v>
      </c>
      <c r="F21" s="62">
        <v>31382948.369999997</v>
      </c>
      <c r="G21" s="62">
        <v>5020804.1000000006</v>
      </c>
      <c r="H21" s="62">
        <v>0</v>
      </c>
      <c r="I21" s="62">
        <v>0</v>
      </c>
      <c r="J21" s="62">
        <v>2238157.44</v>
      </c>
      <c r="K21" s="62">
        <v>0</v>
      </c>
      <c r="L21" s="62">
        <v>0</v>
      </c>
      <c r="M21" s="62">
        <v>0</v>
      </c>
      <c r="N21" s="62">
        <v>0</v>
      </c>
      <c r="O21" s="62">
        <v>0</v>
      </c>
      <c r="P21" s="62">
        <v>0</v>
      </c>
      <c r="Q21" s="62">
        <v>0</v>
      </c>
      <c r="R21" s="62">
        <v>0</v>
      </c>
      <c r="S21" s="62">
        <v>0</v>
      </c>
      <c r="T21" s="62">
        <v>102911.24</v>
      </c>
      <c r="U21" s="62">
        <v>0</v>
      </c>
      <c r="V21" s="62">
        <v>0</v>
      </c>
      <c r="W21" s="62">
        <v>0</v>
      </c>
      <c r="X21" s="62">
        <v>0</v>
      </c>
      <c r="Y21" s="62">
        <v>0</v>
      </c>
      <c r="Z21" s="62">
        <v>0</v>
      </c>
      <c r="AA21" s="62">
        <v>0</v>
      </c>
      <c r="AB21" s="62">
        <v>0</v>
      </c>
      <c r="AC21" s="62">
        <v>0</v>
      </c>
      <c r="AD21" s="62">
        <v>0</v>
      </c>
      <c r="AE21" s="62">
        <v>0</v>
      </c>
      <c r="AF21" s="62">
        <v>0</v>
      </c>
      <c r="AG21" s="62">
        <v>0</v>
      </c>
      <c r="AH21" s="62">
        <v>0</v>
      </c>
      <c r="AI21" s="62">
        <v>0</v>
      </c>
      <c r="AJ21" s="63">
        <f t="shared" si="0"/>
        <v>38744821.149999999</v>
      </c>
      <c r="AM21" s="70"/>
    </row>
    <row r="22" spans="1:41" ht="20.100000000000001" customHeight="1">
      <c r="A22" s="59">
        <v>46</v>
      </c>
      <c r="B22" s="60" t="s">
        <v>698</v>
      </c>
      <c r="C22" s="61" t="s">
        <v>1298</v>
      </c>
      <c r="D22" s="62">
        <v>3366022.36</v>
      </c>
      <c r="E22" s="62">
        <v>3321331.8</v>
      </c>
      <c r="F22" s="62">
        <v>32027472.610000003</v>
      </c>
      <c r="G22" s="62">
        <v>5323155.290000001</v>
      </c>
      <c r="H22" s="62">
        <v>0</v>
      </c>
      <c r="I22" s="62">
        <v>59239.040000000008</v>
      </c>
      <c r="J22" s="62">
        <v>19704223.340000004</v>
      </c>
      <c r="K22" s="62">
        <v>61399.489999999983</v>
      </c>
      <c r="L22" s="62">
        <v>0</v>
      </c>
      <c r="M22" s="62">
        <v>0.03</v>
      </c>
      <c r="N22" s="62">
        <v>36935.999999999993</v>
      </c>
      <c r="O22" s="62">
        <v>87505.11</v>
      </c>
      <c r="P22" s="62">
        <v>210036</v>
      </c>
      <c r="Q22" s="62">
        <v>0</v>
      </c>
      <c r="R22" s="62">
        <v>0</v>
      </c>
      <c r="S22" s="62">
        <v>0</v>
      </c>
      <c r="T22" s="62">
        <v>0</v>
      </c>
      <c r="U22" s="62">
        <v>0</v>
      </c>
      <c r="V22" s="62">
        <v>0</v>
      </c>
      <c r="W22" s="62">
        <v>0</v>
      </c>
      <c r="X22" s="62">
        <v>3107.58</v>
      </c>
      <c r="Y22" s="62">
        <v>0</v>
      </c>
      <c r="Z22" s="62">
        <v>0</v>
      </c>
      <c r="AA22" s="62">
        <v>0</v>
      </c>
      <c r="AB22" s="62">
        <v>0</v>
      </c>
      <c r="AC22" s="62">
        <v>0</v>
      </c>
      <c r="AD22" s="62">
        <v>0</v>
      </c>
      <c r="AE22" s="62">
        <v>0</v>
      </c>
      <c r="AF22" s="62">
        <v>0</v>
      </c>
      <c r="AG22" s="62">
        <v>0</v>
      </c>
      <c r="AH22" s="62">
        <v>0</v>
      </c>
      <c r="AI22" s="62">
        <v>0</v>
      </c>
      <c r="AJ22" s="63">
        <f t="shared" si="0"/>
        <v>64200428.650000006</v>
      </c>
      <c r="AM22" s="70"/>
    </row>
    <row r="23" spans="1:41" ht="20.100000000000001" customHeight="1">
      <c r="A23" s="59">
        <v>47</v>
      </c>
      <c r="B23" s="60" t="s">
        <v>699</v>
      </c>
      <c r="C23" s="61" t="s">
        <v>1298</v>
      </c>
      <c r="D23" s="62">
        <v>152251.60999999999</v>
      </c>
      <c r="E23" s="62">
        <v>0</v>
      </c>
      <c r="F23" s="62">
        <v>3986652.17</v>
      </c>
      <c r="G23" s="62">
        <v>2485165.1</v>
      </c>
      <c r="H23" s="62">
        <v>0</v>
      </c>
      <c r="I23" s="62">
        <v>1152.02</v>
      </c>
      <c r="J23" s="62">
        <v>3023717.39</v>
      </c>
      <c r="K23" s="62">
        <v>1765.55</v>
      </c>
      <c r="L23" s="62">
        <v>0</v>
      </c>
      <c r="M23" s="62">
        <v>0</v>
      </c>
      <c r="N23" s="62">
        <v>0</v>
      </c>
      <c r="O23" s="62">
        <v>0</v>
      </c>
      <c r="P23" s="62">
        <v>415909</v>
      </c>
      <c r="Q23" s="62">
        <v>0</v>
      </c>
      <c r="R23" s="62">
        <v>0</v>
      </c>
      <c r="S23" s="62">
        <v>0</v>
      </c>
      <c r="T23" s="62">
        <v>0</v>
      </c>
      <c r="U23" s="62">
        <v>0</v>
      </c>
      <c r="V23" s="62">
        <v>0</v>
      </c>
      <c r="W23" s="62">
        <v>0</v>
      </c>
      <c r="X23" s="62">
        <v>0</v>
      </c>
      <c r="Y23" s="62">
        <v>0</v>
      </c>
      <c r="Z23" s="62">
        <v>300.0564</v>
      </c>
      <c r="AA23" s="62">
        <v>32701523.685600005</v>
      </c>
      <c r="AB23" s="62">
        <v>0</v>
      </c>
      <c r="AC23" s="62">
        <v>0</v>
      </c>
      <c r="AD23" s="62">
        <v>0</v>
      </c>
      <c r="AE23" s="62">
        <v>0</v>
      </c>
      <c r="AF23" s="62">
        <v>0</v>
      </c>
      <c r="AG23" s="62">
        <v>0</v>
      </c>
      <c r="AH23" s="62">
        <v>0</v>
      </c>
      <c r="AI23" s="62">
        <v>0</v>
      </c>
      <c r="AJ23" s="63">
        <f t="shared" si="0"/>
        <v>42768436.582000002</v>
      </c>
      <c r="AM23" s="70"/>
    </row>
    <row r="24" spans="1:41" ht="20.100000000000001" customHeight="1">
      <c r="A24" s="59">
        <v>48</v>
      </c>
      <c r="B24" s="60" t="s">
        <v>700</v>
      </c>
      <c r="C24" s="61" t="s">
        <v>1298</v>
      </c>
      <c r="D24" s="62">
        <v>0</v>
      </c>
      <c r="E24" s="62">
        <v>0</v>
      </c>
      <c r="F24" s="62">
        <v>164205</v>
      </c>
      <c r="G24" s="62">
        <v>77798.89</v>
      </c>
      <c r="H24" s="62">
        <v>0</v>
      </c>
      <c r="I24" s="62">
        <v>292.5</v>
      </c>
      <c r="J24" s="62">
        <v>321.45</v>
      </c>
      <c r="K24" s="62">
        <v>27980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3">
        <f t="shared" si="0"/>
        <v>270597.84000000003</v>
      </c>
      <c r="AM24" s="70"/>
    </row>
    <row r="25" spans="1:41" ht="20.100000000000001" customHeight="1">
      <c r="A25" s="59">
        <v>50</v>
      </c>
      <c r="B25" s="60" t="s">
        <v>701</v>
      </c>
      <c r="C25" s="61" t="s">
        <v>1298</v>
      </c>
      <c r="D25" s="62">
        <v>0</v>
      </c>
      <c r="E25" s="62">
        <v>0</v>
      </c>
      <c r="F25" s="62">
        <v>0</v>
      </c>
      <c r="G25" s="62">
        <v>21218.29</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3">
        <f t="shared" si="0"/>
        <v>21218.29</v>
      </c>
      <c r="AM25" s="70"/>
    </row>
    <row r="26" spans="1:41" ht="20.100000000000001" customHeight="1">
      <c r="A26" s="59">
        <v>51</v>
      </c>
      <c r="B26" s="60" t="s">
        <v>702</v>
      </c>
      <c r="C26" s="61" t="s">
        <v>1298</v>
      </c>
      <c r="D26" s="62">
        <v>0</v>
      </c>
      <c r="E26" s="62">
        <v>0</v>
      </c>
      <c r="F26" s="62">
        <v>0</v>
      </c>
      <c r="G26" s="62">
        <v>21065.759999999998</v>
      </c>
      <c r="H26" s="62">
        <v>0</v>
      </c>
      <c r="I26" s="62">
        <v>50</v>
      </c>
      <c r="J26" s="62">
        <v>1813351.6500000001</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3">
        <f t="shared" si="0"/>
        <v>1834467.4100000001</v>
      </c>
      <c r="AM26" s="70"/>
    </row>
    <row r="27" spans="1:41" ht="20.100000000000001" customHeight="1">
      <c r="A27" s="59">
        <v>52</v>
      </c>
      <c r="B27" s="60" t="s">
        <v>703</v>
      </c>
      <c r="C27" s="61" t="s">
        <v>1298</v>
      </c>
      <c r="D27" s="62">
        <v>39606.92</v>
      </c>
      <c r="E27" s="62">
        <v>0</v>
      </c>
      <c r="F27" s="62">
        <v>367467.59</v>
      </c>
      <c r="G27" s="62">
        <v>126646.82</v>
      </c>
      <c r="H27" s="62">
        <v>0</v>
      </c>
      <c r="I27" s="62">
        <v>4150.630000000001</v>
      </c>
      <c r="J27" s="62">
        <v>411438.18</v>
      </c>
      <c r="K27" s="62">
        <v>1773.42</v>
      </c>
      <c r="L27" s="62">
        <v>0</v>
      </c>
      <c r="M27" s="62">
        <v>0</v>
      </c>
      <c r="N27" s="62">
        <v>643.91999999999996</v>
      </c>
      <c r="O27" s="62">
        <v>0</v>
      </c>
      <c r="P27" s="62">
        <v>0</v>
      </c>
      <c r="Q27" s="62">
        <v>0</v>
      </c>
      <c r="R27" s="62">
        <v>0</v>
      </c>
      <c r="S27" s="62">
        <v>0</v>
      </c>
      <c r="T27" s="62">
        <v>0</v>
      </c>
      <c r="U27" s="62">
        <v>0</v>
      </c>
      <c r="V27" s="62">
        <v>0</v>
      </c>
      <c r="W27" s="62">
        <v>0</v>
      </c>
      <c r="X27" s="62">
        <v>0</v>
      </c>
      <c r="Y27" s="62">
        <v>0</v>
      </c>
      <c r="Z27" s="62">
        <v>0</v>
      </c>
      <c r="AA27" s="62">
        <v>0</v>
      </c>
      <c r="AB27" s="62">
        <v>2375.9610000000002</v>
      </c>
      <c r="AC27" s="62">
        <v>0</v>
      </c>
      <c r="AD27" s="62">
        <v>0</v>
      </c>
      <c r="AE27" s="62">
        <v>0</v>
      </c>
      <c r="AF27" s="62">
        <v>0</v>
      </c>
      <c r="AG27" s="62">
        <v>0</v>
      </c>
      <c r="AH27" s="62">
        <v>0</v>
      </c>
      <c r="AI27" s="62">
        <v>0</v>
      </c>
      <c r="AJ27" s="63">
        <f t="shared" si="0"/>
        <v>954103.44100000022</v>
      </c>
      <c r="AM27" s="70"/>
    </row>
    <row r="28" spans="1:41" ht="20.100000000000001" customHeight="1">
      <c r="A28" s="59">
        <v>66</v>
      </c>
      <c r="B28" s="60" t="s">
        <v>704</v>
      </c>
      <c r="C28" s="61" t="s">
        <v>1298</v>
      </c>
      <c r="D28" s="62">
        <v>1012422</v>
      </c>
      <c r="E28" s="62">
        <v>45435.99</v>
      </c>
      <c r="F28" s="62">
        <v>115368.9</v>
      </c>
      <c r="G28" s="62">
        <v>445553.74000000005</v>
      </c>
      <c r="H28" s="62">
        <v>0</v>
      </c>
      <c r="I28" s="62">
        <v>0</v>
      </c>
      <c r="J28" s="62">
        <v>451.61</v>
      </c>
      <c r="K28" s="62">
        <v>0</v>
      </c>
      <c r="L28" s="62">
        <v>0</v>
      </c>
      <c r="M28" s="62">
        <v>0</v>
      </c>
      <c r="N28" s="62">
        <v>940</v>
      </c>
      <c r="O28" s="62">
        <v>0</v>
      </c>
      <c r="P28" s="62">
        <v>7891.1900000000005</v>
      </c>
      <c r="Q28" s="62">
        <v>0</v>
      </c>
      <c r="R28" s="62">
        <v>0</v>
      </c>
      <c r="S28" s="62">
        <v>0</v>
      </c>
      <c r="T28" s="62">
        <v>0</v>
      </c>
      <c r="U28" s="62">
        <v>0</v>
      </c>
      <c r="V28" s="62">
        <v>0</v>
      </c>
      <c r="W28" s="62">
        <v>0</v>
      </c>
      <c r="X28" s="62">
        <v>50.009399999999999</v>
      </c>
      <c r="Y28" s="62">
        <v>0</v>
      </c>
      <c r="Z28" s="62">
        <v>200.0376</v>
      </c>
      <c r="AA28" s="62">
        <v>12735416.510600001</v>
      </c>
      <c r="AB28" s="62">
        <v>0</v>
      </c>
      <c r="AC28" s="62">
        <v>0</v>
      </c>
      <c r="AD28" s="62">
        <v>0</v>
      </c>
      <c r="AE28" s="62">
        <v>0</v>
      </c>
      <c r="AF28" s="62">
        <v>0</v>
      </c>
      <c r="AG28" s="62">
        <v>0</v>
      </c>
      <c r="AH28" s="62">
        <v>0</v>
      </c>
      <c r="AI28" s="62">
        <v>0</v>
      </c>
      <c r="AJ28" s="63">
        <f t="shared" si="0"/>
        <v>14363729.987600001</v>
      </c>
      <c r="AM28" s="70"/>
    </row>
    <row r="29" spans="1:41" ht="20.100000000000001" customHeight="1">
      <c r="A29" s="59">
        <v>70</v>
      </c>
      <c r="B29" s="60" t="s">
        <v>705</v>
      </c>
      <c r="C29" s="61" t="s">
        <v>1298</v>
      </c>
      <c r="D29" s="62">
        <v>0</v>
      </c>
      <c r="E29" s="62">
        <v>0</v>
      </c>
      <c r="F29" s="62">
        <v>2329685.5300000003</v>
      </c>
      <c r="G29" s="62">
        <v>91324.59</v>
      </c>
      <c r="H29" s="62">
        <v>0</v>
      </c>
      <c r="I29" s="62">
        <v>250</v>
      </c>
      <c r="J29" s="62">
        <v>34547</v>
      </c>
      <c r="K29" s="62">
        <v>1149.8399999999999</v>
      </c>
      <c r="L29" s="62">
        <v>0</v>
      </c>
      <c r="M29" s="62">
        <v>0</v>
      </c>
      <c r="N29" s="62">
        <v>2616.61</v>
      </c>
      <c r="O29" s="62">
        <v>0</v>
      </c>
      <c r="P29" s="62">
        <v>0</v>
      </c>
      <c r="Q29" s="62">
        <v>0</v>
      </c>
      <c r="R29" s="62">
        <v>0</v>
      </c>
      <c r="S29" s="62">
        <v>0</v>
      </c>
      <c r="T29" s="62">
        <v>83458.86</v>
      </c>
      <c r="U29" s="62">
        <v>0</v>
      </c>
      <c r="V29" s="62">
        <v>0</v>
      </c>
      <c r="W29" s="62">
        <v>0</v>
      </c>
      <c r="X29" s="62">
        <v>0</v>
      </c>
      <c r="Y29" s="62">
        <v>0</v>
      </c>
      <c r="Z29" s="62">
        <v>100.0188</v>
      </c>
      <c r="AA29" s="62">
        <v>16114140</v>
      </c>
      <c r="AB29" s="62">
        <v>0</v>
      </c>
      <c r="AC29" s="62">
        <v>0</v>
      </c>
      <c r="AD29" s="62">
        <v>0</v>
      </c>
      <c r="AE29" s="62">
        <v>0</v>
      </c>
      <c r="AF29" s="62">
        <v>0</v>
      </c>
      <c r="AG29" s="62">
        <v>0</v>
      </c>
      <c r="AH29" s="62">
        <v>0</v>
      </c>
      <c r="AI29" s="62">
        <v>0</v>
      </c>
      <c r="AJ29" s="63">
        <f t="shared" si="0"/>
        <v>18657272.448800001</v>
      </c>
      <c r="AM29" s="70"/>
    </row>
    <row r="30" spans="1:41" ht="20.100000000000001" customHeight="1">
      <c r="A30" s="59">
        <v>76</v>
      </c>
      <c r="B30" s="60" t="s">
        <v>706</v>
      </c>
      <c r="C30" s="61" t="s">
        <v>1298</v>
      </c>
      <c r="D30" s="62">
        <v>0</v>
      </c>
      <c r="E30" s="62">
        <v>0</v>
      </c>
      <c r="F30" s="62">
        <v>0</v>
      </c>
      <c r="G30" s="62">
        <v>0</v>
      </c>
      <c r="H30" s="62">
        <v>0</v>
      </c>
      <c r="I30" s="62">
        <v>0</v>
      </c>
      <c r="J30" s="62">
        <v>9016681.870000001</v>
      </c>
      <c r="K30" s="62">
        <v>0</v>
      </c>
      <c r="L30" s="62">
        <v>0</v>
      </c>
      <c r="M30" s="62">
        <v>0</v>
      </c>
      <c r="N30" s="62">
        <v>0</v>
      </c>
      <c r="O30" s="62">
        <v>0</v>
      </c>
      <c r="P30" s="62">
        <v>20000</v>
      </c>
      <c r="Q30" s="62">
        <v>0</v>
      </c>
      <c r="R30" s="62">
        <v>0</v>
      </c>
      <c r="S30" s="62">
        <v>0</v>
      </c>
      <c r="T30" s="62">
        <v>0</v>
      </c>
      <c r="U30" s="62">
        <v>0</v>
      </c>
      <c r="V30" s="62">
        <v>0</v>
      </c>
      <c r="W30" s="62">
        <v>0</v>
      </c>
      <c r="X30" s="62">
        <v>0</v>
      </c>
      <c r="Y30" s="62">
        <v>0</v>
      </c>
      <c r="Z30" s="62">
        <v>0</v>
      </c>
      <c r="AA30" s="62">
        <v>968332.0122</v>
      </c>
      <c r="AB30" s="62">
        <v>0</v>
      </c>
      <c r="AC30" s="62">
        <v>0</v>
      </c>
      <c r="AD30" s="62">
        <v>0</v>
      </c>
      <c r="AE30" s="62">
        <v>0</v>
      </c>
      <c r="AF30" s="62">
        <v>0</v>
      </c>
      <c r="AG30" s="62">
        <v>0</v>
      </c>
      <c r="AH30" s="62">
        <v>0</v>
      </c>
      <c r="AI30" s="62">
        <v>0</v>
      </c>
      <c r="AJ30" s="63">
        <f t="shared" si="0"/>
        <v>10005013.882200001</v>
      </c>
      <c r="AM30" s="70"/>
    </row>
    <row r="31" spans="1:41" ht="20.100000000000001" customHeight="1">
      <c r="A31" s="59">
        <v>78</v>
      </c>
      <c r="B31" s="60" t="s">
        <v>707</v>
      </c>
      <c r="C31" s="61" t="s">
        <v>1298</v>
      </c>
      <c r="D31" s="62">
        <v>0</v>
      </c>
      <c r="E31" s="62">
        <v>0</v>
      </c>
      <c r="F31" s="62">
        <v>897787.63</v>
      </c>
      <c r="G31" s="62">
        <v>33467.319999999992</v>
      </c>
      <c r="H31" s="62">
        <v>0</v>
      </c>
      <c r="I31" s="62">
        <v>8485.98</v>
      </c>
      <c r="J31" s="62">
        <v>3403.05</v>
      </c>
      <c r="K31" s="62">
        <v>375.64</v>
      </c>
      <c r="L31" s="62">
        <v>0</v>
      </c>
      <c r="M31" s="62">
        <v>0</v>
      </c>
      <c r="N31" s="62">
        <v>0</v>
      </c>
      <c r="O31" s="62">
        <v>0</v>
      </c>
      <c r="P31" s="62">
        <v>816724</v>
      </c>
      <c r="Q31" s="62">
        <v>0</v>
      </c>
      <c r="R31" s="62">
        <v>0</v>
      </c>
      <c r="S31" s="62">
        <v>0</v>
      </c>
      <c r="T31" s="62">
        <v>0</v>
      </c>
      <c r="U31" s="62">
        <v>0</v>
      </c>
      <c r="V31" s="62">
        <v>0</v>
      </c>
      <c r="W31" s="62">
        <v>0</v>
      </c>
      <c r="X31" s="62">
        <v>0</v>
      </c>
      <c r="Y31" s="62">
        <v>0</v>
      </c>
      <c r="Z31" s="62">
        <v>100.0188</v>
      </c>
      <c r="AA31" s="62">
        <v>3841600</v>
      </c>
      <c r="AB31" s="62">
        <v>0</v>
      </c>
      <c r="AC31" s="62">
        <v>0</v>
      </c>
      <c r="AD31" s="62">
        <v>0</v>
      </c>
      <c r="AE31" s="62">
        <v>0</v>
      </c>
      <c r="AF31" s="62">
        <v>0</v>
      </c>
      <c r="AG31" s="62">
        <v>0</v>
      </c>
      <c r="AH31" s="62">
        <v>0</v>
      </c>
      <c r="AI31" s="62">
        <v>0</v>
      </c>
      <c r="AJ31" s="63">
        <f t="shared" si="0"/>
        <v>5601943.6387999998</v>
      </c>
      <c r="AM31" s="70"/>
    </row>
    <row r="32" spans="1:41" ht="20.100000000000001" customHeight="1">
      <c r="A32" s="59">
        <v>80</v>
      </c>
      <c r="B32" s="60" t="s">
        <v>708</v>
      </c>
      <c r="C32" s="61" t="s">
        <v>1298</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3">
        <f t="shared" si="0"/>
        <v>0</v>
      </c>
      <c r="AM32" s="70"/>
    </row>
    <row r="33" spans="1:39" ht="20.100000000000001" customHeight="1">
      <c r="A33" s="59">
        <v>81</v>
      </c>
      <c r="B33" s="60" t="s">
        <v>709</v>
      </c>
      <c r="C33" s="61" t="s">
        <v>1298</v>
      </c>
      <c r="D33" s="62">
        <v>0</v>
      </c>
      <c r="E33" s="62">
        <v>307922</v>
      </c>
      <c r="F33" s="62">
        <v>430498503.58999997</v>
      </c>
      <c r="G33" s="62">
        <v>16583886.440000001</v>
      </c>
      <c r="H33" s="62">
        <v>0</v>
      </c>
      <c r="I33" s="62">
        <v>0</v>
      </c>
      <c r="J33" s="62">
        <v>443128393.39999998</v>
      </c>
      <c r="K33" s="62">
        <v>0</v>
      </c>
      <c r="L33" s="62">
        <v>0</v>
      </c>
      <c r="M33" s="62">
        <v>0</v>
      </c>
      <c r="N33" s="62">
        <v>1662.76</v>
      </c>
      <c r="O33" s="62">
        <v>0</v>
      </c>
      <c r="P33" s="62">
        <v>0</v>
      </c>
      <c r="Q33" s="62">
        <v>0</v>
      </c>
      <c r="R33" s="62">
        <v>0</v>
      </c>
      <c r="S33" s="62">
        <v>0</v>
      </c>
      <c r="T33" s="62">
        <v>1586.88</v>
      </c>
      <c r="U33" s="62">
        <v>0</v>
      </c>
      <c r="V33" s="62">
        <v>0</v>
      </c>
      <c r="W33" s="62">
        <v>0</v>
      </c>
      <c r="X33" s="62">
        <v>0</v>
      </c>
      <c r="Y33" s="62">
        <v>0</v>
      </c>
      <c r="Z33" s="62">
        <v>200.0376</v>
      </c>
      <c r="AA33" s="62">
        <v>20801751.215</v>
      </c>
      <c r="AB33" s="62">
        <v>0</v>
      </c>
      <c r="AC33" s="62">
        <v>0</v>
      </c>
      <c r="AD33" s="62">
        <v>0</v>
      </c>
      <c r="AE33" s="62">
        <v>0</v>
      </c>
      <c r="AF33" s="62">
        <v>0</v>
      </c>
      <c r="AG33" s="62">
        <v>0</v>
      </c>
      <c r="AH33" s="62">
        <v>0</v>
      </c>
      <c r="AI33" s="62">
        <v>0</v>
      </c>
      <c r="AJ33" s="63">
        <f t="shared" si="0"/>
        <v>911323906.32260001</v>
      </c>
      <c r="AM33" s="70"/>
    </row>
    <row r="34" spans="1:39" ht="20.100000000000001" customHeight="1">
      <c r="A34" s="59">
        <v>86</v>
      </c>
      <c r="B34" s="60" t="s">
        <v>710</v>
      </c>
      <c r="C34" s="61" t="s">
        <v>1298</v>
      </c>
      <c r="D34" s="62">
        <v>9930219.620000001</v>
      </c>
      <c r="E34" s="62">
        <v>13891567.050000001</v>
      </c>
      <c r="F34" s="62">
        <v>9547.4500000000007</v>
      </c>
      <c r="G34" s="62">
        <v>1711015.1800000002</v>
      </c>
      <c r="H34" s="62">
        <v>0</v>
      </c>
      <c r="I34" s="62">
        <v>50</v>
      </c>
      <c r="J34" s="62">
        <v>22395293.610000003</v>
      </c>
      <c r="K34" s="62">
        <v>0</v>
      </c>
      <c r="L34" s="62">
        <v>0</v>
      </c>
      <c r="M34" s="62">
        <v>0</v>
      </c>
      <c r="N34" s="62">
        <v>0</v>
      </c>
      <c r="O34" s="62">
        <v>0</v>
      </c>
      <c r="P34" s="62">
        <v>0</v>
      </c>
      <c r="Q34" s="62">
        <v>0</v>
      </c>
      <c r="R34" s="62">
        <v>0</v>
      </c>
      <c r="S34" s="62">
        <v>0</v>
      </c>
      <c r="T34" s="62">
        <v>0</v>
      </c>
      <c r="U34" s="62">
        <v>0</v>
      </c>
      <c r="V34" s="62">
        <v>0</v>
      </c>
      <c r="W34" s="62">
        <v>0</v>
      </c>
      <c r="X34" s="62">
        <v>50.009399999999999</v>
      </c>
      <c r="Y34" s="62">
        <v>0</v>
      </c>
      <c r="Z34" s="62">
        <v>1100.2068000000002</v>
      </c>
      <c r="AA34" s="62">
        <v>334017319.46100003</v>
      </c>
      <c r="AB34" s="62">
        <v>0</v>
      </c>
      <c r="AC34" s="62">
        <v>0</v>
      </c>
      <c r="AD34" s="62">
        <v>0</v>
      </c>
      <c r="AE34" s="62">
        <v>0</v>
      </c>
      <c r="AF34" s="62">
        <v>0</v>
      </c>
      <c r="AG34" s="62">
        <v>0</v>
      </c>
      <c r="AH34" s="62">
        <v>0</v>
      </c>
      <c r="AI34" s="62">
        <v>0</v>
      </c>
      <c r="AJ34" s="63">
        <f t="shared" si="0"/>
        <v>381956162.58720005</v>
      </c>
      <c r="AM34" s="70"/>
    </row>
    <row r="35" spans="1:39" ht="20.100000000000001" customHeight="1">
      <c r="A35" s="59">
        <v>87</v>
      </c>
      <c r="B35" s="60" t="s">
        <v>711</v>
      </c>
      <c r="C35" s="61" t="s">
        <v>1298</v>
      </c>
      <c r="D35" s="62">
        <v>0</v>
      </c>
      <c r="E35" s="62">
        <v>0</v>
      </c>
      <c r="F35" s="62">
        <v>3150</v>
      </c>
      <c r="G35" s="62">
        <v>187058.79000000004</v>
      </c>
      <c r="H35" s="62">
        <v>0</v>
      </c>
      <c r="I35" s="62">
        <v>0</v>
      </c>
      <c r="J35" s="62">
        <v>153548.06</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3">
        <f t="shared" si="0"/>
        <v>343756.85000000003</v>
      </c>
      <c r="AM35" s="70"/>
    </row>
    <row r="36" spans="1:39" ht="20.100000000000001" customHeight="1">
      <c r="A36" s="59">
        <v>95</v>
      </c>
      <c r="B36" s="60" t="s">
        <v>712</v>
      </c>
      <c r="C36" s="61" t="s">
        <v>1298</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3">
        <f t="shared" si="0"/>
        <v>0</v>
      </c>
      <c r="AM36" s="70"/>
    </row>
    <row r="37" spans="1:39" ht="20.100000000000001" customHeight="1">
      <c r="A37" s="59" t="s">
        <v>617</v>
      </c>
      <c r="B37" s="60" t="s">
        <v>713</v>
      </c>
      <c r="C37" s="61" t="s">
        <v>1298</v>
      </c>
      <c r="D37" s="62">
        <v>141654.40999999997</v>
      </c>
      <c r="E37" s="62">
        <v>13951078.33</v>
      </c>
      <c r="F37" s="62">
        <v>20717606.129999999</v>
      </c>
      <c r="G37" s="62">
        <v>0</v>
      </c>
      <c r="H37" s="62">
        <v>0</v>
      </c>
      <c r="I37" s="62">
        <v>0</v>
      </c>
      <c r="J37" s="62">
        <v>1461777.67</v>
      </c>
      <c r="K37" s="62">
        <v>0</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0</v>
      </c>
      <c r="AD37" s="62">
        <v>0</v>
      </c>
      <c r="AE37" s="62">
        <v>0</v>
      </c>
      <c r="AF37" s="62">
        <v>0</v>
      </c>
      <c r="AG37" s="62">
        <v>0</v>
      </c>
      <c r="AH37" s="62">
        <v>0</v>
      </c>
      <c r="AI37" s="62">
        <v>0</v>
      </c>
      <c r="AJ37" s="63">
        <f t="shared" si="0"/>
        <v>36272116.539999999</v>
      </c>
      <c r="AM37" s="70"/>
    </row>
    <row r="38" spans="1:39" ht="20.100000000000001" customHeight="1">
      <c r="A38" s="59" t="s">
        <v>619</v>
      </c>
      <c r="B38" s="60" t="s">
        <v>713</v>
      </c>
      <c r="C38" s="61" t="s">
        <v>1298</v>
      </c>
      <c r="D38" s="62">
        <v>51735359.429999992</v>
      </c>
      <c r="E38" s="62">
        <v>1900412.5700000003</v>
      </c>
      <c r="F38" s="62">
        <v>741723856.35000002</v>
      </c>
      <c r="G38" s="62">
        <v>8577519.3199999947</v>
      </c>
      <c r="H38" s="62">
        <v>0</v>
      </c>
      <c r="I38" s="62">
        <v>9453.7999999999993</v>
      </c>
      <c r="J38" s="62">
        <v>625231268.41999996</v>
      </c>
      <c r="K38" s="62">
        <v>7689.02</v>
      </c>
      <c r="L38" s="62">
        <v>8018.08</v>
      </c>
      <c r="M38" s="62">
        <v>0</v>
      </c>
      <c r="N38" s="62">
        <v>5455175.5199999996</v>
      </c>
      <c r="O38" s="62">
        <v>0</v>
      </c>
      <c r="P38" s="62">
        <v>2631.96</v>
      </c>
      <c r="Q38" s="62">
        <v>0</v>
      </c>
      <c r="R38" s="62">
        <v>0.01</v>
      </c>
      <c r="S38" s="62">
        <v>0</v>
      </c>
      <c r="T38" s="62">
        <v>8787958.1799999997</v>
      </c>
      <c r="U38" s="62">
        <v>121946.68</v>
      </c>
      <c r="V38" s="62">
        <v>0</v>
      </c>
      <c r="W38" s="62">
        <v>38450.300000000003</v>
      </c>
      <c r="X38" s="62">
        <v>595685.42460000003</v>
      </c>
      <c r="Y38" s="62">
        <v>29.017800000000005</v>
      </c>
      <c r="Z38" s="62">
        <v>50.009399999999999</v>
      </c>
      <c r="AA38" s="62">
        <v>1565615.3366</v>
      </c>
      <c r="AB38" s="62">
        <v>0</v>
      </c>
      <c r="AC38" s="62">
        <v>1372305.4757999999</v>
      </c>
      <c r="AD38" s="62">
        <v>0</v>
      </c>
      <c r="AE38" s="62">
        <v>0</v>
      </c>
      <c r="AF38" s="62">
        <v>1147.5408</v>
      </c>
      <c r="AG38" s="62">
        <v>0.21</v>
      </c>
      <c r="AH38" s="62">
        <v>5196900.0159999998</v>
      </c>
      <c r="AI38" s="62">
        <v>0</v>
      </c>
      <c r="AJ38" s="63">
        <f t="shared" si="0"/>
        <v>1452331472.671</v>
      </c>
      <c r="AM38" s="70"/>
    </row>
    <row r="39" spans="1:39" ht="20.100000000000001" customHeight="1">
      <c r="A39" s="59" t="s">
        <v>620</v>
      </c>
      <c r="B39" s="60" t="s">
        <v>714</v>
      </c>
      <c r="C39" s="61" t="s">
        <v>1298</v>
      </c>
      <c r="D39" s="62">
        <v>0</v>
      </c>
      <c r="E39" s="62">
        <v>0</v>
      </c>
      <c r="F39" s="62">
        <v>1171555450</v>
      </c>
      <c r="G39" s="62">
        <v>150</v>
      </c>
      <c r="H39" s="62">
        <v>0</v>
      </c>
      <c r="I39" s="62">
        <v>1938711.300000001</v>
      </c>
      <c r="J39" s="62">
        <v>106169882.32999998</v>
      </c>
      <c r="K39" s="62">
        <v>55137.21</v>
      </c>
      <c r="L39" s="62">
        <v>8826525.8600000013</v>
      </c>
      <c r="M39" s="62">
        <v>0</v>
      </c>
      <c r="N39" s="62">
        <v>1475809730.46</v>
      </c>
      <c r="O39" s="62">
        <v>2583.14</v>
      </c>
      <c r="P39" s="62">
        <v>5464097.1200000001</v>
      </c>
      <c r="Q39" s="62">
        <v>746128249.17999995</v>
      </c>
      <c r="R39" s="62">
        <v>711294533.33999991</v>
      </c>
      <c r="S39" s="62">
        <v>0</v>
      </c>
      <c r="T39" s="62">
        <v>24869026.280000005</v>
      </c>
      <c r="U39" s="62">
        <v>0</v>
      </c>
      <c r="V39" s="62">
        <v>0</v>
      </c>
      <c r="W39" s="62">
        <v>0</v>
      </c>
      <c r="X39" s="62">
        <v>1061.2420000000002</v>
      </c>
      <c r="Y39" s="62">
        <v>0</v>
      </c>
      <c r="Z39" s="62">
        <v>0</v>
      </c>
      <c r="AA39" s="62">
        <v>1471523841.8762</v>
      </c>
      <c r="AB39" s="62">
        <v>0</v>
      </c>
      <c r="AC39" s="62">
        <v>340076841.70179987</v>
      </c>
      <c r="AD39" s="62">
        <v>592589.02640000009</v>
      </c>
      <c r="AE39" s="62">
        <v>2025846461.620801</v>
      </c>
      <c r="AF39" s="62">
        <v>1669.4495999999999</v>
      </c>
      <c r="AG39" s="62">
        <v>0</v>
      </c>
      <c r="AH39" s="62">
        <v>0</v>
      </c>
      <c r="AI39" s="62">
        <v>0</v>
      </c>
      <c r="AJ39" s="63">
        <f t="shared" si="0"/>
        <v>8090156541.1367998</v>
      </c>
      <c r="AM39" s="70"/>
    </row>
    <row r="40" spans="1:39" ht="20.100000000000001" customHeight="1">
      <c r="A40" s="59" t="s">
        <v>622</v>
      </c>
      <c r="B40" s="60" t="s">
        <v>715</v>
      </c>
      <c r="C40" s="61" t="s">
        <v>1298</v>
      </c>
      <c r="D40" s="62">
        <v>0</v>
      </c>
      <c r="E40" s="62">
        <v>0</v>
      </c>
      <c r="F40" s="62">
        <v>31157396.57</v>
      </c>
      <c r="G40" s="62">
        <v>0</v>
      </c>
      <c r="H40" s="62">
        <v>0</v>
      </c>
      <c r="I40" s="62">
        <v>900</v>
      </c>
      <c r="J40" s="62">
        <v>19017287.059999999</v>
      </c>
      <c r="K40" s="62">
        <v>0</v>
      </c>
      <c r="L40" s="62">
        <v>51160.11</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3">
        <f t="shared" si="0"/>
        <v>50226743.739999995</v>
      </c>
      <c r="AM40" s="70"/>
    </row>
    <row r="41" spans="1:39" ht="20.100000000000001" customHeight="1">
      <c r="A41" s="59" t="s">
        <v>624</v>
      </c>
      <c r="B41" s="60" t="s">
        <v>716</v>
      </c>
      <c r="C41" s="61" t="s">
        <v>1298</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3">
        <f t="shared" si="0"/>
        <v>0</v>
      </c>
      <c r="AM41" s="70"/>
    </row>
    <row r="42" spans="1:39" ht="20.100000000000001" customHeight="1">
      <c r="A42" s="59">
        <v>108</v>
      </c>
      <c r="B42" s="60" t="s">
        <v>66</v>
      </c>
      <c r="C42" s="61" t="s">
        <v>1298</v>
      </c>
      <c r="D42" s="62">
        <v>0</v>
      </c>
      <c r="E42" s="62">
        <v>0</v>
      </c>
      <c r="F42" s="62">
        <v>5250</v>
      </c>
      <c r="G42" s="62">
        <v>16972.2</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3">
        <f t="shared" si="0"/>
        <v>22222.2</v>
      </c>
      <c r="AM42" s="70"/>
    </row>
    <row r="43" spans="1:39" ht="20.100000000000001" customHeight="1">
      <c r="A43" s="59">
        <v>109</v>
      </c>
      <c r="B43" s="60" t="s">
        <v>717</v>
      </c>
      <c r="C43" s="61" t="s">
        <v>1298</v>
      </c>
      <c r="D43" s="62">
        <v>0</v>
      </c>
      <c r="E43" s="62">
        <v>0</v>
      </c>
      <c r="F43" s="62">
        <v>712302.5</v>
      </c>
      <c r="G43" s="62">
        <v>2251.1999999999998</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0</v>
      </c>
      <c r="AG43" s="62">
        <v>0</v>
      </c>
      <c r="AH43" s="62">
        <v>0</v>
      </c>
      <c r="AI43" s="62">
        <v>0</v>
      </c>
      <c r="AJ43" s="63">
        <f t="shared" si="0"/>
        <v>714553.7</v>
      </c>
      <c r="AM43" s="70"/>
    </row>
    <row r="44" spans="1:39" ht="20.100000000000001" customHeight="1">
      <c r="A44" s="59">
        <v>111</v>
      </c>
      <c r="B44" s="60" t="s">
        <v>718</v>
      </c>
      <c r="C44" s="61" t="s">
        <v>1298</v>
      </c>
      <c r="D44" s="62">
        <v>0</v>
      </c>
      <c r="E44" s="62">
        <v>0</v>
      </c>
      <c r="F44" s="62">
        <v>0</v>
      </c>
      <c r="G44" s="62">
        <v>2290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3">
        <f t="shared" si="0"/>
        <v>2290</v>
      </c>
      <c r="AM44" s="70"/>
    </row>
    <row r="45" spans="1:39" ht="20.100000000000001" customHeight="1">
      <c r="A45" s="59">
        <v>112</v>
      </c>
      <c r="B45" s="60" t="s">
        <v>719</v>
      </c>
      <c r="C45" s="61" t="s">
        <v>1298</v>
      </c>
      <c r="D45" s="62">
        <v>0</v>
      </c>
      <c r="E45" s="62">
        <v>0</v>
      </c>
      <c r="F45" s="62">
        <v>0</v>
      </c>
      <c r="G45" s="62">
        <v>3084</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3">
        <f t="shared" si="0"/>
        <v>3084</v>
      </c>
      <c r="AM45" s="70"/>
    </row>
    <row r="46" spans="1:39" ht="20.100000000000001" customHeight="1">
      <c r="A46" s="59">
        <v>113</v>
      </c>
      <c r="B46" s="60" t="s">
        <v>720</v>
      </c>
      <c r="C46" s="61" t="s">
        <v>1298</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3">
        <f t="shared" si="0"/>
        <v>0</v>
      </c>
      <c r="AM46" s="70"/>
    </row>
    <row r="47" spans="1:39" ht="20.100000000000001" customHeight="1">
      <c r="A47" s="59">
        <v>115</v>
      </c>
      <c r="B47" s="60" t="s">
        <v>721</v>
      </c>
      <c r="C47" s="61" t="s">
        <v>1298</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3">
        <f t="shared" si="0"/>
        <v>0</v>
      </c>
      <c r="AM47" s="70"/>
    </row>
    <row r="48" spans="1:39" ht="20.100000000000001" customHeight="1">
      <c r="A48" s="59">
        <v>117</v>
      </c>
      <c r="B48" s="60" t="s">
        <v>722</v>
      </c>
      <c r="C48" s="61" t="s">
        <v>1298</v>
      </c>
      <c r="D48" s="62">
        <v>0</v>
      </c>
      <c r="E48" s="62">
        <v>0</v>
      </c>
      <c r="F48" s="62">
        <v>8208300.5700000003</v>
      </c>
      <c r="G48" s="62">
        <v>2245</v>
      </c>
      <c r="H48" s="62">
        <v>0</v>
      </c>
      <c r="I48" s="62">
        <v>13450</v>
      </c>
      <c r="J48" s="62">
        <v>8774.17</v>
      </c>
      <c r="K48" s="62">
        <v>8221.5</v>
      </c>
      <c r="L48" s="62">
        <v>0</v>
      </c>
      <c r="M48" s="62">
        <v>0</v>
      </c>
      <c r="N48" s="62">
        <v>160</v>
      </c>
      <c r="O48" s="62">
        <v>5994.31</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3">
        <f t="shared" si="0"/>
        <v>8247145.5499999998</v>
      </c>
      <c r="AM48" s="70"/>
    </row>
    <row r="49" spans="1:39" ht="20.100000000000001" customHeight="1">
      <c r="A49" s="59">
        <v>119</v>
      </c>
      <c r="B49" s="60" t="s">
        <v>723</v>
      </c>
      <c r="C49" s="61" t="s">
        <v>1298</v>
      </c>
      <c r="D49" s="62">
        <v>0</v>
      </c>
      <c r="E49" s="62">
        <v>0</v>
      </c>
      <c r="F49" s="62">
        <v>0</v>
      </c>
      <c r="G49" s="62">
        <v>0</v>
      </c>
      <c r="H49" s="62">
        <v>0</v>
      </c>
      <c r="I49" s="62">
        <v>2650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3">
        <f t="shared" si="0"/>
        <v>2650</v>
      </c>
      <c r="AM49" s="70"/>
    </row>
    <row r="50" spans="1:39" ht="20.100000000000001" customHeight="1">
      <c r="A50" s="59">
        <v>121</v>
      </c>
      <c r="B50" s="60" t="s">
        <v>724</v>
      </c>
      <c r="C50" s="61" t="s">
        <v>1298</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3">
        <f t="shared" si="0"/>
        <v>0</v>
      </c>
      <c r="AM50" s="70"/>
    </row>
    <row r="51" spans="1:39" ht="20.100000000000001" customHeight="1">
      <c r="A51" s="59">
        <v>124</v>
      </c>
      <c r="B51" s="60" t="s">
        <v>725</v>
      </c>
      <c r="C51" s="61" t="s">
        <v>1298</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3">
        <f t="shared" si="0"/>
        <v>0</v>
      </c>
      <c r="AM51" s="70"/>
    </row>
    <row r="52" spans="1:39" ht="20.100000000000001" customHeight="1">
      <c r="A52" s="59">
        <v>129</v>
      </c>
      <c r="B52" s="60" t="s">
        <v>726</v>
      </c>
      <c r="C52" s="61" t="s">
        <v>1298</v>
      </c>
      <c r="D52" s="62">
        <v>0</v>
      </c>
      <c r="E52" s="62">
        <v>0</v>
      </c>
      <c r="F52" s="62">
        <v>736893</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3">
        <f t="shared" si="0"/>
        <v>736893</v>
      </c>
      <c r="AM52" s="70"/>
    </row>
    <row r="53" spans="1:39" ht="20.100000000000001" customHeight="1">
      <c r="A53" s="59">
        <v>130</v>
      </c>
      <c r="B53" s="60" t="s">
        <v>727</v>
      </c>
      <c r="C53" s="61" t="s">
        <v>1298</v>
      </c>
      <c r="D53" s="62">
        <v>0</v>
      </c>
      <c r="E53" s="62">
        <v>0</v>
      </c>
      <c r="F53" s="62">
        <v>10278740.49</v>
      </c>
      <c r="G53" s="62">
        <v>3763163.37</v>
      </c>
      <c r="H53" s="62">
        <v>0</v>
      </c>
      <c r="I53" s="62">
        <v>0</v>
      </c>
      <c r="J53" s="62">
        <v>943635.19</v>
      </c>
      <c r="K53" s="62">
        <v>0</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3">
        <f t="shared" si="0"/>
        <v>14985539.049999999</v>
      </c>
      <c r="AM53" s="70"/>
    </row>
    <row r="54" spans="1:39" ht="20.100000000000001" customHeight="1">
      <c r="A54" s="59">
        <v>132</v>
      </c>
      <c r="B54" s="60" t="s">
        <v>728</v>
      </c>
      <c r="C54" s="61" t="s">
        <v>1298</v>
      </c>
      <c r="D54" s="62">
        <v>0</v>
      </c>
      <c r="E54" s="62">
        <v>0</v>
      </c>
      <c r="F54" s="62">
        <v>17172</v>
      </c>
      <c r="G54" s="62">
        <v>27758.379999999997</v>
      </c>
      <c r="H54" s="62">
        <v>0</v>
      </c>
      <c r="I54" s="62">
        <v>5039.3</v>
      </c>
      <c r="J54" s="62">
        <v>16211058.77</v>
      </c>
      <c r="K54" s="62">
        <v>15705</v>
      </c>
      <c r="L54" s="62">
        <v>0</v>
      </c>
      <c r="M54" s="62">
        <v>0</v>
      </c>
      <c r="N54" s="62">
        <v>240784.32</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0</v>
      </c>
      <c r="AG54" s="62">
        <v>0</v>
      </c>
      <c r="AH54" s="62">
        <v>0</v>
      </c>
      <c r="AI54" s="62">
        <v>0</v>
      </c>
      <c r="AJ54" s="63">
        <f t="shared" si="0"/>
        <v>16517517.77</v>
      </c>
      <c r="AM54" s="70"/>
    </row>
    <row r="55" spans="1:39" ht="20.100000000000001" customHeight="1">
      <c r="A55" s="59">
        <v>133</v>
      </c>
      <c r="B55" s="60" t="s">
        <v>729</v>
      </c>
      <c r="C55" s="61" t="s">
        <v>1298</v>
      </c>
      <c r="D55" s="62">
        <v>0</v>
      </c>
      <c r="E55" s="62">
        <v>0</v>
      </c>
      <c r="F55" s="62">
        <v>1295675.3400000001</v>
      </c>
      <c r="G55" s="62">
        <v>146553</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3">
        <f t="shared" si="0"/>
        <v>1442228.34</v>
      </c>
      <c r="AM55" s="70"/>
    </row>
    <row r="56" spans="1:39" ht="20.100000000000001" customHeight="1">
      <c r="A56" s="59">
        <v>134</v>
      </c>
      <c r="B56" s="60" t="s">
        <v>730</v>
      </c>
      <c r="C56" s="61" t="s">
        <v>1298</v>
      </c>
      <c r="D56" s="62">
        <v>0</v>
      </c>
      <c r="E56" s="62">
        <v>480</v>
      </c>
      <c r="F56" s="62">
        <v>30989351.260000002</v>
      </c>
      <c r="G56" s="62">
        <v>1871.5</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3">
        <f t="shared" si="0"/>
        <v>30991702.760000002</v>
      </c>
      <c r="AM56" s="70"/>
    </row>
    <row r="57" spans="1:39" ht="20.100000000000001" customHeight="1">
      <c r="A57" s="73">
        <v>137</v>
      </c>
      <c r="B57" s="74" t="s">
        <v>731</v>
      </c>
      <c r="C57" s="75" t="s">
        <v>1298</v>
      </c>
      <c r="D57" s="76">
        <v>0</v>
      </c>
      <c r="E57" s="76">
        <v>0</v>
      </c>
      <c r="F57" s="76">
        <v>0</v>
      </c>
      <c r="G57" s="76">
        <v>0</v>
      </c>
      <c r="H57" s="76">
        <v>0</v>
      </c>
      <c r="I57" s="76">
        <v>50</v>
      </c>
      <c r="J57" s="76">
        <v>474595.31</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c r="AI57" s="76">
        <v>0</v>
      </c>
      <c r="AJ57" s="77">
        <f t="shared" si="0"/>
        <v>474645.31</v>
      </c>
      <c r="AM57" s="70"/>
    </row>
    <row r="58" spans="1:39" ht="20.100000000000001" customHeight="1">
      <c r="A58" s="73">
        <v>138</v>
      </c>
      <c r="B58" s="74" t="s">
        <v>732</v>
      </c>
      <c r="C58" s="75" t="s">
        <v>1298</v>
      </c>
      <c r="D58" s="76">
        <v>0</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0</v>
      </c>
      <c r="AE58" s="76">
        <v>0</v>
      </c>
      <c r="AF58" s="76">
        <v>0</v>
      </c>
      <c r="AG58" s="76">
        <v>0</v>
      </c>
      <c r="AH58" s="76">
        <v>0</v>
      </c>
      <c r="AI58" s="76">
        <v>0</v>
      </c>
      <c r="AJ58" s="77">
        <f t="shared" si="0"/>
        <v>0</v>
      </c>
      <c r="AM58" s="70"/>
    </row>
    <row r="59" spans="1:39" ht="20.100000000000001" customHeight="1">
      <c r="A59" s="73">
        <v>139</v>
      </c>
      <c r="B59" s="74" t="s">
        <v>733</v>
      </c>
      <c r="C59" s="75" t="s">
        <v>1298</v>
      </c>
      <c r="D59" s="76">
        <v>0</v>
      </c>
      <c r="E59" s="76">
        <v>0</v>
      </c>
      <c r="F59" s="76">
        <v>0</v>
      </c>
      <c r="G59" s="76">
        <v>20324.399999999998</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c r="AI59" s="76">
        <v>0</v>
      </c>
      <c r="AJ59" s="77">
        <f t="shared" si="0"/>
        <v>20324.399999999998</v>
      </c>
      <c r="AM59" s="70"/>
    </row>
    <row r="60" spans="1:39" ht="20.100000000000001" customHeight="1">
      <c r="A60" s="73">
        <v>140</v>
      </c>
      <c r="B60" s="74" t="s">
        <v>734</v>
      </c>
      <c r="C60" s="75" t="s">
        <v>1298</v>
      </c>
      <c r="D60" s="76">
        <v>0</v>
      </c>
      <c r="E60" s="76">
        <v>0</v>
      </c>
      <c r="F60" s="76">
        <v>0</v>
      </c>
      <c r="G60" s="76">
        <v>1975.5500000000002</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c r="AI60" s="76">
        <v>0</v>
      </c>
      <c r="AJ60" s="77">
        <f t="shared" si="0"/>
        <v>1975.5500000000002</v>
      </c>
      <c r="AM60" s="70"/>
    </row>
    <row r="61" spans="1:39" ht="20.100000000000001" customHeight="1">
      <c r="A61" s="73">
        <v>141</v>
      </c>
      <c r="B61" s="74" t="s">
        <v>735</v>
      </c>
      <c r="C61" s="75" t="s">
        <v>1298</v>
      </c>
      <c r="D61" s="76">
        <v>0</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c r="AI61" s="76">
        <v>0</v>
      </c>
      <c r="AJ61" s="77">
        <f t="shared" si="0"/>
        <v>0</v>
      </c>
      <c r="AM61" s="70"/>
    </row>
    <row r="62" spans="1:39" ht="20.100000000000001" customHeight="1">
      <c r="A62" s="73">
        <v>142</v>
      </c>
      <c r="B62" s="74" t="s">
        <v>736</v>
      </c>
      <c r="C62" s="75" t="s">
        <v>1298</v>
      </c>
      <c r="D62" s="76">
        <v>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c r="AI62" s="76">
        <v>0</v>
      </c>
      <c r="AJ62" s="77">
        <f t="shared" si="0"/>
        <v>0</v>
      </c>
      <c r="AM62" s="70"/>
    </row>
    <row r="63" spans="1:39" ht="20.100000000000001" customHeight="1">
      <c r="A63" s="73">
        <v>143</v>
      </c>
      <c r="B63" s="74" t="s">
        <v>87</v>
      </c>
      <c r="C63" s="75" t="s">
        <v>1298</v>
      </c>
      <c r="D63" s="76">
        <v>0</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c r="AI63" s="76">
        <v>0</v>
      </c>
      <c r="AJ63" s="77">
        <f t="shared" si="0"/>
        <v>0</v>
      </c>
      <c r="AM63" s="70"/>
    </row>
    <row r="64" spans="1:39" ht="20.100000000000001" customHeight="1">
      <c r="A64" s="73">
        <v>144</v>
      </c>
      <c r="B64" s="74" t="s">
        <v>737</v>
      </c>
      <c r="C64" s="75" t="s">
        <v>1298</v>
      </c>
      <c r="D64" s="76">
        <v>0</v>
      </c>
      <c r="E64" s="76">
        <v>0</v>
      </c>
      <c r="F64" s="76">
        <v>0</v>
      </c>
      <c r="G64" s="76">
        <v>5472.8</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c r="AI64" s="76">
        <v>0</v>
      </c>
      <c r="AJ64" s="77">
        <f t="shared" si="0"/>
        <v>5472.8</v>
      </c>
      <c r="AM64" s="70"/>
    </row>
    <row r="65" spans="1:39" ht="20.100000000000001" customHeight="1">
      <c r="A65" s="73">
        <v>145</v>
      </c>
      <c r="B65" s="74" t="s">
        <v>89</v>
      </c>
      <c r="C65" s="75" t="s">
        <v>1298</v>
      </c>
      <c r="D65" s="76">
        <v>0</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c r="AI65" s="76">
        <v>0</v>
      </c>
      <c r="AJ65" s="77">
        <f t="shared" si="0"/>
        <v>0</v>
      </c>
      <c r="AM65" s="70"/>
    </row>
    <row r="66" spans="1:39" ht="20.100000000000001" customHeight="1">
      <c r="A66" s="73">
        <v>146</v>
      </c>
      <c r="B66" s="74" t="s">
        <v>90</v>
      </c>
      <c r="C66" s="75" t="s">
        <v>1298</v>
      </c>
      <c r="D66" s="76">
        <v>0</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c r="AI66" s="76">
        <v>0</v>
      </c>
      <c r="AJ66" s="77">
        <f t="shared" si="0"/>
        <v>0</v>
      </c>
      <c r="AM66" s="70"/>
    </row>
    <row r="67" spans="1:39" ht="20.100000000000001" customHeight="1">
      <c r="A67" s="73">
        <v>147</v>
      </c>
      <c r="B67" s="74" t="s">
        <v>738</v>
      </c>
      <c r="C67" s="75" t="s">
        <v>1298</v>
      </c>
      <c r="D67" s="76">
        <v>0</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c r="AI67" s="76">
        <v>0</v>
      </c>
      <c r="AJ67" s="77">
        <f t="shared" si="0"/>
        <v>0</v>
      </c>
      <c r="AM67" s="70"/>
    </row>
    <row r="68" spans="1:39" ht="20.100000000000001" customHeight="1">
      <c r="A68" s="73">
        <v>148</v>
      </c>
      <c r="B68" s="74" t="s">
        <v>739</v>
      </c>
      <c r="C68" s="75" t="s">
        <v>1298</v>
      </c>
      <c r="D68" s="76">
        <v>0</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c r="AI68" s="76">
        <v>0</v>
      </c>
      <c r="AJ68" s="77">
        <f t="shared" si="0"/>
        <v>0</v>
      </c>
      <c r="AM68" s="70"/>
    </row>
    <row r="69" spans="1:39" ht="20.100000000000001" customHeight="1">
      <c r="A69" s="59">
        <v>149</v>
      </c>
      <c r="B69" s="60" t="s">
        <v>740</v>
      </c>
      <c r="C69" s="61" t="s">
        <v>1298</v>
      </c>
      <c r="D69" s="62">
        <v>0</v>
      </c>
      <c r="E69" s="62">
        <v>0</v>
      </c>
      <c r="F69" s="62">
        <v>0</v>
      </c>
      <c r="G69" s="62">
        <v>83.52000000000001</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3">
        <f t="shared" si="0"/>
        <v>83.52000000000001</v>
      </c>
      <c r="AM69" s="70"/>
    </row>
    <row r="70" spans="1:39" ht="20.100000000000001" customHeight="1">
      <c r="A70" s="59">
        <v>150</v>
      </c>
      <c r="B70" s="60" t="s">
        <v>94</v>
      </c>
      <c r="C70" s="61" t="s">
        <v>1298</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3">
        <f t="shared" si="0"/>
        <v>0</v>
      </c>
      <c r="AM70" s="70"/>
    </row>
    <row r="71" spans="1:39" ht="20.100000000000001" customHeight="1">
      <c r="A71" s="59">
        <v>152</v>
      </c>
      <c r="B71" s="60" t="s">
        <v>741</v>
      </c>
      <c r="C71" s="61" t="s">
        <v>1298</v>
      </c>
      <c r="D71" s="62">
        <v>0</v>
      </c>
      <c r="E71" s="62">
        <v>0</v>
      </c>
      <c r="F71" s="62">
        <v>0</v>
      </c>
      <c r="G71" s="62">
        <v>16598.07</v>
      </c>
      <c r="H71" s="62">
        <v>0</v>
      </c>
      <c r="I71" s="62">
        <v>0</v>
      </c>
      <c r="J71" s="62">
        <v>0</v>
      </c>
      <c r="K71" s="62">
        <v>0</v>
      </c>
      <c r="L71" s="62">
        <v>0</v>
      </c>
      <c r="M71" s="62">
        <v>0</v>
      </c>
      <c r="N71" s="62">
        <v>0</v>
      </c>
      <c r="O71" s="62">
        <v>0</v>
      </c>
      <c r="P71" s="62">
        <v>601000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3">
        <f t="shared" si="0"/>
        <v>617598.06999999995</v>
      </c>
      <c r="AM71" s="70"/>
    </row>
    <row r="72" spans="1:39" ht="20.100000000000001" customHeight="1">
      <c r="A72" s="59">
        <v>153</v>
      </c>
      <c r="B72" s="60" t="s">
        <v>742</v>
      </c>
      <c r="C72" s="61" t="s">
        <v>1298</v>
      </c>
      <c r="D72" s="62">
        <v>0</v>
      </c>
      <c r="E72" s="62">
        <v>0</v>
      </c>
      <c r="F72" s="62">
        <v>0</v>
      </c>
      <c r="G72" s="62">
        <v>0</v>
      </c>
      <c r="H72" s="62">
        <v>0</v>
      </c>
      <c r="I72" s="62">
        <v>0</v>
      </c>
      <c r="J72" s="62">
        <v>0</v>
      </c>
      <c r="K72" s="62">
        <v>0</v>
      </c>
      <c r="L72" s="62">
        <v>0</v>
      </c>
      <c r="M72" s="62">
        <v>0</v>
      </c>
      <c r="N72" s="62">
        <v>0</v>
      </c>
      <c r="O72" s="62">
        <v>0</v>
      </c>
      <c r="P72" s="62">
        <v>245026.5</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3">
        <f t="shared" si="0"/>
        <v>245026.5</v>
      </c>
      <c r="AM72" s="70"/>
    </row>
    <row r="73" spans="1:39" ht="20.100000000000001" customHeight="1">
      <c r="A73" s="59">
        <v>154</v>
      </c>
      <c r="B73" s="60" t="s">
        <v>743</v>
      </c>
      <c r="C73" s="61" t="s">
        <v>1298</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3">
        <f t="shared" si="0"/>
        <v>0</v>
      </c>
      <c r="AM73" s="70"/>
    </row>
    <row r="74" spans="1:39" ht="20.100000000000001" customHeight="1">
      <c r="A74" s="59">
        <v>155</v>
      </c>
      <c r="B74" s="60" t="s">
        <v>744</v>
      </c>
      <c r="C74" s="61" t="s">
        <v>1298</v>
      </c>
      <c r="D74" s="62">
        <v>0</v>
      </c>
      <c r="E74" s="62">
        <v>0</v>
      </c>
      <c r="F74" s="62">
        <v>0</v>
      </c>
      <c r="G74" s="62">
        <v>4926.46</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62">
        <v>0</v>
      </c>
      <c r="AH74" s="62">
        <v>0</v>
      </c>
      <c r="AI74" s="62">
        <v>0</v>
      </c>
      <c r="AJ74" s="63">
        <f t="shared" si="0"/>
        <v>4926.46</v>
      </c>
      <c r="AM74" s="70"/>
    </row>
    <row r="75" spans="1:39" ht="20.100000000000001" customHeight="1">
      <c r="A75" s="59">
        <v>156</v>
      </c>
      <c r="B75" s="60" t="s">
        <v>745</v>
      </c>
      <c r="C75" s="61" t="s">
        <v>1298</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3">
        <f t="shared" si="0"/>
        <v>0</v>
      </c>
      <c r="AM75" s="70"/>
    </row>
    <row r="76" spans="1:39" ht="20.100000000000001" customHeight="1">
      <c r="A76" s="59">
        <v>157</v>
      </c>
      <c r="B76" s="60" t="s">
        <v>746</v>
      </c>
      <c r="C76" s="61" t="s">
        <v>1298</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3">
        <f t="shared" si="0"/>
        <v>0</v>
      </c>
      <c r="AM76" s="70"/>
    </row>
    <row r="77" spans="1:39" ht="20.100000000000001" customHeight="1">
      <c r="A77" s="59">
        <v>159</v>
      </c>
      <c r="B77" s="60" t="s">
        <v>747</v>
      </c>
      <c r="C77" s="61" t="s">
        <v>1298</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3">
        <f t="shared" si="0"/>
        <v>0</v>
      </c>
      <c r="AM77" s="70"/>
    </row>
    <row r="78" spans="1:39" ht="20.100000000000001" customHeight="1">
      <c r="A78" s="59">
        <v>163</v>
      </c>
      <c r="B78" s="60" t="s">
        <v>748</v>
      </c>
      <c r="C78" s="61" t="s">
        <v>1298</v>
      </c>
      <c r="D78" s="62">
        <v>2074.7600000000002</v>
      </c>
      <c r="E78" s="62">
        <v>0</v>
      </c>
      <c r="F78" s="62">
        <v>1436591.39</v>
      </c>
      <c r="G78" s="62">
        <v>14581.65</v>
      </c>
      <c r="H78" s="62">
        <v>0</v>
      </c>
      <c r="I78" s="62">
        <v>0</v>
      </c>
      <c r="J78" s="62">
        <v>0</v>
      </c>
      <c r="K78" s="62">
        <v>527.32000000000005</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3">
        <f t="shared" ref="AJ78:AJ141" si="1">SUM(D78:AI78)</f>
        <v>1453775.1199999999</v>
      </c>
      <c r="AM78" s="70"/>
    </row>
    <row r="79" spans="1:39" ht="20.100000000000001" customHeight="1">
      <c r="A79" s="59">
        <v>169</v>
      </c>
      <c r="B79" s="60" t="s">
        <v>749</v>
      </c>
      <c r="C79" s="61" t="s">
        <v>1298</v>
      </c>
      <c r="D79" s="62">
        <v>0</v>
      </c>
      <c r="E79" s="62">
        <v>0</v>
      </c>
      <c r="F79" s="62">
        <v>0</v>
      </c>
      <c r="G79" s="62">
        <v>39485.479999999996</v>
      </c>
      <c r="H79" s="62">
        <v>0</v>
      </c>
      <c r="I79" s="62">
        <v>283.72000000000003</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3">
        <f t="shared" si="1"/>
        <v>39769.199999999997</v>
      </c>
      <c r="AM79" s="70"/>
    </row>
    <row r="80" spans="1:39" ht="20.100000000000001" customHeight="1">
      <c r="A80" s="59">
        <v>170</v>
      </c>
      <c r="B80" s="60" t="s">
        <v>750</v>
      </c>
      <c r="C80" s="61" t="s">
        <v>1298</v>
      </c>
      <c r="D80" s="62">
        <v>0</v>
      </c>
      <c r="E80" s="62">
        <v>0</v>
      </c>
      <c r="F80" s="62">
        <v>0</v>
      </c>
      <c r="G80" s="62">
        <v>1380</v>
      </c>
      <c r="H80" s="62">
        <v>0</v>
      </c>
      <c r="I80" s="62">
        <v>0</v>
      </c>
      <c r="J80" s="62">
        <v>0</v>
      </c>
      <c r="K80" s="62">
        <v>0</v>
      </c>
      <c r="L80" s="62">
        <v>0</v>
      </c>
      <c r="M80" s="62">
        <v>0</v>
      </c>
      <c r="N80" s="62">
        <v>0</v>
      </c>
      <c r="O80" s="62">
        <v>0</v>
      </c>
      <c r="P80" s="62">
        <v>0</v>
      </c>
      <c r="Q80" s="62">
        <v>0</v>
      </c>
      <c r="R80" s="62">
        <v>0</v>
      </c>
      <c r="S80" s="62">
        <v>0</v>
      </c>
      <c r="T80" s="62">
        <v>0</v>
      </c>
      <c r="U80" s="62">
        <v>0</v>
      </c>
      <c r="V80" s="62">
        <v>0</v>
      </c>
      <c r="W80" s="62">
        <v>0</v>
      </c>
      <c r="X80" s="62">
        <v>0</v>
      </c>
      <c r="Y80" s="62">
        <v>0</v>
      </c>
      <c r="Z80" s="62">
        <v>0</v>
      </c>
      <c r="AA80" s="62">
        <v>0</v>
      </c>
      <c r="AB80" s="62">
        <v>0</v>
      </c>
      <c r="AC80" s="62">
        <v>0</v>
      </c>
      <c r="AD80" s="62">
        <v>0</v>
      </c>
      <c r="AE80" s="62">
        <v>0</v>
      </c>
      <c r="AF80" s="62">
        <v>0</v>
      </c>
      <c r="AG80" s="62">
        <v>0</v>
      </c>
      <c r="AH80" s="62">
        <v>0</v>
      </c>
      <c r="AI80" s="62">
        <v>0</v>
      </c>
      <c r="AJ80" s="63">
        <f t="shared" si="1"/>
        <v>1380</v>
      </c>
      <c r="AM80" s="70"/>
    </row>
    <row r="81" spans="1:39" ht="20.100000000000001" customHeight="1">
      <c r="A81" s="59">
        <v>171</v>
      </c>
      <c r="B81" s="60" t="s">
        <v>751</v>
      </c>
      <c r="C81" s="61" t="s">
        <v>1298</v>
      </c>
      <c r="D81" s="62">
        <v>0</v>
      </c>
      <c r="E81" s="62">
        <v>0</v>
      </c>
      <c r="F81" s="62">
        <v>0</v>
      </c>
      <c r="G81" s="62">
        <v>0</v>
      </c>
      <c r="H81" s="62">
        <v>0</v>
      </c>
      <c r="I81" s="62">
        <v>0</v>
      </c>
      <c r="J81" s="62">
        <v>0</v>
      </c>
      <c r="K81" s="62">
        <v>0</v>
      </c>
      <c r="L81" s="62">
        <v>0</v>
      </c>
      <c r="M81" s="62">
        <v>0</v>
      </c>
      <c r="N81" s="62">
        <v>0</v>
      </c>
      <c r="O81" s="62">
        <v>0</v>
      </c>
      <c r="P81" s="62">
        <v>0</v>
      </c>
      <c r="Q81" s="62">
        <v>0</v>
      </c>
      <c r="R81" s="62">
        <v>0</v>
      </c>
      <c r="S81" s="62">
        <v>0</v>
      </c>
      <c r="T81" s="62">
        <v>0</v>
      </c>
      <c r="U81" s="62">
        <v>0</v>
      </c>
      <c r="V81" s="62">
        <v>0</v>
      </c>
      <c r="W81" s="62">
        <v>0</v>
      </c>
      <c r="X81" s="62">
        <v>0</v>
      </c>
      <c r="Y81" s="62">
        <v>0</v>
      </c>
      <c r="Z81" s="62">
        <v>0</v>
      </c>
      <c r="AA81" s="62">
        <v>0</v>
      </c>
      <c r="AB81" s="62">
        <v>0</v>
      </c>
      <c r="AC81" s="62">
        <v>0</v>
      </c>
      <c r="AD81" s="62">
        <v>0</v>
      </c>
      <c r="AE81" s="62">
        <v>0</v>
      </c>
      <c r="AF81" s="62">
        <v>0</v>
      </c>
      <c r="AG81" s="62">
        <v>0</v>
      </c>
      <c r="AH81" s="62">
        <v>0</v>
      </c>
      <c r="AI81" s="62">
        <v>0</v>
      </c>
      <c r="AJ81" s="63">
        <f t="shared" si="1"/>
        <v>0</v>
      </c>
      <c r="AM81" s="70"/>
    </row>
    <row r="82" spans="1:39" ht="20.100000000000001" customHeight="1">
      <c r="A82" s="59">
        <v>188</v>
      </c>
      <c r="B82" s="60" t="s">
        <v>752</v>
      </c>
      <c r="C82" s="61" t="s">
        <v>1298</v>
      </c>
      <c r="D82" s="62">
        <v>0</v>
      </c>
      <c r="E82" s="62">
        <v>0</v>
      </c>
      <c r="F82" s="62">
        <v>0</v>
      </c>
      <c r="G82" s="62">
        <v>0</v>
      </c>
      <c r="H82" s="62">
        <v>0</v>
      </c>
      <c r="I82" s="62">
        <v>0</v>
      </c>
      <c r="J82" s="62">
        <v>0</v>
      </c>
      <c r="K82" s="62">
        <v>0</v>
      </c>
      <c r="L82" s="62">
        <v>0</v>
      </c>
      <c r="M82" s="62">
        <v>0</v>
      </c>
      <c r="N82" s="62">
        <v>0</v>
      </c>
      <c r="O82" s="62">
        <v>0</v>
      </c>
      <c r="P82" s="62">
        <v>0</v>
      </c>
      <c r="Q82" s="62">
        <v>0</v>
      </c>
      <c r="R82" s="62">
        <v>0</v>
      </c>
      <c r="S82" s="62">
        <v>0</v>
      </c>
      <c r="T82" s="62">
        <v>0</v>
      </c>
      <c r="U82" s="62">
        <v>0</v>
      </c>
      <c r="V82" s="62">
        <v>0</v>
      </c>
      <c r="W82" s="62">
        <v>0</v>
      </c>
      <c r="X82" s="62">
        <v>0</v>
      </c>
      <c r="Y82" s="62">
        <v>0</v>
      </c>
      <c r="Z82" s="62">
        <v>0</v>
      </c>
      <c r="AA82" s="62">
        <v>0</v>
      </c>
      <c r="AB82" s="62">
        <v>0</v>
      </c>
      <c r="AC82" s="62">
        <v>0</v>
      </c>
      <c r="AD82" s="62">
        <v>0</v>
      </c>
      <c r="AE82" s="62">
        <v>0</v>
      </c>
      <c r="AF82" s="62">
        <v>0</v>
      </c>
      <c r="AG82" s="62">
        <v>0</v>
      </c>
      <c r="AH82" s="62">
        <v>0</v>
      </c>
      <c r="AI82" s="62">
        <v>0</v>
      </c>
      <c r="AJ82" s="63">
        <f t="shared" si="1"/>
        <v>0</v>
      </c>
      <c r="AM82" s="70"/>
    </row>
    <row r="83" spans="1:39" ht="20.100000000000001" customHeight="1">
      <c r="A83" s="59">
        <v>190</v>
      </c>
      <c r="B83" s="60" t="s">
        <v>107</v>
      </c>
      <c r="C83" s="61" t="s">
        <v>1298</v>
      </c>
      <c r="D83" s="62">
        <v>0</v>
      </c>
      <c r="E83" s="62">
        <v>0</v>
      </c>
      <c r="F83" s="62">
        <v>0</v>
      </c>
      <c r="G83" s="62">
        <v>11050.55</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0</v>
      </c>
      <c r="AG83" s="62">
        <v>0</v>
      </c>
      <c r="AH83" s="62">
        <v>0</v>
      </c>
      <c r="AI83" s="62">
        <v>0</v>
      </c>
      <c r="AJ83" s="63">
        <f t="shared" si="1"/>
        <v>11050.55</v>
      </c>
      <c r="AM83" s="70"/>
    </row>
    <row r="84" spans="1:39" ht="20.100000000000001" customHeight="1">
      <c r="A84" s="59">
        <v>192</v>
      </c>
      <c r="B84" s="60" t="s">
        <v>753</v>
      </c>
      <c r="C84" s="61" t="s">
        <v>1298</v>
      </c>
      <c r="D84" s="62">
        <v>0</v>
      </c>
      <c r="E84" s="62">
        <v>0</v>
      </c>
      <c r="F84" s="62">
        <v>13017.6</v>
      </c>
      <c r="G84" s="62">
        <v>545.02</v>
      </c>
      <c r="H84" s="62">
        <v>0</v>
      </c>
      <c r="I84" s="62">
        <v>0</v>
      </c>
      <c r="J84" s="62">
        <v>0</v>
      </c>
      <c r="K84" s="62">
        <v>0</v>
      </c>
      <c r="L84" s="62">
        <v>0</v>
      </c>
      <c r="M84" s="62">
        <v>0</v>
      </c>
      <c r="N84" s="62">
        <v>0</v>
      </c>
      <c r="O84" s="62">
        <v>0</v>
      </c>
      <c r="P84" s="62">
        <v>0</v>
      </c>
      <c r="Q84" s="62">
        <v>0</v>
      </c>
      <c r="R84" s="62">
        <v>0</v>
      </c>
      <c r="S84" s="62">
        <v>0</v>
      </c>
      <c r="T84" s="62">
        <v>0</v>
      </c>
      <c r="U84" s="62">
        <v>0</v>
      </c>
      <c r="V84" s="62">
        <v>0</v>
      </c>
      <c r="W84" s="62">
        <v>0</v>
      </c>
      <c r="X84" s="62">
        <v>0</v>
      </c>
      <c r="Y84" s="62">
        <v>0</v>
      </c>
      <c r="Z84" s="62">
        <v>0</v>
      </c>
      <c r="AA84" s="62">
        <v>0</v>
      </c>
      <c r="AB84" s="62">
        <v>0</v>
      </c>
      <c r="AC84" s="62">
        <v>0</v>
      </c>
      <c r="AD84" s="62">
        <v>0</v>
      </c>
      <c r="AE84" s="62">
        <v>0</v>
      </c>
      <c r="AF84" s="62">
        <v>0</v>
      </c>
      <c r="AG84" s="62">
        <v>0</v>
      </c>
      <c r="AH84" s="62">
        <v>0</v>
      </c>
      <c r="AI84" s="62">
        <v>0</v>
      </c>
      <c r="AJ84" s="63">
        <f t="shared" si="1"/>
        <v>13562.62</v>
      </c>
      <c r="AM84" s="70"/>
    </row>
    <row r="85" spans="1:39" ht="20.100000000000001" customHeight="1">
      <c r="A85" s="59">
        <v>197</v>
      </c>
      <c r="B85" s="60" t="s">
        <v>754</v>
      </c>
      <c r="C85" s="61" t="s">
        <v>1298</v>
      </c>
      <c r="D85" s="62">
        <v>0</v>
      </c>
      <c r="E85" s="62">
        <v>0</v>
      </c>
      <c r="F85" s="62">
        <v>0</v>
      </c>
      <c r="G85" s="62">
        <v>0</v>
      </c>
      <c r="H85" s="62">
        <v>0</v>
      </c>
      <c r="I85" s="62">
        <v>0</v>
      </c>
      <c r="J85" s="62">
        <v>0</v>
      </c>
      <c r="K85" s="62">
        <v>0</v>
      </c>
      <c r="L85" s="62">
        <v>50310.5</v>
      </c>
      <c r="M85" s="62">
        <v>0</v>
      </c>
      <c r="N85" s="62">
        <v>0</v>
      </c>
      <c r="O85" s="62">
        <v>0</v>
      </c>
      <c r="P85" s="62">
        <v>0</v>
      </c>
      <c r="Q85" s="62">
        <v>0</v>
      </c>
      <c r="R85" s="62">
        <v>0</v>
      </c>
      <c r="S85" s="62">
        <v>0</v>
      </c>
      <c r="T85" s="62">
        <v>0</v>
      </c>
      <c r="U85" s="62">
        <v>0</v>
      </c>
      <c r="V85" s="62">
        <v>0</v>
      </c>
      <c r="W85" s="62">
        <v>0</v>
      </c>
      <c r="X85" s="62">
        <v>0</v>
      </c>
      <c r="Y85" s="62">
        <v>0</v>
      </c>
      <c r="Z85" s="62">
        <v>0</v>
      </c>
      <c r="AA85" s="62">
        <v>0</v>
      </c>
      <c r="AB85" s="62">
        <v>0</v>
      </c>
      <c r="AC85" s="62">
        <v>0</v>
      </c>
      <c r="AD85" s="62">
        <v>0</v>
      </c>
      <c r="AE85" s="62">
        <v>0</v>
      </c>
      <c r="AF85" s="62">
        <v>0</v>
      </c>
      <c r="AG85" s="62">
        <v>0</v>
      </c>
      <c r="AH85" s="62">
        <v>0</v>
      </c>
      <c r="AI85" s="62">
        <v>0</v>
      </c>
      <c r="AJ85" s="63">
        <f t="shared" si="1"/>
        <v>50310.5</v>
      </c>
      <c r="AM85" s="70"/>
    </row>
    <row r="86" spans="1:39" ht="20.100000000000001" customHeight="1">
      <c r="A86" s="59">
        <v>200</v>
      </c>
      <c r="B86" s="60" t="s">
        <v>755</v>
      </c>
      <c r="C86" s="61" t="s">
        <v>1298</v>
      </c>
      <c r="D86" s="62">
        <v>0</v>
      </c>
      <c r="E86" s="62">
        <v>0</v>
      </c>
      <c r="F86" s="62">
        <v>0</v>
      </c>
      <c r="G86" s="62">
        <v>0</v>
      </c>
      <c r="H86" s="62">
        <v>0</v>
      </c>
      <c r="I86" s="62">
        <v>0</v>
      </c>
      <c r="J86" s="62">
        <v>0</v>
      </c>
      <c r="K86" s="62">
        <v>0</v>
      </c>
      <c r="L86" s="62">
        <v>0</v>
      </c>
      <c r="M86" s="62">
        <v>0</v>
      </c>
      <c r="N86" s="62">
        <v>0</v>
      </c>
      <c r="O86" s="62">
        <v>0</v>
      </c>
      <c r="P86" s="62">
        <v>0</v>
      </c>
      <c r="Q86" s="62">
        <v>0</v>
      </c>
      <c r="R86" s="62">
        <v>0</v>
      </c>
      <c r="S86" s="62">
        <v>0</v>
      </c>
      <c r="T86" s="62">
        <v>0</v>
      </c>
      <c r="U86" s="62">
        <v>0</v>
      </c>
      <c r="V86" s="62">
        <v>0</v>
      </c>
      <c r="W86" s="62">
        <v>0</v>
      </c>
      <c r="X86" s="62">
        <v>0</v>
      </c>
      <c r="Y86" s="62">
        <v>0</v>
      </c>
      <c r="Z86" s="62">
        <v>0</v>
      </c>
      <c r="AA86" s="62">
        <v>0</v>
      </c>
      <c r="AB86" s="62">
        <v>0</v>
      </c>
      <c r="AC86" s="62">
        <v>0</v>
      </c>
      <c r="AD86" s="62">
        <v>0</v>
      </c>
      <c r="AE86" s="62">
        <v>0</v>
      </c>
      <c r="AF86" s="62">
        <v>0</v>
      </c>
      <c r="AG86" s="62">
        <v>0</v>
      </c>
      <c r="AH86" s="62">
        <v>0</v>
      </c>
      <c r="AI86" s="62">
        <v>0</v>
      </c>
      <c r="AJ86" s="63">
        <f t="shared" si="1"/>
        <v>0</v>
      </c>
      <c r="AM86" s="70"/>
    </row>
    <row r="87" spans="1:39" ht="20.100000000000001" customHeight="1">
      <c r="A87" s="59">
        <v>201</v>
      </c>
      <c r="B87" s="60" t="s">
        <v>756</v>
      </c>
      <c r="C87" s="61" t="s">
        <v>1298</v>
      </c>
      <c r="D87" s="62">
        <v>0</v>
      </c>
      <c r="E87" s="62">
        <v>0</v>
      </c>
      <c r="F87" s="62">
        <v>0</v>
      </c>
      <c r="G87" s="62">
        <v>120190.08</v>
      </c>
      <c r="H87" s="62">
        <v>0</v>
      </c>
      <c r="I87" s="62">
        <v>0</v>
      </c>
      <c r="J87" s="62">
        <v>0</v>
      </c>
      <c r="K87" s="62">
        <v>0</v>
      </c>
      <c r="L87" s="62">
        <v>0</v>
      </c>
      <c r="M87" s="62">
        <v>0</v>
      </c>
      <c r="N87" s="62">
        <v>0</v>
      </c>
      <c r="O87" s="62">
        <v>0</v>
      </c>
      <c r="P87" s="62">
        <v>0</v>
      </c>
      <c r="Q87" s="62">
        <v>0</v>
      </c>
      <c r="R87" s="62">
        <v>0</v>
      </c>
      <c r="S87" s="62">
        <v>0</v>
      </c>
      <c r="T87" s="62">
        <v>0</v>
      </c>
      <c r="U87" s="62">
        <v>0</v>
      </c>
      <c r="V87" s="62">
        <v>0</v>
      </c>
      <c r="W87" s="62">
        <v>0</v>
      </c>
      <c r="X87" s="62">
        <v>0</v>
      </c>
      <c r="Y87" s="62">
        <v>0</v>
      </c>
      <c r="Z87" s="62">
        <v>0</v>
      </c>
      <c r="AA87" s="62">
        <v>0</v>
      </c>
      <c r="AB87" s="62">
        <v>0</v>
      </c>
      <c r="AC87" s="62">
        <v>0</v>
      </c>
      <c r="AD87" s="62">
        <v>0</v>
      </c>
      <c r="AE87" s="62">
        <v>0</v>
      </c>
      <c r="AF87" s="62">
        <v>0</v>
      </c>
      <c r="AG87" s="62">
        <v>0</v>
      </c>
      <c r="AH87" s="62">
        <v>0</v>
      </c>
      <c r="AI87" s="62">
        <v>0</v>
      </c>
      <c r="AJ87" s="63">
        <f t="shared" si="1"/>
        <v>120190.08</v>
      </c>
      <c r="AM87" s="70"/>
    </row>
    <row r="88" spans="1:39" ht="20.100000000000001" customHeight="1">
      <c r="A88" s="59">
        <v>203</v>
      </c>
      <c r="B88" s="60" t="s">
        <v>757</v>
      </c>
      <c r="C88" s="61" t="s">
        <v>1298</v>
      </c>
      <c r="D88" s="62">
        <v>0</v>
      </c>
      <c r="E88" s="62">
        <v>0</v>
      </c>
      <c r="F88" s="62">
        <v>2338128.19</v>
      </c>
      <c r="G88" s="62">
        <v>264592.82</v>
      </c>
      <c r="H88" s="62">
        <v>0</v>
      </c>
      <c r="I88" s="62">
        <v>794.3</v>
      </c>
      <c r="J88" s="62">
        <v>0</v>
      </c>
      <c r="K88" s="62">
        <v>273.77</v>
      </c>
      <c r="L88" s="62">
        <v>0</v>
      </c>
      <c r="M88" s="62">
        <v>0</v>
      </c>
      <c r="N88" s="62">
        <v>733095.53</v>
      </c>
      <c r="O88" s="62">
        <v>0</v>
      </c>
      <c r="P88" s="62">
        <v>0</v>
      </c>
      <c r="Q88" s="62">
        <v>0</v>
      </c>
      <c r="R88" s="62">
        <v>0</v>
      </c>
      <c r="S88" s="62">
        <v>0</v>
      </c>
      <c r="T88" s="62">
        <v>0</v>
      </c>
      <c r="U88" s="62">
        <v>0</v>
      </c>
      <c r="V88" s="62">
        <v>0</v>
      </c>
      <c r="W88" s="62">
        <v>0</v>
      </c>
      <c r="X88" s="62">
        <v>0</v>
      </c>
      <c r="Y88" s="62">
        <v>0</v>
      </c>
      <c r="Z88" s="62">
        <v>0</v>
      </c>
      <c r="AA88" s="62">
        <v>0</v>
      </c>
      <c r="AB88" s="62">
        <v>0</v>
      </c>
      <c r="AC88" s="62">
        <v>0</v>
      </c>
      <c r="AD88" s="62">
        <v>0</v>
      </c>
      <c r="AE88" s="62">
        <v>0</v>
      </c>
      <c r="AF88" s="62">
        <v>0</v>
      </c>
      <c r="AG88" s="62">
        <v>0</v>
      </c>
      <c r="AH88" s="62">
        <v>0</v>
      </c>
      <c r="AI88" s="62">
        <v>0</v>
      </c>
      <c r="AJ88" s="63">
        <f t="shared" si="1"/>
        <v>3336884.6099999994</v>
      </c>
      <c r="AM88" s="70"/>
    </row>
    <row r="89" spans="1:39" ht="20.100000000000001" customHeight="1">
      <c r="A89" s="59">
        <v>206</v>
      </c>
      <c r="B89" s="60" t="s">
        <v>758</v>
      </c>
      <c r="C89" s="61" t="s">
        <v>1298</v>
      </c>
      <c r="D89" s="62">
        <v>3356500.5</v>
      </c>
      <c r="E89" s="62">
        <v>0</v>
      </c>
      <c r="F89" s="62">
        <v>0</v>
      </c>
      <c r="G89" s="62">
        <v>134113.53999999998</v>
      </c>
      <c r="H89" s="62">
        <v>0</v>
      </c>
      <c r="I89" s="62">
        <v>0</v>
      </c>
      <c r="J89" s="62">
        <v>0</v>
      </c>
      <c r="K89" s="62">
        <v>501.04</v>
      </c>
      <c r="L89" s="62">
        <v>0</v>
      </c>
      <c r="M89" s="62">
        <v>0</v>
      </c>
      <c r="N89" s="62">
        <v>0</v>
      </c>
      <c r="O89" s="62">
        <v>0</v>
      </c>
      <c r="P89" s="62">
        <v>0</v>
      </c>
      <c r="Q89" s="62">
        <v>0</v>
      </c>
      <c r="R89" s="62">
        <v>0</v>
      </c>
      <c r="S89" s="62">
        <v>0</v>
      </c>
      <c r="T89" s="62">
        <v>0</v>
      </c>
      <c r="U89" s="62">
        <v>0</v>
      </c>
      <c r="V89" s="62">
        <v>0</v>
      </c>
      <c r="W89" s="62">
        <v>0</v>
      </c>
      <c r="X89" s="62">
        <v>0</v>
      </c>
      <c r="Y89" s="62">
        <v>0</v>
      </c>
      <c r="Z89" s="62">
        <v>0</v>
      </c>
      <c r="AA89" s="62">
        <v>0</v>
      </c>
      <c r="AB89" s="62">
        <v>0</v>
      </c>
      <c r="AC89" s="62">
        <v>0</v>
      </c>
      <c r="AD89" s="62">
        <v>0</v>
      </c>
      <c r="AE89" s="62">
        <v>0</v>
      </c>
      <c r="AF89" s="62">
        <v>0</v>
      </c>
      <c r="AG89" s="62">
        <v>0</v>
      </c>
      <c r="AH89" s="62">
        <v>0</v>
      </c>
      <c r="AI89" s="62">
        <v>0</v>
      </c>
      <c r="AJ89" s="63">
        <f t="shared" si="1"/>
        <v>3491115.08</v>
      </c>
      <c r="AM89" s="70"/>
    </row>
    <row r="90" spans="1:39" ht="20.100000000000001" customHeight="1">
      <c r="A90" s="59">
        <v>209</v>
      </c>
      <c r="B90" s="60" t="s">
        <v>759</v>
      </c>
      <c r="C90" s="61" t="s">
        <v>1298</v>
      </c>
      <c r="D90" s="62">
        <v>0</v>
      </c>
      <c r="E90" s="62">
        <v>0</v>
      </c>
      <c r="F90" s="62">
        <v>0</v>
      </c>
      <c r="G90" s="62">
        <v>0</v>
      </c>
      <c r="H90" s="62">
        <v>0</v>
      </c>
      <c r="I90" s="62">
        <v>0</v>
      </c>
      <c r="J90" s="62">
        <v>0</v>
      </c>
      <c r="K90" s="62">
        <v>0</v>
      </c>
      <c r="L90" s="62">
        <v>0</v>
      </c>
      <c r="M90" s="62">
        <v>0</v>
      </c>
      <c r="N90" s="62">
        <v>0</v>
      </c>
      <c r="O90" s="62">
        <v>0</v>
      </c>
      <c r="P90" s="62">
        <v>0</v>
      </c>
      <c r="Q90" s="62">
        <v>0</v>
      </c>
      <c r="R90" s="62">
        <v>0</v>
      </c>
      <c r="S90" s="62">
        <v>0</v>
      </c>
      <c r="T90" s="62">
        <v>0</v>
      </c>
      <c r="U90" s="62">
        <v>0</v>
      </c>
      <c r="V90" s="62">
        <v>0</v>
      </c>
      <c r="W90" s="62">
        <v>0</v>
      </c>
      <c r="X90" s="62">
        <v>0</v>
      </c>
      <c r="Y90" s="62">
        <v>0</v>
      </c>
      <c r="Z90" s="62">
        <v>0</v>
      </c>
      <c r="AA90" s="62">
        <v>0</v>
      </c>
      <c r="AB90" s="62">
        <v>0</v>
      </c>
      <c r="AC90" s="62">
        <v>0</v>
      </c>
      <c r="AD90" s="62">
        <v>0</v>
      </c>
      <c r="AE90" s="62">
        <v>0</v>
      </c>
      <c r="AF90" s="62">
        <v>0</v>
      </c>
      <c r="AG90" s="62">
        <v>0</v>
      </c>
      <c r="AH90" s="62">
        <v>0</v>
      </c>
      <c r="AI90" s="62">
        <v>0</v>
      </c>
      <c r="AJ90" s="63">
        <f t="shared" si="1"/>
        <v>0</v>
      </c>
      <c r="AM90" s="70"/>
    </row>
    <row r="91" spans="1:39" ht="20.100000000000001" customHeight="1">
      <c r="A91" s="59">
        <v>210</v>
      </c>
      <c r="B91" s="60" t="s">
        <v>760</v>
      </c>
      <c r="C91" s="61" t="s">
        <v>1298</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0</v>
      </c>
      <c r="Y91" s="62">
        <v>0</v>
      </c>
      <c r="Z91" s="62">
        <v>0</v>
      </c>
      <c r="AA91" s="62">
        <v>266236.60000000003</v>
      </c>
      <c r="AB91" s="62">
        <v>0</v>
      </c>
      <c r="AC91" s="62">
        <v>0</v>
      </c>
      <c r="AD91" s="62">
        <v>0</v>
      </c>
      <c r="AE91" s="62">
        <v>0</v>
      </c>
      <c r="AF91" s="62">
        <v>0</v>
      </c>
      <c r="AG91" s="62">
        <v>0</v>
      </c>
      <c r="AH91" s="62">
        <v>0</v>
      </c>
      <c r="AI91" s="62">
        <v>0</v>
      </c>
      <c r="AJ91" s="63">
        <f t="shared" si="1"/>
        <v>266236.60000000003</v>
      </c>
      <c r="AM91" s="70"/>
    </row>
    <row r="92" spans="1:39" ht="20.100000000000001" customHeight="1">
      <c r="A92" s="59">
        <v>212</v>
      </c>
      <c r="B92" s="60" t="s">
        <v>761</v>
      </c>
      <c r="C92" s="61" t="s">
        <v>1298</v>
      </c>
      <c r="D92" s="62">
        <v>0</v>
      </c>
      <c r="E92" s="62">
        <v>3595940</v>
      </c>
      <c r="F92" s="62">
        <v>0</v>
      </c>
      <c r="G92" s="62">
        <v>8063648.6000000006</v>
      </c>
      <c r="H92" s="62">
        <v>0</v>
      </c>
      <c r="I92" s="62">
        <v>0</v>
      </c>
      <c r="J92" s="62">
        <v>24666</v>
      </c>
      <c r="K92" s="62">
        <v>0</v>
      </c>
      <c r="L92" s="62">
        <v>0</v>
      </c>
      <c r="M92" s="62">
        <v>0</v>
      </c>
      <c r="N92" s="62">
        <v>0</v>
      </c>
      <c r="O92" s="62">
        <v>0</v>
      </c>
      <c r="P92" s="62">
        <v>0</v>
      </c>
      <c r="Q92" s="62">
        <v>0</v>
      </c>
      <c r="R92" s="62">
        <v>0</v>
      </c>
      <c r="S92" s="62">
        <v>0</v>
      </c>
      <c r="T92" s="62">
        <v>0</v>
      </c>
      <c r="U92" s="62">
        <v>0</v>
      </c>
      <c r="V92" s="62">
        <v>0</v>
      </c>
      <c r="W92" s="62">
        <v>0</v>
      </c>
      <c r="X92" s="62">
        <v>0</v>
      </c>
      <c r="Y92" s="62">
        <v>0</v>
      </c>
      <c r="Z92" s="62">
        <v>0</v>
      </c>
      <c r="AA92" s="62">
        <v>0</v>
      </c>
      <c r="AB92" s="62">
        <v>0</v>
      </c>
      <c r="AC92" s="62">
        <v>0</v>
      </c>
      <c r="AD92" s="62">
        <v>0</v>
      </c>
      <c r="AE92" s="62">
        <v>0</v>
      </c>
      <c r="AF92" s="62">
        <v>0</v>
      </c>
      <c r="AG92" s="62">
        <v>0</v>
      </c>
      <c r="AH92" s="62">
        <v>0</v>
      </c>
      <c r="AI92" s="62">
        <v>0</v>
      </c>
      <c r="AJ92" s="63">
        <f t="shared" si="1"/>
        <v>11684254.600000001</v>
      </c>
      <c r="AM92" s="70"/>
    </row>
    <row r="93" spans="1:39" ht="20.100000000000001" customHeight="1">
      <c r="A93" s="59">
        <v>213</v>
      </c>
      <c r="B93" s="60" t="s">
        <v>762</v>
      </c>
      <c r="C93" s="61" t="s">
        <v>1298</v>
      </c>
      <c r="D93" s="62">
        <v>0</v>
      </c>
      <c r="E93" s="62">
        <v>0</v>
      </c>
      <c r="F93" s="62">
        <v>0</v>
      </c>
      <c r="G93" s="62">
        <v>0</v>
      </c>
      <c r="H93" s="62">
        <v>0</v>
      </c>
      <c r="I93" s="62">
        <v>0</v>
      </c>
      <c r="J93" s="62">
        <v>0</v>
      </c>
      <c r="K93" s="62">
        <v>0</v>
      </c>
      <c r="L93" s="62">
        <v>0</v>
      </c>
      <c r="M93" s="62">
        <v>0</v>
      </c>
      <c r="N93" s="62">
        <v>0</v>
      </c>
      <c r="O93" s="62">
        <v>0</v>
      </c>
      <c r="P93" s="62">
        <v>0</v>
      </c>
      <c r="Q93" s="62">
        <v>0</v>
      </c>
      <c r="R93" s="62">
        <v>0</v>
      </c>
      <c r="S93" s="62">
        <v>0</v>
      </c>
      <c r="T93" s="62">
        <v>0</v>
      </c>
      <c r="U93" s="62">
        <v>0</v>
      </c>
      <c r="V93" s="62">
        <v>0</v>
      </c>
      <c r="W93" s="62">
        <v>0</v>
      </c>
      <c r="X93" s="62">
        <v>0</v>
      </c>
      <c r="Y93" s="62">
        <v>0</v>
      </c>
      <c r="Z93" s="62">
        <v>0</v>
      </c>
      <c r="AA93" s="62">
        <v>0</v>
      </c>
      <c r="AB93" s="62">
        <v>0</v>
      </c>
      <c r="AC93" s="62">
        <v>0</v>
      </c>
      <c r="AD93" s="62">
        <v>0</v>
      </c>
      <c r="AE93" s="62">
        <v>0</v>
      </c>
      <c r="AF93" s="62">
        <v>0</v>
      </c>
      <c r="AG93" s="62">
        <v>0</v>
      </c>
      <c r="AH93" s="62">
        <v>0</v>
      </c>
      <c r="AI93" s="62">
        <v>0</v>
      </c>
      <c r="AJ93" s="63">
        <f t="shared" si="1"/>
        <v>0</v>
      </c>
      <c r="AM93" s="70"/>
    </row>
    <row r="94" spans="1:39" ht="20.100000000000001" customHeight="1">
      <c r="A94" s="59">
        <v>221</v>
      </c>
      <c r="B94" s="60" t="s">
        <v>763</v>
      </c>
      <c r="C94" s="61" t="s">
        <v>1298</v>
      </c>
      <c r="D94" s="62">
        <v>0</v>
      </c>
      <c r="E94" s="62">
        <v>0</v>
      </c>
      <c r="F94" s="62">
        <v>0</v>
      </c>
      <c r="G94" s="62">
        <v>8125</v>
      </c>
      <c r="H94" s="62">
        <v>0</v>
      </c>
      <c r="I94" s="62">
        <v>0</v>
      </c>
      <c r="J94" s="62">
        <v>0</v>
      </c>
      <c r="K94" s="62">
        <v>0</v>
      </c>
      <c r="L94" s="62">
        <v>0</v>
      </c>
      <c r="M94" s="62">
        <v>0</v>
      </c>
      <c r="N94" s="62">
        <v>0</v>
      </c>
      <c r="O94" s="62">
        <v>0</v>
      </c>
      <c r="P94" s="62">
        <v>0</v>
      </c>
      <c r="Q94" s="62">
        <v>0</v>
      </c>
      <c r="R94" s="62">
        <v>0</v>
      </c>
      <c r="S94" s="62">
        <v>0</v>
      </c>
      <c r="T94" s="62">
        <v>0</v>
      </c>
      <c r="U94" s="62">
        <v>0</v>
      </c>
      <c r="V94" s="62">
        <v>0</v>
      </c>
      <c r="W94" s="62">
        <v>0</v>
      </c>
      <c r="X94" s="62">
        <v>0</v>
      </c>
      <c r="Y94" s="62">
        <v>0</v>
      </c>
      <c r="Z94" s="62">
        <v>0</v>
      </c>
      <c r="AA94" s="62">
        <v>0</v>
      </c>
      <c r="AB94" s="62">
        <v>0</v>
      </c>
      <c r="AC94" s="62">
        <v>0</v>
      </c>
      <c r="AD94" s="62">
        <v>0</v>
      </c>
      <c r="AE94" s="62">
        <v>0</v>
      </c>
      <c r="AF94" s="62">
        <v>0</v>
      </c>
      <c r="AG94" s="62">
        <v>0</v>
      </c>
      <c r="AH94" s="62">
        <v>0</v>
      </c>
      <c r="AI94" s="62">
        <v>0</v>
      </c>
      <c r="AJ94" s="63">
        <f t="shared" si="1"/>
        <v>8125</v>
      </c>
      <c r="AM94" s="70"/>
    </row>
    <row r="95" spans="1:39" ht="20.100000000000001" customHeight="1">
      <c r="A95" s="59">
        <v>222</v>
      </c>
      <c r="B95" s="60" t="s">
        <v>764</v>
      </c>
      <c r="C95" s="61" t="s">
        <v>1298</v>
      </c>
      <c r="D95" s="62">
        <v>0</v>
      </c>
      <c r="E95" s="62">
        <v>0</v>
      </c>
      <c r="F95" s="62">
        <v>14246717.699999999</v>
      </c>
      <c r="G95" s="62">
        <v>824274.99999999988</v>
      </c>
      <c r="H95" s="62">
        <v>0</v>
      </c>
      <c r="I95" s="62">
        <v>2423.11</v>
      </c>
      <c r="J95" s="62">
        <v>1600000</v>
      </c>
      <c r="K95" s="62">
        <v>274.94</v>
      </c>
      <c r="L95" s="62">
        <v>0</v>
      </c>
      <c r="M95" s="62">
        <v>2093.48</v>
      </c>
      <c r="N95" s="62">
        <v>0</v>
      </c>
      <c r="O95" s="62">
        <v>8.86</v>
      </c>
      <c r="P95" s="62">
        <v>0</v>
      </c>
      <c r="Q95" s="62">
        <v>0</v>
      </c>
      <c r="R95" s="62">
        <v>0</v>
      </c>
      <c r="S95" s="62">
        <v>0</v>
      </c>
      <c r="T95" s="62">
        <v>0</v>
      </c>
      <c r="U95" s="62">
        <v>0</v>
      </c>
      <c r="V95" s="62">
        <v>0</v>
      </c>
      <c r="W95" s="62">
        <v>0</v>
      </c>
      <c r="X95" s="62">
        <v>0</v>
      </c>
      <c r="Y95" s="62">
        <v>0</v>
      </c>
      <c r="Z95" s="62">
        <v>500.09400000000005</v>
      </c>
      <c r="AA95" s="62">
        <v>7404024.2738000005</v>
      </c>
      <c r="AB95" s="62">
        <v>0</v>
      </c>
      <c r="AC95" s="62">
        <v>0</v>
      </c>
      <c r="AD95" s="62">
        <v>0</v>
      </c>
      <c r="AE95" s="62">
        <v>0</v>
      </c>
      <c r="AF95" s="62">
        <v>0</v>
      </c>
      <c r="AG95" s="62">
        <v>0</v>
      </c>
      <c r="AH95" s="62">
        <v>0</v>
      </c>
      <c r="AI95" s="62">
        <v>2240172.0334000001</v>
      </c>
      <c r="AJ95" s="63">
        <f t="shared" si="1"/>
        <v>26320489.4912</v>
      </c>
      <c r="AM95" s="70"/>
    </row>
    <row r="96" spans="1:39" ht="20.100000000000001" customHeight="1">
      <c r="A96" s="59">
        <v>223</v>
      </c>
      <c r="B96" s="60" t="s">
        <v>765</v>
      </c>
      <c r="C96" s="61" t="s">
        <v>1298</v>
      </c>
      <c r="D96" s="62">
        <v>0</v>
      </c>
      <c r="E96" s="62">
        <v>0</v>
      </c>
      <c r="F96" s="62">
        <v>20980326.07</v>
      </c>
      <c r="G96" s="62">
        <v>35042.850000000006</v>
      </c>
      <c r="H96" s="62">
        <v>0</v>
      </c>
      <c r="I96" s="62">
        <v>0</v>
      </c>
      <c r="J96" s="62">
        <v>815702.33</v>
      </c>
      <c r="K96" s="62">
        <v>0</v>
      </c>
      <c r="L96" s="62">
        <v>0</v>
      </c>
      <c r="M96" s="62">
        <v>0</v>
      </c>
      <c r="N96" s="62">
        <v>0</v>
      </c>
      <c r="O96" s="62">
        <v>0</v>
      </c>
      <c r="P96" s="62">
        <v>0</v>
      </c>
      <c r="Q96" s="62">
        <v>0</v>
      </c>
      <c r="R96" s="62">
        <v>0</v>
      </c>
      <c r="S96" s="62">
        <v>0</v>
      </c>
      <c r="T96" s="62">
        <v>0</v>
      </c>
      <c r="U96" s="62">
        <v>0</v>
      </c>
      <c r="V96" s="62">
        <v>0</v>
      </c>
      <c r="W96" s="62">
        <v>0</v>
      </c>
      <c r="X96" s="62">
        <v>0</v>
      </c>
      <c r="Y96" s="62">
        <v>0</v>
      </c>
      <c r="Z96" s="62">
        <v>0</v>
      </c>
      <c r="AA96" s="62">
        <v>0</v>
      </c>
      <c r="AB96" s="62">
        <v>0</v>
      </c>
      <c r="AC96" s="62">
        <v>0</v>
      </c>
      <c r="AD96" s="62">
        <v>0</v>
      </c>
      <c r="AE96" s="62">
        <v>0</v>
      </c>
      <c r="AF96" s="62">
        <v>0</v>
      </c>
      <c r="AG96" s="62">
        <v>0</v>
      </c>
      <c r="AH96" s="62">
        <v>0</v>
      </c>
      <c r="AI96" s="62">
        <v>0</v>
      </c>
      <c r="AJ96" s="63">
        <f t="shared" si="1"/>
        <v>21831071.25</v>
      </c>
      <c r="AM96" s="70"/>
    </row>
    <row r="97" spans="1:39" ht="20.100000000000001" customHeight="1">
      <c r="A97" s="59">
        <v>224</v>
      </c>
      <c r="B97" s="60" t="s">
        <v>120</v>
      </c>
      <c r="C97" s="61" t="s">
        <v>1298</v>
      </c>
      <c r="D97" s="62">
        <v>0</v>
      </c>
      <c r="E97" s="62">
        <v>0</v>
      </c>
      <c r="F97" s="62">
        <v>18816.09</v>
      </c>
      <c r="G97" s="62">
        <v>24187517.139999993</v>
      </c>
      <c r="H97" s="62">
        <v>0</v>
      </c>
      <c r="I97" s="62">
        <v>444.59</v>
      </c>
      <c r="J97" s="62">
        <v>222</v>
      </c>
      <c r="K97" s="62">
        <v>315.62</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62">
        <v>0</v>
      </c>
      <c r="AH97" s="62">
        <v>0</v>
      </c>
      <c r="AI97" s="62">
        <v>0</v>
      </c>
      <c r="AJ97" s="63">
        <f t="shared" si="1"/>
        <v>24207315.439999994</v>
      </c>
      <c r="AM97" s="70"/>
    </row>
    <row r="98" spans="1:39" ht="20.100000000000001" customHeight="1">
      <c r="A98" s="59">
        <v>225</v>
      </c>
      <c r="B98" s="60" t="s">
        <v>766</v>
      </c>
      <c r="C98" s="61" t="s">
        <v>1298</v>
      </c>
      <c r="D98" s="62">
        <v>0</v>
      </c>
      <c r="E98" s="62">
        <v>0</v>
      </c>
      <c r="F98" s="62">
        <v>10124849.060000001</v>
      </c>
      <c r="G98" s="62">
        <v>88868.23000000004</v>
      </c>
      <c r="H98" s="62">
        <v>0</v>
      </c>
      <c r="I98" s="62">
        <v>0</v>
      </c>
      <c r="J98" s="62">
        <v>3219477.5</v>
      </c>
      <c r="K98" s="62">
        <v>0</v>
      </c>
      <c r="L98" s="62">
        <v>0</v>
      </c>
      <c r="M98" s="62">
        <v>0</v>
      </c>
      <c r="N98" s="62">
        <v>0</v>
      </c>
      <c r="O98" s="62">
        <v>0</v>
      </c>
      <c r="P98" s="62">
        <v>0</v>
      </c>
      <c r="Q98" s="62">
        <v>0</v>
      </c>
      <c r="R98" s="62">
        <v>0</v>
      </c>
      <c r="S98" s="62">
        <v>5693528.6500000004</v>
      </c>
      <c r="T98" s="62">
        <v>0</v>
      </c>
      <c r="U98" s="62">
        <v>0</v>
      </c>
      <c r="V98" s="62">
        <v>0</v>
      </c>
      <c r="W98" s="62">
        <v>0</v>
      </c>
      <c r="X98" s="62">
        <v>0</v>
      </c>
      <c r="Y98" s="62">
        <v>0</v>
      </c>
      <c r="Z98" s="62">
        <v>0</v>
      </c>
      <c r="AA98" s="62">
        <v>2744000</v>
      </c>
      <c r="AB98" s="62">
        <v>0</v>
      </c>
      <c r="AC98" s="62">
        <v>0</v>
      </c>
      <c r="AD98" s="62">
        <v>0</v>
      </c>
      <c r="AE98" s="62">
        <v>0</v>
      </c>
      <c r="AF98" s="62">
        <v>0</v>
      </c>
      <c r="AG98" s="62">
        <v>0</v>
      </c>
      <c r="AH98" s="62">
        <v>0</v>
      </c>
      <c r="AI98" s="62">
        <v>0</v>
      </c>
      <c r="AJ98" s="63">
        <f t="shared" si="1"/>
        <v>21870723.440000001</v>
      </c>
      <c r="AM98" s="70"/>
    </row>
    <row r="99" spans="1:39" ht="20.100000000000001" customHeight="1">
      <c r="A99" s="59">
        <v>226</v>
      </c>
      <c r="B99" s="60" t="s">
        <v>767</v>
      </c>
      <c r="C99" s="61" t="s">
        <v>1298</v>
      </c>
      <c r="D99" s="62">
        <v>0</v>
      </c>
      <c r="E99" s="62">
        <v>0</v>
      </c>
      <c r="F99" s="62">
        <v>9750</v>
      </c>
      <c r="G99" s="62">
        <v>9750</v>
      </c>
      <c r="H99" s="62">
        <v>0</v>
      </c>
      <c r="I99" s="62">
        <v>0</v>
      </c>
      <c r="J99" s="62">
        <v>0</v>
      </c>
      <c r="K99" s="62">
        <v>0</v>
      </c>
      <c r="L99" s="62">
        <v>0</v>
      </c>
      <c r="M99" s="62">
        <v>0</v>
      </c>
      <c r="N99" s="62">
        <v>0</v>
      </c>
      <c r="O99" s="62">
        <v>0</v>
      </c>
      <c r="P99" s="62">
        <v>0</v>
      </c>
      <c r="Q99" s="62">
        <v>0</v>
      </c>
      <c r="R99" s="62">
        <v>0</v>
      </c>
      <c r="S99" s="62">
        <v>0</v>
      </c>
      <c r="T99" s="62">
        <v>0</v>
      </c>
      <c r="U99" s="62">
        <v>0</v>
      </c>
      <c r="V99" s="62">
        <v>0</v>
      </c>
      <c r="W99" s="62">
        <v>0</v>
      </c>
      <c r="X99" s="62">
        <v>0</v>
      </c>
      <c r="Y99" s="62">
        <v>0</v>
      </c>
      <c r="Z99" s="62">
        <v>0</v>
      </c>
      <c r="AA99" s="62">
        <v>0</v>
      </c>
      <c r="AB99" s="62">
        <v>0</v>
      </c>
      <c r="AC99" s="62">
        <v>0</v>
      </c>
      <c r="AD99" s="62">
        <v>0</v>
      </c>
      <c r="AE99" s="62">
        <v>0</v>
      </c>
      <c r="AF99" s="62">
        <v>0</v>
      </c>
      <c r="AG99" s="62">
        <v>0</v>
      </c>
      <c r="AH99" s="62">
        <v>0</v>
      </c>
      <c r="AI99" s="62">
        <v>0</v>
      </c>
      <c r="AJ99" s="63">
        <f t="shared" si="1"/>
        <v>19500</v>
      </c>
      <c r="AM99" s="70"/>
    </row>
    <row r="100" spans="1:39" ht="20.100000000000001" customHeight="1">
      <c r="A100" s="59">
        <v>227</v>
      </c>
      <c r="B100" s="60" t="s">
        <v>768</v>
      </c>
      <c r="C100" s="61" t="s">
        <v>1298</v>
      </c>
      <c r="D100" s="62">
        <v>0</v>
      </c>
      <c r="E100" s="62">
        <v>0</v>
      </c>
      <c r="F100" s="62">
        <v>0</v>
      </c>
      <c r="G100" s="62">
        <v>0</v>
      </c>
      <c r="H100" s="62">
        <v>0</v>
      </c>
      <c r="I100" s="62">
        <v>0</v>
      </c>
      <c r="J100" s="62">
        <v>0</v>
      </c>
      <c r="K100" s="62">
        <v>0</v>
      </c>
      <c r="L100" s="62">
        <v>0</v>
      </c>
      <c r="M100" s="62">
        <v>0</v>
      </c>
      <c r="N100" s="62">
        <v>0</v>
      </c>
      <c r="O100" s="62">
        <v>0</v>
      </c>
      <c r="P100" s="62">
        <v>0</v>
      </c>
      <c r="Q100" s="62">
        <v>0</v>
      </c>
      <c r="R100" s="62">
        <v>0</v>
      </c>
      <c r="S100" s="62">
        <v>0</v>
      </c>
      <c r="T100" s="62">
        <v>13358.6</v>
      </c>
      <c r="U100" s="62">
        <v>0</v>
      </c>
      <c r="V100" s="62">
        <v>0</v>
      </c>
      <c r="W100" s="62">
        <v>0</v>
      </c>
      <c r="X100" s="62">
        <v>0</v>
      </c>
      <c r="Y100" s="62">
        <v>0</v>
      </c>
      <c r="Z100" s="62">
        <v>0</v>
      </c>
      <c r="AA100" s="62">
        <v>0</v>
      </c>
      <c r="AB100" s="62">
        <v>0</v>
      </c>
      <c r="AC100" s="62">
        <v>0</v>
      </c>
      <c r="AD100" s="62">
        <v>0</v>
      </c>
      <c r="AE100" s="62">
        <v>0</v>
      </c>
      <c r="AF100" s="62">
        <v>0</v>
      </c>
      <c r="AG100" s="62">
        <v>0</v>
      </c>
      <c r="AH100" s="62">
        <v>0</v>
      </c>
      <c r="AI100" s="62">
        <v>0</v>
      </c>
      <c r="AJ100" s="63">
        <f t="shared" si="1"/>
        <v>13358.6</v>
      </c>
      <c r="AM100" s="70"/>
    </row>
    <row r="101" spans="1:39" ht="20.100000000000001" customHeight="1">
      <c r="A101" s="59">
        <v>234</v>
      </c>
      <c r="B101" s="60" t="s">
        <v>124</v>
      </c>
      <c r="C101" s="61" t="s">
        <v>1298</v>
      </c>
      <c r="D101" s="62">
        <v>0</v>
      </c>
      <c r="E101" s="62">
        <v>0</v>
      </c>
      <c r="F101" s="62">
        <v>1052459.3400000001</v>
      </c>
      <c r="G101" s="62">
        <v>3413290.94</v>
      </c>
      <c r="H101" s="62">
        <v>0</v>
      </c>
      <c r="I101" s="62">
        <v>0</v>
      </c>
      <c r="J101" s="62">
        <v>1002</v>
      </c>
      <c r="K101" s="62">
        <v>0</v>
      </c>
      <c r="L101" s="62">
        <v>0</v>
      </c>
      <c r="M101" s="62">
        <v>0</v>
      </c>
      <c r="N101" s="62">
        <v>0</v>
      </c>
      <c r="O101" s="62">
        <v>0</v>
      </c>
      <c r="P101" s="62">
        <v>0</v>
      </c>
      <c r="Q101" s="62">
        <v>0</v>
      </c>
      <c r="R101" s="62">
        <v>0</v>
      </c>
      <c r="S101" s="62">
        <v>0</v>
      </c>
      <c r="T101" s="62">
        <v>0</v>
      </c>
      <c r="U101" s="62">
        <v>0</v>
      </c>
      <c r="V101" s="62">
        <v>0</v>
      </c>
      <c r="W101" s="62">
        <v>0</v>
      </c>
      <c r="X101" s="62">
        <v>0</v>
      </c>
      <c r="Y101" s="62">
        <v>0</v>
      </c>
      <c r="Z101" s="62">
        <v>0</v>
      </c>
      <c r="AA101" s="62">
        <v>0</v>
      </c>
      <c r="AB101" s="62">
        <v>0</v>
      </c>
      <c r="AC101" s="62">
        <v>0</v>
      </c>
      <c r="AD101" s="62">
        <v>0</v>
      </c>
      <c r="AE101" s="62">
        <v>0</v>
      </c>
      <c r="AF101" s="62">
        <v>0</v>
      </c>
      <c r="AG101" s="62">
        <v>0</v>
      </c>
      <c r="AH101" s="62">
        <v>0</v>
      </c>
      <c r="AI101" s="62">
        <v>0</v>
      </c>
      <c r="AJ101" s="63">
        <f t="shared" si="1"/>
        <v>4466752.28</v>
      </c>
      <c r="AM101" s="70"/>
    </row>
    <row r="102" spans="1:39" ht="20.100000000000001" customHeight="1">
      <c r="A102" s="59">
        <v>242</v>
      </c>
      <c r="B102" s="60" t="s">
        <v>769</v>
      </c>
      <c r="C102" s="61" t="s">
        <v>1298</v>
      </c>
      <c r="D102" s="62">
        <v>0</v>
      </c>
      <c r="E102" s="62">
        <v>0</v>
      </c>
      <c r="F102" s="62">
        <v>0</v>
      </c>
      <c r="G102" s="62">
        <v>0</v>
      </c>
      <c r="H102" s="62">
        <v>0</v>
      </c>
      <c r="I102" s="62">
        <v>0</v>
      </c>
      <c r="J102" s="62">
        <v>0</v>
      </c>
      <c r="K102" s="62">
        <v>0</v>
      </c>
      <c r="L102" s="62">
        <v>0</v>
      </c>
      <c r="M102" s="62">
        <v>0</v>
      </c>
      <c r="N102" s="62">
        <v>0</v>
      </c>
      <c r="O102" s="62">
        <v>0</v>
      </c>
      <c r="P102" s="62">
        <v>0</v>
      </c>
      <c r="Q102" s="62">
        <v>0</v>
      </c>
      <c r="R102" s="62">
        <v>0</v>
      </c>
      <c r="S102" s="62">
        <v>0</v>
      </c>
      <c r="T102" s="62">
        <v>0</v>
      </c>
      <c r="U102" s="62">
        <v>0</v>
      </c>
      <c r="V102" s="62">
        <v>0</v>
      </c>
      <c r="W102" s="62">
        <v>0</v>
      </c>
      <c r="X102" s="62">
        <v>0</v>
      </c>
      <c r="Y102" s="62">
        <v>0</v>
      </c>
      <c r="Z102" s="62">
        <v>0</v>
      </c>
      <c r="AA102" s="62">
        <v>0</v>
      </c>
      <c r="AB102" s="62">
        <v>0</v>
      </c>
      <c r="AC102" s="62">
        <v>0</v>
      </c>
      <c r="AD102" s="62">
        <v>0</v>
      </c>
      <c r="AE102" s="62">
        <v>0</v>
      </c>
      <c r="AF102" s="62">
        <v>0</v>
      </c>
      <c r="AG102" s="62">
        <v>0</v>
      </c>
      <c r="AH102" s="62">
        <v>0</v>
      </c>
      <c r="AI102" s="62">
        <v>0</v>
      </c>
      <c r="AJ102" s="63">
        <f t="shared" si="1"/>
        <v>0</v>
      </c>
      <c r="AM102" s="70"/>
    </row>
    <row r="103" spans="1:39" ht="20.100000000000001" customHeight="1">
      <c r="A103" s="59">
        <v>243</v>
      </c>
      <c r="B103" s="60" t="s">
        <v>770</v>
      </c>
      <c r="C103" s="61" t="s">
        <v>1298</v>
      </c>
      <c r="D103" s="62">
        <v>0</v>
      </c>
      <c r="E103" s="62">
        <v>0</v>
      </c>
      <c r="F103" s="62">
        <v>0</v>
      </c>
      <c r="G103" s="62">
        <v>0</v>
      </c>
      <c r="H103" s="62">
        <v>0</v>
      </c>
      <c r="I103" s="62">
        <v>0</v>
      </c>
      <c r="J103" s="62">
        <v>0</v>
      </c>
      <c r="K103" s="62">
        <v>0</v>
      </c>
      <c r="L103" s="62">
        <v>0</v>
      </c>
      <c r="M103" s="62">
        <v>0</v>
      </c>
      <c r="N103" s="62">
        <v>0</v>
      </c>
      <c r="O103" s="62">
        <v>0</v>
      </c>
      <c r="P103" s="62">
        <v>0</v>
      </c>
      <c r="Q103" s="62">
        <v>0</v>
      </c>
      <c r="R103" s="62">
        <v>0</v>
      </c>
      <c r="S103" s="62">
        <v>0</v>
      </c>
      <c r="T103" s="62">
        <v>0</v>
      </c>
      <c r="U103" s="62">
        <v>0</v>
      </c>
      <c r="V103" s="62">
        <v>0</v>
      </c>
      <c r="W103" s="62">
        <v>0</v>
      </c>
      <c r="X103" s="62">
        <v>0</v>
      </c>
      <c r="Y103" s="62">
        <v>0</v>
      </c>
      <c r="Z103" s="62">
        <v>0</v>
      </c>
      <c r="AA103" s="62">
        <v>0</v>
      </c>
      <c r="AB103" s="62">
        <v>0</v>
      </c>
      <c r="AC103" s="62">
        <v>0</v>
      </c>
      <c r="AD103" s="62">
        <v>0</v>
      </c>
      <c r="AE103" s="62">
        <v>0</v>
      </c>
      <c r="AF103" s="62">
        <v>0</v>
      </c>
      <c r="AG103" s="62">
        <v>0</v>
      </c>
      <c r="AH103" s="62">
        <v>0</v>
      </c>
      <c r="AI103" s="62">
        <v>0</v>
      </c>
      <c r="AJ103" s="63">
        <f t="shared" si="1"/>
        <v>0</v>
      </c>
      <c r="AM103" s="70"/>
    </row>
    <row r="104" spans="1:39" ht="20.100000000000001" customHeight="1">
      <c r="A104" s="59">
        <v>244</v>
      </c>
      <c r="B104" s="60" t="s">
        <v>771</v>
      </c>
      <c r="C104" s="61" t="s">
        <v>1298</v>
      </c>
      <c r="D104" s="62">
        <v>0</v>
      </c>
      <c r="E104" s="62">
        <v>0</v>
      </c>
      <c r="F104" s="62">
        <v>0</v>
      </c>
      <c r="G104" s="62">
        <v>0</v>
      </c>
      <c r="H104" s="62">
        <v>2401000</v>
      </c>
      <c r="I104" s="62">
        <v>3064</v>
      </c>
      <c r="J104" s="62">
        <v>0.13</v>
      </c>
      <c r="K104" s="62">
        <v>960.08999999999992</v>
      </c>
      <c r="L104" s="62">
        <v>0</v>
      </c>
      <c r="M104" s="62">
        <v>0</v>
      </c>
      <c r="N104" s="62">
        <v>0.01</v>
      </c>
      <c r="O104" s="62">
        <v>0</v>
      </c>
      <c r="P104" s="62">
        <v>0</v>
      </c>
      <c r="Q104" s="62">
        <v>0</v>
      </c>
      <c r="R104" s="62">
        <v>0</v>
      </c>
      <c r="S104" s="62">
        <v>0</v>
      </c>
      <c r="T104" s="62">
        <v>0</v>
      </c>
      <c r="U104" s="62">
        <v>0</v>
      </c>
      <c r="V104" s="62">
        <v>0</v>
      </c>
      <c r="W104" s="62">
        <v>0</v>
      </c>
      <c r="X104" s="62">
        <v>0</v>
      </c>
      <c r="Y104" s="62">
        <v>0</v>
      </c>
      <c r="Z104" s="62">
        <v>0</v>
      </c>
      <c r="AA104" s="62">
        <v>0</v>
      </c>
      <c r="AB104" s="62">
        <v>0</v>
      </c>
      <c r="AC104" s="62">
        <v>0</v>
      </c>
      <c r="AD104" s="62">
        <v>0</v>
      </c>
      <c r="AE104" s="62">
        <v>0</v>
      </c>
      <c r="AF104" s="62">
        <v>0</v>
      </c>
      <c r="AG104" s="62">
        <v>0</v>
      </c>
      <c r="AH104" s="62">
        <v>0</v>
      </c>
      <c r="AI104" s="62">
        <v>0</v>
      </c>
      <c r="AJ104" s="63">
        <f t="shared" si="1"/>
        <v>2405024.2299999995</v>
      </c>
      <c r="AM104" s="70"/>
    </row>
    <row r="105" spans="1:39" ht="20.100000000000001" customHeight="1">
      <c r="A105" s="59">
        <v>245</v>
      </c>
      <c r="B105" s="60" t="s">
        <v>772</v>
      </c>
      <c r="C105" s="61" t="s">
        <v>1298</v>
      </c>
      <c r="D105" s="62">
        <v>0</v>
      </c>
      <c r="E105" s="62">
        <v>0</v>
      </c>
      <c r="F105" s="62">
        <v>0</v>
      </c>
      <c r="G105" s="62">
        <v>964</v>
      </c>
      <c r="H105" s="62">
        <v>0</v>
      </c>
      <c r="I105" s="62">
        <v>0</v>
      </c>
      <c r="J105" s="62">
        <v>0</v>
      </c>
      <c r="K105" s="62">
        <v>0</v>
      </c>
      <c r="L105" s="62">
        <v>0</v>
      </c>
      <c r="M105" s="62">
        <v>0</v>
      </c>
      <c r="N105" s="62">
        <v>0</v>
      </c>
      <c r="O105" s="62">
        <v>0</v>
      </c>
      <c r="P105" s="62">
        <v>0</v>
      </c>
      <c r="Q105" s="62">
        <v>0</v>
      </c>
      <c r="R105" s="62">
        <v>0</v>
      </c>
      <c r="S105" s="62">
        <v>0</v>
      </c>
      <c r="T105" s="62">
        <v>0</v>
      </c>
      <c r="U105" s="62">
        <v>0</v>
      </c>
      <c r="V105" s="62">
        <v>0</v>
      </c>
      <c r="W105" s="62">
        <v>0</v>
      </c>
      <c r="X105" s="62">
        <v>0</v>
      </c>
      <c r="Y105" s="62">
        <v>0</v>
      </c>
      <c r="Z105" s="62">
        <v>0</v>
      </c>
      <c r="AA105" s="62">
        <v>0</v>
      </c>
      <c r="AB105" s="62">
        <v>0</v>
      </c>
      <c r="AC105" s="62">
        <v>0</v>
      </c>
      <c r="AD105" s="62">
        <v>0</v>
      </c>
      <c r="AE105" s="62">
        <v>0</v>
      </c>
      <c r="AF105" s="62">
        <v>0</v>
      </c>
      <c r="AG105" s="62">
        <v>0</v>
      </c>
      <c r="AH105" s="62">
        <v>0</v>
      </c>
      <c r="AI105" s="62">
        <v>0</v>
      </c>
      <c r="AJ105" s="63">
        <f t="shared" si="1"/>
        <v>964</v>
      </c>
      <c r="AM105" s="70"/>
    </row>
    <row r="106" spans="1:39" ht="20.100000000000001" customHeight="1">
      <c r="A106" s="59">
        <v>247</v>
      </c>
      <c r="B106" s="60" t="s">
        <v>773</v>
      </c>
      <c r="C106" s="61" t="s">
        <v>1298</v>
      </c>
      <c r="D106" s="62">
        <v>0</v>
      </c>
      <c r="E106" s="62">
        <v>0</v>
      </c>
      <c r="F106" s="62">
        <v>0</v>
      </c>
      <c r="G106" s="62">
        <v>0</v>
      </c>
      <c r="H106" s="62">
        <v>0</v>
      </c>
      <c r="I106" s="62">
        <v>0</v>
      </c>
      <c r="J106" s="62">
        <v>0</v>
      </c>
      <c r="K106" s="62">
        <v>0</v>
      </c>
      <c r="L106" s="62">
        <v>0</v>
      </c>
      <c r="M106" s="62">
        <v>0</v>
      </c>
      <c r="N106" s="62">
        <v>0</v>
      </c>
      <c r="O106" s="62">
        <v>0</v>
      </c>
      <c r="P106" s="62">
        <v>0</v>
      </c>
      <c r="Q106" s="62">
        <v>0</v>
      </c>
      <c r="R106" s="62">
        <v>0</v>
      </c>
      <c r="S106" s="62">
        <v>0</v>
      </c>
      <c r="T106" s="62">
        <v>0</v>
      </c>
      <c r="U106" s="62">
        <v>0</v>
      </c>
      <c r="V106" s="62">
        <v>0</v>
      </c>
      <c r="W106" s="62">
        <v>0</v>
      </c>
      <c r="X106" s="62">
        <v>0</v>
      </c>
      <c r="Y106" s="62">
        <v>0</v>
      </c>
      <c r="Z106" s="62">
        <v>0</v>
      </c>
      <c r="AA106" s="62">
        <v>0</v>
      </c>
      <c r="AB106" s="62">
        <v>0</v>
      </c>
      <c r="AC106" s="62">
        <v>0</v>
      </c>
      <c r="AD106" s="62">
        <v>0</v>
      </c>
      <c r="AE106" s="62">
        <v>0</v>
      </c>
      <c r="AF106" s="62">
        <v>0</v>
      </c>
      <c r="AG106" s="62">
        <v>0</v>
      </c>
      <c r="AH106" s="62">
        <v>0</v>
      </c>
      <c r="AI106" s="62">
        <v>0</v>
      </c>
      <c r="AJ106" s="63">
        <f t="shared" si="1"/>
        <v>0</v>
      </c>
      <c r="AM106" s="70"/>
    </row>
    <row r="107" spans="1:39" ht="20.100000000000001" customHeight="1">
      <c r="A107" s="59">
        <v>248</v>
      </c>
      <c r="B107" s="60" t="s">
        <v>774</v>
      </c>
      <c r="C107" s="61" t="s">
        <v>1298</v>
      </c>
      <c r="D107" s="62">
        <v>0</v>
      </c>
      <c r="E107" s="62">
        <v>0</v>
      </c>
      <c r="F107" s="62">
        <v>0</v>
      </c>
      <c r="G107" s="62">
        <v>0</v>
      </c>
      <c r="H107" s="62">
        <v>0</v>
      </c>
      <c r="I107" s="62">
        <v>0</v>
      </c>
      <c r="J107" s="62">
        <v>0</v>
      </c>
      <c r="K107" s="62">
        <v>0</v>
      </c>
      <c r="L107" s="62">
        <v>0</v>
      </c>
      <c r="M107" s="62">
        <v>0</v>
      </c>
      <c r="N107" s="62">
        <v>0</v>
      </c>
      <c r="O107" s="62">
        <v>0</v>
      </c>
      <c r="P107" s="62">
        <v>0</v>
      </c>
      <c r="Q107" s="62">
        <v>0</v>
      </c>
      <c r="R107" s="62">
        <v>0</v>
      </c>
      <c r="S107" s="62">
        <v>0</v>
      </c>
      <c r="T107" s="62">
        <v>0</v>
      </c>
      <c r="U107" s="62">
        <v>0</v>
      </c>
      <c r="V107" s="62">
        <v>0</v>
      </c>
      <c r="W107" s="62">
        <v>0</v>
      </c>
      <c r="X107" s="62">
        <v>0</v>
      </c>
      <c r="Y107" s="62">
        <v>0</v>
      </c>
      <c r="Z107" s="62">
        <v>0</v>
      </c>
      <c r="AA107" s="62">
        <v>0</v>
      </c>
      <c r="AB107" s="62">
        <v>0</v>
      </c>
      <c r="AC107" s="62">
        <v>0</v>
      </c>
      <c r="AD107" s="62">
        <v>0</v>
      </c>
      <c r="AE107" s="62">
        <v>0</v>
      </c>
      <c r="AF107" s="62">
        <v>0</v>
      </c>
      <c r="AG107" s="62">
        <v>0</v>
      </c>
      <c r="AH107" s="62">
        <v>0</v>
      </c>
      <c r="AI107" s="62">
        <v>0</v>
      </c>
      <c r="AJ107" s="63">
        <f t="shared" si="1"/>
        <v>0</v>
      </c>
      <c r="AM107" s="70"/>
    </row>
    <row r="108" spans="1:39" ht="20.100000000000001" customHeight="1">
      <c r="A108" s="59">
        <v>249</v>
      </c>
      <c r="B108" s="60" t="s">
        <v>775</v>
      </c>
      <c r="C108" s="61" t="s">
        <v>1298</v>
      </c>
      <c r="D108" s="62">
        <v>0</v>
      </c>
      <c r="E108" s="62">
        <v>0</v>
      </c>
      <c r="F108" s="62">
        <v>1384195.65</v>
      </c>
      <c r="G108" s="62">
        <v>5467.13</v>
      </c>
      <c r="H108" s="62">
        <v>0</v>
      </c>
      <c r="I108" s="62">
        <v>6011.23</v>
      </c>
      <c r="J108" s="62">
        <v>0</v>
      </c>
      <c r="K108" s="62">
        <v>0</v>
      </c>
      <c r="L108" s="62">
        <v>0</v>
      </c>
      <c r="M108" s="62">
        <v>0</v>
      </c>
      <c r="N108" s="62">
        <v>188.39999999999998</v>
      </c>
      <c r="O108" s="62">
        <v>0</v>
      </c>
      <c r="P108" s="62">
        <v>0</v>
      </c>
      <c r="Q108" s="62">
        <v>0</v>
      </c>
      <c r="R108" s="62">
        <v>0</v>
      </c>
      <c r="S108" s="62">
        <v>0</v>
      </c>
      <c r="T108" s="62">
        <v>0</v>
      </c>
      <c r="U108" s="62">
        <v>0</v>
      </c>
      <c r="V108" s="62">
        <v>0</v>
      </c>
      <c r="W108" s="62">
        <v>0</v>
      </c>
      <c r="X108" s="62">
        <v>0</v>
      </c>
      <c r="Y108" s="62">
        <v>0</v>
      </c>
      <c r="Z108" s="62">
        <v>0</v>
      </c>
      <c r="AA108" s="62">
        <v>0</v>
      </c>
      <c r="AB108" s="62">
        <v>0</v>
      </c>
      <c r="AC108" s="62">
        <v>0</v>
      </c>
      <c r="AD108" s="62">
        <v>0</v>
      </c>
      <c r="AE108" s="62">
        <v>0</v>
      </c>
      <c r="AF108" s="62">
        <v>0</v>
      </c>
      <c r="AG108" s="62">
        <v>0</v>
      </c>
      <c r="AH108" s="62">
        <v>0</v>
      </c>
      <c r="AI108" s="62">
        <v>0</v>
      </c>
      <c r="AJ108" s="63">
        <f t="shared" si="1"/>
        <v>1395862.4099999997</v>
      </c>
      <c r="AM108" s="70"/>
    </row>
    <row r="109" spans="1:39" ht="20.100000000000001" customHeight="1">
      <c r="A109" s="59">
        <v>250</v>
      </c>
      <c r="B109" s="60" t="s">
        <v>776</v>
      </c>
      <c r="C109" s="61" t="s">
        <v>1298</v>
      </c>
      <c r="D109" s="62">
        <v>0</v>
      </c>
      <c r="E109" s="62">
        <v>0</v>
      </c>
      <c r="F109" s="62">
        <v>0</v>
      </c>
      <c r="G109" s="62">
        <v>0</v>
      </c>
      <c r="H109" s="62">
        <v>0</v>
      </c>
      <c r="I109" s="62">
        <v>0</v>
      </c>
      <c r="J109" s="62">
        <v>0</v>
      </c>
      <c r="K109" s="62">
        <v>0</v>
      </c>
      <c r="L109" s="62">
        <v>0</v>
      </c>
      <c r="M109" s="62">
        <v>0</v>
      </c>
      <c r="N109" s="62">
        <v>0</v>
      </c>
      <c r="O109" s="62">
        <v>0</v>
      </c>
      <c r="P109" s="62">
        <v>0</v>
      </c>
      <c r="Q109" s="62">
        <v>0</v>
      </c>
      <c r="R109" s="62">
        <v>0</v>
      </c>
      <c r="S109" s="62">
        <v>0</v>
      </c>
      <c r="T109" s="62">
        <v>0</v>
      </c>
      <c r="U109" s="62">
        <v>0</v>
      </c>
      <c r="V109" s="62">
        <v>0</v>
      </c>
      <c r="W109" s="62">
        <v>0</v>
      </c>
      <c r="X109" s="62">
        <v>0</v>
      </c>
      <c r="Y109" s="62">
        <v>0</v>
      </c>
      <c r="Z109" s="62">
        <v>0</v>
      </c>
      <c r="AA109" s="62">
        <v>0</v>
      </c>
      <c r="AB109" s="62">
        <v>0</v>
      </c>
      <c r="AC109" s="62">
        <v>0</v>
      </c>
      <c r="AD109" s="62">
        <v>0</v>
      </c>
      <c r="AE109" s="62">
        <v>0</v>
      </c>
      <c r="AF109" s="62">
        <v>0</v>
      </c>
      <c r="AG109" s="62">
        <v>0</v>
      </c>
      <c r="AH109" s="62">
        <v>0</v>
      </c>
      <c r="AI109" s="62">
        <v>0</v>
      </c>
      <c r="AJ109" s="63">
        <f t="shared" si="1"/>
        <v>0</v>
      </c>
      <c r="AM109" s="70"/>
    </row>
    <row r="110" spans="1:39" ht="20.100000000000001" customHeight="1">
      <c r="A110" s="59">
        <v>251</v>
      </c>
      <c r="B110" s="60" t="s">
        <v>777</v>
      </c>
      <c r="C110" s="61" t="s">
        <v>1298</v>
      </c>
      <c r="D110" s="62">
        <v>0</v>
      </c>
      <c r="E110" s="62">
        <v>0</v>
      </c>
      <c r="F110" s="62">
        <v>0</v>
      </c>
      <c r="G110" s="62">
        <v>0</v>
      </c>
      <c r="H110" s="62">
        <v>0</v>
      </c>
      <c r="I110" s="62">
        <v>0</v>
      </c>
      <c r="J110" s="62">
        <v>0</v>
      </c>
      <c r="K110" s="62">
        <v>0</v>
      </c>
      <c r="L110" s="62">
        <v>0</v>
      </c>
      <c r="M110" s="62">
        <v>0</v>
      </c>
      <c r="N110" s="62">
        <v>0</v>
      </c>
      <c r="O110" s="62">
        <v>0</v>
      </c>
      <c r="P110" s="62">
        <v>0</v>
      </c>
      <c r="Q110" s="62">
        <v>0</v>
      </c>
      <c r="R110" s="62">
        <v>0</v>
      </c>
      <c r="S110" s="62">
        <v>0</v>
      </c>
      <c r="T110" s="62">
        <v>0</v>
      </c>
      <c r="U110" s="62">
        <v>0</v>
      </c>
      <c r="V110" s="62">
        <v>0</v>
      </c>
      <c r="W110" s="62">
        <v>0</v>
      </c>
      <c r="X110" s="62">
        <v>0</v>
      </c>
      <c r="Y110" s="62">
        <v>0</v>
      </c>
      <c r="Z110" s="62">
        <v>0</v>
      </c>
      <c r="AA110" s="62">
        <v>0</v>
      </c>
      <c r="AB110" s="62">
        <v>0</v>
      </c>
      <c r="AC110" s="62">
        <v>0</v>
      </c>
      <c r="AD110" s="62">
        <v>0</v>
      </c>
      <c r="AE110" s="62">
        <v>0</v>
      </c>
      <c r="AF110" s="62">
        <v>0</v>
      </c>
      <c r="AG110" s="62">
        <v>0</v>
      </c>
      <c r="AH110" s="62">
        <v>0</v>
      </c>
      <c r="AI110" s="62">
        <v>0</v>
      </c>
      <c r="AJ110" s="63">
        <f t="shared" si="1"/>
        <v>0</v>
      </c>
      <c r="AM110" s="70"/>
    </row>
    <row r="111" spans="1:39" ht="20.100000000000001" customHeight="1">
      <c r="A111" s="59">
        <v>253</v>
      </c>
      <c r="B111" s="60" t="s">
        <v>778</v>
      </c>
      <c r="C111" s="61" t="s">
        <v>1298</v>
      </c>
      <c r="D111" s="62">
        <v>26951.469999999998</v>
      </c>
      <c r="E111" s="62">
        <v>1308125.3700000001</v>
      </c>
      <c r="F111" s="62">
        <v>5232249.47</v>
      </c>
      <c r="G111" s="62">
        <v>22297591.920000002</v>
      </c>
      <c r="H111" s="62">
        <v>0</v>
      </c>
      <c r="I111" s="62">
        <v>0</v>
      </c>
      <c r="J111" s="62">
        <v>0</v>
      </c>
      <c r="K111" s="62">
        <v>0</v>
      </c>
      <c r="L111" s="62">
        <v>0</v>
      </c>
      <c r="M111" s="62">
        <v>0</v>
      </c>
      <c r="N111" s="62">
        <v>0</v>
      </c>
      <c r="O111" s="62">
        <v>0</v>
      </c>
      <c r="P111" s="62">
        <v>252000</v>
      </c>
      <c r="Q111" s="62">
        <v>0</v>
      </c>
      <c r="R111" s="62">
        <v>0</v>
      </c>
      <c r="S111" s="62">
        <v>0</v>
      </c>
      <c r="T111" s="62">
        <v>0</v>
      </c>
      <c r="U111" s="62">
        <v>0</v>
      </c>
      <c r="V111" s="62">
        <v>0</v>
      </c>
      <c r="W111" s="62">
        <v>0</v>
      </c>
      <c r="X111" s="62">
        <v>0</v>
      </c>
      <c r="Y111" s="62">
        <v>0</v>
      </c>
      <c r="Z111" s="62">
        <v>0</v>
      </c>
      <c r="AA111" s="62">
        <v>0</v>
      </c>
      <c r="AB111" s="62">
        <v>0</v>
      </c>
      <c r="AC111" s="62">
        <v>0</v>
      </c>
      <c r="AD111" s="62">
        <v>0</v>
      </c>
      <c r="AE111" s="62">
        <v>0</v>
      </c>
      <c r="AF111" s="62">
        <v>0</v>
      </c>
      <c r="AG111" s="62">
        <v>0</v>
      </c>
      <c r="AH111" s="62">
        <v>0</v>
      </c>
      <c r="AI111" s="62">
        <v>0</v>
      </c>
      <c r="AJ111" s="63">
        <f t="shared" si="1"/>
        <v>29116918.23</v>
      </c>
      <c r="AM111" s="70"/>
    </row>
    <row r="112" spans="1:39" ht="20.100000000000001" customHeight="1">
      <c r="A112" s="59">
        <v>254</v>
      </c>
      <c r="B112" s="60" t="s">
        <v>779</v>
      </c>
      <c r="C112" s="61" t="s">
        <v>1298</v>
      </c>
      <c r="D112" s="62">
        <v>0</v>
      </c>
      <c r="E112" s="62">
        <v>0</v>
      </c>
      <c r="F112" s="62">
        <v>0</v>
      </c>
      <c r="G112" s="62">
        <v>768307.35000000009</v>
      </c>
      <c r="H112" s="62">
        <v>0</v>
      </c>
      <c r="I112" s="62">
        <v>0</v>
      </c>
      <c r="J112" s="62">
        <v>0</v>
      </c>
      <c r="K112" s="62">
        <v>0</v>
      </c>
      <c r="L112" s="62">
        <v>0</v>
      </c>
      <c r="M112" s="62">
        <v>0</v>
      </c>
      <c r="N112" s="62">
        <v>0</v>
      </c>
      <c r="O112" s="62">
        <v>0</v>
      </c>
      <c r="P112" s="62">
        <v>0</v>
      </c>
      <c r="Q112" s="62">
        <v>0</v>
      </c>
      <c r="R112" s="62">
        <v>0</v>
      </c>
      <c r="S112" s="62">
        <v>0</v>
      </c>
      <c r="T112" s="62">
        <v>0</v>
      </c>
      <c r="U112" s="62">
        <v>0</v>
      </c>
      <c r="V112" s="62">
        <v>0</v>
      </c>
      <c r="W112" s="62">
        <v>0</v>
      </c>
      <c r="X112" s="62">
        <v>0</v>
      </c>
      <c r="Y112" s="62">
        <v>0</v>
      </c>
      <c r="Z112" s="62">
        <v>0</v>
      </c>
      <c r="AA112" s="62">
        <v>0</v>
      </c>
      <c r="AB112" s="62">
        <v>0</v>
      </c>
      <c r="AC112" s="62">
        <v>0</v>
      </c>
      <c r="AD112" s="62">
        <v>0</v>
      </c>
      <c r="AE112" s="62">
        <v>0</v>
      </c>
      <c r="AF112" s="62">
        <v>0</v>
      </c>
      <c r="AG112" s="62">
        <v>0</v>
      </c>
      <c r="AH112" s="62">
        <v>0</v>
      </c>
      <c r="AI112" s="62">
        <v>0</v>
      </c>
      <c r="AJ112" s="63">
        <f t="shared" si="1"/>
        <v>768307.35000000009</v>
      </c>
      <c r="AM112" s="70"/>
    </row>
    <row r="113" spans="1:39" ht="20.100000000000001" customHeight="1">
      <c r="A113" s="59">
        <v>265</v>
      </c>
      <c r="B113" s="60" t="s">
        <v>780</v>
      </c>
      <c r="C113" s="61" t="s">
        <v>1298</v>
      </c>
      <c r="D113" s="62">
        <v>0</v>
      </c>
      <c r="E113" s="62">
        <v>0</v>
      </c>
      <c r="F113" s="62">
        <v>0</v>
      </c>
      <c r="G113" s="62">
        <v>746</v>
      </c>
      <c r="H113" s="62">
        <v>0</v>
      </c>
      <c r="I113" s="62">
        <v>0</v>
      </c>
      <c r="J113" s="62">
        <v>0</v>
      </c>
      <c r="K113" s="62">
        <v>0</v>
      </c>
      <c r="L113" s="62">
        <v>0</v>
      </c>
      <c r="M113" s="62">
        <v>0</v>
      </c>
      <c r="N113" s="62">
        <v>0</v>
      </c>
      <c r="O113" s="62">
        <v>0</v>
      </c>
      <c r="P113" s="62">
        <v>0</v>
      </c>
      <c r="Q113" s="62">
        <v>0</v>
      </c>
      <c r="R113" s="62">
        <v>0</v>
      </c>
      <c r="S113" s="62">
        <v>0</v>
      </c>
      <c r="T113" s="62">
        <v>0</v>
      </c>
      <c r="U113" s="62">
        <v>0</v>
      </c>
      <c r="V113" s="62">
        <v>0</v>
      </c>
      <c r="W113" s="62">
        <v>0</v>
      </c>
      <c r="X113" s="62">
        <v>0</v>
      </c>
      <c r="Y113" s="62">
        <v>0</v>
      </c>
      <c r="Z113" s="62">
        <v>0</v>
      </c>
      <c r="AA113" s="62">
        <v>0</v>
      </c>
      <c r="AB113" s="62">
        <v>0</v>
      </c>
      <c r="AC113" s="62">
        <v>0</v>
      </c>
      <c r="AD113" s="62">
        <v>0</v>
      </c>
      <c r="AE113" s="62">
        <v>0</v>
      </c>
      <c r="AF113" s="62">
        <v>0</v>
      </c>
      <c r="AG113" s="62">
        <v>0</v>
      </c>
      <c r="AH113" s="62">
        <v>0</v>
      </c>
      <c r="AI113" s="62">
        <v>0</v>
      </c>
      <c r="AJ113" s="63">
        <f t="shared" si="1"/>
        <v>746</v>
      </c>
      <c r="AM113" s="70"/>
    </row>
    <row r="114" spans="1:39" ht="20.100000000000001" customHeight="1">
      <c r="A114" s="59">
        <v>266</v>
      </c>
      <c r="B114" s="60" t="s">
        <v>781</v>
      </c>
      <c r="C114" s="61" t="s">
        <v>1298</v>
      </c>
      <c r="D114" s="62">
        <v>0</v>
      </c>
      <c r="E114" s="62">
        <v>120</v>
      </c>
      <c r="F114" s="62">
        <v>1770800</v>
      </c>
      <c r="G114" s="62">
        <v>53122.9</v>
      </c>
      <c r="H114" s="62">
        <v>0</v>
      </c>
      <c r="I114" s="62">
        <v>0</v>
      </c>
      <c r="J114" s="62">
        <v>0</v>
      </c>
      <c r="K114" s="62">
        <v>0</v>
      </c>
      <c r="L114" s="62">
        <v>0</v>
      </c>
      <c r="M114" s="62">
        <v>0</v>
      </c>
      <c r="N114" s="62">
        <v>0</v>
      </c>
      <c r="O114" s="62">
        <v>0</v>
      </c>
      <c r="P114" s="62">
        <v>0</v>
      </c>
      <c r="Q114" s="62">
        <v>0</v>
      </c>
      <c r="R114" s="62">
        <v>0</v>
      </c>
      <c r="S114" s="62">
        <v>0</v>
      </c>
      <c r="T114" s="62">
        <v>0</v>
      </c>
      <c r="U114" s="62">
        <v>0</v>
      </c>
      <c r="V114" s="62">
        <v>0</v>
      </c>
      <c r="W114" s="62">
        <v>0</v>
      </c>
      <c r="X114" s="62">
        <v>0</v>
      </c>
      <c r="Y114" s="62">
        <v>0</v>
      </c>
      <c r="Z114" s="62">
        <v>0</v>
      </c>
      <c r="AA114" s="62">
        <v>0</v>
      </c>
      <c r="AB114" s="62">
        <v>0</v>
      </c>
      <c r="AC114" s="62">
        <v>0</v>
      </c>
      <c r="AD114" s="62">
        <v>0</v>
      </c>
      <c r="AE114" s="62">
        <v>0</v>
      </c>
      <c r="AF114" s="62">
        <v>0</v>
      </c>
      <c r="AG114" s="62">
        <v>0</v>
      </c>
      <c r="AH114" s="62">
        <v>0</v>
      </c>
      <c r="AI114" s="62">
        <v>0</v>
      </c>
      <c r="AJ114" s="63">
        <f t="shared" si="1"/>
        <v>1824042.9</v>
      </c>
      <c r="AM114" s="70"/>
    </row>
    <row r="115" spans="1:39" ht="20.100000000000001" customHeight="1">
      <c r="A115" s="59">
        <v>267</v>
      </c>
      <c r="B115" s="60" t="s">
        <v>782</v>
      </c>
      <c r="C115" s="61" t="s">
        <v>1298</v>
      </c>
      <c r="D115" s="62">
        <v>0</v>
      </c>
      <c r="E115" s="62">
        <v>0</v>
      </c>
      <c r="F115" s="62">
        <v>0</v>
      </c>
      <c r="G115" s="62">
        <v>0</v>
      </c>
      <c r="H115" s="62">
        <v>0</v>
      </c>
      <c r="I115" s="62">
        <v>0</v>
      </c>
      <c r="J115" s="62">
        <v>0</v>
      </c>
      <c r="K115" s="62">
        <v>0</v>
      </c>
      <c r="L115" s="62">
        <v>0</v>
      </c>
      <c r="M115" s="62">
        <v>0</v>
      </c>
      <c r="N115" s="62">
        <v>0</v>
      </c>
      <c r="O115" s="62">
        <v>0</v>
      </c>
      <c r="P115" s="62">
        <v>0</v>
      </c>
      <c r="Q115" s="62">
        <v>0</v>
      </c>
      <c r="R115" s="62">
        <v>0</v>
      </c>
      <c r="S115" s="62">
        <v>0</v>
      </c>
      <c r="T115" s="62">
        <v>0</v>
      </c>
      <c r="U115" s="62">
        <v>0</v>
      </c>
      <c r="V115" s="62">
        <v>0</v>
      </c>
      <c r="W115" s="62">
        <v>0</v>
      </c>
      <c r="X115" s="62">
        <v>0</v>
      </c>
      <c r="Y115" s="62">
        <v>0</v>
      </c>
      <c r="Z115" s="62">
        <v>0</v>
      </c>
      <c r="AA115" s="62">
        <v>0</v>
      </c>
      <c r="AB115" s="62">
        <v>0</v>
      </c>
      <c r="AC115" s="62">
        <v>0</v>
      </c>
      <c r="AD115" s="62">
        <v>0</v>
      </c>
      <c r="AE115" s="62">
        <v>0</v>
      </c>
      <c r="AF115" s="62">
        <v>0</v>
      </c>
      <c r="AG115" s="62">
        <v>0</v>
      </c>
      <c r="AH115" s="62">
        <v>0</v>
      </c>
      <c r="AI115" s="62">
        <v>0</v>
      </c>
      <c r="AJ115" s="63">
        <f t="shared" si="1"/>
        <v>0</v>
      </c>
      <c r="AM115" s="70"/>
    </row>
    <row r="116" spans="1:39" ht="20.100000000000001" customHeight="1">
      <c r="A116" s="59">
        <v>268</v>
      </c>
      <c r="B116" s="60" t="s">
        <v>783</v>
      </c>
      <c r="C116" s="61" t="s">
        <v>1298</v>
      </c>
      <c r="D116" s="62">
        <v>0</v>
      </c>
      <c r="E116" s="62">
        <v>0</v>
      </c>
      <c r="F116" s="62">
        <v>0</v>
      </c>
      <c r="G116" s="62">
        <v>0</v>
      </c>
      <c r="H116" s="62">
        <v>0</v>
      </c>
      <c r="I116" s="62">
        <v>0</v>
      </c>
      <c r="J116" s="62">
        <v>0</v>
      </c>
      <c r="K116" s="62">
        <v>0</v>
      </c>
      <c r="L116" s="62">
        <v>0</v>
      </c>
      <c r="M116" s="62">
        <v>0</v>
      </c>
      <c r="N116" s="62">
        <v>0</v>
      </c>
      <c r="O116" s="62">
        <v>0</v>
      </c>
      <c r="P116" s="62">
        <v>0</v>
      </c>
      <c r="Q116" s="62">
        <v>0</v>
      </c>
      <c r="R116" s="62">
        <v>0</v>
      </c>
      <c r="S116" s="62">
        <v>0</v>
      </c>
      <c r="T116" s="62">
        <v>0</v>
      </c>
      <c r="U116" s="62">
        <v>0</v>
      </c>
      <c r="V116" s="62">
        <v>0</v>
      </c>
      <c r="W116" s="62">
        <v>0</v>
      </c>
      <c r="X116" s="62">
        <v>0</v>
      </c>
      <c r="Y116" s="62">
        <v>0</v>
      </c>
      <c r="Z116" s="62">
        <v>0</v>
      </c>
      <c r="AA116" s="62">
        <v>0</v>
      </c>
      <c r="AB116" s="62">
        <v>0</v>
      </c>
      <c r="AC116" s="62">
        <v>0</v>
      </c>
      <c r="AD116" s="62">
        <v>0</v>
      </c>
      <c r="AE116" s="62">
        <v>0</v>
      </c>
      <c r="AF116" s="62">
        <v>0</v>
      </c>
      <c r="AG116" s="62">
        <v>0</v>
      </c>
      <c r="AH116" s="62">
        <v>0</v>
      </c>
      <c r="AI116" s="62">
        <v>0</v>
      </c>
      <c r="AJ116" s="63">
        <f t="shared" si="1"/>
        <v>0</v>
      </c>
      <c r="AM116" s="70"/>
    </row>
    <row r="117" spans="1:39" ht="20.100000000000001" customHeight="1">
      <c r="A117" s="59">
        <v>269</v>
      </c>
      <c r="B117" s="60" t="s">
        <v>784</v>
      </c>
      <c r="C117" s="61" t="s">
        <v>1298</v>
      </c>
      <c r="D117" s="62">
        <v>0</v>
      </c>
      <c r="E117" s="62">
        <v>240</v>
      </c>
      <c r="F117" s="62">
        <v>33269.46</v>
      </c>
      <c r="G117" s="62">
        <v>0</v>
      </c>
      <c r="H117" s="62">
        <v>0</v>
      </c>
      <c r="I117" s="62">
        <v>0</v>
      </c>
      <c r="J117" s="62">
        <v>0</v>
      </c>
      <c r="K117" s="62">
        <v>0</v>
      </c>
      <c r="L117" s="62">
        <v>0</v>
      </c>
      <c r="M117" s="62">
        <v>0</v>
      </c>
      <c r="N117" s="62">
        <v>0</v>
      </c>
      <c r="O117" s="62">
        <v>0</v>
      </c>
      <c r="P117" s="62">
        <v>0</v>
      </c>
      <c r="Q117" s="62">
        <v>0</v>
      </c>
      <c r="R117" s="62">
        <v>0</v>
      </c>
      <c r="S117" s="62">
        <v>0</v>
      </c>
      <c r="T117" s="62">
        <v>0</v>
      </c>
      <c r="U117" s="62">
        <v>0</v>
      </c>
      <c r="V117" s="62">
        <v>0</v>
      </c>
      <c r="W117" s="62">
        <v>0</v>
      </c>
      <c r="X117" s="62">
        <v>0</v>
      </c>
      <c r="Y117" s="62">
        <v>0</v>
      </c>
      <c r="Z117" s="62">
        <v>0</v>
      </c>
      <c r="AA117" s="62">
        <v>0</v>
      </c>
      <c r="AB117" s="62">
        <v>0</v>
      </c>
      <c r="AC117" s="62">
        <v>0</v>
      </c>
      <c r="AD117" s="62">
        <v>0</v>
      </c>
      <c r="AE117" s="62">
        <v>0</v>
      </c>
      <c r="AF117" s="62">
        <v>0</v>
      </c>
      <c r="AG117" s="62">
        <v>0</v>
      </c>
      <c r="AH117" s="62">
        <v>0</v>
      </c>
      <c r="AI117" s="62">
        <v>0</v>
      </c>
      <c r="AJ117" s="63">
        <f t="shared" si="1"/>
        <v>33509.46</v>
      </c>
      <c r="AM117" s="70"/>
    </row>
    <row r="118" spans="1:39" ht="20.100000000000001" customHeight="1">
      <c r="A118" s="59">
        <v>270</v>
      </c>
      <c r="B118" s="60" t="s">
        <v>785</v>
      </c>
      <c r="C118" s="61" t="s">
        <v>1298</v>
      </c>
      <c r="D118" s="62">
        <v>0</v>
      </c>
      <c r="E118" s="62">
        <v>0</v>
      </c>
      <c r="F118" s="62">
        <v>0</v>
      </c>
      <c r="G118" s="62">
        <v>0</v>
      </c>
      <c r="H118" s="62">
        <v>0</v>
      </c>
      <c r="I118" s="62">
        <v>0</v>
      </c>
      <c r="J118" s="62">
        <v>0</v>
      </c>
      <c r="K118" s="62">
        <v>0</v>
      </c>
      <c r="L118" s="62">
        <v>0</v>
      </c>
      <c r="M118" s="62">
        <v>0</v>
      </c>
      <c r="N118" s="62">
        <v>0</v>
      </c>
      <c r="O118" s="62">
        <v>0</v>
      </c>
      <c r="P118" s="62">
        <v>0</v>
      </c>
      <c r="Q118" s="62">
        <v>0</v>
      </c>
      <c r="R118" s="62">
        <v>0</v>
      </c>
      <c r="S118" s="62">
        <v>0</v>
      </c>
      <c r="T118" s="62">
        <v>0</v>
      </c>
      <c r="U118" s="62">
        <v>0</v>
      </c>
      <c r="V118" s="62">
        <v>0</v>
      </c>
      <c r="W118" s="62">
        <v>0</v>
      </c>
      <c r="X118" s="62">
        <v>0</v>
      </c>
      <c r="Y118" s="62">
        <v>0</v>
      </c>
      <c r="Z118" s="62">
        <v>0</v>
      </c>
      <c r="AA118" s="62">
        <v>0</v>
      </c>
      <c r="AB118" s="62">
        <v>0</v>
      </c>
      <c r="AC118" s="62">
        <v>0</v>
      </c>
      <c r="AD118" s="62">
        <v>0</v>
      </c>
      <c r="AE118" s="62">
        <v>0</v>
      </c>
      <c r="AF118" s="62">
        <v>0</v>
      </c>
      <c r="AG118" s="62">
        <v>0</v>
      </c>
      <c r="AH118" s="62">
        <v>0</v>
      </c>
      <c r="AI118" s="62">
        <v>0</v>
      </c>
      <c r="AJ118" s="63">
        <f t="shared" si="1"/>
        <v>0</v>
      </c>
      <c r="AM118" s="70"/>
    </row>
    <row r="119" spans="1:39" ht="20.100000000000001" customHeight="1">
      <c r="A119" s="59">
        <v>271</v>
      </c>
      <c r="B119" s="60" t="s">
        <v>786</v>
      </c>
      <c r="C119" s="61" t="s">
        <v>1298</v>
      </c>
      <c r="D119" s="62">
        <v>0</v>
      </c>
      <c r="E119" s="62">
        <v>0</v>
      </c>
      <c r="F119" s="62">
        <v>0</v>
      </c>
      <c r="G119" s="62">
        <v>9466.82</v>
      </c>
      <c r="H119" s="62">
        <v>0</v>
      </c>
      <c r="I119" s="62">
        <v>0</v>
      </c>
      <c r="J119" s="62">
        <v>0</v>
      </c>
      <c r="K119" s="62">
        <v>0</v>
      </c>
      <c r="L119" s="62">
        <v>0</v>
      </c>
      <c r="M119" s="62">
        <v>0</v>
      </c>
      <c r="N119" s="62">
        <v>0</v>
      </c>
      <c r="O119" s="62">
        <v>0</v>
      </c>
      <c r="P119" s="62">
        <v>0</v>
      </c>
      <c r="Q119" s="62">
        <v>0</v>
      </c>
      <c r="R119" s="62">
        <v>0</v>
      </c>
      <c r="S119" s="62">
        <v>0</v>
      </c>
      <c r="T119" s="62">
        <v>0</v>
      </c>
      <c r="U119" s="62">
        <v>0</v>
      </c>
      <c r="V119" s="62">
        <v>0</v>
      </c>
      <c r="W119" s="62">
        <v>0</v>
      </c>
      <c r="X119" s="62">
        <v>0</v>
      </c>
      <c r="Y119" s="62">
        <v>0</v>
      </c>
      <c r="Z119" s="62">
        <v>0</v>
      </c>
      <c r="AA119" s="62">
        <v>0</v>
      </c>
      <c r="AB119" s="62">
        <v>0</v>
      </c>
      <c r="AC119" s="62">
        <v>0</v>
      </c>
      <c r="AD119" s="62">
        <v>0</v>
      </c>
      <c r="AE119" s="62">
        <v>0</v>
      </c>
      <c r="AF119" s="62">
        <v>0</v>
      </c>
      <c r="AG119" s="62">
        <v>0</v>
      </c>
      <c r="AH119" s="62">
        <v>0</v>
      </c>
      <c r="AI119" s="62">
        <v>0</v>
      </c>
      <c r="AJ119" s="63">
        <f t="shared" si="1"/>
        <v>9466.82</v>
      </c>
      <c r="AM119" s="70"/>
    </row>
    <row r="120" spans="1:39" ht="20.100000000000001" customHeight="1">
      <c r="A120" s="59">
        <v>272</v>
      </c>
      <c r="B120" s="60" t="s">
        <v>787</v>
      </c>
      <c r="C120" s="61" t="s">
        <v>1298</v>
      </c>
      <c r="D120" s="62">
        <v>0</v>
      </c>
      <c r="E120" s="62">
        <v>240</v>
      </c>
      <c r="F120" s="62">
        <v>438484</v>
      </c>
      <c r="G120" s="62">
        <v>0</v>
      </c>
      <c r="H120" s="62">
        <v>0</v>
      </c>
      <c r="I120" s="62">
        <v>0</v>
      </c>
      <c r="J120" s="62">
        <v>0</v>
      </c>
      <c r="K120" s="62">
        <v>0</v>
      </c>
      <c r="L120" s="62">
        <v>0</v>
      </c>
      <c r="M120" s="62">
        <v>0</v>
      </c>
      <c r="N120" s="62">
        <v>0</v>
      </c>
      <c r="O120" s="62">
        <v>0</v>
      </c>
      <c r="P120" s="62">
        <v>0</v>
      </c>
      <c r="Q120" s="62">
        <v>0</v>
      </c>
      <c r="R120" s="62">
        <v>0</v>
      </c>
      <c r="S120" s="62">
        <v>0</v>
      </c>
      <c r="T120" s="62">
        <v>0</v>
      </c>
      <c r="U120" s="62">
        <v>0</v>
      </c>
      <c r="V120" s="62">
        <v>0</v>
      </c>
      <c r="W120" s="62">
        <v>0</v>
      </c>
      <c r="X120" s="62">
        <v>0</v>
      </c>
      <c r="Y120" s="62">
        <v>0</v>
      </c>
      <c r="Z120" s="62">
        <v>0</v>
      </c>
      <c r="AA120" s="62">
        <v>0</v>
      </c>
      <c r="AB120" s="62">
        <v>0</v>
      </c>
      <c r="AC120" s="62">
        <v>0</v>
      </c>
      <c r="AD120" s="62">
        <v>0</v>
      </c>
      <c r="AE120" s="62">
        <v>0</v>
      </c>
      <c r="AF120" s="62">
        <v>0</v>
      </c>
      <c r="AG120" s="62">
        <v>0</v>
      </c>
      <c r="AH120" s="62">
        <v>0</v>
      </c>
      <c r="AI120" s="62">
        <v>0</v>
      </c>
      <c r="AJ120" s="63">
        <f t="shared" si="1"/>
        <v>438724</v>
      </c>
      <c r="AM120" s="70"/>
    </row>
    <row r="121" spans="1:39" ht="20.100000000000001" customHeight="1">
      <c r="A121" s="59">
        <v>273</v>
      </c>
      <c r="B121" s="60" t="s">
        <v>788</v>
      </c>
      <c r="C121" s="61" t="s">
        <v>1298</v>
      </c>
      <c r="D121" s="62">
        <v>0</v>
      </c>
      <c r="E121" s="62">
        <v>240</v>
      </c>
      <c r="F121" s="62">
        <v>0</v>
      </c>
      <c r="G121" s="62">
        <v>0</v>
      </c>
      <c r="H121" s="62">
        <v>0</v>
      </c>
      <c r="I121" s="62">
        <v>0</v>
      </c>
      <c r="J121" s="62">
        <v>0</v>
      </c>
      <c r="K121" s="62">
        <v>0</v>
      </c>
      <c r="L121" s="62">
        <v>0</v>
      </c>
      <c r="M121" s="62">
        <v>0</v>
      </c>
      <c r="N121" s="62">
        <v>0</v>
      </c>
      <c r="O121" s="62">
        <v>0</v>
      </c>
      <c r="P121" s="62">
        <v>0</v>
      </c>
      <c r="Q121" s="62">
        <v>0</v>
      </c>
      <c r="R121" s="62">
        <v>0</v>
      </c>
      <c r="S121" s="62">
        <v>0</v>
      </c>
      <c r="T121" s="62">
        <v>0</v>
      </c>
      <c r="U121" s="62">
        <v>0</v>
      </c>
      <c r="V121" s="62">
        <v>0</v>
      </c>
      <c r="W121" s="62">
        <v>0</v>
      </c>
      <c r="X121" s="62">
        <v>0</v>
      </c>
      <c r="Y121" s="62">
        <v>0</v>
      </c>
      <c r="Z121" s="62">
        <v>0</v>
      </c>
      <c r="AA121" s="62">
        <v>0</v>
      </c>
      <c r="AB121" s="62">
        <v>0</v>
      </c>
      <c r="AC121" s="62">
        <v>0</v>
      </c>
      <c r="AD121" s="62">
        <v>0</v>
      </c>
      <c r="AE121" s="62">
        <v>0</v>
      </c>
      <c r="AF121" s="62">
        <v>0</v>
      </c>
      <c r="AG121" s="62">
        <v>0</v>
      </c>
      <c r="AH121" s="62">
        <v>0</v>
      </c>
      <c r="AI121" s="62">
        <v>0</v>
      </c>
      <c r="AJ121" s="63">
        <f t="shared" si="1"/>
        <v>240</v>
      </c>
      <c r="AM121" s="70"/>
    </row>
    <row r="122" spans="1:39" ht="20.100000000000001" customHeight="1">
      <c r="A122" s="59">
        <v>281</v>
      </c>
      <c r="B122" s="60" t="s">
        <v>789</v>
      </c>
      <c r="C122" s="61" t="s">
        <v>1298</v>
      </c>
      <c r="D122" s="62">
        <v>0</v>
      </c>
      <c r="E122" s="62">
        <v>0</v>
      </c>
      <c r="F122" s="62">
        <v>0</v>
      </c>
      <c r="G122" s="62">
        <v>0</v>
      </c>
      <c r="H122" s="62">
        <v>0</v>
      </c>
      <c r="I122" s="62">
        <v>0</v>
      </c>
      <c r="J122" s="62">
        <v>0</v>
      </c>
      <c r="K122" s="62">
        <v>0</v>
      </c>
      <c r="L122" s="62">
        <v>0</v>
      </c>
      <c r="M122" s="62">
        <v>0</v>
      </c>
      <c r="N122" s="62">
        <v>0</v>
      </c>
      <c r="O122" s="62">
        <v>0</v>
      </c>
      <c r="P122" s="62">
        <v>0</v>
      </c>
      <c r="Q122" s="62">
        <v>0</v>
      </c>
      <c r="R122" s="62">
        <v>0</v>
      </c>
      <c r="S122" s="62">
        <v>0</v>
      </c>
      <c r="T122" s="62">
        <v>0</v>
      </c>
      <c r="U122" s="62">
        <v>0</v>
      </c>
      <c r="V122" s="62">
        <v>0</v>
      </c>
      <c r="W122" s="62">
        <v>0</v>
      </c>
      <c r="X122" s="62">
        <v>0</v>
      </c>
      <c r="Y122" s="62">
        <v>0</v>
      </c>
      <c r="Z122" s="62">
        <v>0</v>
      </c>
      <c r="AA122" s="62">
        <v>0</v>
      </c>
      <c r="AB122" s="62">
        <v>0</v>
      </c>
      <c r="AC122" s="62">
        <v>0</v>
      </c>
      <c r="AD122" s="62">
        <v>0</v>
      </c>
      <c r="AE122" s="62">
        <v>0</v>
      </c>
      <c r="AF122" s="62">
        <v>0</v>
      </c>
      <c r="AG122" s="62">
        <v>0</v>
      </c>
      <c r="AH122" s="62">
        <v>0</v>
      </c>
      <c r="AI122" s="62">
        <v>0</v>
      </c>
      <c r="AJ122" s="63">
        <f t="shared" si="1"/>
        <v>0</v>
      </c>
      <c r="AM122" s="70"/>
    </row>
    <row r="123" spans="1:39" ht="20.100000000000001" customHeight="1">
      <c r="A123" s="59">
        <v>283</v>
      </c>
      <c r="B123" s="60" t="s">
        <v>146</v>
      </c>
      <c r="C123" s="64" t="s">
        <v>1298</v>
      </c>
      <c r="D123" s="62">
        <v>0</v>
      </c>
      <c r="E123" s="62">
        <v>0</v>
      </c>
      <c r="F123" s="62">
        <v>1603930.94</v>
      </c>
      <c r="G123" s="62">
        <v>1925687.8599999999</v>
      </c>
      <c r="H123" s="62">
        <v>0</v>
      </c>
      <c r="I123" s="62">
        <v>3177.26</v>
      </c>
      <c r="J123" s="62">
        <v>0</v>
      </c>
      <c r="K123" s="62">
        <v>2538.3500000000004</v>
      </c>
      <c r="L123" s="62">
        <v>0</v>
      </c>
      <c r="M123" s="62">
        <v>0</v>
      </c>
      <c r="N123" s="62">
        <v>77.53</v>
      </c>
      <c r="O123" s="62">
        <v>1543.81</v>
      </c>
      <c r="P123" s="62">
        <v>0</v>
      </c>
      <c r="Q123" s="62">
        <v>0</v>
      </c>
      <c r="R123" s="62">
        <v>0</v>
      </c>
      <c r="S123" s="62">
        <v>0</v>
      </c>
      <c r="T123" s="62">
        <v>0</v>
      </c>
      <c r="U123" s="62">
        <v>0</v>
      </c>
      <c r="V123" s="62">
        <v>0</v>
      </c>
      <c r="W123" s="62">
        <v>0</v>
      </c>
      <c r="X123" s="62">
        <v>0</v>
      </c>
      <c r="Y123" s="62">
        <v>0</v>
      </c>
      <c r="Z123" s="62">
        <v>0</v>
      </c>
      <c r="AA123" s="62">
        <v>0</v>
      </c>
      <c r="AB123" s="62">
        <v>0</v>
      </c>
      <c r="AC123" s="62">
        <v>0</v>
      </c>
      <c r="AD123" s="62">
        <v>0</v>
      </c>
      <c r="AE123" s="62">
        <v>0</v>
      </c>
      <c r="AF123" s="62">
        <v>0</v>
      </c>
      <c r="AG123" s="62">
        <v>0</v>
      </c>
      <c r="AH123" s="62">
        <v>0</v>
      </c>
      <c r="AI123" s="62">
        <v>0</v>
      </c>
      <c r="AJ123" s="63">
        <f t="shared" si="1"/>
        <v>3536955.7499999995</v>
      </c>
      <c r="AM123" s="70"/>
    </row>
    <row r="124" spans="1:39" ht="20.100000000000001" customHeight="1">
      <c r="A124" s="59">
        <v>287</v>
      </c>
      <c r="B124" s="60" t="s">
        <v>790</v>
      </c>
      <c r="C124" s="61" t="s">
        <v>1298</v>
      </c>
      <c r="D124" s="62">
        <v>0</v>
      </c>
      <c r="E124" s="62">
        <v>991539.33</v>
      </c>
      <c r="F124" s="62">
        <v>4472940.08</v>
      </c>
      <c r="G124" s="62">
        <v>531880.36</v>
      </c>
      <c r="H124" s="62">
        <v>0</v>
      </c>
      <c r="I124" s="62">
        <v>9637.57</v>
      </c>
      <c r="J124" s="62">
        <v>746828.28</v>
      </c>
      <c r="K124" s="62">
        <v>0</v>
      </c>
      <c r="L124" s="62">
        <v>0</v>
      </c>
      <c r="M124" s="62">
        <v>0</v>
      </c>
      <c r="N124" s="62">
        <v>0</v>
      </c>
      <c r="O124" s="62">
        <v>0</v>
      </c>
      <c r="P124" s="62">
        <v>0</v>
      </c>
      <c r="Q124" s="62">
        <v>0</v>
      </c>
      <c r="R124" s="62">
        <v>0</v>
      </c>
      <c r="S124" s="62">
        <v>0</v>
      </c>
      <c r="T124" s="62">
        <v>0</v>
      </c>
      <c r="U124" s="62">
        <v>0</v>
      </c>
      <c r="V124" s="62">
        <v>0</v>
      </c>
      <c r="W124" s="62">
        <v>0</v>
      </c>
      <c r="X124" s="62">
        <v>0</v>
      </c>
      <c r="Y124" s="62">
        <v>0</v>
      </c>
      <c r="Z124" s="62">
        <v>0</v>
      </c>
      <c r="AA124" s="62">
        <v>178889414.87480003</v>
      </c>
      <c r="AB124" s="62">
        <v>0</v>
      </c>
      <c r="AC124" s="62">
        <v>0</v>
      </c>
      <c r="AD124" s="62">
        <v>0</v>
      </c>
      <c r="AE124" s="62">
        <v>0</v>
      </c>
      <c r="AF124" s="62">
        <v>0</v>
      </c>
      <c r="AG124" s="62">
        <v>0</v>
      </c>
      <c r="AH124" s="62">
        <v>0</v>
      </c>
      <c r="AI124" s="62">
        <v>0</v>
      </c>
      <c r="AJ124" s="63">
        <f t="shared" si="1"/>
        <v>185642240.49480003</v>
      </c>
      <c r="AM124" s="70"/>
    </row>
    <row r="125" spans="1:39" ht="20.100000000000001" customHeight="1">
      <c r="A125" s="59">
        <v>288</v>
      </c>
      <c r="B125" s="60" t="s">
        <v>791</v>
      </c>
      <c r="C125" s="61" t="s">
        <v>1298</v>
      </c>
      <c r="D125" s="62">
        <v>0</v>
      </c>
      <c r="E125" s="62">
        <v>0</v>
      </c>
      <c r="F125" s="62">
        <v>0</v>
      </c>
      <c r="G125" s="62">
        <v>459.19</v>
      </c>
      <c r="H125" s="62">
        <v>0</v>
      </c>
      <c r="I125" s="62">
        <v>0</v>
      </c>
      <c r="J125" s="62">
        <v>0</v>
      </c>
      <c r="K125" s="62">
        <v>0</v>
      </c>
      <c r="L125" s="62">
        <v>0</v>
      </c>
      <c r="M125" s="62">
        <v>0</v>
      </c>
      <c r="N125" s="62">
        <v>0</v>
      </c>
      <c r="O125" s="62">
        <v>0</v>
      </c>
      <c r="P125" s="62">
        <v>0</v>
      </c>
      <c r="Q125" s="62">
        <v>0</v>
      </c>
      <c r="R125" s="62">
        <v>0</v>
      </c>
      <c r="S125" s="62">
        <v>0</v>
      </c>
      <c r="T125" s="62">
        <v>0</v>
      </c>
      <c r="U125" s="62">
        <v>0</v>
      </c>
      <c r="V125" s="62">
        <v>0</v>
      </c>
      <c r="W125" s="62">
        <v>0</v>
      </c>
      <c r="X125" s="62">
        <v>0</v>
      </c>
      <c r="Y125" s="62">
        <v>0</v>
      </c>
      <c r="Z125" s="62">
        <v>0</v>
      </c>
      <c r="AA125" s="62">
        <v>0</v>
      </c>
      <c r="AB125" s="62">
        <v>0</v>
      </c>
      <c r="AC125" s="62">
        <v>0</v>
      </c>
      <c r="AD125" s="62">
        <v>0</v>
      </c>
      <c r="AE125" s="62">
        <v>0</v>
      </c>
      <c r="AF125" s="62">
        <v>0</v>
      </c>
      <c r="AG125" s="62">
        <v>0</v>
      </c>
      <c r="AH125" s="62">
        <v>0</v>
      </c>
      <c r="AI125" s="62">
        <v>0</v>
      </c>
      <c r="AJ125" s="63">
        <f t="shared" si="1"/>
        <v>459.19</v>
      </c>
      <c r="AM125" s="70"/>
    </row>
    <row r="126" spans="1:39" ht="20.100000000000001" customHeight="1">
      <c r="A126" s="59">
        <v>289</v>
      </c>
      <c r="B126" s="60" t="s">
        <v>792</v>
      </c>
      <c r="C126" s="61" t="s">
        <v>1298</v>
      </c>
      <c r="D126" s="62">
        <v>0</v>
      </c>
      <c r="E126" s="62">
        <v>0</v>
      </c>
      <c r="F126" s="62">
        <v>0</v>
      </c>
      <c r="G126" s="62">
        <v>0</v>
      </c>
      <c r="H126" s="62">
        <v>0</v>
      </c>
      <c r="I126" s="62">
        <v>0</v>
      </c>
      <c r="J126" s="62">
        <v>0</v>
      </c>
      <c r="K126" s="62">
        <v>0</v>
      </c>
      <c r="L126" s="62">
        <v>0</v>
      </c>
      <c r="M126" s="62">
        <v>0</v>
      </c>
      <c r="N126" s="62">
        <v>0</v>
      </c>
      <c r="O126" s="62">
        <v>0</v>
      </c>
      <c r="P126" s="62">
        <v>0</v>
      </c>
      <c r="Q126" s="62">
        <v>0</v>
      </c>
      <c r="R126" s="62">
        <v>0</v>
      </c>
      <c r="S126" s="62">
        <v>0</v>
      </c>
      <c r="T126" s="62">
        <v>0</v>
      </c>
      <c r="U126" s="62">
        <v>0</v>
      </c>
      <c r="V126" s="62">
        <v>0</v>
      </c>
      <c r="W126" s="62">
        <v>0</v>
      </c>
      <c r="X126" s="62">
        <v>0</v>
      </c>
      <c r="Y126" s="62">
        <v>0</v>
      </c>
      <c r="Z126" s="62">
        <v>0</v>
      </c>
      <c r="AA126" s="62">
        <v>0</v>
      </c>
      <c r="AB126" s="62">
        <v>0</v>
      </c>
      <c r="AC126" s="62">
        <v>0</v>
      </c>
      <c r="AD126" s="62">
        <v>0</v>
      </c>
      <c r="AE126" s="62">
        <v>0</v>
      </c>
      <c r="AF126" s="62">
        <v>0</v>
      </c>
      <c r="AG126" s="62">
        <v>0</v>
      </c>
      <c r="AH126" s="62">
        <v>0</v>
      </c>
      <c r="AI126" s="62">
        <v>0</v>
      </c>
      <c r="AJ126" s="63">
        <f t="shared" si="1"/>
        <v>0</v>
      </c>
      <c r="AM126" s="70"/>
    </row>
    <row r="127" spans="1:39" ht="20.100000000000001" customHeight="1">
      <c r="A127" s="59">
        <v>290</v>
      </c>
      <c r="B127" s="60" t="s">
        <v>793</v>
      </c>
      <c r="C127" s="61" t="s">
        <v>1298</v>
      </c>
      <c r="D127" s="62">
        <v>0</v>
      </c>
      <c r="E127" s="62">
        <v>72071.399999999994</v>
      </c>
      <c r="F127" s="62">
        <v>0</v>
      </c>
      <c r="G127" s="62">
        <v>65742470.610000007</v>
      </c>
      <c r="H127" s="62">
        <v>0</v>
      </c>
      <c r="I127" s="62">
        <v>0</v>
      </c>
      <c r="J127" s="62">
        <v>0</v>
      </c>
      <c r="K127" s="62">
        <v>0</v>
      </c>
      <c r="L127" s="62">
        <v>0</v>
      </c>
      <c r="M127" s="62">
        <v>0</v>
      </c>
      <c r="N127" s="62">
        <v>0</v>
      </c>
      <c r="O127" s="62">
        <v>0</v>
      </c>
      <c r="P127" s="62">
        <v>0</v>
      </c>
      <c r="Q127" s="62">
        <v>0</v>
      </c>
      <c r="R127" s="62">
        <v>0</v>
      </c>
      <c r="S127" s="62">
        <v>0</v>
      </c>
      <c r="T127" s="62">
        <v>75</v>
      </c>
      <c r="U127" s="62">
        <v>0</v>
      </c>
      <c r="V127" s="62">
        <v>0</v>
      </c>
      <c r="W127" s="62">
        <v>0</v>
      </c>
      <c r="X127" s="62">
        <v>0</v>
      </c>
      <c r="Y127" s="62">
        <v>0</v>
      </c>
      <c r="Z127" s="62">
        <v>0</v>
      </c>
      <c r="AA127" s="62">
        <v>0</v>
      </c>
      <c r="AB127" s="62">
        <v>0</v>
      </c>
      <c r="AC127" s="62">
        <v>0</v>
      </c>
      <c r="AD127" s="62">
        <v>0</v>
      </c>
      <c r="AE127" s="62">
        <v>0</v>
      </c>
      <c r="AF127" s="62">
        <v>0</v>
      </c>
      <c r="AG127" s="62">
        <v>0</v>
      </c>
      <c r="AH127" s="62">
        <v>0</v>
      </c>
      <c r="AI127" s="62">
        <v>0</v>
      </c>
      <c r="AJ127" s="63">
        <f t="shared" si="1"/>
        <v>65814617.010000005</v>
      </c>
      <c r="AM127" s="70"/>
    </row>
    <row r="128" spans="1:39" ht="20.100000000000001" customHeight="1">
      <c r="A128" s="59">
        <v>291</v>
      </c>
      <c r="B128" s="60" t="s">
        <v>794</v>
      </c>
      <c r="C128" s="61" t="s">
        <v>1298</v>
      </c>
      <c r="D128" s="62">
        <v>0</v>
      </c>
      <c r="E128" s="62">
        <v>0</v>
      </c>
      <c r="F128" s="62">
        <v>62735210.460000001</v>
      </c>
      <c r="G128" s="62">
        <v>167347062.88999993</v>
      </c>
      <c r="H128" s="62">
        <v>0</v>
      </c>
      <c r="I128" s="62">
        <v>11313.26</v>
      </c>
      <c r="J128" s="62">
        <v>41525052.979999997</v>
      </c>
      <c r="K128" s="62">
        <v>68870</v>
      </c>
      <c r="L128" s="62">
        <v>0</v>
      </c>
      <c r="M128" s="62">
        <v>0</v>
      </c>
      <c r="N128" s="62">
        <v>115830.35</v>
      </c>
      <c r="O128" s="62">
        <v>0</v>
      </c>
      <c r="P128" s="62">
        <v>28610643.039999999</v>
      </c>
      <c r="Q128" s="62">
        <v>0</v>
      </c>
      <c r="R128" s="62">
        <v>0</v>
      </c>
      <c r="S128" s="62">
        <v>0</v>
      </c>
      <c r="T128" s="62">
        <v>0</v>
      </c>
      <c r="U128" s="62">
        <v>0</v>
      </c>
      <c r="V128" s="62">
        <v>37730</v>
      </c>
      <c r="W128" s="62">
        <v>0</v>
      </c>
      <c r="X128" s="62">
        <v>422662.23019999999</v>
      </c>
      <c r="Y128" s="62">
        <v>0</v>
      </c>
      <c r="Z128" s="62">
        <v>50.009399999999999</v>
      </c>
      <c r="AA128" s="62">
        <v>924619738.77279997</v>
      </c>
      <c r="AB128" s="62">
        <v>0</v>
      </c>
      <c r="AC128" s="62">
        <v>0</v>
      </c>
      <c r="AD128" s="62">
        <v>36392.711600000002</v>
      </c>
      <c r="AE128" s="62">
        <v>0</v>
      </c>
      <c r="AF128" s="62">
        <v>0</v>
      </c>
      <c r="AG128" s="62">
        <v>0</v>
      </c>
      <c r="AH128" s="62">
        <v>0</v>
      </c>
      <c r="AI128" s="62">
        <v>0</v>
      </c>
      <c r="AJ128" s="63">
        <f t="shared" si="1"/>
        <v>1225530556.704</v>
      </c>
      <c r="AM128" s="70"/>
    </row>
    <row r="129" spans="1:39" ht="20.100000000000001" customHeight="1">
      <c r="A129" s="59">
        <v>292</v>
      </c>
      <c r="B129" s="60" t="s">
        <v>152</v>
      </c>
      <c r="C129" s="61" t="s">
        <v>1298</v>
      </c>
      <c r="D129" s="62">
        <v>1633.44</v>
      </c>
      <c r="E129" s="62">
        <v>480</v>
      </c>
      <c r="F129" s="62">
        <v>1046775.29</v>
      </c>
      <c r="G129" s="62">
        <v>13712.220000000001</v>
      </c>
      <c r="H129" s="62">
        <v>0</v>
      </c>
      <c r="I129" s="62">
        <v>0</v>
      </c>
      <c r="J129" s="62">
        <v>0</v>
      </c>
      <c r="K129" s="62">
        <v>0</v>
      </c>
      <c r="L129" s="62">
        <v>0</v>
      </c>
      <c r="M129" s="62">
        <v>0</v>
      </c>
      <c r="N129" s="62">
        <v>0</v>
      </c>
      <c r="O129" s="62">
        <v>0</v>
      </c>
      <c r="P129" s="62">
        <v>0</v>
      </c>
      <c r="Q129" s="62">
        <v>0</v>
      </c>
      <c r="R129" s="62">
        <v>0</v>
      </c>
      <c r="S129" s="62">
        <v>0</v>
      </c>
      <c r="T129" s="62">
        <v>0</v>
      </c>
      <c r="U129" s="62">
        <v>0</v>
      </c>
      <c r="V129" s="62">
        <v>0</v>
      </c>
      <c r="W129" s="62">
        <v>0</v>
      </c>
      <c r="X129" s="62">
        <v>0</v>
      </c>
      <c r="Y129" s="62">
        <v>0</v>
      </c>
      <c r="Z129" s="62">
        <v>0</v>
      </c>
      <c r="AA129" s="62">
        <v>0</v>
      </c>
      <c r="AB129" s="62">
        <v>0</v>
      </c>
      <c r="AC129" s="62">
        <v>0</v>
      </c>
      <c r="AD129" s="62">
        <v>0</v>
      </c>
      <c r="AE129" s="62">
        <v>0</v>
      </c>
      <c r="AF129" s="62">
        <v>0</v>
      </c>
      <c r="AG129" s="62">
        <v>0</v>
      </c>
      <c r="AH129" s="62">
        <v>0</v>
      </c>
      <c r="AI129" s="62">
        <v>0</v>
      </c>
      <c r="AJ129" s="63">
        <f t="shared" si="1"/>
        <v>1062600.95</v>
      </c>
      <c r="AM129" s="70"/>
    </row>
    <row r="130" spans="1:39" ht="20.100000000000001" customHeight="1">
      <c r="A130" s="59">
        <v>293</v>
      </c>
      <c r="B130" s="60" t="s">
        <v>795</v>
      </c>
      <c r="C130" s="61" t="s">
        <v>1298</v>
      </c>
      <c r="D130" s="62">
        <v>0</v>
      </c>
      <c r="E130" s="62">
        <v>0</v>
      </c>
      <c r="F130" s="62">
        <v>126770.02</v>
      </c>
      <c r="G130" s="62">
        <v>546</v>
      </c>
      <c r="H130" s="62">
        <v>0</v>
      </c>
      <c r="I130" s="62">
        <v>50</v>
      </c>
      <c r="J130" s="62">
        <v>741909</v>
      </c>
      <c r="K130" s="62">
        <v>0</v>
      </c>
      <c r="L130" s="62">
        <v>0</v>
      </c>
      <c r="M130" s="62">
        <v>0</v>
      </c>
      <c r="N130" s="62">
        <v>0</v>
      </c>
      <c r="O130" s="62">
        <v>0</v>
      </c>
      <c r="P130" s="62">
        <v>0</v>
      </c>
      <c r="Q130" s="62">
        <v>0</v>
      </c>
      <c r="R130" s="62">
        <v>0</v>
      </c>
      <c r="S130" s="62">
        <v>0</v>
      </c>
      <c r="T130" s="62">
        <v>0</v>
      </c>
      <c r="U130" s="62">
        <v>0</v>
      </c>
      <c r="V130" s="62">
        <v>0</v>
      </c>
      <c r="W130" s="62">
        <v>0</v>
      </c>
      <c r="X130" s="62">
        <v>0</v>
      </c>
      <c r="Y130" s="62">
        <v>0</v>
      </c>
      <c r="Z130" s="62">
        <v>0</v>
      </c>
      <c r="AA130" s="62">
        <v>0</v>
      </c>
      <c r="AB130" s="62">
        <v>0</v>
      </c>
      <c r="AC130" s="62">
        <v>0</v>
      </c>
      <c r="AD130" s="62">
        <v>0</v>
      </c>
      <c r="AE130" s="62">
        <v>0</v>
      </c>
      <c r="AF130" s="62">
        <v>0</v>
      </c>
      <c r="AG130" s="62">
        <v>0</v>
      </c>
      <c r="AH130" s="62">
        <v>0</v>
      </c>
      <c r="AI130" s="62">
        <v>0</v>
      </c>
      <c r="AJ130" s="63">
        <f t="shared" si="1"/>
        <v>869275.02</v>
      </c>
      <c r="AM130" s="70"/>
    </row>
    <row r="131" spans="1:39" ht="20.100000000000001" customHeight="1">
      <c r="A131" s="73">
        <v>294</v>
      </c>
      <c r="B131" s="74" t="s">
        <v>154</v>
      </c>
      <c r="C131" s="75" t="s">
        <v>1298</v>
      </c>
      <c r="D131" s="76">
        <v>0</v>
      </c>
      <c r="E131" s="76">
        <v>0</v>
      </c>
      <c r="F131" s="76">
        <v>0</v>
      </c>
      <c r="G131" s="76">
        <v>0</v>
      </c>
      <c r="H131" s="76">
        <v>0</v>
      </c>
      <c r="I131" s="76">
        <v>0</v>
      </c>
      <c r="J131" s="76">
        <v>0</v>
      </c>
      <c r="K131" s="76">
        <v>0</v>
      </c>
      <c r="L131" s="76">
        <v>0</v>
      </c>
      <c r="M131" s="76">
        <v>0</v>
      </c>
      <c r="N131" s="76">
        <v>0</v>
      </c>
      <c r="O131" s="76">
        <v>0</v>
      </c>
      <c r="P131" s="76">
        <v>0</v>
      </c>
      <c r="Q131" s="76">
        <v>0</v>
      </c>
      <c r="R131" s="76">
        <v>0</v>
      </c>
      <c r="S131" s="76">
        <v>0</v>
      </c>
      <c r="T131" s="76">
        <v>0</v>
      </c>
      <c r="U131" s="76">
        <v>0</v>
      </c>
      <c r="V131" s="76">
        <v>0</v>
      </c>
      <c r="W131" s="76">
        <v>0</v>
      </c>
      <c r="X131" s="76">
        <v>0</v>
      </c>
      <c r="Y131" s="76">
        <v>0</v>
      </c>
      <c r="Z131" s="76">
        <v>0</v>
      </c>
      <c r="AA131" s="76">
        <v>0</v>
      </c>
      <c r="AB131" s="76">
        <v>0</v>
      </c>
      <c r="AC131" s="76">
        <v>0</v>
      </c>
      <c r="AD131" s="76">
        <v>0</v>
      </c>
      <c r="AE131" s="76">
        <v>0</v>
      </c>
      <c r="AF131" s="76">
        <v>0</v>
      </c>
      <c r="AG131" s="76">
        <v>0</v>
      </c>
      <c r="AH131" s="76">
        <v>0</v>
      </c>
      <c r="AI131" s="76">
        <v>0</v>
      </c>
      <c r="AJ131" s="77">
        <f t="shared" si="1"/>
        <v>0</v>
      </c>
      <c r="AM131" s="70"/>
    </row>
    <row r="132" spans="1:39" ht="20.100000000000001" customHeight="1">
      <c r="A132" s="73">
        <v>295</v>
      </c>
      <c r="B132" s="74" t="s">
        <v>155</v>
      </c>
      <c r="C132" s="75" t="s">
        <v>1298</v>
      </c>
      <c r="D132" s="76">
        <v>0</v>
      </c>
      <c r="E132" s="76">
        <v>0</v>
      </c>
      <c r="F132" s="76">
        <v>0</v>
      </c>
      <c r="G132" s="76">
        <v>0</v>
      </c>
      <c r="H132" s="76">
        <v>0</v>
      </c>
      <c r="I132" s="76">
        <v>0</v>
      </c>
      <c r="J132" s="76">
        <v>0</v>
      </c>
      <c r="K132" s="76">
        <v>0</v>
      </c>
      <c r="L132" s="76">
        <v>0</v>
      </c>
      <c r="M132" s="76">
        <v>0</v>
      </c>
      <c r="N132" s="76">
        <v>0</v>
      </c>
      <c r="O132" s="76">
        <v>0</v>
      </c>
      <c r="P132" s="76">
        <v>0</v>
      </c>
      <c r="Q132" s="76">
        <v>0</v>
      </c>
      <c r="R132" s="76">
        <v>0</v>
      </c>
      <c r="S132" s="76">
        <v>0</v>
      </c>
      <c r="T132" s="76">
        <v>0</v>
      </c>
      <c r="U132" s="76">
        <v>0</v>
      </c>
      <c r="V132" s="76">
        <v>0</v>
      </c>
      <c r="W132" s="76">
        <v>0</v>
      </c>
      <c r="X132" s="76">
        <v>0</v>
      </c>
      <c r="Y132" s="76">
        <v>0</v>
      </c>
      <c r="Z132" s="76">
        <v>0</v>
      </c>
      <c r="AA132" s="76">
        <v>0</v>
      </c>
      <c r="AB132" s="76">
        <v>0</v>
      </c>
      <c r="AC132" s="76">
        <v>0</v>
      </c>
      <c r="AD132" s="76">
        <v>0</v>
      </c>
      <c r="AE132" s="76">
        <v>0</v>
      </c>
      <c r="AF132" s="76">
        <v>0</v>
      </c>
      <c r="AG132" s="76">
        <v>0</v>
      </c>
      <c r="AH132" s="76">
        <v>0</v>
      </c>
      <c r="AI132" s="76">
        <v>0</v>
      </c>
      <c r="AJ132" s="77">
        <f t="shared" si="1"/>
        <v>0</v>
      </c>
      <c r="AM132" s="70"/>
    </row>
    <row r="133" spans="1:39" ht="20.100000000000001" customHeight="1">
      <c r="A133" s="73">
        <v>296</v>
      </c>
      <c r="B133" s="74" t="s">
        <v>156</v>
      </c>
      <c r="C133" s="75" t="s">
        <v>1298</v>
      </c>
      <c r="D133" s="76">
        <v>0</v>
      </c>
      <c r="E133" s="76">
        <v>0</v>
      </c>
      <c r="F133" s="76">
        <v>0</v>
      </c>
      <c r="G133" s="76">
        <v>0</v>
      </c>
      <c r="H133" s="76">
        <v>0</v>
      </c>
      <c r="I133" s="76">
        <v>0</v>
      </c>
      <c r="J133" s="76">
        <v>0</v>
      </c>
      <c r="K133" s="76">
        <v>0</v>
      </c>
      <c r="L133" s="76">
        <v>0</v>
      </c>
      <c r="M133" s="76">
        <v>0</v>
      </c>
      <c r="N133" s="76">
        <v>0</v>
      </c>
      <c r="O133" s="76">
        <v>0</v>
      </c>
      <c r="P133" s="76">
        <v>0</v>
      </c>
      <c r="Q133" s="76">
        <v>0</v>
      </c>
      <c r="R133" s="76">
        <v>0</v>
      </c>
      <c r="S133" s="76">
        <v>0</v>
      </c>
      <c r="T133" s="76">
        <v>0</v>
      </c>
      <c r="U133" s="76">
        <v>0</v>
      </c>
      <c r="V133" s="76">
        <v>0</v>
      </c>
      <c r="W133" s="76">
        <v>0</v>
      </c>
      <c r="X133" s="76">
        <v>0</v>
      </c>
      <c r="Y133" s="76">
        <v>0</v>
      </c>
      <c r="Z133" s="76">
        <v>0</v>
      </c>
      <c r="AA133" s="76">
        <v>0</v>
      </c>
      <c r="AB133" s="76">
        <v>0</v>
      </c>
      <c r="AC133" s="76">
        <v>0</v>
      </c>
      <c r="AD133" s="76">
        <v>0</v>
      </c>
      <c r="AE133" s="76">
        <v>0</v>
      </c>
      <c r="AF133" s="76">
        <v>0</v>
      </c>
      <c r="AG133" s="76">
        <v>0</v>
      </c>
      <c r="AH133" s="76">
        <v>0</v>
      </c>
      <c r="AI133" s="76">
        <v>0</v>
      </c>
      <c r="AJ133" s="77">
        <f t="shared" si="1"/>
        <v>0</v>
      </c>
      <c r="AM133" s="70"/>
    </row>
    <row r="134" spans="1:39" ht="20.100000000000001" customHeight="1">
      <c r="A134" s="59">
        <v>297</v>
      </c>
      <c r="B134" s="60" t="s">
        <v>796</v>
      </c>
      <c r="C134" s="61" t="s">
        <v>1298</v>
      </c>
      <c r="D134" s="62">
        <v>0</v>
      </c>
      <c r="E134" s="62">
        <v>0</v>
      </c>
      <c r="F134" s="62">
        <v>0</v>
      </c>
      <c r="G134" s="62">
        <v>0</v>
      </c>
      <c r="H134" s="62">
        <v>0</v>
      </c>
      <c r="I134" s="62">
        <v>0</v>
      </c>
      <c r="J134" s="62">
        <v>0</v>
      </c>
      <c r="K134" s="62">
        <v>0</v>
      </c>
      <c r="L134" s="62">
        <v>0</v>
      </c>
      <c r="M134" s="62">
        <v>0</v>
      </c>
      <c r="N134" s="62">
        <v>0</v>
      </c>
      <c r="O134" s="62">
        <v>0</v>
      </c>
      <c r="P134" s="62">
        <v>0</v>
      </c>
      <c r="Q134" s="62">
        <v>0</v>
      </c>
      <c r="R134" s="62">
        <v>0</v>
      </c>
      <c r="S134" s="62">
        <v>0</v>
      </c>
      <c r="T134" s="62">
        <v>0</v>
      </c>
      <c r="U134" s="62">
        <v>0</v>
      </c>
      <c r="V134" s="62">
        <v>0</v>
      </c>
      <c r="W134" s="62">
        <v>0</v>
      </c>
      <c r="X134" s="62">
        <v>0</v>
      </c>
      <c r="Y134" s="62">
        <v>0</v>
      </c>
      <c r="Z134" s="62">
        <v>0</v>
      </c>
      <c r="AA134" s="62">
        <v>0</v>
      </c>
      <c r="AB134" s="62">
        <v>0</v>
      </c>
      <c r="AC134" s="62">
        <v>0</v>
      </c>
      <c r="AD134" s="62">
        <v>0</v>
      </c>
      <c r="AE134" s="62">
        <v>0</v>
      </c>
      <c r="AF134" s="62">
        <v>0</v>
      </c>
      <c r="AG134" s="62">
        <v>0</v>
      </c>
      <c r="AH134" s="62">
        <v>0</v>
      </c>
      <c r="AI134" s="62">
        <v>0</v>
      </c>
      <c r="AJ134" s="63">
        <f t="shared" si="1"/>
        <v>0</v>
      </c>
      <c r="AM134" s="70"/>
    </row>
    <row r="135" spans="1:39" ht="20.100000000000001" customHeight="1">
      <c r="A135" s="59">
        <v>298</v>
      </c>
      <c r="B135" s="60" t="s">
        <v>797</v>
      </c>
      <c r="C135" s="61" t="s">
        <v>1298</v>
      </c>
      <c r="D135" s="62">
        <v>0</v>
      </c>
      <c r="E135" s="62">
        <v>0</v>
      </c>
      <c r="F135" s="62">
        <v>0</v>
      </c>
      <c r="G135" s="62">
        <v>0</v>
      </c>
      <c r="H135" s="62">
        <v>0</v>
      </c>
      <c r="I135" s="62">
        <v>0</v>
      </c>
      <c r="J135" s="62">
        <v>0</v>
      </c>
      <c r="K135" s="62">
        <v>0</v>
      </c>
      <c r="L135" s="62">
        <v>0</v>
      </c>
      <c r="M135" s="62">
        <v>0</v>
      </c>
      <c r="N135" s="62">
        <v>0</v>
      </c>
      <c r="O135" s="62">
        <v>0</v>
      </c>
      <c r="P135" s="62">
        <v>0</v>
      </c>
      <c r="Q135" s="62">
        <v>0</v>
      </c>
      <c r="R135" s="62">
        <v>0</v>
      </c>
      <c r="S135" s="62">
        <v>0</v>
      </c>
      <c r="T135" s="62">
        <v>0</v>
      </c>
      <c r="U135" s="62">
        <v>0</v>
      </c>
      <c r="V135" s="62">
        <v>0</v>
      </c>
      <c r="W135" s="62">
        <v>0</v>
      </c>
      <c r="X135" s="62">
        <v>0</v>
      </c>
      <c r="Y135" s="62">
        <v>0</v>
      </c>
      <c r="Z135" s="62">
        <v>0</v>
      </c>
      <c r="AA135" s="62">
        <v>0</v>
      </c>
      <c r="AB135" s="62">
        <v>0</v>
      </c>
      <c r="AC135" s="62">
        <v>0</v>
      </c>
      <c r="AD135" s="62">
        <v>0</v>
      </c>
      <c r="AE135" s="62">
        <v>0</v>
      </c>
      <c r="AF135" s="62">
        <v>0</v>
      </c>
      <c r="AG135" s="62">
        <v>0</v>
      </c>
      <c r="AH135" s="62">
        <v>0</v>
      </c>
      <c r="AI135" s="62">
        <v>0</v>
      </c>
      <c r="AJ135" s="63">
        <f t="shared" si="1"/>
        <v>0</v>
      </c>
      <c r="AM135" s="70"/>
    </row>
    <row r="136" spans="1:39" ht="20.100000000000001" customHeight="1">
      <c r="A136" s="59">
        <v>299</v>
      </c>
      <c r="B136" s="60" t="s">
        <v>798</v>
      </c>
      <c r="C136" s="61" t="s">
        <v>1298</v>
      </c>
      <c r="D136" s="62">
        <v>0</v>
      </c>
      <c r="E136" s="62">
        <v>0</v>
      </c>
      <c r="F136" s="62">
        <v>0</v>
      </c>
      <c r="G136" s="62">
        <v>0</v>
      </c>
      <c r="H136" s="62">
        <v>0</v>
      </c>
      <c r="I136" s="62">
        <v>0</v>
      </c>
      <c r="J136" s="62">
        <v>575000</v>
      </c>
      <c r="K136" s="62">
        <v>0</v>
      </c>
      <c r="L136" s="62">
        <v>0</v>
      </c>
      <c r="M136" s="62">
        <v>0</v>
      </c>
      <c r="N136" s="62">
        <v>0</v>
      </c>
      <c r="O136" s="62">
        <v>0</v>
      </c>
      <c r="P136" s="62">
        <v>0</v>
      </c>
      <c r="Q136" s="62">
        <v>0</v>
      </c>
      <c r="R136" s="62">
        <v>0</v>
      </c>
      <c r="S136" s="62">
        <v>0</v>
      </c>
      <c r="T136" s="62">
        <v>575000</v>
      </c>
      <c r="U136" s="62">
        <v>0</v>
      </c>
      <c r="V136" s="62">
        <v>0</v>
      </c>
      <c r="W136" s="62">
        <v>0</v>
      </c>
      <c r="X136" s="62">
        <v>0</v>
      </c>
      <c r="Y136" s="62">
        <v>0</v>
      </c>
      <c r="Z136" s="62">
        <v>0</v>
      </c>
      <c r="AA136" s="62">
        <v>0</v>
      </c>
      <c r="AB136" s="62">
        <v>0</v>
      </c>
      <c r="AC136" s="62">
        <v>0</v>
      </c>
      <c r="AD136" s="62">
        <v>0</v>
      </c>
      <c r="AE136" s="62">
        <v>0</v>
      </c>
      <c r="AF136" s="62">
        <v>0</v>
      </c>
      <c r="AG136" s="62">
        <v>0</v>
      </c>
      <c r="AH136" s="62">
        <v>0</v>
      </c>
      <c r="AI136" s="62">
        <v>0</v>
      </c>
      <c r="AJ136" s="63">
        <f t="shared" si="1"/>
        <v>1150000</v>
      </c>
      <c r="AM136" s="70"/>
    </row>
    <row r="137" spans="1:39" ht="20.100000000000001" customHeight="1">
      <c r="A137" s="59">
        <v>300</v>
      </c>
      <c r="B137" s="60" t="s">
        <v>799</v>
      </c>
      <c r="C137" s="61" t="s">
        <v>1298</v>
      </c>
      <c r="D137" s="62">
        <v>0</v>
      </c>
      <c r="E137" s="62">
        <v>0</v>
      </c>
      <c r="F137" s="62">
        <v>0</v>
      </c>
      <c r="G137" s="62">
        <v>966.67000000000007</v>
      </c>
      <c r="H137" s="62">
        <v>0</v>
      </c>
      <c r="I137" s="62">
        <v>0</v>
      </c>
      <c r="J137" s="62">
        <v>0</v>
      </c>
      <c r="K137" s="62">
        <v>0</v>
      </c>
      <c r="L137" s="62">
        <v>0</v>
      </c>
      <c r="M137" s="62">
        <v>0</v>
      </c>
      <c r="N137" s="62">
        <v>0</v>
      </c>
      <c r="O137" s="62">
        <v>0</v>
      </c>
      <c r="P137" s="62">
        <v>0</v>
      </c>
      <c r="Q137" s="62">
        <v>0</v>
      </c>
      <c r="R137" s="62">
        <v>0</v>
      </c>
      <c r="S137" s="62">
        <v>0</v>
      </c>
      <c r="T137" s="62">
        <v>0</v>
      </c>
      <c r="U137" s="62">
        <v>0</v>
      </c>
      <c r="V137" s="62">
        <v>0</v>
      </c>
      <c r="W137" s="62">
        <v>0</v>
      </c>
      <c r="X137" s="62">
        <v>0</v>
      </c>
      <c r="Y137" s="62">
        <v>0</v>
      </c>
      <c r="Z137" s="62">
        <v>0</v>
      </c>
      <c r="AA137" s="62">
        <v>0</v>
      </c>
      <c r="AB137" s="62">
        <v>0</v>
      </c>
      <c r="AC137" s="62">
        <v>0</v>
      </c>
      <c r="AD137" s="62">
        <v>0</v>
      </c>
      <c r="AE137" s="62">
        <v>0</v>
      </c>
      <c r="AF137" s="62">
        <v>0</v>
      </c>
      <c r="AG137" s="62">
        <v>0</v>
      </c>
      <c r="AH137" s="62">
        <v>0</v>
      </c>
      <c r="AI137" s="62">
        <v>0</v>
      </c>
      <c r="AJ137" s="63">
        <f t="shared" si="1"/>
        <v>966.67000000000007</v>
      </c>
      <c r="AM137" s="70"/>
    </row>
    <row r="138" spans="1:39" ht="20.100000000000001" customHeight="1">
      <c r="A138" s="59">
        <v>301</v>
      </c>
      <c r="B138" s="60" t="s">
        <v>800</v>
      </c>
      <c r="C138" s="61" t="s">
        <v>1298</v>
      </c>
      <c r="D138" s="62">
        <v>0</v>
      </c>
      <c r="E138" s="62">
        <v>0</v>
      </c>
      <c r="F138" s="62">
        <v>0</v>
      </c>
      <c r="G138" s="62">
        <v>0</v>
      </c>
      <c r="H138" s="62">
        <v>0</v>
      </c>
      <c r="I138" s="62">
        <v>0</v>
      </c>
      <c r="J138" s="62">
        <v>1585000</v>
      </c>
      <c r="K138" s="62">
        <v>0</v>
      </c>
      <c r="L138" s="62">
        <v>0</v>
      </c>
      <c r="M138" s="62">
        <v>0</v>
      </c>
      <c r="N138" s="62">
        <v>0</v>
      </c>
      <c r="O138" s="62">
        <v>0</v>
      </c>
      <c r="P138" s="62">
        <v>0</v>
      </c>
      <c r="Q138" s="62">
        <v>0</v>
      </c>
      <c r="R138" s="62">
        <v>0</v>
      </c>
      <c r="S138" s="62">
        <v>0</v>
      </c>
      <c r="T138" s="62">
        <v>0</v>
      </c>
      <c r="U138" s="62">
        <v>0</v>
      </c>
      <c r="V138" s="62">
        <v>0</v>
      </c>
      <c r="W138" s="62">
        <v>0</v>
      </c>
      <c r="X138" s="62">
        <v>0</v>
      </c>
      <c r="Y138" s="62">
        <v>0</v>
      </c>
      <c r="Z138" s="62">
        <v>0</v>
      </c>
      <c r="AA138" s="62">
        <v>0</v>
      </c>
      <c r="AB138" s="62">
        <v>0</v>
      </c>
      <c r="AC138" s="62">
        <v>0</v>
      </c>
      <c r="AD138" s="62">
        <v>0</v>
      </c>
      <c r="AE138" s="62">
        <v>0</v>
      </c>
      <c r="AF138" s="62">
        <v>0</v>
      </c>
      <c r="AG138" s="62">
        <v>0</v>
      </c>
      <c r="AH138" s="62">
        <v>0</v>
      </c>
      <c r="AI138" s="62">
        <v>0</v>
      </c>
      <c r="AJ138" s="63">
        <f t="shared" si="1"/>
        <v>1585000</v>
      </c>
      <c r="AM138" s="70"/>
    </row>
    <row r="139" spans="1:39" ht="20.100000000000001" customHeight="1">
      <c r="A139" s="59">
        <v>302</v>
      </c>
      <c r="B139" s="60" t="s">
        <v>801</v>
      </c>
      <c r="C139" s="61" t="s">
        <v>1298</v>
      </c>
      <c r="D139" s="62">
        <v>1462.32</v>
      </c>
      <c r="E139" s="62">
        <v>0</v>
      </c>
      <c r="F139" s="62">
        <v>0</v>
      </c>
      <c r="G139" s="62">
        <v>0</v>
      </c>
      <c r="H139" s="62">
        <v>0</v>
      </c>
      <c r="I139" s="62">
        <v>0</v>
      </c>
      <c r="J139" s="62">
        <v>1500260</v>
      </c>
      <c r="K139" s="62">
        <v>0</v>
      </c>
      <c r="L139" s="62">
        <v>0</v>
      </c>
      <c r="M139" s="62">
        <v>0</v>
      </c>
      <c r="N139" s="62">
        <v>0</v>
      </c>
      <c r="O139" s="62">
        <v>0</v>
      </c>
      <c r="P139" s="62">
        <v>0</v>
      </c>
      <c r="Q139" s="62">
        <v>0</v>
      </c>
      <c r="R139" s="62">
        <v>0</v>
      </c>
      <c r="S139" s="62">
        <v>0</v>
      </c>
      <c r="T139" s="62">
        <v>0</v>
      </c>
      <c r="U139" s="62">
        <v>0</v>
      </c>
      <c r="V139" s="62">
        <v>0</v>
      </c>
      <c r="W139" s="62">
        <v>0</v>
      </c>
      <c r="X139" s="62">
        <v>0</v>
      </c>
      <c r="Y139" s="62">
        <v>0</v>
      </c>
      <c r="Z139" s="62">
        <v>0</v>
      </c>
      <c r="AA139" s="62">
        <v>0</v>
      </c>
      <c r="AB139" s="62">
        <v>0</v>
      </c>
      <c r="AC139" s="62">
        <v>0</v>
      </c>
      <c r="AD139" s="62">
        <v>0</v>
      </c>
      <c r="AE139" s="62">
        <v>0</v>
      </c>
      <c r="AF139" s="62">
        <v>0</v>
      </c>
      <c r="AG139" s="62">
        <v>0</v>
      </c>
      <c r="AH139" s="62">
        <v>0</v>
      </c>
      <c r="AI139" s="62">
        <v>0</v>
      </c>
      <c r="AJ139" s="63">
        <f t="shared" si="1"/>
        <v>1501722.32</v>
      </c>
      <c r="AM139" s="70"/>
    </row>
    <row r="140" spans="1:39" ht="20.100000000000001" customHeight="1">
      <c r="A140" s="59">
        <v>303</v>
      </c>
      <c r="B140" s="60" t="s">
        <v>802</v>
      </c>
      <c r="C140" s="61" t="s">
        <v>1298</v>
      </c>
      <c r="D140" s="62">
        <v>1374000</v>
      </c>
      <c r="E140" s="62">
        <v>280</v>
      </c>
      <c r="F140" s="62">
        <v>0</v>
      </c>
      <c r="G140" s="62">
        <v>0</v>
      </c>
      <c r="H140" s="62">
        <v>0</v>
      </c>
      <c r="I140" s="62">
        <v>0</v>
      </c>
      <c r="J140" s="62">
        <v>0</v>
      </c>
      <c r="K140" s="62">
        <v>0</v>
      </c>
      <c r="L140" s="62">
        <v>0</v>
      </c>
      <c r="M140" s="62">
        <v>0</v>
      </c>
      <c r="N140" s="62">
        <v>0</v>
      </c>
      <c r="O140" s="62">
        <v>0</v>
      </c>
      <c r="P140" s="62">
        <v>0</v>
      </c>
      <c r="Q140" s="62">
        <v>0</v>
      </c>
      <c r="R140" s="62">
        <v>0</v>
      </c>
      <c r="S140" s="62">
        <v>0</v>
      </c>
      <c r="T140" s="62">
        <v>0</v>
      </c>
      <c r="U140" s="62">
        <v>0</v>
      </c>
      <c r="V140" s="62">
        <v>0</v>
      </c>
      <c r="W140" s="62">
        <v>0</v>
      </c>
      <c r="X140" s="62">
        <v>0</v>
      </c>
      <c r="Y140" s="62">
        <v>0</v>
      </c>
      <c r="Z140" s="62">
        <v>0</v>
      </c>
      <c r="AA140" s="62">
        <v>0</v>
      </c>
      <c r="AB140" s="62">
        <v>0</v>
      </c>
      <c r="AC140" s="62">
        <v>0</v>
      </c>
      <c r="AD140" s="62">
        <v>0</v>
      </c>
      <c r="AE140" s="62">
        <v>0</v>
      </c>
      <c r="AF140" s="62">
        <v>0</v>
      </c>
      <c r="AG140" s="62">
        <v>0</v>
      </c>
      <c r="AH140" s="62">
        <v>0</v>
      </c>
      <c r="AI140" s="62">
        <v>0</v>
      </c>
      <c r="AJ140" s="63">
        <f t="shared" si="1"/>
        <v>1374280</v>
      </c>
      <c r="AM140" s="70"/>
    </row>
    <row r="141" spans="1:39" ht="20.100000000000001" customHeight="1">
      <c r="A141" s="59">
        <v>304</v>
      </c>
      <c r="B141" s="60" t="s">
        <v>803</v>
      </c>
      <c r="C141" s="61" t="s">
        <v>1298</v>
      </c>
      <c r="D141" s="62">
        <v>0</v>
      </c>
      <c r="E141" s="62">
        <v>0</v>
      </c>
      <c r="F141" s="62">
        <v>0</v>
      </c>
      <c r="G141" s="62">
        <v>0</v>
      </c>
      <c r="H141" s="62">
        <v>0</v>
      </c>
      <c r="I141" s="62">
        <v>0</v>
      </c>
      <c r="J141" s="62">
        <v>0</v>
      </c>
      <c r="K141" s="62">
        <v>0</v>
      </c>
      <c r="L141" s="62">
        <v>0</v>
      </c>
      <c r="M141" s="62">
        <v>0</v>
      </c>
      <c r="N141" s="62">
        <v>0</v>
      </c>
      <c r="O141" s="62">
        <v>0</v>
      </c>
      <c r="P141" s="62">
        <v>0</v>
      </c>
      <c r="Q141" s="62">
        <v>0</v>
      </c>
      <c r="R141" s="62">
        <v>0</v>
      </c>
      <c r="S141" s="62">
        <v>0</v>
      </c>
      <c r="T141" s="62">
        <v>0</v>
      </c>
      <c r="U141" s="62">
        <v>0</v>
      </c>
      <c r="V141" s="62">
        <v>0</v>
      </c>
      <c r="W141" s="62">
        <v>0</v>
      </c>
      <c r="X141" s="62">
        <v>0</v>
      </c>
      <c r="Y141" s="62">
        <v>0</v>
      </c>
      <c r="Z141" s="62">
        <v>0</v>
      </c>
      <c r="AA141" s="62">
        <v>0</v>
      </c>
      <c r="AB141" s="62">
        <v>0</v>
      </c>
      <c r="AC141" s="62">
        <v>0</v>
      </c>
      <c r="AD141" s="62">
        <v>0</v>
      </c>
      <c r="AE141" s="62">
        <v>0</v>
      </c>
      <c r="AF141" s="62">
        <v>0</v>
      </c>
      <c r="AG141" s="62">
        <v>0</v>
      </c>
      <c r="AH141" s="62">
        <v>0</v>
      </c>
      <c r="AI141" s="62">
        <v>0</v>
      </c>
      <c r="AJ141" s="63">
        <f t="shared" si="1"/>
        <v>0</v>
      </c>
      <c r="AM141" s="70"/>
    </row>
    <row r="142" spans="1:39" ht="20.100000000000001" customHeight="1">
      <c r="A142" s="59">
        <v>305</v>
      </c>
      <c r="B142" s="60" t="s">
        <v>804</v>
      </c>
      <c r="C142" s="61" t="s">
        <v>1298</v>
      </c>
      <c r="D142" s="62">
        <v>0</v>
      </c>
      <c r="E142" s="62">
        <v>0</v>
      </c>
      <c r="F142" s="62">
        <v>0</v>
      </c>
      <c r="G142" s="62">
        <v>0</v>
      </c>
      <c r="H142" s="62">
        <v>0</v>
      </c>
      <c r="I142" s="62">
        <v>0</v>
      </c>
      <c r="J142" s="62">
        <v>0</v>
      </c>
      <c r="K142" s="62">
        <v>0</v>
      </c>
      <c r="L142" s="62">
        <v>0</v>
      </c>
      <c r="M142" s="62">
        <v>0</v>
      </c>
      <c r="N142" s="62">
        <v>0</v>
      </c>
      <c r="O142" s="62">
        <v>0</v>
      </c>
      <c r="P142" s="62">
        <v>0</v>
      </c>
      <c r="Q142" s="62">
        <v>0</v>
      </c>
      <c r="R142" s="62">
        <v>0</v>
      </c>
      <c r="S142" s="62">
        <v>0</v>
      </c>
      <c r="T142" s="62">
        <v>0</v>
      </c>
      <c r="U142" s="62">
        <v>0</v>
      </c>
      <c r="V142" s="62">
        <v>0</v>
      </c>
      <c r="W142" s="62">
        <v>0</v>
      </c>
      <c r="X142" s="62">
        <v>0</v>
      </c>
      <c r="Y142" s="62">
        <v>0</v>
      </c>
      <c r="Z142" s="62">
        <v>0</v>
      </c>
      <c r="AA142" s="62">
        <v>0</v>
      </c>
      <c r="AB142" s="62">
        <v>0</v>
      </c>
      <c r="AC142" s="62">
        <v>0</v>
      </c>
      <c r="AD142" s="62">
        <v>0</v>
      </c>
      <c r="AE142" s="62">
        <v>0</v>
      </c>
      <c r="AF142" s="62">
        <v>0</v>
      </c>
      <c r="AG142" s="62">
        <v>0</v>
      </c>
      <c r="AH142" s="62">
        <v>0</v>
      </c>
      <c r="AI142" s="62">
        <v>0</v>
      </c>
      <c r="AJ142" s="63">
        <f t="shared" ref="AJ142:AJ205" si="2">SUM(D142:AI142)</f>
        <v>0</v>
      </c>
      <c r="AM142" s="70"/>
    </row>
    <row r="143" spans="1:39" ht="20.100000000000001" customHeight="1">
      <c r="A143" s="59">
        <v>306</v>
      </c>
      <c r="B143" s="60" t="s">
        <v>805</v>
      </c>
      <c r="C143" s="61" t="s">
        <v>1298</v>
      </c>
      <c r="D143" s="62">
        <v>0</v>
      </c>
      <c r="E143" s="62">
        <v>0</v>
      </c>
      <c r="F143" s="62">
        <v>0</v>
      </c>
      <c r="G143" s="62">
        <v>0</v>
      </c>
      <c r="H143" s="62">
        <v>0</v>
      </c>
      <c r="I143" s="62">
        <v>0</v>
      </c>
      <c r="J143" s="62">
        <v>0</v>
      </c>
      <c r="K143" s="62">
        <v>0</v>
      </c>
      <c r="L143" s="62">
        <v>0</v>
      </c>
      <c r="M143" s="62">
        <v>0</v>
      </c>
      <c r="N143" s="62">
        <v>0</v>
      </c>
      <c r="O143" s="62">
        <v>0</v>
      </c>
      <c r="P143" s="62">
        <v>0</v>
      </c>
      <c r="Q143" s="62">
        <v>0</v>
      </c>
      <c r="R143" s="62">
        <v>0</v>
      </c>
      <c r="S143" s="62">
        <v>0</v>
      </c>
      <c r="T143" s="62">
        <v>0</v>
      </c>
      <c r="U143" s="62">
        <v>0</v>
      </c>
      <c r="V143" s="62">
        <v>0</v>
      </c>
      <c r="W143" s="62">
        <v>0</v>
      </c>
      <c r="X143" s="62">
        <v>0</v>
      </c>
      <c r="Y143" s="62">
        <v>0</v>
      </c>
      <c r="Z143" s="62">
        <v>0</v>
      </c>
      <c r="AA143" s="62">
        <v>0</v>
      </c>
      <c r="AB143" s="62">
        <v>0</v>
      </c>
      <c r="AC143" s="62">
        <v>0</v>
      </c>
      <c r="AD143" s="62">
        <v>0</v>
      </c>
      <c r="AE143" s="62">
        <v>0</v>
      </c>
      <c r="AF143" s="62">
        <v>0</v>
      </c>
      <c r="AG143" s="62">
        <v>0</v>
      </c>
      <c r="AH143" s="62">
        <v>0</v>
      </c>
      <c r="AI143" s="62">
        <v>0</v>
      </c>
      <c r="AJ143" s="63">
        <f t="shared" si="2"/>
        <v>0</v>
      </c>
      <c r="AM143" s="70"/>
    </row>
    <row r="144" spans="1:39" ht="20.100000000000001" customHeight="1">
      <c r="A144" s="59">
        <v>309</v>
      </c>
      <c r="B144" s="60" t="s">
        <v>806</v>
      </c>
      <c r="C144" s="61" t="s">
        <v>1298</v>
      </c>
      <c r="D144" s="62">
        <v>0</v>
      </c>
      <c r="E144" s="62">
        <v>0</v>
      </c>
      <c r="F144" s="62">
        <v>0</v>
      </c>
      <c r="G144" s="62">
        <v>17883.86</v>
      </c>
      <c r="H144" s="62">
        <v>0</v>
      </c>
      <c r="I144" s="62">
        <v>0</v>
      </c>
      <c r="J144" s="62">
        <v>0</v>
      </c>
      <c r="K144" s="62">
        <v>0</v>
      </c>
      <c r="L144" s="62">
        <v>0</v>
      </c>
      <c r="M144" s="62">
        <v>0</v>
      </c>
      <c r="N144" s="62">
        <v>0</v>
      </c>
      <c r="O144" s="62">
        <v>0</v>
      </c>
      <c r="P144" s="62">
        <v>0</v>
      </c>
      <c r="Q144" s="62">
        <v>0</v>
      </c>
      <c r="R144" s="62">
        <v>0</v>
      </c>
      <c r="S144" s="62">
        <v>0</v>
      </c>
      <c r="T144" s="62">
        <v>0</v>
      </c>
      <c r="U144" s="62">
        <v>0</v>
      </c>
      <c r="V144" s="62">
        <v>0</v>
      </c>
      <c r="W144" s="62">
        <v>0</v>
      </c>
      <c r="X144" s="62">
        <v>0</v>
      </c>
      <c r="Y144" s="62">
        <v>0</v>
      </c>
      <c r="Z144" s="62">
        <v>0</v>
      </c>
      <c r="AA144" s="62">
        <v>0</v>
      </c>
      <c r="AB144" s="62">
        <v>0</v>
      </c>
      <c r="AC144" s="62">
        <v>0</v>
      </c>
      <c r="AD144" s="62">
        <v>0</v>
      </c>
      <c r="AE144" s="62">
        <v>0</v>
      </c>
      <c r="AF144" s="62">
        <v>0</v>
      </c>
      <c r="AG144" s="62">
        <v>0</v>
      </c>
      <c r="AH144" s="62">
        <v>0</v>
      </c>
      <c r="AI144" s="62">
        <v>0</v>
      </c>
      <c r="AJ144" s="63">
        <f t="shared" si="2"/>
        <v>17883.86</v>
      </c>
      <c r="AM144" s="70"/>
    </row>
    <row r="145" spans="1:39" ht="20.100000000000001" customHeight="1">
      <c r="A145" s="59">
        <v>310</v>
      </c>
      <c r="B145" s="60" t="s">
        <v>807</v>
      </c>
      <c r="C145" s="61" t="s">
        <v>1298</v>
      </c>
      <c r="D145" s="62">
        <v>0</v>
      </c>
      <c r="E145" s="62">
        <v>0</v>
      </c>
      <c r="F145" s="62">
        <v>404219261.04000002</v>
      </c>
      <c r="G145" s="62">
        <v>3618202.31</v>
      </c>
      <c r="H145" s="62">
        <v>0</v>
      </c>
      <c r="I145" s="62">
        <v>3391.01</v>
      </c>
      <c r="J145" s="62">
        <v>8418113.629999999</v>
      </c>
      <c r="K145" s="62">
        <v>272.06</v>
      </c>
      <c r="L145" s="62">
        <v>0</v>
      </c>
      <c r="M145" s="62">
        <v>9189.0300000000007</v>
      </c>
      <c r="N145" s="62">
        <v>343</v>
      </c>
      <c r="O145" s="62">
        <v>0</v>
      </c>
      <c r="P145" s="62">
        <v>0</v>
      </c>
      <c r="Q145" s="62">
        <v>0</v>
      </c>
      <c r="R145" s="62">
        <v>0</v>
      </c>
      <c r="S145" s="62">
        <v>0</v>
      </c>
      <c r="T145" s="62">
        <v>0</v>
      </c>
      <c r="U145" s="62">
        <v>0</v>
      </c>
      <c r="V145" s="62">
        <v>0</v>
      </c>
      <c r="W145" s="62">
        <v>0</v>
      </c>
      <c r="X145" s="62">
        <v>0</v>
      </c>
      <c r="Y145" s="62">
        <v>0</v>
      </c>
      <c r="Z145" s="62">
        <v>0</v>
      </c>
      <c r="AA145" s="62">
        <v>0</v>
      </c>
      <c r="AB145" s="62">
        <v>0</v>
      </c>
      <c r="AC145" s="62">
        <v>0</v>
      </c>
      <c r="AD145" s="62">
        <v>0</v>
      </c>
      <c r="AE145" s="62">
        <v>0</v>
      </c>
      <c r="AF145" s="62">
        <v>0</v>
      </c>
      <c r="AG145" s="62">
        <v>0</v>
      </c>
      <c r="AH145" s="62">
        <v>0</v>
      </c>
      <c r="AI145" s="62">
        <v>0</v>
      </c>
      <c r="AJ145" s="63">
        <f t="shared" si="2"/>
        <v>416268772.07999998</v>
      </c>
      <c r="AM145" s="70"/>
    </row>
    <row r="146" spans="1:39" ht="20.100000000000001" customHeight="1">
      <c r="A146" s="59">
        <v>311</v>
      </c>
      <c r="B146" s="60" t="s">
        <v>808</v>
      </c>
      <c r="C146" s="61" t="s">
        <v>1298</v>
      </c>
      <c r="D146" s="62">
        <v>0</v>
      </c>
      <c r="E146" s="62">
        <v>0</v>
      </c>
      <c r="F146" s="62">
        <v>0</v>
      </c>
      <c r="G146" s="62">
        <v>18790.5</v>
      </c>
      <c r="H146" s="62">
        <v>0</v>
      </c>
      <c r="I146" s="62">
        <v>0</v>
      </c>
      <c r="J146" s="62">
        <v>0</v>
      </c>
      <c r="K146" s="62">
        <v>0</v>
      </c>
      <c r="L146" s="62">
        <v>0</v>
      </c>
      <c r="M146" s="62">
        <v>0</v>
      </c>
      <c r="N146" s="62">
        <v>0</v>
      </c>
      <c r="O146" s="62">
        <v>0</v>
      </c>
      <c r="P146" s="62">
        <v>183480</v>
      </c>
      <c r="Q146" s="62">
        <v>0</v>
      </c>
      <c r="R146" s="62">
        <v>0</v>
      </c>
      <c r="S146" s="62">
        <v>0</v>
      </c>
      <c r="T146" s="62">
        <v>0</v>
      </c>
      <c r="U146" s="62">
        <v>0</v>
      </c>
      <c r="V146" s="62">
        <v>0</v>
      </c>
      <c r="W146" s="62">
        <v>0</v>
      </c>
      <c r="X146" s="62">
        <v>0</v>
      </c>
      <c r="Y146" s="62">
        <v>0</v>
      </c>
      <c r="Z146" s="62">
        <v>0</v>
      </c>
      <c r="AA146" s="62">
        <v>0</v>
      </c>
      <c r="AB146" s="62">
        <v>0</v>
      </c>
      <c r="AC146" s="62">
        <v>0</v>
      </c>
      <c r="AD146" s="62">
        <v>0</v>
      </c>
      <c r="AE146" s="62">
        <v>0</v>
      </c>
      <c r="AF146" s="62">
        <v>0</v>
      </c>
      <c r="AG146" s="62">
        <v>0</v>
      </c>
      <c r="AH146" s="62">
        <v>0</v>
      </c>
      <c r="AI146" s="62">
        <v>0</v>
      </c>
      <c r="AJ146" s="63">
        <f t="shared" si="2"/>
        <v>202270.5</v>
      </c>
      <c r="AM146" s="70"/>
    </row>
    <row r="147" spans="1:39" ht="20.100000000000001" customHeight="1">
      <c r="A147" s="59">
        <v>312</v>
      </c>
      <c r="B147" s="60" t="s">
        <v>809</v>
      </c>
      <c r="C147" s="61" t="s">
        <v>1298</v>
      </c>
      <c r="D147" s="62">
        <v>0</v>
      </c>
      <c r="E147" s="62">
        <v>0</v>
      </c>
      <c r="F147" s="62">
        <v>64790735.799999997</v>
      </c>
      <c r="G147" s="62">
        <v>24049.26</v>
      </c>
      <c r="H147" s="62">
        <v>0</v>
      </c>
      <c r="I147" s="62">
        <v>0</v>
      </c>
      <c r="J147" s="62">
        <v>400010</v>
      </c>
      <c r="K147" s="62">
        <v>0</v>
      </c>
      <c r="L147" s="62">
        <v>0</v>
      </c>
      <c r="M147" s="62">
        <v>0</v>
      </c>
      <c r="N147" s="62">
        <v>0</v>
      </c>
      <c r="O147" s="62">
        <v>0</v>
      </c>
      <c r="P147" s="62">
        <v>0</v>
      </c>
      <c r="Q147" s="62">
        <v>0</v>
      </c>
      <c r="R147" s="62">
        <v>0</v>
      </c>
      <c r="S147" s="62">
        <v>0</v>
      </c>
      <c r="T147" s="62">
        <v>0</v>
      </c>
      <c r="U147" s="62">
        <v>0</v>
      </c>
      <c r="V147" s="62">
        <v>0</v>
      </c>
      <c r="W147" s="62">
        <v>0</v>
      </c>
      <c r="X147" s="62">
        <v>0</v>
      </c>
      <c r="Y147" s="62">
        <v>0</v>
      </c>
      <c r="Z147" s="62">
        <v>0</v>
      </c>
      <c r="AA147" s="62">
        <v>0</v>
      </c>
      <c r="AB147" s="62">
        <v>0</v>
      </c>
      <c r="AC147" s="62">
        <v>0</v>
      </c>
      <c r="AD147" s="62">
        <v>0</v>
      </c>
      <c r="AE147" s="62">
        <v>0</v>
      </c>
      <c r="AF147" s="62">
        <v>0</v>
      </c>
      <c r="AG147" s="62">
        <v>0</v>
      </c>
      <c r="AH147" s="62">
        <v>0</v>
      </c>
      <c r="AI147" s="62">
        <v>0</v>
      </c>
      <c r="AJ147" s="63">
        <f t="shared" si="2"/>
        <v>65214795.059999995</v>
      </c>
      <c r="AM147" s="70"/>
    </row>
    <row r="148" spans="1:39" ht="20.100000000000001" customHeight="1">
      <c r="A148" s="59">
        <v>313</v>
      </c>
      <c r="B148" s="60" t="s">
        <v>810</v>
      </c>
      <c r="C148" s="61" t="s">
        <v>1298</v>
      </c>
      <c r="D148" s="62">
        <v>0</v>
      </c>
      <c r="E148" s="62">
        <v>0</v>
      </c>
      <c r="F148" s="62">
        <v>0</v>
      </c>
      <c r="G148" s="62">
        <v>69596.42</v>
      </c>
      <c r="H148" s="62">
        <v>0</v>
      </c>
      <c r="I148" s="62">
        <v>0</v>
      </c>
      <c r="J148" s="62">
        <v>0</v>
      </c>
      <c r="K148" s="62">
        <v>0</v>
      </c>
      <c r="L148" s="62">
        <v>0</v>
      </c>
      <c r="M148" s="62">
        <v>0</v>
      </c>
      <c r="N148" s="62">
        <v>0</v>
      </c>
      <c r="O148" s="62">
        <v>0</v>
      </c>
      <c r="P148" s="62">
        <v>0</v>
      </c>
      <c r="Q148" s="62">
        <v>0</v>
      </c>
      <c r="R148" s="62">
        <v>0</v>
      </c>
      <c r="S148" s="62">
        <v>0</v>
      </c>
      <c r="T148" s="62">
        <v>0</v>
      </c>
      <c r="U148" s="62">
        <v>0</v>
      </c>
      <c r="V148" s="62">
        <v>0</v>
      </c>
      <c r="W148" s="62">
        <v>0</v>
      </c>
      <c r="X148" s="62">
        <v>0</v>
      </c>
      <c r="Y148" s="62">
        <v>0</v>
      </c>
      <c r="Z148" s="62">
        <v>0</v>
      </c>
      <c r="AA148" s="62">
        <v>0</v>
      </c>
      <c r="AB148" s="62">
        <v>0</v>
      </c>
      <c r="AC148" s="62">
        <v>0</v>
      </c>
      <c r="AD148" s="62">
        <v>0</v>
      </c>
      <c r="AE148" s="62">
        <v>0</v>
      </c>
      <c r="AF148" s="62">
        <v>0</v>
      </c>
      <c r="AG148" s="62">
        <v>0</v>
      </c>
      <c r="AH148" s="62">
        <v>0</v>
      </c>
      <c r="AI148" s="62">
        <v>0</v>
      </c>
      <c r="AJ148" s="63">
        <f t="shared" si="2"/>
        <v>69596.42</v>
      </c>
      <c r="AM148" s="70"/>
    </row>
    <row r="149" spans="1:39" ht="20.100000000000001" customHeight="1">
      <c r="A149" s="59">
        <v>314</v>
      </c>
      <c r="B149" s="60" t="s">
        <v>811</v>
      </c>
      <c r="C149" s="61" t="s">
        <v>1298</v>
      </c>
      <c r="D149" s="62">
        <v>0</v>
      </c>
      <c r="E149" s="62">
        <v>0</v>
      </c>
      <c r="F149" s="62">
        <v>0</v>
      </c>
      <c r="G149" s="62">
        <v>0</v>
      </c>
      <c r="H149" s="62">
        <v>0</v>
      </c>
      <c r="I149" s="62">
        <v>280.98</v>
      </c>
      <c r="J149" s="62">
        <v>0</v>
      </c>
      <c r="K149" s="62">
        <v>275.49</v>
      </c>
      <c r="L149" s="62">
        <v>0</v>
      </c>
      <c r="M149" s="62">
        <v>0</v>
      </c>
      <c r="N149" s="62">
        <v>0</v>
      </c>
      <c r="O149" s="62">
        <v>0</v>
      </c>
      <c r="P149" s="62">
        <v>0</v>
      </c>
      <c r="Q149" s="62">
        <v>0</v>
      </c>
      <c r="R149" s="62">
        <v>0</v>
      </c>
      <c r="S149" s="62">
        <v>0</v>
      </c>
      <c r="T149" s="62">
        <v>0</v>
      </c>
      <c r="U149" s="62">
        <v>0</v>
      </c>
      <c r="V149" s="62">
        <v>0</v>
      </c>
      <c r="W149" s="62">
        <v>0</v>
      </c>
      <c r="X149" s="62">
        <v>0</v>
      </c>
      <c r="Y149" s="62">
        <v>0</v>
      </c>
      <c r="Z149" s="62">
        <v>0</v>
      </c>
      <c r="AA149" s="62">
        <v>0</v>
      </c>
      <c r="AB149" s="62">
        <v>0</v>
      </c>
      <c r="AC149" s="62">
        <v>0</v>
      </c>
      <c r="AD149" s="62">
        <v>0</v>
      </c>
      <c r="AE149" s="62">
        <v>0</v>
      </c>
      <c r="AF149" s="62">
        <v>0</v>
      </c>
      <c r="AG149" s="62">
        <v>0</v>
      </c>
      <c r="AH149" s="62">
        <v>0</v>
      </c>
      <c r="AI149" s="62">
        <v>0</v>
      </c>
      <c r="AJ149" s="63">
        <f t="shared" si="2"/>
        <v>556.47</v>
      </c>
      <c r="AM149" s="70"/>
    </row>
    <row r="150" spans="1:39" ht="20.100000000000001" customHeight="1">
      <c r="A150" s="59">
        <v>315</v>
      </c>
      <c r="B150" s="60" t="s">
        <v>812</v>
      </c>
      <c r="C150" s="61" t="s">
        <v>1298</v>
      </c>
      <c r="D150" s="62">
        <v>3754.3</v>
      </c>
      <c r="E150" s="62">
        <v>0</v>
      </c>
      <c r="F150" s="62">
        <v>0</v>
      </c>
      <c r="G150" s="62">
        <v>19331.91</v>
      </c>
      <c r="H150" s="62">
        <v>0</v>
      </c>
      <c r="I150" s="62">
        <v>0</v>
      </c>
      <c r="J150" s="62">
        <v>1789.33</v>
      </c>
      <c r="K150" s="62">
        <v>0</v>
      </c>
      <c r="L150" s="62">
        <v>0</v>
      </c>
      <c r="M150" s="62">
        <v>0</v>
      </c>
      <c r="N150" s="62">
        <v>0</v>
      </c>
      <c r="O150" s="62">
        <v>0</v>
      </c>
      <c r="P150" s="62">
        <v>0</v>
      </c>
      <c r="Q150" s="62">
        <v>0</v>
      </c>
      <c r="R150" s="62">
        <v>0</v>
      </c>
      <c r="S150" s="62">
        <v>0</v>
      </c>
      <c r="T150" s="62">
        <v>0</v>
      </c>
      <c r="U150" s="62">
        <v>0</v>
      </c>
      <c r="V150" s="62">
        <v>0</v>
      </c>
      <c r="W150" s="62">
        <v>0</v>
      </c>
      <c r="X150" s="62">
        <v>0</v>
      </c>
      <c r="Y150" s="62">
        <v>0</v>
      </c>
      <c r="Z150" s="62">
        <v>0</v>
      </c>
      <c r="AA150" s="62">
        <v>0</v>
      </c>
      <c r="AB150" s="62">
        <v>0</v>
      </c>
      <c r="AC150" s="62">
        <v>0</v>
      </c>
      <c r="AD150" s="62">
        <v>0</v>
      </c>
      <c r="AE150" s="62">
        <v>0</v>
      </c>
      <c r="AF150" s="62">
        <v>0</v>
      </c>
      <c r="AG150" s="62">
        <v>0</v>
      </c>
      <c r="AH150" s="62">
        <v>0</v>
      </c>
      <c r="AI150" s="62">
        <v>0</v>
      </c>
      <c r="AJ150" s="63">
        <f t="shared" si="2"/>
        <v>24875.54</v>
      </c>
      <c r="AM150" s="70"/>
    </row>
    <row r="151" spans="1:39" ht="20.100000000000001" customHeight="1">
      <c r="A151" s="59">
        <v>324</v>
      </c>
      <c r="B151" s="60" t="s">
        <v>813</v>
      </c>
      <c r="C151" s="61" t="s">
        <v>1298</v>
      </c>
      <c r="D151" s="62">
        <v>0</v>
      </c>
      <c r="E151" s="62">
        <v>0</v>
      </c>
      <c r="F151" s="62">
        <v>0</v>
      </c>
      <c r="G151" s="62">
        <v>0</v>
      </c>
      <c r="H151" s="62">
        <v>0</v>
      </c>
      <c r="I151" s="62">
        <v>0</v>
      </c>
      <c r="J151" s="62">
        <v>0</v>
      </c>
      <c r="K151" s="62">
        <v>0</v>
      </c>
      <c r="L151" s="62">
        <v>0</v>
      </c>
      <c r="M151" s="62">
        <v>0</v>
      </c>
      <c r="N151" s="62">
        <v>0</v>
      </c>
      <c r="O151" s="62">
        <v>0</v>
      </c>
      <c r="P151" s="62">
        <v>0</v>
      </c>
      <c r="Q151" s="62">
        <v>0</v>
      </c>
      <c r="R151" s="62">
        <v>0</v>
      </c>
      <c r="S151" s="62">
        <v>0</v>
      </c>
      <c r="T151" s="62">
        <v>0</v>
      </c>
      <c r="U151" s="62">
        <v>0</v>
      </c>
      <c r="V151" s="62">
        <v>0</v>
      </c>
      <c r="W151" s="62">
        <v>0</v>
      </c>
      <c r="X151" s="62">
        <v>0</v>
      </c>
      <c r="Y151" s="62">
        <v>0</v>
      </c>
      <c r="Z151" s="62">
        <v>0</v>
      </c>
      <c r="AA151" s="62">
        <v>0</v>
      </c>
      <c r="AB151" s="62">
        <v>0</v>
      </c>
      <c r="AC151" s="62">
        <v>0</v>
      </c>
      <c r="AD151" s="62">
        <v>0</v>
      </c>
      <c r="AE151" s="62">
        <v>0</v>
      </c>
      <c r="AF151" s="62">
        <v>0</v>
      </c>
      <c r="AG151" s="62">
        <v>0</v>
      </c>
      <c r="AH151" s="62">
        <v>0</v>
      </c>
      <c r="AI151" s="62">
        <v>0</v>
      </c>
      <c r="AJ151" s="63">
        <f t="shared" si="2"/>
        <v>0</v>
      </c>
      <c r="AM151" s="70"/>
    </row>
    <row r="152" spans="1:39" ht="20.100000000000001" customHeight="1">
      <c r="A152" s="59">
        <v>340</v>
      </c>
      <c r="B152" s="60" t="s">
        <v>814</v>
      </c>
      <c r="C152" s="61" t="s">
        <v>1298</v>
      </c>
      <c r="D152" s="62">
        <v>0</v>
      </c>
      <c r="E152" s="62">
        <v>1200</v>
      </c>
      <c r="F152" s="62">
        <v>0</v>
      </c>
      <c r="G152" s="62">
        <v>147645.36999999997</v>
      </c>
      <c r="H152" s="62">
        <v>0</v>
      </c>
      <c r="I152" s="62">
        <v>7160.12</v>
      </c>
      <c r="J152" s="62">
        <v>1036465.2200000003</v>
      </c>
      <c r="K152" s="62">
        <v>8206.19</v>
      </c>
      <c r="L152" s="62">
        <v>0</v>
      </c>
      <c r="M152" s="62">
        <v>0</v>
      </c>
      <c r="N152" s="62">
        <v>37201.15</v>
      </c>
      <c r="O152" s="62">
        <v>0</v>
      </c>
      <c r="P152" s="62">
        <v>190075.09999999998</v>
      </c>
      <c r="Q152" s="62">
        <v>0</v>
      </c>
      <c r="R152" s="62">
        <v>0</v>
      </c>
      <c r="S152" s="62">
        <v>0</v>
      </c>
      <c r="T152" s="62">
        <v>56658</v>
      </c>
      <c r="U152" s="62">
        <v>0</v>
      </c>
      <c r="V152" s="62">
        <v>0</v>
      </c>
      <c r="W152" s="62">
        <v>0</v>
      </c>
      <c r="X152" s="62">
        <v>0</v>
      </c>
      <c r="Y152" s="62">
        <v>0</v>
      </c>
      <c r="Z152" s="62">
        <v>0</v>
      </c>
      <c r="AA152" s="62">
        <v>0</v>
      </c>
      <c r="AB152" s="62">
        <v>0</v>
      </c>
      <c r="AC152" s="62">
        <v>0</v>
      </c>
      <c r="AD152" s="62">
        <v>0</v>
      </c>
      <c r="AE152" s="62">
        <v>0</v>
      </c>
      <c r="AF152" s="62">
        <v>0</v>
      </c>
      <c r="AG152" s="62">
        <v>0</v>
      </c>
      <c r="AH152" s="62">
        <v>0</v>
      </c>
      <c r="AI152" s="62">
        <v>0</v>
      </c>
      <c r="AJ152" s="63">
        <f t="shared" si="2"/>
        <v>1484611.15</v>
      </c>
      <c r="AM152" s="70"/>
    </row>
    <row r="153" spans="1:39" ht="20.100000000000001" customHeight="1">
      <c r="A153" s="59">
        <v>341</v>
      </c>
      <c r="B153" s="60" t="s">
        <v>815</v>
      </c>
      <c r="C153" s="61" t="s">
        <v>1298</v>
      </c>
      <c r="D153" s="62">
        <v>0</v>
      </c>
      <c r="E153" s="62">
        <v>0</v>
      </c>
      <c r="F153" s="62">
        <v>0</v>
      </c>
      <c r="G153" s="62">
        <v>0</v>
      </c>
      <c r="H153" s="62">
        <v>0</v>
      </c>
      <c r="I153" s="62">
        <v>0</v>
      </c>
      <c r="J153" s="62">
        <v>0</v>
      </c>
      <c r="K153" s="62">
        <v>0</v>
      </c>
      <c r="L153" s="62">
        <v>0</v>
      </c>
      <c r="M153" s="62">
        <v>0</v>
      </c>
      <c r="N153" s="62">
        <v>0</v>
      </c>
      <c r="O153" s="62">
        <v>0</v>
      </c>
      <c r="P153" s="62">
        <v>0</v>
      </c>
      <c r="Q153" s="62">
        <v>0</v>
      </c>
      <c r="R153" s="62">
        <v>0</v>
      </c>
      <c r="S153" s="62">
        <v>0</v>
      </c>
      <c r="T153" s="62">
        <v>0</v>
      </c>
      <c r="U153" s="62">
        <v>0</v>
      </c>
      <c r="V153" s="62">
        <v>0</v>
      </c>
      <c r="W153" s="62">
        <v>0</v>
      </c>
      <c r="X153" s="62">
        <v>0</v>
      </c>
      <c r="Y153" s="62">
        <v>0</v>
      </c>
      <c r="Z153" s="62">
        <v>0</v>
      </c>
      <c r="AA153" s="62">
        <v>0</v>
      </c>
      <c r="AB153" s="62">
        <v>0</v>
      </c>
      <c r="AC153" s="62">
        <v>0</v>
      </c>
      <c r="AD153" s="62">
        <v>0</v>
      </c>
      <c r="AE153" s="62">
        <v>0</v>
      </c>
      <c r="AF153" s="62">
        <v>0</v>
      </c>
      <c r="AG153" s="62">
        <v>0</v>
      </c>
      <c r="AH153" s="62">
        <v>0</v>
      </c>
      <c r="AI153" s="62">
        <v>0</v>
      </c>
      <c r="AJ153" s="63">
        <f t="shared" si="2"/>
        <v>0</v>
      </c>
      <c r="AM153" s="70"/>
    </row>
    <row r="154" spans="1:39" ht="20.100000000000001" customHeight="1">
      <c r="A154" s="59">
        <v>342</v>
      </c>
      <c r="B154" s="60" t="s">
        <v>816</v>
      </c>
      <c r="C154" s="61" t="s">
        <v>1298</v>
      </c>
      <c r="D154" s="62">
        <v>28164.6</v>
      </c>
      <c r="E154" s="62">
        <v>0</v>
      </c>
      <c r="F154" s="62">
        <v>0</v>
      </c>
      <c r="G154" s="62">
        <v>219936.75</v>
      </c>
      <c r="H154" s="62">
        <v>0</v>
      </c>
      <c r="I154" s="62">
        <v>0</v>
      </c>
      <c r="J154" s="62">
        <v>10172036.829999998</v>
      </c>
      <c r="K154" s="62">
        <v>0</v>
      </c>
      <c r="L154" s="62">
        <v>0</v>
      </c>
      <c r="M154" s="62">
        <v>0</v>
      </c>
      <c r="N154" s="62">
        <v>0</v>
      </c>
      <c r="O154" s="62">
        <v>0</v>
      </c>
      <c r="P154" s="62">
        <v>0</v>
      </c>
      <c r="Q154" s="62">
        <v>0</v>
      </c>
      <c r="R154" s="62">
        <v>0</v>
      </c>
      <c r="S154" s="62">
        <v>0</v>
      </c>
      <c r="T154" s="62">
        <v>0</v>
      </c>
      <c r="U154" s="62">
        <v>0</v>
      </c>
      <c r="V154" s="62">
        <v>0</v>
      </c>
      <c r="W154" s="62">
        <v>0</v>
      </c>
      <c r="X154" s="62">
        <v>0</v>
      </c>
      <c r="Y154" s="62">
        <v>0</v>
      </c>
      <c r="Z154" s="62">
        <v>0</v>
      </c>
      <c r="AA154" s="62">
        <v>0</v>
      </c>
      <c r="AB154" s="62">
        <v>0</v>
      </c>
      <c r="AC154" s="62">
        <v>0</v>
      </c>
      <c r="AD154" s="62">
        <v>0</v>
      </c>
      <c r="AE154" s="62">
        <v>0</v>
      </c>
      <c r="AF154" s="62">
        <v>0</v>
      </c>
      <c r="AG154" s="62">
        <v>0</v>
      </c>
      <c r="AH154" s="62">
        <v>0</v>
      </c>
      <c r="AI154" s="62">
        <v>0</v>
      </c>
      <c r="AJ154" s="63">
        <f t="shared" si="2"/>
        <v>10420138.179999998</v>
      </c>
      <c r="AM154" s="70"/>
    </row>
    <row r="155" spans="1:39" ht="20.100000000000001" customHeight="1">
      <c r="A155" s="59">
        <v>343</v>
      </c>
      <c r="B155" s="60" t="s">
        <v>817</v>
      </c>
      <c r="C155" s="61" t="s">
        <v>1298</v>
      </c>
      <c r="D155" s="62">
        <v>0</v>
      </c>
      <c r="E155" s="62">
        <v>0</v>
      </c>
      <c r="F155" s="62">
        <v>150</v>
      </c>
      <c r="G155" s="62">
        <v>0</v>
      </c>
      <c r="H155" s="62">
        <v>0</v>
      </c>
      <c r="I155" s="62">
        <v>0</v>
      </c>
      <c r="J155" s="62">
        <v>0</v>
      </c>
      <c r="K155" s="62">
        <v>0</v>
      </c>
      <c r="L155" s="62">
        <v>0</v>
      </c>
      <c r="M155" s="62">
        <v>0</v>
      </c>
      <c r="N155" s="62">
        <v>0</v>
      </c>
      <c r="O155" s="62">
        <v>0</v>
      </c>
      <c r="P155" s="62">
        <v>0</v>
      </c>
      <c r="Q155" s="62">
        <v>0</v>
      </c>
      <c r="R155" s="62">
        <v>0</v>
      </c>
      <c r="S155" s="62">
        <v>0</v>
      </c>
      <c r="T155" s="62">
        <v>0</v>
      </c>
      <c r="U155" s="62">
        <v>0</v>
      </c>
      <c r="V155" s="62">
        <v>0</v>
      </c>
      <c r="W155" s="62">
        <v>0</v>
      </c>
      <c r="X155" s="62">
        <v>0</v>
      </c>
      <c r="Y155" s="62">
        <v>0</v>
      </c>
      <c r="Z155" s="62">
        <v>0</v>
      </c>
      <c r="AA155" s="62">
        <v>0</v>
      </c>
      <c r="AB155" s="62">
        <v>0</v>
      </c>
      <c r="AC155" s="62">
        <v>0</v>
      </c>
      <c r="AD155" s="62">
        <v>0</v>
      </c>
      <c r="AE155" s="62">
        <v>0</v>
      </c>
      <c r="AF155" s="62">
        <v>0</v>
      </c>
      <c r="AG155" s="62">
        <v>0</v>
      </c>
      <c r="AH155" s="62">
        <v>0</v>
      </c>
      <c r="AI155" s="62">
        <v>0</v>
      </c>
      <c r="AJ155" s="63">
        <f t="shared" si="2"/>
        <v>150</v>
      </c>
      <c r="AM155" s="70"/>
    </row>
    <row r="156" spans="1:39" ht="20.100000000000001" customHeight="1">
      <c r="A156" s="59">
        <v>344</v>
      </c>
      <c r="B156" s="60" t="s">
        <v>818</v>
      </c>
      <c r="C156" s="61" t="s">
        <v>1298</v>
      </c>
      <c r="D156" s="62">
        <v>0</v>
      </c>
      <c r="E156" s="62">
        <v>0</v>
      </c>
      <c r="F156" s="62">
        <v>0</v>
      </c>
      <c r="G156" s="62">
        <v>5106.6000000000004</v>
      </c>
      <c r="H156" s="62">
        <v>0</v>
      </c>
      <c r="I156" s="62">
        <v>0</v>
      </c>
      <c r="J156" s="62">
        <v>0</v>
      </c>
      <c r="K156" s="62">
        <v>0</v>
      </c>
      <c r="L156" s="62">
        <v>0</v>
      </c>
      <c r="M156" s="62">
        <v>0</v>
      </c>
      <c r="N156" s="62">
        <v>0</v>
      </c>
      <c r="O156" s="62">
        <v>0</v>
      </c>
      <c r="P156" s="62">
        <v>548983</v>
      </c>
      <c r="Q156" s="62">
        <v>0</v>
      </c>
      <c r="R156" s="62">
        <v>0</v>
      </c>
      <c r="S156" s="62">
        <v>0</v>
      </c>
      <c r="T156" s="62">
        <v>0</v>
      </c>
      <c r="U156" s="62">
        <v>0</v>
      </c>
      <c r="V156" s="62">
        <v>0</v>
      </c>
      <c r="W156" s="62">
        <v>0</v>
      </c>
      <c r="X156" s="62">
        <v>0</v>
      </c>
      <c r="Y156" s="62">
        <v>0</v>
      </c>
      <c r="Z156" s="62">
        <v>0</v>
      </c>
      <c r="AA156" s="62">
        <v>0</v>
      </c>
      <c r="AB156" s="62">
        <v>0</v>
      </c>
      <c r="AC156" s="62">
        <v>0</v>
      </c>
      <c r="AD156" s="62">
        <v>0</v>
      </c>
      <c r="AE156" s="62">
        <v>0</v>
      </c>
      <c r="AF156" s="62">
        <v>0</v>
      </c>
      <c r="AG156" s="62">
        <v>0</v>
      </c>
      <c r="AH156" s="62">
        <v>0</v>
      </c>
      <c r="AI156" s="62">
        <v>0</v>
      </c>
      <c r="AJ156" s="63">
        <f t="shared" si="2"/>
        <v>554089.6</v>
      </c>
      <c r="AM156" s="70"/>
    </row>
    <row r="157" spans="1:39" ht="20.100000000000001" customHeight="1">
      <c r="A157" s="59">
        <v>345</v>
      </c>
      <c r="B157" s="60" t="s">
        <v>819</v>
      </c>
      <c r="C157" s="61" t="s">
        <v>1298</v>
      </c>
      <c r="D157" s="62">
        <v>0</v>
      </c>
      <c r="E157" s="62">
        <v>0</v>
      </c>
      <c r="F157" s="62">
        <v>0</v>
      </c>
      <c r="G157" s="62">
        <v>0</v>
      </c>
      <c r="H157" s="62">
        <v>0</v>
      </c>
      <c r="I157" s="62">
        <v>0</v>
      </c>
      <c r="J157" s="62">
        <v>0</v>
      </c>
      <c r="K157" s="62">
        <v>0</v>
      </c>
      <c r="L157" s="62">
        <v>0</v>
      </c>
      <c r="M157" s="62">
        <v>0</v>
      </c>
      <c r="N157" s="62">
        <v>0</v>
      </c>
      <c r="O157" s="62">
        <v>0</v>
      </c>
      <c r="P157" s="62">
        <v>0</v>
      </c>
      <c r="Q157" s="62">
        <v>0</v>
      </c>
      <c r="R157" s="62">
        <v>0</v>
      </c>
      <c r="S157" s="62">
        <v>0</v>
      </c>
      <c r="T157" s="62">
        <v>0</v>
      </c>
      <c r="U157" s="62">
        <v>0</v>
      </c>
      <c r="V157" s="62">
        <v>0</v>
      </c>
      <c r="W157" s="62">
        <v>0</v>
      </c>
      <c r="X157" s="62">
        <v>0</v>
      </c>
      <c r="Y157" s="62">
        <v>0</v>
      </c>
      <c r="Z157" s="62">
        <v>0</v>
      </c>
      <c r="AA157" s="62">
        <v>0</v>
      </c>
      <c r="AB157" s="62">
        <v>0</v>
      </c>
      <c r="AC157" s="62">
        <v>0</v>
      </c>
      <c r="AD157" s="62">
        <v>0</v>
      </c>
      <c r="AE157" s="62">
        <v>0</v>
      </c>
      <c r="AF157" s="62">
        <v>0</v>
      </c>
      <c r="AG157" s="62">
        <v>0</v>
      </c>
      <c r="AH157" s="62">
        <v>0</v>
      </c>
      <c r="AI157" s="62">
        <v>0</v>
      </c>
      <c r="AJ157" s="63">
        <f t="shared" si="2"/>
        <v>0</v>
      </c>
      <c r="AM157" s="70"/>
    </row>
    <row r="158" spans="1:39" ht="20.100000000000001" customHeight="1">
      <c r="A158" s="59">
        <v>346</v>
      </c>
      <c r="B158" s="60" t="s">
        <v>820</v>
      </c>
      <c r="C158" s="61" t="s">
        <v>1298</v>
      </c>
      <c r="D158" s="62">
        <v>0</v>
      </c>
      <c r="E158" s="62">
        <v>0</v>
      </c>
      <c r="F158" s="62">
        <v>0</v>
      </c>
      <c r="G158" s="62">
        <v>18687.3</v>
      </c>
      <c r="H158" s="62">
        <v>0</v>
      </c>
      <c r="I158" s="62">
        <v>0</v>
      </c>
      <c r="J158" s="62">
        <v>0</v>
      </c>
      <c r="K158" s="62">
        <v>270</v>
      </c>
      <c r="L158" s="62">
        <v>0</v>
      </c>
      <c r="M158" s="62">
        <v>0</v>
      </c>
      <c r="N158" s="62">
        <v>0</v>
      </c>
      <c r="O158" s="62">
        <v>0</v>
      </c>
      <c r="P158" s="62">
        <v>0</v>
      </c>
      <c r="Q158" s="62">
        <v>0</v>
      </c>
      <c r="R158" s="62">
        <v>0</v>
      </c>
      <c r="S158" s="62">
        <v>0</v>
      </c>
      <c r="T158" s="62">
        <v>0</v>
      </c>
      <c r="U158" s="62">
        <v>0</v>
      </c>
      <c r="V158" s="62">
        <v>0</v>
      </c>
      <c r="W158" s="62">
        <v>0</v>
      </c>
      <c r="X158" s="62">
        <v>0</v>
      </c>
      <c r="Y158" s="62">
        <v>0</v>
      </c>
      <c r="Z158" s="62">
        <v>0</v>
      </c>
      <c r="AA158" s="62">
        <v>0</v>
      </c>
      <c r="AB158" s="62">
        <v>0</v>
      </c>
      <c r="AC158" s="62">
        <v>0</v>
      </c>
      <c r="AD158" s="62">
        <v>0</v>
      </c>
      <c r="AE158" s="62">
        <v>0</v>
      </c>
      <c r="AF158" s="62">
        <v>0</v>
      </c>
      <c r="AG158" s="62">
        <v>0</v>
      </c>
      <c r="AH158" s="62">
        <v>0</v>
      </c>
      <c r="AI158" s="62">
        <v>0</v>
      </c>
      <c r="AJ158" s="63">
        <f t="shared" si="2"/>
        <v>18957.3</v>
      </c>
      <c r="AM158" s="70"/>
    </row>
    <row r="159" spans="1:39" ht="20.100000000000001" customHeight="1">
      <c r="A159" s="59">
        <v>347</v>
      </c>
      <c r="B159" s="60" t="s">
        <v>821</v>
      </c>
      <c r="C159" s="61" t="s">
        <v>1298</v>
      </c>
      <c r="D159" s="62">
        <v>0</v>
      </c>
      <c r="E159" s="62">
        <v>240</v>
      </c>
      <c r="F159" s="62">
        <v>0</v>
      </c>
      <c r="G159" s="62">
        <v>0</v>
      </c>
      <c r="H159" s="62">
        <v>0</v>
      </c>
      <c r="I159" s="62">
        <v>0</v>
      </c>
      <c r="J159" s="62">
        <v>0</v>
      </c>
      <c r="K159" s="62">
        <v>0</v>
      </c>
      <c r="L159" s="62">
        <v>0</v>
      </c>
      <c r="M159" s="62">
        <v>0</v>
      </c>
      <c r="N159" s="62">
        <v>0</v>
      </c>
      <c r="O159" s="62">
        <v>0</v>
      </c>
      <c r="P159" s="62">
        <v>0</v>
      </c>
      <c r="Q159" s="62">
        <v>0</v>
      </c>
      <c r="R159" s="62">
        <v>0</v>
      </c>
      <c r="S159" s="62">
        <v>0</v>
      </c>
      <c r="T159" s="62">
        <v>0</v>
      </c>
      <c r="U159" s="62">
        <v>0</v>
      </c>
      <c r="V159" s="62">
        <v>0</v>
      </c>
      <c r="W159" s="62">
        <v>0</v>
      </c>
      <c r="X159" s="62">
        <v>0</v>
      </c>
      <c r="Y159" s="62">
        <v>0</v>
      </c>
      <c r="Z159" s="62">
        <v>0</v>
      </c>
      <c r="AA159" s="62">
        <v>0</v>
      </c>
      <c r="AB159" s="62">
        <v>0</v>
      </c>
      <c r="AC159" s="62">
        <v>0</v>
      </c>
      <c r="AD159" s="62">
        <v>0</v>
      </c>
      <c r="AE159" s="62">
        <v>0</v>
      </c>
      <c r="AF159" s="62">
        <v>0</v>
      </c>
      <c r="AG159" s="62">
        <v>0</v>
      </c>
      <c r="AH159" s="62">
        <v>0</v>
      </c>
      <c r="AI159" s="62">
        <v>0</v>
      </c>
      <c r="AJ159" s="63">
        <f t="shared" si="2"/>
        <v>240</v>
      </c>
      <c r="AM159" s="70"/>
    </row>
    <row r="160" spans="1:39" ht="20.100000000000001" customHeight="1">
      <c r="A160" s="59">
        <v>348</v>
      </c>
      <c r="B160" s="60" t="s">
        <v>822</v>
      </c>
      <c r="C160" s="61" t="s">
        <v>1298</v>
      </c>
      <c r="D160" s="62">
        <v>0</v>
      </c>
      <c r="E160" s="62">
        <v>0</v>
      </c>
      <c r="F160" s="62">
        <v>0</v>
      </c>
      <c r="G160" s="62">
        <v>2312.2800000000002</v>
      </c>
      <c r="H160" s="62">
        <v>0</v>
      </c>
      <c r="I160" s="62">
        <v>0</v>
      </c>
      <c r="J160" s="62">
        <v>0</v>
      </c>
      <c r="K160" s="62">
        <v>0</v>
      </c>
      <c r="L160" s="62">
        <v>0</v>
      </c>
      <c r="M160" s="62">
        <v>0</v>
      </c>
      <c r="N160" s="62">
        <v>0</v>
      </c>
      <c r="O160" s="62">
        <v>0</v>
      </c>
      <c r="P160" s="62">
        <v>0</v>
      </c>
      <c r="Q160" s="62">
        <v>0</v>
      </c>
      <c r="R160" s="62">
        <v>0</v>
      </c>
      <c r="S160" s="62">
        <v>0</v>
      </c>
      <c r="T160" s="62">
        <v>0</v>
      </c>
      <c r="U160" s="62">
        <v>0</v>
      </c>
      <c r="V160" s="62">
        <v>0</v>
      </c>
      <c r="W160" s="62">
        <v>0</v>
      </c>
      <c r="X160" s="62">
        <v>0</v>
      </c>
      <c r="Y160" s="62">
        <v>0</v>
      </c>
      <c r="Z160" s="62">
        <v>0</v>
      </c>
      <c r="AA160" s="62">
        <v>0</v>
      </c>
      <c r="AB160" s="62">
        <v>0</v>
      </c>
      <c r="AC160" s="62">
        <v>0</v>
      </c>
      <c r="AD160" s="62">
        <v>0</v>
      </c>
      <c r="AE160" s="62">
        <v>0</v>
      </c>
      <c r="AF160" s="62">
        <v>0</v>
      </c>
      <c r="AG160" s="62">
        <v>0</v>
      </c>
      <c r="AH160" s="62">
        <v>0</v>
      </c>
      <c r="AI160" s="62">
        <v>0</v>
      </c>
      <c r="AJ160" s="63">
        <f t="shared" si="2"/>
        <v>2312.2800000000002</v>
      </c>
      <c r="AM160" s="70"/>
    </row>
    <row r="161" spans="1:39" ht="20.100000000000001" customHeight="1">
      <c r="A161" s="59">
        <v>349</v>
      </c>
      <c r="B161" s="60" t="s">
        <v>823</v>
      </c>
      <c r="C161" s="61" t="s">
        <v>1298</v>
      </c>
      <c r="D161" s="62">
        <v>0</v>
      </c>
      <c r="E161" s="62">
        <v>0</v>
      </c>
      <c r="F161" s="62">
        <v>0</v>
      </c>
      <c r="G161" s="62">
        <v>0</v>
      </c>
      <c r="H161" s="62">
        <v>0</v>
      </c>
      <c r="I161" s="62">
        <v>0</v>
      </c>
      <c r="J161" s="62">
        <v>0</v>
      </c>
      <c r="K161" s="62">
        <v>0</v>
      </c>
      <c r="L161" s="62">
        <v>0</v>
      </c>
      <c r="M161" s="62">
        <v>0</v>
      </c>
      <c r="N161" s="62">
        <v>0</v>
      </c>
      <c r="O161" s="62">
        <v>0</v>
      </c>
      <c r="P161" s="62">
        <v>0</v>
      </c>
      <c r="Q161" s="62">
        <v>0</v>
      </c>
      <c r="R161" s="62">
        <v>0</v>
      </c>
      <c r="S161" s="62">
        <v>0</v>
      </c>
      <c r="T161" s="62">
        <v>0</v>
      </c>
      <c r="U161" s="62">
        <v>0</v>
      </c>
      <c r="V161" s="62">
        <v>0</v>
      </c>
      <c r="W161" s="62">
        <v>0</v>
      </c>
      <c r="X161" s="62">
        <v>0</v>
      </c>
      <c r="Y161" s="62">
        <v>0</v>
      </c>
      <c r="Z161" s="62">
        <v>0</v>
      </c>
      <c r="AA161" s="62">
        <v>0</v>
      </c>
      <c r="AB161" s="62">
        <v>0</v>
      </c>
      <c r="AC161" s="62">
        <v>0</v>
      </c>
      <c r="AD161" s="62">
        <v>0</v>
      </c>
      <c r="AE161" s="62">
        <v>0</v>
      </c>
      <c r="AF161" s="62">
        <v>0</v>
      </c>
      <c r="AG161" s="62">
        <v>0</v>
      </c>
      <c r="AH161" s="62">
        <v>0</v>
      </c>
      <c r="AI161" s="62">
        <v>0</v>
      </c>
      <c r="AJ161" s="63">
        <f t="shared" si="2"/>
        <v>0</v>
      </c>
      <c r="AM161" s="70"/>
    </row>
    <row r="162" spans="1:39" ht="20.100000000000001" customHeight="1">
      <c r="A162" s="59">
        <v>371</v>
      </c>
      <c r="B162" s="60" t="s">
        <v>824</v>
      </c>
      <c r="C162" s="61" t="s">
        <v>1298</v>
      </c>
      <c r="D162" s="62">
        <v>0</v>
      </c>
      <c r="E162" s="62">
        <v>0</v>
      </c>
      <c r="F162" s="62">
        <v>0</v>
      </c>
      <c r="G162" s="62">
        <v>0</v>
      </c>
      <c r="H162" s="62">
        <v>0</v>
      </c>
      <c r="I162" s="62">
        <v>0</v>
      </c>
      <c r="J162" s="62">
        <v>0</v>
      </c>
      <c r="K162" s="62">
        <v>0</v>
      </c>
      <c r="L162" s="62">
        <v>0</v>
      </c>
      <c r="M162" s="62">
        <v>0</v>
      </c>
      <c r="N162" s="62">
        <v>0</v>
      </c>
      <c r="O162" s="62">
        <v>0</v>
      </c>
      <c r="P162" s="62">
        <v>0</v>
      </c>
      <c r="Q162" s="62">
        <v>0</v>
      </c>
      <c r="R162" s="62">
        <v>0</v>
      </c>
      <c r="S162" s="62">
        <v>0</v>
      </c>
      <c r="T162" s="62">
        <v>0</v>
      </c>
      <c r="U162" s="62">
        <v>0</v>
      </c>
      <c r="V162" s="62">
        <v>0</v>
      </c>
      <c r="W162" s="62">
        <v>0</v>
      </c>
      <c r="X162" s="62">
        <v>0</v>
      </c>
      <c r="Y162" s="62">
        <v>0</v>
      </c>
      <c r="Z162" s="62">
        <v>0</v>
      </c>
      <c r="AA162" s="62">
        <v>0</v>
      </c>
      <c r="AB162" s="62">
        <v>0</v>
      </c>
      <c r="AC162" s="62">
        <v>0</v>
      </c>
      <c r="AD162" s="62">
        <v>0</v>
      </c>
      <c r="AE162" s="62">
        <v>0</v>
      </c>
      <c r="AF162" s="62">
        <v>0</v>
      </c>
      <c r="AG162" s="62">
        <v>0</v>
      </c>
      <c r="AH162" s="62">
        <v>0</v>
      </c>
      <c r="AI162" s="62">
        <v>0</v>
      </c>
      <c r="AJ162" s="63">
        <f t="shared" si="2"/>
        <v>0</v>
      </c>
      <c r="AM162" s="70"/>
    </row>
    <row r="163" spans="1:39" ht="20.100000000000001" customHeight="1">
      <c r="A163" s="59">
        <v>372</v>
      </c>
      <c r="B163" s="60" t="s">
        <v>1268</v>
      </c>
      <c r="C163" s="61" t="s">
        <v>1298</v>
      </c>
      <c r="D163" s="62">
        <v>227878.78999999998</v>
      </c>
      <c r="E163" s="62">
        <v>0</v>
      </c>
      <c r="F163" s="62">
        <v>0</v>
      </c>
      <c r="G163" s="62">
        <v>651.1</v>
      </c>
      <c r="H163" s="62">
        <v>0</v>
      </c>
      <c r="I163" s="62">
        <v>0</v>
      </c>
      <c r="J163" s="62">
        <v>0</v>
      </c>
      <c r="K163" s="62">
        <v>0</v>
      </c>
      <c r="L163" s="62">
        <v>0</v>
      </c>
      <c r="M163" s="62">
        <v>0</v>
      </c>
      <c r="N163" s="62">
        <v>0</v>
      </c>
      <c r="O163" s="62">
        <v>0</v>
      </c>
      <c r="P163" s="62">
        <v>0</v>
      </c>
      <c r="Q163" s="62">
        <v>0</v>
      </c>
      <c r="R163" s="62">
        <v>0</v>
      </c>
      <c r="S163" s="62">
        <v>0</v>
      </c>
      <c r="T163" s="62">
        <v>1288039.6100000001</v>
      </c>
      <c r="U163" s="62">
        <v>0</v>
      </c>
      <c r="V163" s="62">
        <v>0</v>
      </c>
      <c r="W163" s="62">
        <v>0</v>
      </c>
      <c r="X163" s="62">
        <v>0</v>
      </c>
      <c r="Y163" s="62">
        <v>0</v>
      </c>
      <c r="Z163" s="62">
        <v>0</v>
      </c>
      <c r="AA163" s="62">
        <v>0</v>
      </c>
      <c r="AB163" s="62">
        <v>0</v>
      </c>
      <c r="AC163" s="62">
        <v>0</v>
      </c>
      <c r="AD163" s="62">
        <v>0</v>
      </c>
      <c r="AE163" s="62">
        <v>0</v>
      </c>
      <c r="AF163" s="62">
        <v>0</v>
      </c>
      <c r="AG163" s="62">
        <v>0</v>
      </c>
      <c r="AH163" s="62">
        <v>0</v>
      </c>
      <c r="AI163" s="62">
        <v>0</v>
      </c>
      <c r="AJ163" s="63">
        <f t="shared" si="2"/>
        <v>1516569.5</v>
      </c>
      <c r="AM163" s="70"/>
    </row>
    <row r="164" spans="1:39" ht="20.100000000000001" customHeight="1">
      <c r="A164" s="59">
        <v>373</v>
      </c>
      <c r="B164" s="60" t="s">
        <v>1269</v>
      </c>
      <c r="C164" s="61" t="s">
        <v>1298</v>
      </c>
      <c r="D164" s="62">
        <v>0</v>
      </c>
      <c r="E164" s="62">
        <v>0</v>
      </c>
      <c r="F164" s="62">
        <v>0</v>
      </c>
      <c r="G164" s="62">
        <v>17112.400000000001</v>
      </c>
      <c r="H164" s="62">
        <v>0</v>
      </c>
      <c r="I164" s="62">
        <v>0</v>
      </c>
      <c r="J164" s="62">
        <v>0</v>
      </c>
      <c r="K164" s="62">
        <v>0</v>
      </c>
      <c r="L164" s="62">
        <v>0</v>
      </c>
      <c r="M164" s="62">
        <v>0</v>
      </c>
      <c r="N164" s="62">
        <v>0</v>
      </c>
      <c r="O164" s="62">
        <v>0</v>
      </c>
      <c r="P164" s="62">
        <v>0</v>
      </c>
      <c r="Q164" s="62">
        <v>0</v>
      </c>
      <c r="R164" s="62">
        <v>0</v>
      </c>
      <c r="S164" s="62">
        <v>0</v>
      </c>
      <c r="T164" s="62">
        <v>0</v>
      </c>
      <c r="U164" s="62">
        <v>0</v>
      </c>
      <c r="V164" s="62">
        <v>0</v>
      </c>
      <c r="W164" s="62">
        <v>0</v>
      </c>
      <c r="X164" s="62">
        <v>0</v>
      </c>
      <c r="Y164" s="62">
        <v>0</v>
      </c>
      <c r="Z164" s="62">
        <v>0</v>
      </c>
      <c r="AA164" s="62">
        <v>0</v>
      </c>
      <c r="AB164" s="62">
        <v>0</v>
      </c>
      <c r="AC164" s="62">
        <v>0</v>
      </c>
      <c r="AD164" s="62">
        <v>0</v>
      </c>
      <c r="AE164" s="62">
        <v>0</v>
      </c>
      <c r="AF164" s="62">
        <v>0</v>
      </c>
      <c r="AG164" s="62">
        <v>0</v>
      </c>
      <c r="AH164" s="62">
        <v>0</v>
      </c>
      <c r="AI164" s="62">
        <v>0</v>
      </c>
      <c r="AJ164" s="63">
        <f t="shared" si="2"/>
        <v>17112.400000000001</v>
      </c>
      <c r="AM164" s="70"/>
    </row>
    <row r="165" spans="1:39" ht="20.100000000000001" customHeight="1">
      <c r="A165" s="59">
        <v>374</v>
      </c>
      <c r="B165" s="60" t="s">
        <v>1270</v>
      </c>
      <c r="C165" s="61" t="s">
        <v>1298</v>
      </c>
      <c r="D165" s="62">
        <v>0</v>
      </c>
      <c r="E165" s="62">
        <v>0</v>
      </c>
      <c r="F165" s="62">
        <v>0</v>
      </c>
      <c r="G165" s="62">
        <v>0</v>
      </c>
      <c r="H165" s="62">
        <v>0</v>
      </c>
      <c r="I165" s="62">
        <v>0</v>
      </c>
      <c r="J165" s="62">
        <v>0</v>
      </c>
      <c r="K165" s="62">
        <v>0</v>
      </c>
      <c r="L165" s="62">
        <v>0</v>
      </c>
      <c r="M165" s="62">
        <v>0</v>
      </c>
      <c r="N165" s="62">
        <v>0</v>
      </c>
      <c r="O165" s="62">
        <v>0</v>
      </c>
      <c r="P165" s="62">
        <v>0</v>
      </c>
      <c r="Q165" s="62">
        <v>0</v>
      </c>
      <c r="R165" s="62">
        <v>0</v>
      </c>
      <c r="S165" s="62">
        <v>0</v>
      </c>
      <c r="T165" s="62">
        <v>0</v>
      </c>
      <c r="U165" s="62">
        <v>0</v>
      </c>
      <c r="V165" s="62">
        <v>0</v>
      </c>
      <c r="W165" s="62">
        <v>0</v>
      </c>
      <c r="X165" s="62">
        <v>0</v>
      </c>
      <c r="Y165" s="62">
        <v>0</v>
      </c>
      <c r="Z165" s="62">
        <v>0</v>
      </c>
      <c r="AA165" s="62">
        <v>0</v>
      </c>
      <c r="AB165" s="62">
        <v>0</v>
      </c>
      <c r="AC165" s="62">
        <v>0</v>
      </c>
      <c r="AD165" s="62">
        <v>0</v>
      </c>
      <c r="AE165" s="62">
        <v>0</v>
      </c>
      <c r="AF165" s="62">
        <v>0</v>
      </c>
      <c r="AG165" s="62">
        <v>0</v>
      </c>
      <c r="AH165" s="62">
        <v>0</v>
      </c>
      <c r="AI165" s="62">
        <v>0</v>
      </c>
      <c r="AJ165" s="63">
        <f t="shared" si="2"/>
        <v>0</v>
      </c>
      <c r="AM165" s="70"/>
    </row>
    <row r="166" spans="1:39" ht="20.100000000000001" customHeight="1">
      <c r="A166" s="59">
        <v>375</v>
      </c>
      <c r="B166" s="60" t="s">
        <v>1271</v>
      </c>
      <c r="C166" s="61" t="s">
        <v>1298</v>
      </c>
      <c r="D166" s="62">
        <v>0</v>
      </c>
      <c r="E166" s="62">
        <v>0</v>
      </c>
      <c r="F166" s="62">
        <v>0</v>
      </c>
      <c r="G166" s="62">
        <v>0</v>
      </c>
      <c r="H166" s="62">
        <v>0</v>
      </c>
      <c r="I166" s="62">
        <v>0</v>
      </c>
      <c r="J166" s="62">
        <v>0</v>
      </c>
      <c r="K166" s="62">
        <v>0</v>
      </c>
      <c r="L166" s="62">
        <v>0</v>
      </c>
      <c r="M166" s="62">
        <v>0</v>
      </c>
      <c r="N166" s="62">
        <v>0</v>
      </c>
      <c r="O166" s="62">
        <v>0</v>
      </c>
      <c r="P166" s="62">
        <v>0</v>
      </c>
      <c r="Q166" s="62">
        <v>0</v>
      </c>
      <c r="R166" s="62">
        <v>0</v>
      </c>
      <c r="S166" s="62">
        <v>0</v>
      </c>
      <c r="T166" s="62">
        <v>0</v>
      </c>
      <c r="U166" s="62">
        <v>0</v>
      </c>
      <c r="V166" s="62">
        <v>0</v>
      </c>
      <c r="W166" s="62">
        <v>0</v>
      </c>
      <c r="X166" s="62">
        <v>0</v>
      </c>
      <c r="Y166" s="62">
        <v>0</v>
      </c>
      <c r="Z166" s="62">
        <v>0</v>
      </c>
      <c r="AA166" s="62">
        <v>0</v>
      </c>
      <c r="AB166" s="62">
        <v>0</v>
      </c>
      <c r="AC166" s="62">
        <v>0</v>
      </c>
      <c r="AD166" s="62">
        <v>0</v>
      </c>
      <c r="AE166" s="62">
        <v>0</v>
      </c>
      <c r="AF166" s="62">
        <v>0</v>
      </c>
      <c r="AG166" s="62">
        <v>0</v>
      </c>
      <c r="AH166" s="62">
        <v>0</v>
      </c>
      <c r="AI166" s="62">
        <v>0</v>
      </c>
      <c r="AJ166" s="63">
        <f t="shared" si="2"/>
        <v>0</v>
      </c>
      <c r="AM166" s="70"/>
    </row>
    <row r="167" spans="1:39" ht="20.100000000000001" customHeight="1">
      <c r="A167" s="59">
        <v>376</v>
      </c>
      <c r="B167" s="60" t="s">
        <v>1272</v>
      </c>
      <c r="C167" s="61" t="s">
        <v>1298</v>
      </c>
      <c r="D167" s="62">
        <v>0</v>
      </c>
      <c r="E167" s="62">
        <v>0</v>
      </c>
      <c r="F167" s="62">
        <v>0</v>
      </c>
      <c r="G167" s="62">
        <v>0</v>
      </c>
      <c r="H167" s="62">
        <v>0</v>
      </c>
      <c r="I167" s="62">
        <v>0</v>
      </c>
      <c r="J167" s="62">
        <v>0</v>
      </c>
      <c r="K167" s="62">
        <v>1059.24</v>
      </c>
      <c r="L167" s="62">
        <v>0</v>
      </c>
      <c r="M167" s="62">
        <v>0</v>
      </c>
      <c r="N167" s="62">
        <v>0</v>
      </c>
      <c r="O167" s="62">
        <v>0</v>
      </c>
      <c r="P167" s="62">
        <v>0</v>
      </c>
      <c r="Q167" s="62">
        <v>0</v>
      </c>
      <c r="R167" s="62">
        <v>0</v>
      </c>
      <c r="S167" s="62">
        <v>0</v>
      </c>
      <c r="T167" s="62">
        <v>0</v>
      </c>
      <c r="U167" s="62">
        <v>0</v>
      </c>
      <c r="V167" s="62">
        <v>0</v>
      </c>
      <c r="W167" s="62">
        <v>0</v>
      </c>
      <c r="X167" s="62">
        <v>0</v>
      </c>
      <c r="Y167" s="62">
        <v>0</v>
      </c>
      <c r="Z167" s="62">
        <v>0</v>
      </c>
      <c r="AA167" s="62">
        <v>0</v>
      </c>
      <c r="AB167" s="62">
        <v>0</v>
      </c>
      <c r="AC167" s="62">
        <v>0</v>
      </c>
      <c r="AD167" s="62">
        <v>0</v>
      </c>
      <c r="AE167" s="62">
        <v>0</v>
      </c>
      <c r="AF167" s="62">
        <v>0</v>
      </c>
      <c r="AG167" s="62">
        <v>0</v>
      </c>
      <c r="AH167" s="62">
        <v>0</v>
      </c>
      <c r="AI167" s="62">
        <v>0</v>
      </c>
      <c r="AJ167" s="63">
        <f t="shared" si="2"/>
        <v>1059.24</v>
      </c>
      <c r="AM167" s="70"/>
    </row>
    <row r="168" spans="1:39" ht="20.100000000000001" customHeight="1">
      <c r="A168" s="59">
        <v>377</v>
      </c>
      <c r="B168" s="60" t="s">
        <v>1273</v>
      </c>
      <c r="C168" s="61" t="s">
        <v>1298</v>
      </c>
      <c r="D168" s="62">
        <v>0</v>
      </c>
      <c r="E168" s="62">
        <v>0</v>
      </c>
      <c r="F168" s="62">
        <v>0</v>
      </c>
      <c r="G168" s="62">
        <v>0</v>
      </c>
      <c r="H168" s="62">
        <v>0</v>
      </c>
      <c r="I168" s="62">
        <v>0</v>
      </c>
      <c r="J168" s="62">
        <v>0</v>
      </c>
      <c r="K168" s="62">
        <v>0</v>
      </c>
      <c r="L168" s="62">
        <v>0</v>
      </c>
      <c r="M168" s="62">
        <v>0</v>
      </c>
      <c r="N168" s="62">
        <v>0</v>
      </c>
      <c r="O168" s="62">
        <v>0</v>
      </c>
      <c r="P168" s="62">
        <v>0</v>
      </c>
      <c r="Q168" s="62">
        <v>0</v>
      </c>
      <c r="R168" s="62">
        <v>0</v>
      </c>
      <c r="S168" s="62">
        <v>0</v>
      </c>
      <c r="T168" s="62">
        <v>0</v>
      </c>
      <c r="U168" s="62">
        <v>0</v>
      </c>
      <c r="V168" s="62">
        <v>0</v>
      </c>
      <c r="W168" s="62">
        <v>0</v>
      </c>
      <c r="X168" s="62">
        <v>0</v>
      </c>
      <c r="Y168" s="62">
        <v>0</v>
      </c>
      <c r="Z168" s="62">
        <v>0</v>
      </c>
      <c r="AA168" s="62">
        <v>0</v>
      </c>
      <c r="AB168" s="62">
        <v>0</v>
      </c>
      <c r="AC168" s="62">
        <v>0</v>
      </c>
      <c r="AD168" s="62">
        <v>0</v>
      </c>
      <c r="AE168" s="62">
        <v>0</v>
      </c>
      <c r="AF168" s="62">
        <v>0</v>
      </c>
      <c r="AG168" s="62">
        <v>0</v>
      </c>
      <c r="AH168" s="62">
        <v>0</v>
      </c>
      <c r="AI168" s="62">
        <v>0</v>
      </c>
      <c r="AJ168" s="63">
        <f t="shared" si="2"/>
        <v>0</v>
      </c>
      <c r="AM168" s="70"/>
    </row>
    <row r="169" spans="1:39" ht="20.100000000000001" customHeight="1">
      <c r="A169" s="59">
        <v>378</v>
      </c>
      <c r="B169" s="60" t="s">
        <v>1274</v>
      </c>
      <c r="C169" s="61" t="s">
        <v>1298</v>
      </c>
      <c r="D169" s="62">
        <v>25331265.689999998</v>
      </c>
      <c r="E169" s="62">
        <v>0</v>
      </c>
      <c r="F169" s="62">
        <v>0</v>
      </c>
      <c r="G169" s="62">
        <v>8402.75</v>
      </c>
      <c r="H169" s="62">
        <v>0</v>
      </c>
      <c r="I169" s="62">
        <v>0</v>
      </c>
      <c r="J169" s="62">
        <v>0</v>
      </c>
      <c r="K169" s="62">
        <v>0</v>
      </c>
      <c r="L169" s="62">
        <v>0</v>
      </c>
      <c r="M169" s="62">
        <v>0</v>
      </c>
      <c r="N169" s="62">
        <v>0</v>
      </c>
      <c r="O169" s="62">
        <v>0</v>
      </c>
      <c r="P169" s="62">
        <v>0</v>
      </c>
      <c r="Q169" s="62">
        <v>0</v>
      </c>
      <c r="R169" s="62">
        <v>0</v>
      </c>
      <c r="S169" s="62">
        <v>0</v>
      </c>
      <c r="T169" s="62">
        <v>75</v>
      </c>
      <c r="U169" s="62">
        <v>0</v>
      </c>
      <c r="V169" s="62">
        <v>0</v>
      </c>
      <c r="W169" s="62">
        <v>0</v>
      </c>
      <c r="X169" s="62">
        <v>0</v>
      </c>
      <c r="Y169" s="62">
        <v>0</v>
      </c>
      <c r="Z169" s="62">
        <v>0</v>
      </c>
      <c r="AA169" s="62">
        <v>0</v>
      </c>
      <c r="AB169" s="62">
        <v>0</v>
      </c>
      <c r="AC169" s="62">
        <v>0</v>
      </c>
      <c r="AD169" s="62">
        <v>0</v>
      </c>
      <c r="AE169" s="62">
        <v>0</v>
      </c>
      <c r="AF169" s="62">
        <v>0</v>
      </c>
      <c r="AG169" s="62">
        <v>0</v>
      </c>
      <c r="AH169" s="62">
        <v>0</v>
      </c>
      <c r="AI169" s="62">
        <v>0</v>
      </c>
      <c r="AJ169" s="63">
        <f t="shared" si="2"/>
        <v>25339743.439999998</v>
      </c>
      <c r="AM169" s="70"/>
    </row>
    <row r="170" spans="1:39" ht="20.100000000000001" customHeight="1">
      <c r="A170" s="73">
        <v>411</v>
      </c>
      <c r="B170" s="74" t="s">
        <v>825</v>
      </c>
      <c r="C170" s="75" t="s">
        <v>1298</v>
      </c>
      <c r="D170" s="76">
        <v>0</v>
      </c>
      <c r="E170" s="76">
        <v>0</v>
      </c>
      <c r="F170" s="76">
        <v>0</v>
      </c>
      <c r="G170" s="76">
        <v>0</v>
      </c>
      <c r="H170" s="76">
        <v>0</v>
      </c>
      <c r="I170" s="76">
        <v>0</v>
      </c>
      <c r="J170" s="76">
        <v>0</v>
      </c>
      <c r="K170" s="76">
        <v>0</v>
      </c>
      <c r="L170" s="76">
        <v>0</v>
      </c>
      <c r="M170" s="76">
        <v>0</v>
      </c>
      <c r="N170" s="76">
        <v>0</v>
      </c>
      <c r="O170" s="76">
        <v>0</v>
      </c>
      <c r="P170" s="76">
        <v>0</v>
      </c>
      <c r="Q170" s="76">
        <v>0</v>
      </c>
      <c r="R170" s="76">
        <v>0</v>
      </c>
      <c r="S170" s="76">
        <v>0</v>
      </c>
      <c r="T170" s="76">
        <v>0</v>
      </c>
      <c r="U170" s="76">
        <v>0</v>
      </c>
      <c r="V170" s="76">
        <v>0</v>
      </c>
      <c r="W170" s="76">
        <v>0</v>
      </c>
      <c r="X170" s="76">
        <v>0</v>
      </c>
      <c r="Y170" s="76">
        <v>0</v>
      </c>
      <c r="Z170" s="76">
        <v>0</v>
      </c>
      <c r="AA170" s="76">
        <v>0</v>
      </c>
      <c r="AB170" s="76">
        <v>0</v>
      </c>
      <c r="AC170" s="76">
        <v>0</v>
      </c>
      <c r="AD170" s="76">
        <v>0</v>
      </c>
      <c r="AE170" s="76">
        <v>0</v>
      </c>
      <c r="AF170" s="76">
        <v>0</v>
      </c>
      <c r="AG170" s="76">
        <v>0</v>
      </c>
      <c r="AH170" s="76">
        <v>0</v>
      </c>
      <c r="AI170" s="76">
        <v>0</v>
      </c>
      <c r="AJ170" s="77">
        <f t="shared" si="2"/>
        <v>0</v>
      </c>
      <c r="AM170" s="70"/>
    </row>
    <row r="171" spans="1:39" ht="20.100000000000001" customHeight="1">
      <c r="A171" s="73">
        <v>417</v>
      </c>
      <c r="B171" s="74" t="s">
        <v>826</v>
      </c>
      <c r="C171" s="75" t="s">
        <v>1298</v>
      </c>
      <c r="D171" s="76">
        <v>0</v>
      </c>
      <c r="E171" s="76">
        <v>0</v>
      </c>
      <c r="F171" s="76">
        <v>0</v>
      </c>
      <c r="G171" s="76">
        <v>7328695.0699999994</v>
      </c>
      <c r="H171" s="76">
        <v>0</v>
      </c>
      <c r="I171" s="76">
        <v>0</v>
      </c>
      <c r="J171" s="76">
        <v>0</v>
      </c>
      <c r="K171" s="76">
        <v>0</v>
      </c>
      <c r="L171" s="76">
        <v>0</v>
      </c>
      <c r="M171" s="76">
        <v>0</v>
      </c>
      <c r="N171" s="76">
        <v>0</v>
      </c>
      <c r="O171" s="76">
        <v>0</v>
      </c>
      <c r="P171" s="76">
        <v>0</v>
      </c>
      <c r="Q171" s="76">
        <v>0</v>
      </c>
      <c r="R171" s="76">
        <v>0</v>
      </c>
      <c r="S171" s="76">
        <v>0</v>
      </c>
      <c r="T171" s="76">
        <v>0</v>
      </c>
      <c r="U171" s="76">
        <v>0</v>
      </c>
      <c r="V171" s="76">
        <v>0</v>
      </c>
      <c r="W171" s="76">
        <v>0</v>
      </c>
      <c r="X171" s="76">
        <v>0</v>
      </c>
      <c r="Y171" s="76">
        <v>0</v>
      </c>
      <c r="Z171" s="76">
        <v>0</v>
      </c>
      <c r="AA171" s="76">
        <v>0</v>
      </c>
      <c r="AB171" s="76">
        <v>0</v>
      </c>
      <c r="AC171" s="76">
        <v>0</v>
      </c>
      <c r="AD171" s="76">
        <v>0</v>
      </c>
      <c r="AE171" s="76">
        <v>0</v>
      </c>
      <c r="AF171" s="76">
        <v>0</v>
      </c>
      <c r="AG171" s="76">
        <v>0</v>
      </c>
      <c r="AH171" s="76">
        <v>0</v>
      </c>
      <c r="AI171" s="76">
        <v>0</v>
      </c>
      <c r="AJ171" s="77">
        <f t="shared" si="2"/>
        <v>7328695.0699999994</v>
      </c>
      <c r="AM171" s="70"/>
    </row>
    <row r="172" spans="1:39" ht="20.100000000000001" customHeight="1">
      <c r="A172" s="73">
        <v>418</v>
      </c>
      <c r="B172" s="74" t="s">
        <v>827</v>
      </c>
      <c r="C172" s="75" t="s">
        <v>1298</v>
      </c>
      <c r="D172" s="76">
        <v>0</v>
      </c>
      <c r="E172" s="76">
        <v>0</v>
      </c>
      <c r="F172" s="76">
        <v>0</v>
      </c>
      <c r="G172" s="76">
        <v>277103.32</v>
      </c>
      <c r="H172" s="76">
        <v>0</v>
      </c>
      <c r="I172" s="76">
        <v>0</v>
      </c>
      <c r="J172" s="76">
        <v>0</v>
      </c>
      <c r="K172" s="76">
        <v>0</v>
      </c>
      <c r="L172" s="76">
        <v>0</v>
      </c>
      <c r="M172" s="76">
        <v>0</v>
      </c>
      <c r="N172" s="76">
        <v>0</v>
      </c>
      <c r="O172" s="76">
        <v>0</v>
      </c>
      <c r="P172" s="76">
        <v>0</v>
      </c>
      <c r="Q172" s="76">
        <v>0</v>
      </c>
      <c r="R172" s="76">
        <v>0</v>
      </c>
      <c r="S172" s="76">
        <v>0</v>
      </c>
      <c r="T172" s="76">
        <v>0</v>
      </c>
      <c r="U172" s="76">
        <v>0</v>
      </c>
      <c r="V172" s="76">
        <v>0</v>
      </c>
      <c r="W172" s="76">
        <v>0</v>
      </c>
      <c r="X172" s="76">
        <v>0</v>
      </c>
      <c r="Y172" s="76">
        <v>0</v>
      </c>
      <c r="Z172" s="76">
        <v>0</v>
      </c>
      <c r="AA172" s="76">
        <v>0</v>
      </c>
      <c r="AB172" s="76">
        <v>0</v>
      </c>
      <c r="AC172" s="76">
        <v>0</v>
      </c>
      <c r="AD172" s="76">
        <v>0</v>
      </c>
      <c r="AE172" s="76">
        <v>0</v>
      </c>
      <c r="AF172" s="76">
        <v>0</v>
      </c>
      <c r="AG172" s="76">
        <v>0</v>
      </c>
      <c r="AH172" s="76">
        <v>0</v>
      </c>
      <c r="AI172" s="76">
        <v>0</v>
      </c>
      <c r="AJ172" s="77">
        <f t="shared" si="2"/>
        <v>277103.32</v>
      </c>
      <c r="AM172" s="70"/>
    </row>
    <row r="173" spans="1:39" ht="20.100000000000001" customHeight="1">
      <c r="A173" s="73">
        <v>422</v>
      </c>
      <c r="B173" s="74" t="s">
        <v>828</v>
      </c>
      <c r="C173" s="75" t="s">
        <v>1298</v>
      </c>
      <c r="D173" s="76">
        <v>0</v>
      </c>
      <c r="E173" s="76">
        <v>0</v>
      </c>
      <c r="F173" s="76">
        <v>0</v>
      </c>
      <c r="G173" s="76">
        <v>12932.460000000001</v>
      </c>
      <c r="H173" s="76">
        <v>0</v>
      </c>
      <c r="I173" s="76">
        <v>0</v>
      </c>
      <c r="J173" s="76">
        <v>0</v>
      </c>
      <c r="K173" s="76">
        <v>0</v>
      </c>
      <c r="L173" s="76">
        <v>0</v>
      </c>
      <c r="M173" s="76">
        <v>0</v>
      </c>
      <c r="N173" s="76">
        <v>0</v>
      </c>
      <c r="O173" s="76">
        <v>0</v>
      </c>
      <c r="P173" s="76">
        <v>0</v>
      </c>
      <c r="Q173" s="76">
        <v>0</v>
      </c>
      <c r="R173" s="76">
        <v>0</v>
      </c>
      <c r="S173" s="76">
        <v>0</v>
      </c>
      <c r="T173" s="76">
        <v>0</v>
      </c>
      <c r="U173" s="76">
        <v>0</v>
      </c>
      <c r="V173" s="76">
        <v>0</v>
      </c>
      <c r="W173" s="76">
        <v>0</v>
      </c>
      <c r="X173" s="76">
        <v>0</v>
      </c>
      <c r="Y173" s="76">
        <v>0</v>
      </c>
      <c r="Z173" s="76">
        <v>0</v>
      </c>
      <c r="AA173" s="76">
        <v>0</v>
      </c>
      <c r="AB173" s="76">
        <v>0</v>
      </c>
      <c r="AC173" s="76">
        <v>0</v>
      </c>
      <c r="AD173" s="76">
        <v>0</v>
      </c>
      <c r="AE173" s="76">
        <v>0</v>
      </c>
      <c r="AF173" s="76">
        <v>0</v>
      </c>
      <c r="AG173" s="76">
        <v>0</v>
      </c>
      <c r="AH173" s="76">
        <v>0</v>
      </c>
      <c r="AI173" s="76">
        <v>0</v>
      </c>
      <c r="AJ173" s="77">
        <f t="shared" si="2"/>
        <v>12932.460000000001</v>
      </c>
      <c r="AM173" s="70"/>
    </row>
    <row r="174" spans="1:39" ht="20.100000000000001" customHeight="1">
      <c r="A174" s="73">
        <v>423</v>
      </c>
      <c r="B174" s="74" t="s">
        <v>829</v>
      </c>
      <c r="C174" s="75" t="s">
        <v>1298</v>
      </c>
      <c r="D174" s="76">
        <v>0</v>
      </c>
      <c r="E174" s="76">
        <v>0</v>
      </c>
      <c r="F174" s="76">
        <v>0</v>
      </c>
      <c r="G174" s="76">
        <v>460003.45000000007</v>
      </c>
      <c r="H174" s="76">
        <v>0</v>
      </c>
      <c r="I174" s="76">
        <v>0</v>
      </c>
      <c r="J174" s="76">
        <v>0</v>
      </c>
      <c r="K174" s="76">
        <v>0</v>
      </c>
      <c r="L174" s="76">
        <v>0</v>
      </c>
      <c r="M174" s="76">
        <v>0</v>
      </c>
      <c r="N174" s="76">
        <v>0</v>
      </c>
      <c r="O174" s="76">
        <v>0</v>
      </c>
      <c r="P174" s="76">
        <v>0</v>
      </c>
      <c r="Q174" s="76">
        <v>0</v>
      </c>
      <c r="R174" s="76">
        <v>0</v>
      </c>
      <c r="S174" s="76">
        <v>0</v>
      </c>
      <c r="T174" s="76">
        <v>0</v>
      </c>
      <c r="U174" s="76">
        <v>0</v>
      </c>
      <c r="V174" s="76">
        <v>0</v>
      </c>
      <c r="W174" s="76">
        <v>0</v>
      </c>
      <c r="X174" s="76">
        <v>0</v>
      </c>
      <c r="Y174" s="76">
        <v>0</v>
      </c>
      <c r="Z174" s="76">
        <v>0</v>
      </c>
      <c r="AA174" s="76">
        <v>0</v>
      </c>
      <c r="AB174" s="76">
        <v>0</v>
      </c>
      <c r="AC174" s="76">
        <v>0</v>
      </c>
      <c r="AD174" s="76">
        <v>0</v>
      </c>
      <c r="AE174" s="76">
        <v>0</v>
      </c>
      <c r="AF174" s="76">
        <v>0</v>
      </c>
      <c r="AG174" s="76">
        <v>0</v>
      </c>
      <c r="AH174" s="76">
        <v>0</v>
      </c>
      <c r="AI174" s="76">
        <v>0</v>
      </c>
      <c r="AJ174" s="77">
        <f t="shared" si="2"/>
        <v>460003.45000000007</v>
      </c>
      <c r="AM174" s="70"/>
    </row>
    <row r="175" spans="1:39" ht="20.100000000000001" customHeight="1">
      <c r="A175" s="73">
        <v>424</v>
      </c>
      <c r="B175" s="74" t="s">
        <v>830</v>
      </c>
      <c r="C175" s="75" t="s">
        <v>1298</v>
      </c>
      <c r="D175" s="76">
        <v>0</v>
      </c>
      <c r="E175" s="76">
        <v>0</v>
      </c>
      <c r="F175" s="76">
        <v>0</v>
      </c>
      <c r="G175" s="76">
        <v>104932.36000000002</v>
      </c>
      <c r="H175" s="76">
        <v>0</v>
      </c>
      <c r="I175" s="76">
        <v>0</v>
      </c>
      <c r="J175" s="76">
        <v>0</v>
      </c>
      <c r="K175" s="76">
        <v>0</v>
      </c>
      <c r="L175" s="76">
        <v>0</v>
      </c>
      <c r="M175" s="76">
        <v>0</v>
      </c>
      <c r="N175" s="76">
        <v>0</v>
      </c>
      <c r="O175" s="76">
        <v>0</v>
      </c>
      <c r="P175" s="76">
        <v>0</v>
      </c>
      <c r="Q175" s="76">
        <v>0</v>
      </c>
      <c r="R175" s="76">
        <v>0</v>
      </c>
      <c r="S175" s="76">
        <v>0</v>
      </c>
      <c r="T175" s="76">
        <v>0</v>
      </c>
      <c r="U175" s="76">
        <v>0</v>
      </c>
      <c r="V175" s="76">
        <v>0</v>
      </c>
      <c r="W175" s="76">
        <v>0</v>
      </c>
      <c r="X175" s="76">
        <v>0</v>
      </c>
      <c r="Y175" s="76">
        <v>0</v>
      </c>
      <c r="Z175" s="76">
        <v>0</v>
      </c>
      <c r="AA175" s="76">
        <v>0</v>
      </c>
      <c r="AB175" s="76">
        <v>0</v>
      </c>
      <c r="AC175" s="76">
        <v>0</v>
      </c>
      <c r="AD175" s="76">
        <v>0</v>
      </c>
      <c r="AE175" s="76">
        <v>0</v>
      </c>
      <c r="AF175" s="76">
        <v>0</v>
      </c>
      <c r="AG175" s="76">
        <v>0</v>
      </c>
      <c r="AH175" s="76">
        <v>0</v>
      </c>
      <c r="AI175" s="76">
        <v>0</v>
      </c>
      <c r="AJ175" s="77">
        <f t="shared" si="2"/>
        <v>104932.36000000002</v>
      </c>
      <c r="AM175" s="70"/>
    </row>
    <row r="176" spans="1:39" ht="20.100000000000001" customHeight="1">
      <c r="A176" s="73">
        <v>425</v>
      </c>
      <c r="B176" s="74" t="s">
        <v>831</v>
      </c>
      <c r="C176" s="75" t="s">
        <v>1298</v>
      </c>
      <c r="D176" s="76">
        <v>0</v>
      </c>
      <c r="E176" s="76">
        <v>0</v>
      </c>
      <c r="F176" s="76">
        <v>0</v>
      </c>
      <c r="G176" s="76">
        <v>0</v>
      </c>
      <c r="H176" s="76">
        <v>0</v>
      </c>
      <c r="I176" s="76">
        <v>0</v>
      </c>
      <c r="J176" s="76">
        <v>0</v>
      </c>
      <c r="K176" s="76">
        <v>0</v>
      </c>
      <c r="L176" s="76">
        <v>0</v>
      </c>
      <c r="M176" s="76">
        <v>0</v>
      </c>
      <c r="N176" s="76">
        <v>0</v>
      </c>
      <c r="O176" s="76">
        <v>0</v>
      </c>
      <c r="P176" s="76">
        <v>0</v>
      </c>
      <c r="Q176" s="76">
        <v>0</v>
      </c>
      <c r="R176" s="76">
        <v>0</v>
      </c>
      <c r="S176" s="76">
        <v>0</v>
      </c>
      <c r="T176" s="76">
        <v>0</v>
      </c>
      <c r="U176" s="76">
        <v>0</v>
      </c>
      <c r="V176" s="76">
        <v>0</v>
      </c>
      <c r="W176" s="76">
        <v>0</v>
      </c>
      <c r="X176" s="76">
        <v>0</v>
      </c>
      <c r="Y176" s="76">
        <v>0</v>
      </c>
      <c r="Z176" s="76">
        <v>0</v>
      </c>
      <c r="AA176" s="76">
        <v>0</v>
      </c>
      <c r="AB176" s="76">
        <v>0</v>
      </c>
      <c r="AC176" s="76">
        <v>0</v>
      </c>
      <c r="AD176" s="76">
        <v>0</v>
      </c>
      <c r="AE176" s="76">
        <v>0</v>
      </c>
      <c r="AF176" s="76">
        <v>0</v>
      </c>
      <c r="AG176" s="76">
        <v>0</v>
      </c>
      <c r="AH176" s="76">
        <v>0</v>
      </c>
      <c r="AI176" s="76">
        <v>0</v>
      </c>
      <c r="AJ176" s="77">
        <f t="shared" si="2"/>
        <v>0</v>
      </c>
      <c r="AM176" s="70"/>
    </row>
    <row r="177" spans="1:39" ht="20.100000000000001" customHeight="1">
      <c r="A177" s="73">
        <v>426</v>
      </c>
      <c r="B177" s="74" t="s">
        <v>832</v>
      </c>
      <c r="C177" s="75" t="s">
        <v>1298</v>
      </c>
      <c r="D177" s="76">
        <v>0</v>
      </c>
      <c r="E177" s="76">
        <v>0</v>
      </c>
      <c r="F177" s="76">
        <v>0</v>
      </c>
      <c r="G177" s="76">
        <v>0</v>
      </c>
      <c r="H177" s="76">
        <v>0</v>
      </c>
      <c r="I177" s="76">
        <v>0</v>
      </c>
      <c r="J177" s="76">
        <v>0</v>
      </c>
      <c r="K177" s="76">
        <v>0</v>
      </c>
      <c r="L177" s="76">
        <v>0</v>
      </c>
      <c r="M177" s="76">
        <v>0</v>
      </c>
      <c r="N177" s="76">
        <v>0</v>
      </c>
      <c r="O177" s="76">
        <v>0</v>
      </c>
      <c r="P177" s="76">
        <v>0</v>
      </c>
      <c r="Q177" s="76">
        <v>0</v>
      </c>
      <c r="R177" s="76">
        <v>0</v>
      </c>
      <c r="S177" s="76">
        <v>0</v>
      </c>
      <c r="T177" s="76">
        <v>0</v>
      </c>
      <c r="U177" s="76">
        <v>0</v>
      </c>
      <c r="V177" s="76">
        <v>0</v>
      </c>
      <c r="W177" s="76">
        <v>0</v>
      </c>
      <c r="X177" s="76">
        <v>0</v>
      </c>
      <c r="Y177" s="76">
        <v>0</v>
      </c>
      <c r="Z177" s="76">
        <v>0</v>
      </c>
      <c r="AA177" s="76">
        <v>0</v>
      </c>
      <c r="AB177" s="76">
        <v>0</v>
      </c>
      <c r="AC177" s="76">
        <v>0</v>
      </c>
      <c r="AD177" s="76">
        <v>0</v>
      </c>
      <c r="AE177" s="76">
        <v>0</v>
      </c>
      <c r="AF177" s="76">
        <v>0</v>
      </c>
      <c r="AG177" s="76">
        <v>0</v>
      </c>
      <c r="AH177" s="76">
        <v>0</v>
      </c>
      <c r="AI177" s="76">
        <v>0</v>
      </c>
      <c r="AJ177" s="77">
        <f t="shared" si="2"/>
        <v>0</v>
      </c>
      <c r="AM177" s="70"/>
    </row>
    <row r="178" spans="1:39" ht="20.100000000000001" customHeight="1">
      <c r="A178" s="73">
        <v>427</v>
      </c>
      <c r="B178" s="74" t="s">
        <v>833</v>
      </c>
      <c r="C178" s="75" t="s">
        <v>1298</v>
      </c>
      <c r="D178" s="76">
        <v>0</v>
      </c>
      <c r="E178" s="76">
        <v>0</v>
      </c>
      <c r="F178" s="76">
        <v>0</v>
      </c>
      <c r="G178" s="76">
        <v>0</v>
      </c>
      <c r="H178" s="76">
        <v>0</v>
      </c>
      <c r="I178" s="76">
        <v>0</v>
      </c>
      <c r="J178" s="76">
        <v>0</v>
      </c>
      <c r="K178" s="76">
        <v>0</v>
      </c>
      <c r="L178" s="76">
        <v>0</v>
      </c>
      <c r="M178" s="76">
        <v>0</v>
      </c>
      <c r="N178" s="76">
        <v>0</v>
      </c>
      <c r="O178" s="76">
        <v>0</v>
      </c>
      <c r="P178" s="76">
        <v>0</v>
      </c>
      <c r="Q178" s="76">
        <v>0</v>
      </c>
      <c r="R178" s="76">
        <v>0</v>
      </c>
      <c r="S178" s="76">
        <v>0</v>
      </c>
      <c r="T178" s="76">
        <v>0</v>
      </c>
      <c r="U178" s="76">
        <v>0</v>
      </c>
      <c r="V178" s="76">
        <v>0</v>
      </c>
      <c r="W178" s="76">
        <v>0</v>
      </c>
      <c r="X178" s="76">
        <v>0</v>
      </c>
      <c r="Y178" s="76">
        <v>0</v>
      </c>
      <c r="Z178" s="76">
        <v>0</v>
      </c>
      <c r="AA178" s="76">
        <v>0</v>
      </c>
      <c r="AB178" s="76">
        <v>0</v>
      </c>
      <c r="AC178" s="76">
        <v>0</v>
      </c>
      <c r="AD178" s="76">
        <v>0</v>
      </c>
      <c r="AE178" s="76">
        <v>0</v>
      </c>
      <c r="AF178" s="76">
        <v>0</v>
      </c>
      <c r="AG178" s="76">
        <v>0</v>
      </c>
      <c r="AH178" s="76">
        <v>0</v>
      </c>
      <c r="AI178" s="76">
        <v>0</v>
      </c>
      <c r="AJ178" s="77">
        <f t="shared" si="2"/>
        <v>0</v>
      </c>
      <c r="AM178" s="70"/>
    </row>
    <row r="179" spans="1:39" ht="20.100000000000001" customHeight="1">
      <c r="A179" s="73">
        <v>428</v>
      </c>
      <c r="B179" s="74" t="s">
        <v>834</v>
      </c>
      <c r="C179" s="75" t="s">
        <v>1298</v>
      </c>
      <c r="D179" s="76">
        <v>0</v>
      </c>
      <c r="E179" s="76">
        <v>0</v>
      </c>
      <c r="F179" s="76">
        <v>0</v>
      </c>
      <c r="G179" s="76">
        <v>0</v>
      </c>
      <c r="H179" s="76">
        <v>0</v>
      </c>
      <c r="I179" s="76">
        <v>0</v>
      </c>
      <c r="J179" s="76">
        <v>0</v>
      </c>
      <c r="K179" s="76">
        <v>0</v>
      </c>
      <c r="L179" s="76">
        <v>0</v>
      </c>
      <c r="M179" s="76">
        <v>0</v>
      </c>
      <c r="N179" s="76">
        <v>0</v>
      </c>
      <c r="O179" s="76">
        <v>0</v>
      </c>
      <c r="P179" s="76">
        <v>0</v>
      </c>
      <c r="Q179" s="76">
        <v>0</v>
      </c>
      <c r="R179" s="76">
        <v>0</v>
      </c>
      <c r="S179" s="76">
        <v>0</v>
      </c>
      <c r="T179" s="76">
        <v>0</v>
      </c>
      <c r="U179" s="76">
        <v>0</v>
      </c>
      <c r="V179" s="76">
        <v>0</v>
      </c>
      <c r="W179" s="76">
        <v>0</v>
      </c>
      <c r="X179" s="76">
        <v>0</v>
      </c>
      <c r="Y179" s="76">
        <v>0</v>
      </c>
      <c r="Z179" s="76">
        <v>0</v>
      </c>
      <c r="AA179" s="76">
        <v>0</v>
      </c>
      <c r="AB179" s="76">
        <v>0</v>
      </c>
      <c r="AC179" s="76">
        <v>0</v>
      </c>
      <c r="AD179" s="76">
        <v>0</v>
      </c>
      <c r="AE179" s="76">
        <v>0</v>
      </c>
      <c r="AF179" s="76">
        <v>0</v>
      </c>
      <c r="AG179" s="76">
        <v>0</v>
      </c>
      <c r="AH179" s="76">
        <v>0</v>
      </c>
      <c r="AI179" s="76">
        <v>0</v>
      </c>
      <c r="AJ179" s="77">
        <f t="shared" si="2"/>
        <v>0</v>
      </c>
      <c r="AM179" s="70"/>
    </row>
    <row r="180" spans="1:39" ht="20.100000000000001" customHeight="1">
      <c r="A180" s="73">
        <v>429</v>
      </c>
      <c r="B180" s="74" t="s">
        <v>835</v>
      </c>
      <c r="C180" s="75" t="s">
        <v>1298</v>
      </c>
      <c r="D180" s="76">
        <v>0</v>
      </c>
      <c r="E180" s="76">
        <v>0</v>
      </c>
      <c r="F180" s="76">
        <v>0</v>
      </c>
      <c r="G180" s="76">
        <v>0</v>
      </c>
      <c r="H180" s="76">
        <v>0</v>
      </c>
      <c r="I180" s="76">
        <v>0</v>
      </c>
      <c r="J180" s="76">
        <v>0</v>
      </c>
      <c r="K180" s="76">
        <v>0</v>
      </c>
      <c r="L180" s="76">
        <v>0</v>
      </c>
      <c r="M180" s="76">
        <v>0</v>
      </c>
      <c r="N180" s="76">
        <v>0</v>
      </c>
      <c r="O180" s="76">
        <v>0</v>
      </c>
      <c r="P180" s="76">
        <v>0</v>
      </c>
      <c r="Q180" s="76">
        <v>0</v>
      </c>
      <c r="R180" s="76">
        <v>0</v>
      </c>
      <c r="S180" s="76">
        <v>0</v>
      </c>
      <c r="T180" s="76">
        <v>0</v>
      </c>
      <c r="U180" s="76">
        <v>0</v>
      </c>
      <c r="V180" s="76">
        <v>0</v>
      </c>
      <c r="W180" s="76">
        <v>0</v>
      </c>
      <c r="X180" s="76">
        <v>0</v>
      </c>
      <c r="Y180" s="76">
        <v>0</v>
      </c>
      <c r="Z180" s="76">
        <v>0</v>
      </c>
      <c r="AA180" s="76">
        <v>0</v>
      </c>
      <c r="AB180" s="76">
        <v>0</v>
      </c>
      <c r="AC180" s="76">
        <v>0</v>
      </c>
      <c r="AD180" s="76">
        <v>0</v>
      </c>
      <c r="AE180" s="76">
        <v>0</v>
      </c>
      <c r="AF180" s="76">
        <v>0</v>
      </c>
      <c r="AG180" s="76">
        <v>0</v>
      </c>
      <c r="AH180" s="76">
        <v>0</v>
      </c>
      <c r="AI180" s="76">
        <v>0</v>
      </c>
      <c r="AJ180" s="77">
        <f t="shared" si="2"/>
        <v>0</v>
      </c>
      <c r="AM180" s="70"/>
    </row>
    <row r="181" spans="1:39" ht="20.100000000000001" customHeight="1">
      <c r="A181" s="73">
        <v>432</v>
      </c>
      <c r="B181" s="74" t="s">
        <v>836</v>
      </c>
      <c r="C181" s="75" t="s">
        <v>1298</v>
      </c>
      <c r="D181" s="76">
        <v>0</v>
      </c>
      <c r="E181" s="76">
        <v>0</v>
      </c>
      <c r="F181" s="76">
        <v>0</v>
      </c>
      <c r="G181" s="76">
        <v>0</v>
      </c>
      <c r="H181" s="76">
        <v>0</v>
      </c>
      <c r="I181" s="76">
        <v>0</v>
      </c>
      <c r="J181" s="76">
        <v>0</v>
      </c>
      <c r="K181" s="76">
        <v>0</v>
      </c>
      <c r="L181" s="76">
        <v>0</v>
      </c>
      <c r="M181" s="76">
        <v>0</v>
      </c>
      <c r="N181" s="76">
        <v>0</v>
      </c>
      <c r="O181" s="76">
        <v>0</v>
      </c>
      <c r="P181" s="76">
        <v>0</v>
      </c>
      <c r="Q181" s="76">
        <v>0</v>
      </c>
      <c r="R181" s="76">
        <v>0</v>
      </c>
      <c r="S181" s="76">
        <v>0</v>
      </c>
      <c r="T181" s="76">
        <v>0</v>
      </c>
      <c r="U181" s="76">
        <v>0</v>
      </c>
      <c r="V181" s="76">
        <v>0</v>
      </c>
      <c r="W181" s="76">
        <v>0</v>
      </c>
      <c r="X181" s="76">
        <v>0</v>
      </c>
      <c r="Y181" s="76">
        <v>0</v>
      </c>
      <c r="Z181" s="76">
        <v>0</v>
      </c>
      <c r="AA181" s="76">
        <v>0</v>
      </c>
      <c r="AB181" s="76">
        <v>0</v>
      </c>
      <c r="AC181" s="76">
        <v>0</v>
      </c>
      <c r="AD181" s="76">
        <v>0</v>
      </c>
      <c r="AE181" s="76">
        <v>0</v>
      </c>
      <c r="AF181" s="76">
        <v>0</v>
      </c>
      <c r="AG181" s="76">
        <v>0</v>
      </c>
      <c r="AH181" s="76">
        <v>0</v>
      </c>
      <c r="AI181" s="76">
        <v>0</v>
      </c>
      <c r="AJ181" s="77">
        <f t="shared" si="2"/>
        <v>0</v>
      </c>
      <c r="AM181" s="70"/>
    </row>
    <row r="182" spans="1:39" ht="20.100000000000001" customHeight="1">
      <c r="A182" s="73">
        <v>433</v>
      </c>
      <c r="B182" s="74" t="s">
        <v>837</v>
      </c>
      <c r="C182" s="75" t="s">
        <v>1298</v>
      </c>
      <c r="D182" s="76">
        <v>0</v>
      </c>
      <c r="E182" s="76">
        <v>0</v>
      </c>
      <c r="F182" s="76">
        <v>0</v>
      </c>
      <c r="G182" s="76">
        <v>0</v>
      </c>
      <c r="H182" s="76">
        <v>0</v>
      </c>
      <c r="I182" s="76">
        <v>0</v>
      </c>
      <c r="J182" s="76">
        <v>0</v>
      </c>
      <c r="K182" s="76">
        <v>0</v>
      </c>
      <c r="L182" s="76">
        <v>0</v>
      </c>
      <c r="M182" s="76">
        <v>0</v>
      </c>
      <c r="N182" s="76">
        <v>0</v>
      </c>
      <c r="O182" s="76">
        <v>0</v>
      </c>
      <c r="P182" s="76">
        <v>0</v>
      </c>
      <c r="Q182" s="76">
        <v>0</v>
      </c>
      <c r="R182" s="76">
        <v>0</v>
      </c>
      <c r="S182" s="76">
        <v>0</v>
      </c>
      <c r="T182" s="76">
        <v>0</v>
      </c>
      <c r="U182" s="76">
        <v>0</v>
      </c>
      <c r="V182" s="76">
        <v>0</v>
      </c>
      <c r="W182" s="76">
        <v>0</v>
      </c>
      <c r="X182" s="76">
        <v>0</v>
      </c>
      <c r="Y182" s="76">
        <v>0</v>
      </c>
      <c r="Z182" s="76">
        <v>0</v>
      </c>
      <c r="AA182" s="76">
        <v>0</v>
      </c>
      <c r="AB182" s="76">
        <v>0</v>
      </c>
      <c r="AC182" s="76">
        <v>0</v>
      </c>
      <c r="AD182" s="76">
        <v>0</v>
      </c>
      <c r="AE182" s="76">
        <v>0</v>
      </c>
      <c r="AF182" s="76">
        <v>0</v>
      </c>
      <c r="AG182" s="76">
        <v>0</v>
      </c>
      <c r="AH182" s="76">
        <v>0</v>
      </c>
      <c r="AI182" s="76">
        <v>0</v>
      </c>
      <c r="AJ182" s="77">
        <f t="shared" si="2"/>
        <v>0</v>
      </c>
      <c r="AM182" s="70"/>
    </row>
    <row r="183" spans="1:39" ht="20.100000000000001" customHeight="1">
      <c r="A183" s="73">
        <v>434</v>
      </c>
      <c r="B183" s="74" t="s">
        <v>838</v>
      </c>
      <c r="C183" s="78" t="s">
        <v>1298</v>
      </c>
      <c r="D183" s="76">
        <v>0</v>
      </c>
      <c r="E183" s="76">
        <v>0</v>
      </c>
      <c r="F183" s="76">
        <v>0</v>
      </c>
      <c r="G183" s="76">
        <v>0</v>
      </c>
      <c r="H183" s="76">
        <v>0</v>
      </c>
      <c r="I183" s="76">
        <v>0</v>
      </c>
      <c r="J183" s="76">
        <v>0</v>
      </c>
      <c r="K183" s="76">
        <v>0</v>
      </c>
      <c r="L183" s="76">
        <v>0</v>
      </c>
      <c r="M183" s="76">
        <v>0</v>
      </c>
      <c r="N183" s="76">
        <v>0</v>
      </c>
      <c r="O183" s="76">
        <v>0</v>
      </c>
      <c r="P183" s="76">
        <v>0</v>
      </c>
      <c r="Q183" s="76">
        <v>0</v>
      </c>
      <c r="R183" s="76">
        <v>0</v>
      </c>
      <c r="S183" s="76">
        <v>0</v>
      </c>
      <c r="T183" s="76">
        <v>0</v>
      </c>
      <c r="U183" s="76">
        <v>0</v>
      </c>
      <c r="V183" s="76">
        <v>0</v>
      </c>
      <c r="W183" s="76">
        <v>0</v>
      </c>
      <c r="X183" s="76">
        <v>0</v>
      </c>
      <c r="Y183" s="76">
        <v>0</v>
      </c>
      <c r="Z183" s="76">
        <v>0</v>
      </c>
      <c r="AA183" s="76">
        <v>0</v>
      </c>
      <c r="AB183" s="76">
        <v>0</v>
      </c>
      <c r="AC183" s="76">
        <v>0</v>
      </c>
      <c r="AD183" s="76">
        <v>0</v>
      </c>
      <c r="AE183" s="76">
        <v>0</v>
      </c>
      <c r="AF183" s="76">
        <v>0</v>
      </c>
      <c r="AG183" s="76">
        <v>0</v>
      </c>
      <c r="AH183" s="76">
        <v>0</v>
      </c>
      <c r="AI183" s="76">
        <v>0</v>
      </c>
      <c r="AJ183" s="77">
        <f t="shared" si="2"/>
        <v>0</v>
      </c>
      <c r="AM183" s="70"/>
    </row>
    <row r="184" spans="1:39" ht="20.100000000000001" customHeight="1">
      <c r="A184" s="73">
        <v>435</v>
      </c>
      <c r="B184" s="74" t="s">
        <v>839</v>
      </c>
      <c r="C184" s="78" t="s">
        <v>1298</v>
      </c>
      <c r="D184" s="76">
        <v>0</v>
      </c>
      <c r="E184" s="76">
        <v>0</v>
      </c>
      <c r="F184" s="76">
        <v>0</v>
      </c>
      <c r="G184" s="76">
        <v>0</v>
      </c>
      <c r="H184" s="76">
        <v>0</v>
      </c>
      <c r="I184" s="76">
        <v>0</v>
      </c>
      <c r="J184" s="76">
        <v>0</v>
      </c>
      <c r="K184" s="76">
        <v>0</v>
      </c>
      <c r="L184" s="76">
        <v>0</v>
      </c>
      <c r="M184" s="76">
        <v>0</v>
      </c>
      <c r="N184" s="76">
        <v>0</v>
      </c>
      <c r="O184" s="76">
        <v>0</v>
      </c>
      <c r="P184" s="76">
        <v>0</v>
      </c>
      <c r="Q184" s="76">
        <v>0</v>
      </c>
      <c r="R184" s="76">
        <v>0</v>
      </c>
      <c r="S184" s="76">
        <v>0</v>
      </c>
      <c r="T184" s="76">
        <v>0</v>
      </c>
      <c r="U184" s="76">
        <v>0</v>
      </c>
      <c r="V184" s="76">
        <v>0</v>
      </c>
      <c r="W184" s="76">
        <v>0</v>
      </c>
      <c r="X184" s="76">
        <v>0</v>
      </c>
      <c r="Y184" s="76">
        <v>0</v>
      </c>
      <c r="Z184" s="76">
        <v>0</v>
      </c>
      <c r="AA184" s="76">
        <v>0</v>
      </c>
      <c r="AB184" s="76">
        <v>0</v>
      </c>
      <c r="AC184" s="76">
        <v>0</v>
      </c>
      <c r="AD184" s="76">
        <v>0</v>
      </c>
      <c r="AE184" s="76">
        <v>0</v>
      </c>
      <c r="AF184" s="76">
        <v>0</v>
      </c>
      <c r="AG184" s="76">
        <v>0</v>
      </c>
      <c r="AH184" s="76">
        <v>0</v>
      </c>
      <c r="AI184" s="76">
        <v>0</v>
      </c>
      <c r="AJ184" s="77">
        <f t="shared" si="2"/>
        <v>0</v>
      </c>
      <c r="AM184" s="70"/>
    </row>
    <row r="185" spans="1:39" ht="20.100000000000001" customHeight="1">
      <c r="A185" s="59">
        <v>512</v>
      </c>
      <c r="B185" s="60" t="s">
        <v>840</v>
      </c>
      <c r="C185" s="61" t="s">
        <v>1298</v>
      </c>
      <c r="D185" s="62">
        <v>0</v>
      </c>
      <c r="E185" s="62">
        <v>0</v>
      </c>
      <c r="F185" s="62">
        <v>0</v>
      </c>
      <c r="G185" s="62">
        <v>5033.96</v>
      </c>
      <c r="H185" s="62">
        <v>0</v>
      </c>
      <c r="I185" s="62">
        <v>6183.8</v>
      </c>
      <c r="J185" s="62">
        <v>5570985.9200000009</v>
      </c>
      <c r="K185" s="62">
        <v>0</v>
      </c>
      <c r="L185" s="62">
        <v>0</v>
      </c>
      <c r="M185" s="62">
        <v>0</v>
      </c>
      <c r="N185" s="62">
        <v>0</v>
      </c>
      <c r="O185" s="62">
        <v>0</v>
      </c>
      <c r="P185" s="62">
        <v>0</v>
      </c>
      <c r="Q185" s="62">
        <v>0</v>
      </c>
      <c r="R185" s="62">
        <v>0</v>
      </c>
      <c r="S185" s="62">
        <v>0</v>
      </c>
      <c r="T185" s="62">
        <v>0</v>
      </c>
      <c r="U185" s="62">
        <v>0</v>
      </c>
      <c r="V185" s="62">
        <v>0</v>
      </c>
      <c r="W185" s="62">
        <v>0</v>
      </c>
      <c r="X185" s="62">
        <v>0</v>
      </c>
      <c r="Y185" s="62">
        <v>0</v>
      </c>
      <c r="Z185" s="62">
        <v>50.009399999999999</v>
      </c>
      <c r="AA185" s="62">
        <v>3430000</v>
      </c>
      <c r="AB185" s="62">
        <v>0</v>
      </c>
      <c r="AC185" s="62">
        <v>0</v>
      </c>
      <c r="AD185" s="62">
        <v>0</v>
      </c>
      <c r="AE185" s="62">
        <v>0</v>
      </c>
      <c r="AF185" s="62">
        <v>0</v>
      </c>
      <c r="AG185" s="62">
        <v>0</v>
      </c>
      <c r="AH185" s="62">
        <v>0</v>
      </c>
      <c r="AI185" s="62">
        <v>0</v>
      </c>
      <c r="AJ185" s="63">
        <f t="shared" si="2"/>
        <v>9012253.6894000005</v>
      </c>
      <c r="AM185" s="70"/>
    </row>
    <row r="186" spans="1:39" ht="20.100000000000001" customHeight="1">
      <c r="A186" s="59">
        <v>513</v>
      </c>
      <c r="B186" s="60" t="s">
        <v>201</v>
      </c>
      <c r="C186" s="61" t="s">
        <v>1298</v>
      </c>
      <c r="D186" s="62">
        <v>0</v>
      </c>
      <c r="E186" s="62">
        <v>0</v>
      </c>
      <c r="F186" s="62">
        <v>131.72</v>
      </c>
      <c r="G186" s="62">
        <v>4455856.8099999996</v>
      </c>
      <c r="H186" s="62">
        <v>19479656</v>
      </c>
      <c r="I186" s="62">
        <v>874896.00000000047</v>
      </c>
      <c r="J186" s="62">
        <v>615441536.15999997</v>
      </c>
      <c r="K186" s="62">
        <v>1663270.4900000002</v>
      </c>
      <c r="L186" s="62">
        <v>0</v>
      </c>
      <c r="M186" s="62">
        <v>0</v>
      </c>
      <c r="N186" s="62">
        <v>13113189.220000001</v>
      </c>
      <c r="O186" s="62">
        <v>0</v>
      </c>
      <c r="P186" s="62">
        <v>231768000</v>
      </c>
      <c r="Q186" s="62">
        <v>0</v>
      </c>
      <c r="R186" s="62">
        <v>0</v>
      </c>
      <c r="S186" s="62">
        <v>0</v>
      </c>
      <c r="T186" s="62">
        <v>2140610.4600000004</v>
      </c>
      <c r="U186" s="62">
        <v>0</v>
      </c>
      <c r="V186" s="62">
        <v>0</v>
      </c>
      <c r="W186" s="62">
        <v>0</v>
      </c>
      <c r="X186" s="62">
        <v>0</v>
      </c>
      <c r="Y186" s="62">
        <v>0</v>
      </c>
      <c r="Z186" s="62">
        <v>0</v>
      </c>
      <c r="AA186" s="62">
        <v>0</v>
      </c>
      <c r="AB186" s="62">
        <v>0</v>
      </c>
      <c r="AC186" s="62">
        <v>0</v>
      </c>
      <c r="AD186" s="62">
        <v>0</v>
      </c>
      <c r="AE186" s="62">
        <v>0</v>
      </c>
      <c r="AF186" s="62">
        <v>0</v>
      </c>
      <c r="AG186" s="62">
        <v>0</v>
      </c>
      <c r="AH186" s="62">
        <v>0</v>
      </c>
      <c r="AI186" s="62">
        <v>0</v>
      </c>
      <c r="AJ186" s="63">
        <f t="shared" si="2"/>
        <v>888937146.86000001</v>
      </c>
      <c r="AM186" s="70"/>
    </row>
    <row r="187" spans="1:39" ht="20.100000000000001" customHeight="1">
      <c r="A187" s="59">
        <v>514</v>
      </c>
      <c r="B187" s="60" t="s">
        <v>841</v>
      </c>
      <c r="C187" s="61" t="s">
        <v>1298</v>
      </c>
      <c r="D187" s="62">
        <v>0</v>
      </c>
      <c r="E187" s="62">
        <v>0</v>
      </c>
      <c r="F187" s="62">
        <v>9876472.6099999994</v>
      </c>
      <c r="G187" s="62">
        <v>0</v>
      </c>
      <c r="H187" s="62">
        <v>0</v>
      </c>
      <c r="I187" s="62">
        <v>0</v>
      </c>
      <c r="J187" s="62">
        <v>0</v>
      </c>
      <c r="K187" s="62">
        <v>0</v>
      </c>
      <c r="L187" s="62">
        <v>0</v>
      </c>
      <c r="M187" s="62">
        <v>0</v>
      </c>
      <c r="N187" s="62">
        <v>0</v>
      </c>
      <c r="O187" s="62">
        <v>0</v>
      </c>
      <c r="P187" s="62">
        <v>0</v>
      </c>
      <c r="Q187" s="62">
        <v>0</v>
      </c>
      <c r="R187" s="62">
        <v>0</v>
      </c>
      <c r="S187" s="62">
        <v>0</v>
      </c>
      <c r="T187" s="62">
        <v>5000000</v>
      </c>
      <c r="U187" s="62">
        <v>0</v>
      </c>
      <c r="V187" s="62">
        <v>0</v>
      </c>
      <c r="W187" s="62">
        <v>0</v>
      </c>
      <c r="X187" s="62">
        <v>280.02520000000004</v>
      </c>
      <c r="Y187" s="62">
        <v>0</v>
      </c>
      <c r="Z187" s="62">
        <v>250.047</v>
      </c>
      <c r="AA187" s="62">
        <v>3782647.8354000002</v>
      </c>
      <c r="AB187" s="62">
        <v>0</v>
      </c>
      <c r="AC187" s="62">
        <v>2477598.6913999999</v>
      </c>
      <c r="AD187" s="62">
        <v>3154413.22</v>
      </c>
      <c r="AE187" s="62">
        <v>0</v>
      </c>
      <c r="AF187" s="62">
        <v>0</v>
      </c>
      <c r="AG187" s="62">
        <v>0</v>
      </c>
      <c r="AH187" s="62">
        <v>0</v>
      </c>
      <c r="AI187" s="62">
        <v>0</v>
      </c>
      <c r="AJ187" s="63">
        <f t="shared" si="2"/>
        <v>24291662.428999998</v>
      </c>
      <c r="AM187" s="70"/>
    </row>
    <row r="188" spans="1:39" ht="20.100000000000001" customHeight="1">
      <c r="A188" s="59">
        <v>517</v>
      </c>
      <c r="B188" s="60" t="s">
        <v>842</v>
      </c>
      <c r="C188" s="61" t="s">
        <v>1298</v>
      </c>
      <c r="D188" s="62">
        <v>0</v>
      </c>
      <c r="E188" s="62">
        <v>0</v>
      </c>
      <c r="F188" s="62">
        <v>0</v>
      </c>
      <c r="G188" s="62">
        <v>0</v>
      </c>
      <c r="H188" s="62">
        <v>0</v>
      </c>
      <c r="I188" s="62">
        <v>0</v>
      </c>
      <c r="J188" s="62">
        <v>0</v>
      </c>
      <c r="K188" s="62">
        <v>0</v>
      </c>
      <c r="L188" s="62">
        <v>0</v>
      </c>
      <c r="M188" s="62">
        <v>0</v>
      </c>
      <c r="N188" s="62">
        <v>0</v>
      </c>
      <c r="O188" s="62">
        <v>0</v>
      </c>
      <c r="P188" s="62">
        <v>0</v>
      </c>
      <c r="Q188" s="62">
        <v>0</v>
      </c>
      <c r="R188" s="62">
        <v>0</v>
      </c>
      <c r="S188" s="62">
        <v>0</v>
      </c>
      <c r="T188" s="62">
        <v>4000000</v>
      </c>
      <c r="U188" s="62">
        <v>0</v>
      </c>
      <c r="V188" s="62">
        <v>0</v>
      </c>
      <c r="W188" s="62">
        <v>0</v>
      </c>
      <c r="X188" s="62">
        <v>0</v>
      </c>
      <c r="Y188" s="62">
        <v>0</v>
      </c>
      <c r="Z188" s="62">
        <v>0</v>
      </c>
      <c r="AA188" s="62">
        <v>0</v>
      </c>
      <c r="AB188" s="62">
        <v>0</v>
      </c>
      <c r="AC188" s="62">
        <v>0</v>
      </c>
      <c r="AD188" s="62">
        <v>0</v>
      </c>
      <c r="AE188" s="62">
        <v>0</v>
      </c>
      <c r="AF188" s="62">
        <v>0</v>
      </c>
      <c r="AG188" s="62">
        <v>0</v>
      </c>
      <c r="AH188" s="62">
        <v>0</v>
      </c>
      <c r="AI188" s="62">
        <v>0</v>
      </c>
      <c r="AJ188" s="63">
        <f t="shared" si="2"/>
        <v>4000000</v>
      </c>
      <c r="AM188" s="70"/>
    </row>
    <row r="189" spans="1:39" ht="20.100000000000001" customHeight="1">
      <c r="A189" s="59">
        <v>520</v>
      </c>
      <c r="B189" s="60" t="s">
        <v>843</v>
      </c>
      <c r="C189" s="61" t="s">
        <v>1298</v>
      </c>
      <c r="D189" s="62">
        <v>0</v>
      </c>
      <c r="E189" s="62">
        <v>0</v>
      </c>
      <c r="F189" s="62">
        <v>0</v>
      </c>
      <c r="G189" s="62">
        <v>0</v>
      </c>
      <c r="H189" s="62">
        <v>0</v>
      </c>
      <c r="I189" s="62">
        <v>0</v>
      </c>
      <c r="J189" s="62">
        <v>0</v>
      </c>
      <c r="K189" s="62">
        <v>0</v>
      </c>
      <c r="L189" s="62">
        <v>0</v>
      </c>
      <c r="M189" s="62">
        <v>0</v>
      </c>
      <c r="N189" s="62">
        <v>0</v>
      </c>
      <c r="O189" s="62">
        <v>0</v>
      </c>
      <c r="P189" s="62">
        <v>0</v>
      </c>
      <c r="Q189" s="62">
        <v>0</v>
      </c>
      <c r="R189" s="62">
        <v>0</v>
      </c>
      <c r="S189" s="62">
        <v>0</v>
      </c>
      <c r="T189" s="62">
        <v>0</v>
      </c>
      <c r="U189" s="62">
        <v>0</v>
      </c>
      <c r="V189" s="62">
        <v>0</v>
      </c>
      <c r="W189" s="62">
        <v>0</v>
      </c>
      <c r="X189" s="62">
        <v>0</v>
      </c>
      <c r="Y189" s="62">
        <v>0</v>
      </c>
      <c r="Z189" s="62">
        <v>0</v>
      </c>
      <c r="AA189" s="62">
        <v>0</v>
      </c>
      <c r="AB189" s="62">
        <v>0</v>
      </c>
      <c r="AC189" s="62">
        <v>0</v>
      </c>
      <c r="AD189" s="62">
        <v>0</v>
      </c>
      <c r="AE189" s="62">
        <v>0</v>
      </c>
      <c r="AF189" s="62">
        <v>0</v>
      </c>
      <c r="AG189" s="62">
        <v>0</v>
      </c>
      <c r="AH189" s="62">
        <v>0</v>
      </c>
      <c r="AI189" s="62">
        <v>0</v>
      </c>
      <c r="AJ189" s="63">
        <f t="shared" si="2"/>
        <v>0</v>
      </c>
      <c r="AM189" s="70"/>
    </row>
    <row r="190" spans="1:39" ht="20.100000000000001" customHeight="1">
      <c r="A190" s="59">
        <v>522</v>
      </c>
      <c r="B190" s="60" t="s">
        <v>844</v>
      </c>
      <c r="C190" s="61" t="s">
        <v>1298</v>
      </c>
      <c r="D190" s="62">
        <v>0</v>
      </c>
      <c r="E190" s="62">
        <v>0</v>
      </c>
      <c r="F190" s="62">
        <v>5401871.3899999997</v>
      </c>
      <c r="G190" s="62">
        <v>0</v>
      </c>
      <c r="H190" s="62">
        <v>0</v>
      </c>
      <c r="I190" s="62">
        <v>0</v>
      </c>
      <c r="J190" s="62">
        <v>0</v>
      </c>
      <c r="K190" s="62">
        <v>0</v>
      </c>
      <c r="L190" s="62">
        <v>0</v>
      </c>
      <c r="M190" s="62">
        <v>0</v>
      </c>
      <c r="N190" s="62">
        <v>0</v>
      </c>
      <c r="O190" s="62">
        <v>0</v>
      </c>
      <c r="P190" s="62">
        <v>0</v>
      </c>
      <c r="Q190" s="62">
        <v>0</v>
      </c>
      <c r="R190" s="62">
        <v>0</v>
      </c>
      <c r="S190" s="62">
        <v>0</v>
      </c>
      <c r="T190" s="62">
        <v>0</v>
      </c>
      <c r="U190" s="62">
        <v>0</v>
      </c>
      <c r="V190" s="62">
        <v>0</v>
      </c>
      <c r="W190" s="62">
        <v>0</v>
      </c>
      <c r="X190" s="62">
        <v>0</v>
      </c>
      <c r="Y190" s="62">
        <v>0</v>
      </c>
      <c r="Z190" s="62">
        <v>0</v>
      </c>
      <c r="AA190" s="62">
        <v>0</v>
      </c>
      <c r="AB190" s="62">
        <v>0</v>
      </c>
      <c r="AC190" s="62">
        <v>0</v>
      </c>
      <c r="AD190" s="62">
        <v>0</v>
      </c>
      <c r="AE190" s="62">
        <v>0</v>
      </c>
      <c r="AF190" s="62">
        <v>0</v>
      </c>
      <c r="AG190" s="62">
        <v>0</v>
      </c>
      <c r="AH190" s="62">
        <v>0</v>
      </c>
      <c r="AI190" s="62">
        <v>0</v>
      </c>
      <c r="AJ190" s="63">
        <f t="shared" si="2"/>
        <v>5401871.3899999997</v>
      </c>
      <c r="AM190" s="70"/>
    </row>
    <row r="191" spans="1:39" ht="20.100000000000001" customHeight="1">
      <c r="A191" s="59">
        <v>523</v>
      </c>
      <c r="B191" s="60" t="s">
        <v>845</v>
      </c>
      <c r="C191" s="61" t="s">
        <v>1298</v>
      </c>
      <c r="D191" s="62">
        <v>0</v>
      </c>
      <c r="E191" s="62">
        <v>3840</v>
      </c>
      <c r="F191" s="62">
        <v>0</v>
      </c>
      <c r="G191" s="62">
        <v>1333668.2799999993</v>
      </c>
      <c r="H191" s="62">
        <v>0</v>
      </c>
      <c r="I191" s="62">
        <v>0</v>
      </c>
      <c r="J191" s="62">
        <v>0</v>
      </c>
      <c r="K191" s="62">
        <v>0</v>
      </c>
      <c r="L191" s="62">
        <v>0</v>
      </c>
      <c r="M191" s="62">
        <v>0</v>
      </c>
      <c r="N191" s="62">
        <v>0</v>
      </c>
      <c r="O191" s="62">
        <v>0</v>
      </c>
      <c r="P191" s="62">
        <v>0</v>
      </c>
      <c r="Q191" s="62">
        <v>0</v>
      </c>
      <c r="R191" s="62">
        <v>0</v>
      </c>
      <c r="S191" s="62">
        <v>0</v>
      </c>
      <c r="T191" s="62">
        <v>0</v>
      </c>
      <c r="U191" s="62">
        <v>0</v>
      </c>
      <c r="V191" s="62">
        <v>0</v>
      </c>
      <c r="W191" s="62">
        <v>0</v>
      </c>
      <c r="X191" s="62">
        <v>0</v>
      </c>
      <c r="Y191" s="62">
        <v>0</v>
      </c>
      <c r="Z191" s="62">
        <v>0</v>
      </c>
      <c r="AA191" s="62">
        <v>0</v>
      </c>
      <c r="AB191" s="62">
        <v>0</v>
      </c>
      <c r="AC191" s="62">
        <v>0</v>
      </c>
      <c r="AD191" s="62">
        <v>0</v>
      </c>
      <c r="AE191" s="62">
        <v>0</v>
      </c>
      <c r="AF191" s="62">
        <v>0</v>
      </c>
      <c r="AG191" s="62">
        <v>0</v>
      </c>
      <c r="AH191" s="62">
        <v>0</v>
      </c>
      <c r="AI191" s="62">
        <v>0</v>
      </c>
      <c r="AJ191" s="63">
        <f t="shared" si="2"/>
        <v>1337508.2799999993</v>
      </c>
      <c r="AM191" s="70"/>
    </row>
    <row r="192" spans="1:39" ht="20.100000000000001" customHeight="1">
      <c r="A192" s="59">
        <v>525</v>
      </c>
      <c r="B192" s="60" t="s">
        <v>206</v>
      </c>
      <c r="C192" s="61" t="s">
        <v>1298</v>
      </c>
      <c r="D192" s="62">
        <v>0</v>
      </c>
      <c r="E192" s="62">
        <v>0</v>
      </c>
      <c r="F192" s="62">
        <v>516712.68</v>
      </c>
      <c r="G192" s="62">
        <v>1905027.3900000001</v>
      </c>
      <c r="H192" s="62">
        <v>0</v>
      </c>
      <c r="I192" s="62">
        <v>0</v>
      </c>
      <c r="J192" s="62">
        <v>0</v>
      </c>
      <c r="K192" s="62">
        <v>0</v>
      </c>
      <c r="L192" s="62">
        <v>0</v>
      </c>
      <c r="M192" s="62">
        <v>0</v>
      </c>
      <c r="N192" s="62">
        <v>0</v>
      </c>
      <c r="O192" s="62">
        <v>0</v>
      </c>
      <c r="P192" s="62">
        <v>0</v>
      </c>
      <c r="Q192" s="62">
        <v>0</v>
      </c>
      <c r="R192" s="62">
        <v>0</v>
      </c>
      <c r="S192" s="62">
        <v>0</v>
      </c>
      <c r="T192" s="62">
        <v>0</v>
      </c>
      <c r="U192" s="62">
        <v>0</v>
      </c>
      <c r="V192" s="62">
        <v>0</v>
      </c>
      <c r="W192" s="62">
        <v>0</v>
      </c>
      <c r="X192" s="62">
        <v>0</v>
      </c>
      <c r="Y192" s="62">
        <v>0</v>
      </c>
      <c r="Z192" s="62">
        <v>0</v>
      </c>
      <c r="AA192" s="62">
        <v>0</v>
      </c>
      <c r="AB192" s="62">
        <v>0</v>
      </c>
      <c r="AC192" s="62">
        <v>0</v>
      </c>
      <c r="AD192" s="62">
        <v>0</v>
      </c>
      <c r="AE192" s="62">
        <v>0</v>
      </c>
      <c r="AF192" s="62">
        <v>0</v>
      </c>
      <c r="AG192" s="62">
        <v>0</v>
      </c>
      <c r="AH192" s="62">
        <v>0</v>
      </c>
      <c r="AI192" s="62">
        <v>0</v>
      </c>
      <c r="AJ192" s="63">
        <f t="shared" si="2"/>
        <v>2421740.0700000003</v>
      </c>
      <c r="AM192" s="70"/>
    </row>
    <row r="193" spans="1:39" ht="20.100000000000001" customHeight="1">
      <c r="A193" s="59">
        <v>526</v>
      </c>
      <c r="B193" s="60" t="s">
        <v>846</v>
      </c>
      <c r="C193" s="61" t="s">
        <v>1298</v>
      </c>
      <c r="D193" s="62">
        <v>0</v>
      </c>
      <c r="E193" s="62">
        <v>0</v>
      </c>
      <c r="F193" s="62">
        <v>146130</v>
      </c>
      <c r="G193" s="62">
        <v>2774380.4299999997</v>
      </c>
      <c r="H193" s="62">
        <v>0</v>
      </c>
      <c r="I193" s="62">
        <v>5915.02</v>
      </c>
      <c r="J193" s="62">
        <v>92803.23</v>
      </c>
      <c r="K193" s="62">
        <v>2719.04</v>
      </c>
      <c r="L193" s="62">
        <v>0</v>
      </c>
      <c r="M193" s="62">
        <v>0</v>
      </c>
      <c r="N193" s="62">
        <v>12510.53</v>
      </c>
      <c r="O193" s="62">
        <v>0</v>
      </c>
      <c r="P193" s="62">
        <v>0</v>
      </c>
      <c r="Q193" s="62">
        <v>0</v>
      </c>
      <c r="R193" s="62">
        <v>0</v>
      </c>
      <c r="S193" s="62">
        <v>0</v>
      </c>
      <c r="T193" s="62">
        <v>0</v>
      </c>
      <c r="U193" s="62">
        <v>0</v>
      </c>
      <c r="V193" s="62">
        <v>0</v>
      </c>
      <c r="W193" s="62">
        <v>0</v>
      </c>
      <c r="X193" s="62">
        <v>0</v>
      </c>
      <c r="Y193" s="62">
        <v>0</v>
      </c>
      <c r="Z193" s="62">
        <v>0</v>
      </c>
      <c r="AA193" s="62">
        <v>0</v>
      </c>
      <c r="AB193" s="62">
        <v>0</v>
      </c>
      <c r="AC193" s="62">
        <v>0</v>
      </c>
      <c r="AD193" s="62">
        <v>0</v>
      </c>
      <c r="AE193" s="62">
        <v>0</v>
      </c>
      <c r="AF193" s="62">
        <v>0</v>
      </c>
      <c r="AG193" s="62">
        <v>0</v>
      </c>
      <c r="AH193" s="62">
        <v>0</v>
      </c>
      <c r="AI193" s="62">
        <v>0</v>
      </c>
      <c r="AJ193" s="63">
        <f t="shared" si="2"/>
        <v>3034458.2499999995</v>
      </c>
      <c r="AM193" s="70"/>
    </row>
    <row r="194" spans="1:39" ht="20.100000000000001" customHeight="1">
      <c r="A194" s="59">
        <v>548</v>
      </c>
      <c r="B194" s="60" t="s">
        <v>847</v>
      </c>
      <c r="C194" s="61" t="s">
        <v>1298</v>
      </c>
      <c r="D194" s="62">
        <v>0</v>
      </c>
      <c r="E194" s="62">
        <v>0</v>
      </c>
      <c r="F194" s="62">
        <v>0</v>
      </c>
      <c r="G194" s="62">
        <v>0</v>
      </c>
      <c r="H194" s="62">
        <v>0</v>
      </c>
      <c r="I194" s="62">
        <v>0</v>
      </c>
      <c r="J194" s="62">
        <v>0</v>
      </c>
      <c r="K194" s="62">
        <v>0</v>
      </c>
      <c r="L194" s="62">
        <v>0</v>
      </c>
      <c r="M194" s="62">
        <v>0</v>
      </c>
      <c r="N194" s="62">
        <v>0</v>
      </c>
      <c r="O194" s="62">
        <v>0</v>
      </c>
      <c r="P194" s="62">
        <v>0</v>
      </c>
      <c r="Q194" s="62">
        <v>0</v>
      </c>
      <c r="R194" s="62">
        <v>0</v>
      </c>
      <c r="S194" s="62">
        <v>0</v>
      </c>
      <c r="T194" s="62">
        <v>0</v>
      </c>
      <c r="U194" s="62">
        <v>0</v>
      </c>
      <c r="V194" s="62">
        <v>0</v>
      </c>
      <c r="W194" s="62">
        <v>0</v>
      </c>
      <c r="X194" s="62">
        <v>0</v>
      </c>
      <c r="Y194" s="62">
        <v>0</v>
      </c>
      <c r="Z194" s="62">
        <v>0</v>
      </c>
      <c r="AA194" s="62">
        <v>0</v>
      </c>
      <c r="AB194" s="62">
        <v>0</v>
      </c>
      <c r="AC194" s="62">
        <v>0</v>
      </c>
      <c r="AD194" s="62">
        <v>0</v>
      </c>
      <c r="AE194" s="62">
        <v>0</v>
      </c>
      <c r="AF194" s="62">
        <v>0</v>
      </c>
      <c r="AG194" s="62">
        <v>0</v>
      </c>
      <c r="AH194" s="62">
        <v>0</v>
      </c>
      <c r="AI194" s="62">
        <v>0</v>
      </c>
      <c r="AJ194" s="63">
        <f t="shared" si="2"/>
        <v>0</v>
      </c>
      <c r="AM194" s="70"/>
    </row>
    <row r="195" spans="1:39" ht="20.100000000000001" customHeight="1">
      <c r="A195" s="59">
        <v>551</v>
      </c>
      <c r="B195" s="60" t="s">
        <v>209</v>
      </c>
      <c r="C195" s="61" t="s">
        <v>1298</v>
      </c>
      <c r="D195" s="62">
        <v>0</v>
      </c>
      <c r="E195" s="62">
        <v>0</v>
      </c>
      <c r="F195" s="62">
        <v>0</v>
      </c>
      <c r="G195" s="62">
        <v>0</v>
      </c>
      <c r="H195" s="62">
        <v>0</v>
      </c>
      <c r="I195" s="62">
        <v>0</v>
      </c>
      <c r="J195" s="62">
        <v>0</v>
      </c>
      <c r="K195" s="62">
        <v>0</v>
      </c>
      <c r="L195" s="62">
        <v>0</v>
      </c>
      <c r="M195" s="62">
        <v>0</v>
      </c>
      <c r="N195" s="62">
        <v>0</v>
      </c>
      <c r="O195" s="62">
        <v>0</v>
      </c>
      <c r="P195" s="62">
        <v>0</v>
      </c>
      <c r="Q195" s="62">
        <v>0</v>
      </c>
      <c r="R195" s="62">
        <v>0</v>
      </c>
      <c r="S195" s="62">
        <v>0</v>
      </c>
      <c r="T195" s="62">
        <v>0</v>
      </c>
      <c r="U195" s="62">
        <v>0</v>
      </c>
      <c r="V195" s="62">
        <v>0</v>
      </c>
      <c r="W195" s="62">
        <v>0</v>
      </c>
      <c r="X195" s="62">
        <v>0</v>
      </c>
      <c r="Y195" s="62">
        <v>0</v>
      </c>
      <c r="Z195" s="62">
        <v>0</v>
      </c>
      <c r="AA195" s="62">
        <v>0</v>
      </c>
      <c r="AB195" s="62">
        <v>0</v>
      </c>
      <c r="AC195" s="62">
        <v>0</v>
      </c>
      <c r="AD195" s="62">
        <v>0</v>
      </c>
      <c r="AE195" s="62">
        <v>0</v>
      </c>
      <c r="AF195" s="62">
        <v>0</v>
      </c>
      <c r="AG195" s="62">
        <v>0</v>
      </c>
      <c r="AH195" s="62">
        <v>0</v>
      </c>
      <c r="AI195" s="62">
        <v>0</v>
      </c>
      <c r="AJ195" s="63">
        <f t="shared" si="2"/>
        <v>0</v>
      </c>
      <c r="AM195" s="70"/>
    </row>
    <row r="196" spans="1:39" ht="20.100000000000001" customHeight="1">
      <c r="A196" s="59">
        <v>572</v>
      </c>
      <c r="B196" s="60" t="s">
        <v>848</v>
      </c>
      <c r="C196" s="61" t="s">
        <v>1298</v>
      </c>
      <c r="D196" s="62">
        <v>0</v>
      </c>
      <c r="E196" s="62">
        <v>0</v>
      </c>
      <c r="F196" s="62">
        <v>3174687.23</v>
      </c>
      <c r="G196" s="62">
        <v>156975.11999999997</v>
      </c>
      <c r="H196" s="62">
        <v>0</v>
      </c>
      <c r="I196" s="62">
        <v>100851.84</v>
      </c>
      <c r="J196" s="62">
        <v>0</v>
      </c>
      <c r="K196" s="62">
        <v>0</v>
      </c>
      <c r="L196" s="62">
        <v>42668.39</v>
      </c>
      <c r="M196" s="62">
        <v>0</v>
      </c>
      <c r="N196" s="62">
        <v>0</v>
      </c>
      <c r="O196" s="62">
        <v>0</v>
      </c>
      <c r="P196" s="62">
        <v>0</v>
      </c>
      <c r="Q196" s="62">
        <v>0</v>
      </c>
      <c r="R196" s="62">
        <v>0</v>
      </c>
      <c r="S196" s="62">
        <v>0</v>
      </c>
      <c r="T196" s="62">
        <v>0</v>
      </c>
      <c r="U196" s="62">
        <v>0</v>
      </c>
      <c r="V196" s="62">
        <v>0</v>
      </c>
      <c r="W196" s="62">
        <v>0</v>
      </c>
      <c r="X196" s="62">
        <v>0</v>
      </c>
      <c r="Y196" s="62">
        <v>0</v>
      </c>
      <c r="Z196" s="62">
        <v>0</v>
      </c>
      <c r="AA196" s="62">
        <v>0</v>
      </c>
      <c r="AB196" s="62">
        <v>0</v>
      </c>
      <c r="AC196" s="62">
        <v>0</v>
      </c>
      <c r="AD196" s="62">
        <v>0</v>
      </c>
      <c r="AE196" s="62">
        <v>0</v>
      </c>
      <c r="AF196" s="62">
        <v>0</v>
      </c>
      <c r="AG196" s="62">
        <v>0</v>
      </c>
      <c r="AH196" s="62">
        <v>0</v>
      </c>
      <c r="AI196" s="62">
        <v>0</v>
      </c>
      <c r="AJ196" s="63">
        <f t="shared" si="2"/>
        <v>3475182.58</v>
      </c>
      <c r="AM196" s="70"/>
    </row>
    <row r="197" spans="1:39" ht="20.100000000000001" customHeight="1">
      <c r="A197" s="59">
        <v>573</v>
      </c>
      <c r="B197" s="60" t="s">
        <v>849</v>
      </c>
      <c r="C197" s="61" t="s">
        <v>1298</v>
      </c>
      <c r="D197" s="62">
        <v>0</v>
      </c>
      <c r="E197" s="62">
        <v>0</v>
      </c>
      <c r="F197" s="62">
        <v>0</v>
      </c>
      <c r="G197" s="62">
        <v>0</v>
      </c>
      <c r="H197" s="62">
        <v>0</v>
      </c>
      <c r="I197" s="62">
        <v>0</v>
      </c>
      <c r="J197" s="62">
        <v>0</v>
      </c>
      <c r="K197" s="62">
        <v>0</v>
      </c>
      <c r="L197" s="62">
        <v>0</v>
      </c>
      <c r="M197" s="62">
        <v>0</v>
      </c>
      <c r="N197" s="62">
        <v>0</v>
      </c>
      <c r="O197" s="62">
        <v>0</v>
      </c>
      <c r="P197" s="62">
        <v>0</v>
      </c>
      <c r="Q197" s="62">
        <v>0</v>
      </c>
      <c r="R197" s="62">
        <v>0</v>
      </c>
      <c r="S197" s="62">
        <v>0</v>
      </c>
      <c r="T197" s="62">
        <v>0</v>
      </c>
      <c r="U197" s="62">
        <v>0</v>
      </c>
      <c r="V197" s="62">
        <v>0</v>
      </c>
      <c r="W197" s="62">
        <v>0</v>
      </c>
      <c r="X197" s="62">
        <v>0</v>
      </c>
      <c r="Y197" s="62">
        <v>0</v>
      </c>
      <c r="Z197" s="62">
        <v>0</v>
      </c>
      <c r="AA197" s="62">
        <v>0</v>
      </c>
      <c r="AB197" s="62">
        <v>0</v>
      </c>
      <c r="AC197" s="62">
        <v>0</v>
      </c>
      <c r="AD197" s="62">
        <v>0</v>
      </c>
      <c r="AE197" s="62">
        <v>0</v>
      </c>
      <c r="AF197" s="62">
        <v>0</v>
      </c>
      <c r="AG197" s="62">
        <v>0</v>
      </c>
      <c r="AH197" s="62">
        <v>0</v>
      </c>
      <c r="AI197" s="62">
        <v>0</v>
      </c>
      <c r="AJ197" s="63">
        <f t="shared" si="2"/>
        <v>0</v>
      </c>
      <c r="AM197" s="70"/>
    </row>
    <row r="198" spans="1:39" ht="20.100000000000001" customHeight="1">
      <c r="A198" s="59">
        <v>574</v>
      </c>
      <c r="B198" s="60" t="s">
        <v>850</v>
      </c>
      <c r="C198" s="61" t="s">
        <v>1298</v>
      </c>
      <c r="D198" s="62">
        <v>1656</v>
      </c>
      <c r="E198" s="62">
        <v>1000000</v>
      </c>
      <c r="F198" s="62">
        <v>0</v>
      </c>
      <c r="G198" s="62">
        <v>3607060.2899999996</v>
      </c>
      <c r="H198" s="62">
        <v>0</v>
      </c>
      <c r="I198" s="62">
        <v>50</v>
      </c>
      <c r="J198" s="62">
        <v>18300000</v>
      </c>
      <c r="K198" s="62">
        <v>0</v>
      </c>
      <c r="L198" s="62">
        <v>0</v>
      </c>
      <c r="M198" s="62">
        <v>0</v>
      </c>
      <c r="N198" s="62">
        <v>168585.60000000001</v>
      </c>
      <c r="O198" s="62">
        <v>0</v>
      </c>
      <c r="P198" s="62">
        <v>0</v>
      </c>
      <c r="Q198" s="62">
        <v>0</v>
      </c>
      <c r="R198" s="62">
        <v>0</v>
      </c>
      <c r="S198" s="62">
        <v>0</v>
      </c>
      <c r="T198" s="62">
        <v>0</v>
      </c>
      <c r="U198" s="62">
        <v>0</v>
      </c>
      <c r="V198" s="62">
        <v>0</v>
      </c>
      <c r="W198" s="62">
        <v>0</v>
      </c>
      <c r="X198" s="62">
        <v>0</v>
      </c>
      <c r="Y198" s="62">
        <v>0</v>
      </c>
      <c r="Z198" s="62">
        <v>0</v>
      </c>
      <c r="AA198" s="62">
        <v>0</v>
      </c>
      <c r="AB198" s="62">
        <v>0</v>
      </c>
      <c r="AC198" s="62">
        <v>0</v>
      </c>
      <c r="AD198" s="62">
        <v>0</v>
      </c>
      <c r="AE198" s="62">
        <v>0</v>
      </c>
      <c r="AF198" s="62">
        <v>0</v>
      </c>
      <c r="AG198" s="62">
        <v>0</v>
      </c>
      <c r="AH198" s="62">
        <v>0</v>
      </c>
      <c r="AI198" s="62">
        <v>0</v>
      </c>
      <c r="AJ198" s="63">
        <f t="shared" si="2"/>
        <v>23077351.890000001</v>
      </c>
      <c r="AM198" s="70"/>
    </row>
    <row r="199" spans="1:39" ht="20.100000000000001" customHeight="1">
      <c r="A199" s="59">
        <v>575</v>
      </c>
      <c r="B199" s="60" t="s">
        <v>851</v>
      </c>
      <c r="C199" s="64" t="s">
        <v>1298</v>
      </c>
      <c r="D199" s="62">
        <v>0</v>
      </c>
      <c r="E199" s="62">
        <v>0</v>
      </c>
      <c r="F199" s="62">
        <v>0</v>
      </c>
      <c r="G199" s="62">
        <v>0</v>
      </c>
      <c r="H199" s="62">
        <v>0</v>
      </c>
      <c r="I199" s="62">
        <v>0</v>
      </c>
      <c r="J199" s="62">
        <v>0</v>
      </c>
      <c r="K199" s="62">
        <v>0</v>
      </c>
      <c r="L199" s="62">
        <v>0</v>
      </c>
      <c r="M199" s="62">
        <v>0</v>
      </c>
      <c r="N199" s="62">
        <v>0</v>
      </c>
      <c r="O199" s="62">
        <v>0</v>
      </c>
      <c r="P199" s="62">
        <v>0</v>
      </c>
      <c r="Q199" s="62">
        <v>0</v>
      </c>
      <c r="R199" s="62">
        <v>0</v>
      </c>
      <c r="S199" s="62">
        <v>0</v>
      </c>
      <c r="T199" s="62">
        <v>0</v>
      </c>
      <c r="U199" s="62">
        <v>0</v>
      </c>
      <c r="V199" s="62">
        <v>0</v>
      </c>
      <c r="W199" s="62">
        <v>0</v>
      </c>
      <c r="X199" s="62">
        <v>0</v>
      </c>
      <c r="Y199" s="62">
        <v>0</v>
      </c>
      <c r="Z199" s="62">
        <v>0</v>
      </c>
      <c r="AA199" s="62">
        <v>0</v>
      </c>
      <c r="AB199" s="62">
        <v>0</v>
      </c>
      <c r="AC199" s="62">
        <v>0</v>
      </c>
      <c r="AD199" s="62">
        <v>0</v>
      </c>
      <c r="AE199" s="62">
        <v>0</v>
      </c>
      <c r="AF199" s="62">
        <v>0</v>
      </c>
      <c r="AG199" s="62">
        <v>0</v>
      </c>
      <c r="AH199" s="62">
        <v>0</v>
      </c>
      <c r="AI199" s="62">
        <v>0</v>
      </c>
      <c r="AJ199" s="63">
        <f t="shared" si="2"/>
        <v>0</v>
      </c>
      <c r="AM199" s="70"/>
    </row>
    <row r="200" spans="1:39" ht="20.100000000000001" customHeight="1">
      <c r="A200" s="59">
        <v>576</v>
      </c>
      <c r="B200" s="60" t="s">
        <v>852</v>
      </c>
      <c r="C200" s="64" t="s">
        <v>1298</v>
      </c>
      <c r="D200" s="62">
        <v>3000000</v>
      </c>
      <c r="E200" s="62">
        <v>0</v>
      </c>
      <c r="F200" s="62">
        <v>16876</v>
      </c>
      <c r="G200" s="62">
        <v>51421.599999999999</v>
      </c>
      <c r="H200" s="62">
        <v>0</v>
      </c>
      <c r="I200" s="62">
        <v>3828.53</v>
      </c>
      <c r="J200" s="62">
        <v>0</v>
      </c>
      <c r="K200" s="62">
        <v>1876.9299999999998</v>
      </c>
      <c r="L200" s="62">
        <v>0</v>
      </c>
      <c r="M200" s="62">
        <v>0</v>
      </c>
      <c r="N200" s="62">
        <v>208.82000000000002</v>
      </c>
      <c r="O200" s="62">
        <v>0</v>
      </c>
      <c r="P200" s="62">
        <v>0</v>
      </c>
      <c r="Q200" s="62">
        <v>0</v>
      </c>
      <c r="R200" s="62">
        <v>0</v>
      </c>
      <c r="S200" s="62">
        <v>0</v>
      </c>
      <c r="T200" s="62">
        <v>0</v>
      </c>
      <c r="U200" s="62">
        <v>0</v>
      </c>
      <c r="V200" s="62">
        <v>0</v>
      </c>
      <c r="W200" s="62">
        <v>0</v>
      </c>
      <c r="X200" s="62">
        <v>0</v>
      </c>
      <c r="Y200" s="62">
        <v>0</v>
      </c>
      <c r="Z200" s="62">
        <v>0</v>
      </c>
      <c r="AA200" s="62">
        <v>0</v>
      </c>
      <c r="AB200" s="62">
        <v>0</v>
      </c>
      <c r="AC200" s="62">
        <v>0</v>
      </c>
      <c r="AD200" s="62">
        <v>0</v>
      </c>
      <c r="AE200" s="62">
        <v>0</v>
      </c>
      <c r="AF200" s="62">
        <v>0</v>
      </c>
      <c r="AG200" s="62">
        <v>0</v>
      </c>
      <c r="AH200" s="62">
        <v>0</v>
      </c>
      <c r="AI200" s="62">
        <v>0</v>
      </c>
      <c r="AJ200" s="63">
        <f t="shared" si="2"/>
        <v>3074211.88</v>
      </c>
      <c r="AM200" s="70"/>
    </row>
    <row r="201" spans="1:39" ht="20.100000000000001" customHeight="1">
      <c r="A201" s="59">
        <v>578</v>
      </c>
      <c r="B201" s="60" t="s">
        <v>853</v>
      </c>
      <c r="C201" s="61" t="s">
        <v>1298</v>
      </c>
      <c r="D201" s="62">
        <v>0</v>
      </c>
      <c r="E201" s="62">
        <v>0</v>
      </c>
      <c r="F201" s="62">
        <v>0</v>
      </c>
      <c r="G201" s="62">
        <v>48569.88</v>
      </c>
      <c r="H201" s="62">
        <v>0</v>
      </c>
      <c r="I201" s="62">
        <v>50</v>
      </c>
      <c r="J201" s="62">
        <v>0</v>
      </c>
      <c r="K201" s="62">
        <v>4371.7800000000007</v>
      </c>
      <c r="L201" s="62">
        <v>0</v>
      </c>
      <c r="M201" s="62">
        <v>0</v>
      </c>
      <c r="N201" s="62">
        <v>0</v>
      </c>
      <c r="O201" s="62">
        <v>0</v>
      </c>
      <c r="P201" s="62">
        <v>0</v>
      </c>
      <c r="Q201" s="62">
        <v>0</v>
      </c>
      <c r="R201" s="62">
        <v>0</v>
      </c>
      <c r="S201" s="62">
        <v>0</v>
      </c>
      <c r="T201" s="62">
        <v>0</v>
      </c>
      <c r="U201" s="62">
        <v>0</v>
      </c>
      <c r="V201" s="62">
        <v>0</v>
      </c>
      <c r="W201" s="62">
        <v>0</v>
      </c>
      <c r="X201" s="62">
        <v>0</v>
      </c>
      <c r="Y201" s="62">
        <v>0</v>
      </c>
      <c r="Z201" s="62">
        <v>0</v>
      </c>
      <c r="AA201" s="62">
        <v>0</v>
      </c>
      <c r="AB201" s="62">
        <v>0</v>
      </c>
      <c r="AC201" s="62">
        <v>0</v>
      </c>
      <c r="AD201" s="62">
        <v>0</v>
      </c>
      <c r="AE201" s="62">
        <v>0</v>
      </c>
      <c r="AF201" s="62">
        <v>0</v>
      </c>
      <c r="AG201" s="62">
        <v>0</v>
      </c>
      <c r="AH201" s="62">
        <v>0</v>
      </c>
      <c r="AI201" s="62">
        <v>0</v>
      </c>
      <c r="AJ201" s="63">
        <f t="shared" si="2"/>
        <v>52991.659999999996</v>
      </c>
      <c r="AM201" s="70"/>
    </row>
    <row r="202" spans="1:39" ht="20.100000000000001" customHeight="1">
      <c r="A202" s="59">
        <v>579</v>
      </c>
      <c r="B202" s="60" t="s">
        <v>854</v>
      </c>
      <c r="C202" s="64" t="s">
        <v>1298</v>
      </c>
      <c r="D202" s="62">
        <v>0</v>
      </c>
      <c r="E202" s="62">
        <v>0</v>
      </c>
      <c r="F202" s="62">
        <v>0</v>
      </c>
      <c r="G202" s="62">
        <v>0</v>
      </c>
      <c r="H202" s="62">
        <v>0</v>
      </c>
      <c r="I202" s="62">
        <v>0</v>
      </c>
      <c r="J202" s="62">
        <v>0</v>
      </c>
      <c r="K202" s="62">
        <v>0</v>
      </c>
      <c r="L202" s="62">
        <v>0</v>
      </c>
      <c r="M202" s="62">
        <v>0</v>
      </c>
      <c r="N202" s="62">
        <v>0</v>
      </c>
      <c r="O202" s="62">
        <v>0</v>
      </c>
      <c r="P202" s="62">
        <v>0</v>
      </c>
      <c r="Q202" s="62">
        <v>0</v>
      </c>
      <c r="R202" s="62">
        <v>0</v>
      </c>
      <c r="S202" s="62">
        <v>0</v>
      </c>
      <c r="T202" s="62">
        <v>0</v>
      </c>
      <c r="U202" s="62">
        <v>0</v>
      </c>
      <c r="V202" s="62">
        <v>0</v>
      </c>
      <c r="W202" s="62">
        <v>0</v>
      </c>
      <c r="X202" s="62">
        <v>0</v>
      </c>
      <c r="Y202" s="62">
        <v>0</v>
      </c>
      <c r="Z202" s="62">
        <v>0</v>
      </c>
      <c r="AA202" s="62">
        <v>0</v>
      </c>
      <c r="AB202" s="62">
        <v>0</v>
      </c>
      <c r="AC202" s="62">
        <v>0</v>
      </c>
      <c r="AD202" s="62">
        <v>0</v>
      </c>
      <c r="AE202" s="62">
        <v>0</v>
      </c>
      <c r="AF202" s="62">
        <v>0</v>
      </c>
      <c r="AG202" s="62">
        <v>0</v>
      </c>
      <c r="AH202" s="62">
        <v>0</v>
      </c>
      <c r="AI202" s="62">
        <v>0</v>
      </c>
      <c r="AJ202" s="63">
        <f t="shared" si="2"/>
        <v>0</v>
      </c>
      <c r="AM202" s="70"/>
    </row>
    <row r="203" spans="1:39" ht="20.100000000000001" customHeight="1">
      <c r="A203" s="59">
        <v>580</v>
      </c>
      <c r="B203" s="60" t="s">
        <v>217</v>
      </c>
      <c r="C203" s="61" t="s">
        <v>1298</v>
      </c>
      <c r="D203" s="62">
        <v>211969.49</v>
      </c>
      <c r="E203" s="62">
        <v>0</v>
      </c>
      <c r="F203" s="62">
        <v>54460.59</v>
      </c>
      <c r="G203" s="62">
        <v>422030.38000000006</v>
      </c>
      <c r="H203" s="62">
        <v>0</v>
      </c>
      <c r="I203" s="62">
        <v>0</v>
      </c>
      <c r="J203" s="62">
        <v>77112.070000000007</v>
      </c>
      <c r="K203" s="62">
        <v>0</v>
      </c>
      <c r="L203" s="62">
        <v>0</v>
      </c>
      <c r="M203" s="62">
        <v>0</v>
      </c>
      <c r="N203" s="62">
        <v>0</v>
      </c>
      <c r="O203" s="62">
        <v>0</v>
      </c>
      <c r="P203" s="62">
        <v>0</v>
      </c>
      <c r="Q203" s="62">
        <v>0</v>
      </c>
      <c r="R203" s="62">
        <v>0</v>
      </c>
      <c r="S203" s="62">
        <v>0</v>
      </c>
      <c r="T203" s="62">
        <v>0</v>
      </c>
      <c r="U203" s="62">
        <v>0</v>
      </c>
      <c r="V203" s="62">
        <v>0</v>
      </c>
      <c r="W203" s="62">
        <v>0</v>
      </c>
      <c r="X203" s="62">
        <v>0</v>
      </c>
      <c r="Y203" s="62">
        <v>0</v>
      </c>
      <c r="Z203" s="62">
        <v>0</v>
      </c>
      <c r="AA203" s="62">
        <v>0</v>
      </c>
      <c r="AB203" s="62">
        <v>0</v>
      </c>
      <c r="AC203" s="62">
        <v>0</v>
      </c>
      <c r="AD203" s="62">
        <v>0</v>
      </c>
      <c r="AE203" s="62">
        <v>0</v>
      </c>
      <c r="AF203" s="62">
        <v>0</v>
      </c>
      <c r="AG203" s="62">
        <v>0</v>
      </c>
      <c r="AH203" s="62">
        <v>0</v>
      </c>
      <c r="AI203" s="62">
        <v>0</v>
      </c>
      <c r="AJ203" s="63">
        <f t="shared" si="2"/>
        <v>765572.53</v>
      </c>
      <c r="AM203" s="70"/>
    </row>
    <row r="204" spans="1:39" ht="20.100000000000001" customHeight="1">
      <c r="A204" s="59">
        <v>581</v>
      </c>
      <c r="B204" s="60" t="s">
        <v>855</v>
      </c>
      <c r="C204" s="61" t="s">
        <v>1298</v>
      </c>
      <c r="D204" s="62">
        <v>0</v>
      </c>
      <c r="E204" s="62">
        <v>0</v>
      </c>
      <c r="F204" s="62">
        <v>0</v>
      </c>
      <c r="G204" s="62">
        <v>0</v>
      </c>
      <c r="H204" s="62">
        <v>0</v>
      </c>
      <c r="I204" s="62">
        <v>0</v>
      </c>
      <c r="J204" s="62">
        <v>0</v>
      </c>
      <c r="K204" s="62">
        <v>0</v>
      </c>
      <c r="L204" s="62">
        <v>0</v>
      </c>
      <c r="M204" s="62">
        <v>0</v>
      </c>
      <c r="N204" s="62">
        <v>0</v>
      </c>
      <c r="O204" s="62">
        <v>0</v>
      </c>
      <c r="P204" s="62">
        <v>0</v>
      </c>
      <c r="Q204" s="62">
        <v>0</v>
      </c>
      <c r="R204" s="62">
        <v>0</v>
      </c>
      <c r="S204" s="62">
        <v>0</v>
      </c>
      <c r="T204" s="62">
        <v>0</v>
      </c>
      <c r="U204" s="62">
        <v>0</v>
      </c>
      <c r="V204" s="62">
        <v>0</v>
      </c>
      <c r="W204" s="62">
        <v>0</v>
      </c>
      <c r="X204" s="62">
        <v>0</v>
      </c>
      <c r="Y204" s="62">
        <v>0</v>
      </c>
      <c r="Z204" s="62">
        <v>0</v>
      </c>
      <c r="AA204" s="62">
        <v>0</v>
      </c>
      <c r="AB204" s="62">
        <v>0</v>
      </c>
      <c r="AC204" s="62">
        <v>0</v>
      </c>
      <c r="AD204" s="62">
        <v>0</v>
      </c>
      <c r="AE204" s="62">
        <v>0</v>
      </c>
      <c r="AF204" s="62">
        <v>0</v>
      </c>
      <c r="AG204" s="62">
        <v>0</v>
      </c>
      <c r="AH204" s="62">
        <v>0</v>
      </c>
      <c r="AI204" s="62">
        <v>0</v>
      </c>
      <c r="AJ204" s="63">
        <f t="shared" si="2"/>
        <v>0</v>
      </c>
      <c r="AM204" s="70"/>
    </row>
    <row r="205" spans="1:39" ht="20.100000000000001" customHeight="1">
      <c r="A205" s="59">
        <v>582</v>
      </c>
      <c r="B205" s="60" t="s">
        <v>856</v>
      </c>
      <c r="C205" s="61" t="s">
        <v>1298</v>
      </c>
      <c r="D205" s="62">
        <v>0</v>
      </c>
      <c r="E205" s="62">
        <v>2001656</v>
      </c>
      <c r="F205" s="62">
        <v>16017659.92</v>
      </c>
      <c r="G205" s="62">
        <v>50279.69</v>
      </c>
      <c r="H205" s="62">
        <v>0</v>
      </c>
      <c r="I205" s="62">
        <v>0</v>
      </c>
      <c r="J205" s="62">
        <v>0</v>
      </c>
      <c r="K205" s="62">
        <v>0</v>
      </c>
      <c r="L205" s="62">
        <v>0</v>
      </c>
      <c r="M205" s="62">
        <v>0</v>
      </c>
      <c r="N205" s="62">
        <v>0</v>
      </c>
      <c r="O205" s="62">
        <v>0</v>
      </c>
      <c r="P205" s="62">
        <v>0</v>
      </c>
      <c r="Q205" s="62">
        <v>0</v>
      </c>
      <c r="R205" s="62">
        <v>0</v>
      </c>
      <c r="S205" s="62">
        <v>0</v>
      </c>
      <c r="T205" s="62">
        <v>0</v>
      </c>
      <c r="U205" s="62">
        <v>0</v>
      </c>
      <c r="V205" s="62">
        <v>0</v>
      </c>
      <c r="W205" s="62">
        <v>0</v>
      </c>
      <c r="X205" s="62">
        <v>0</v>
      </c>
      <c r="Y205" s="62">
        <v>0</v>
      </c>
      <c r="Z205" s="62">
        <v>0</v>
      </c>
      <c r="AA205" s="62">
        <v>0</v>
      </c>
      <c r="AB205" s="62">
        <v>0</v>
      </c>
      <c r="AC205" s="62">
        <v>0</v>
      </c>
      <c r="AD205" s="62">
        <v>0</v>
      </c>
      <c r="AE205" s="62">
        <v>0</v>
      </c>
      <c r="AF205" s="62">
        <v>0</v>
      </c>
      <c r="AG205" s="62">
        <v>0</v>
      </c>
      <c r="AH205" s="62">
        <v>0</v>
      </c>
      <c r="AI205" s="62">
        <v>0</v>
      </c>
      <c r="AJ205" s="63">
        <f t="shared" si="2"/>
        <v>18069595.610000003</v>
      </c>
      <c r="AM205" s="70"/>
    </row>
    <row r="206" spans="1:39" ht="20.100000000000001" customHeight="1">
      <c r="A206" s="59">
        <v>584</v>
      </c>
      <c r="B206" s="60" t="s">
        <v>857</v>
      </c>
      <c r="C206" s="61" t="s">
        <v>1298</v>
      </c>
      <c r="D206" s="62">
        <v>0</v>
      </c>
      <c r="E206" s="62">
        <v>0</v>
      </c>
      <c r="F206" s="62">
        <v>0</v>
      </c>
      <c r="G206" s="62">
        <v>0</v>
      </c>
      <c r="H206" s="62">
        <v>0</v>
      </c>
      <c r="I206" s="62">
        <v>0</v>
      </c>
      <c r="J206" s="62">
        <v>0</v>
      </c>
      <c r="K206" s="62">
        <v>0</v>
      </c>
      <c r="L206" s="62">
        <v>0</v>
      </c>
      <c r="M206" s="62">
        <v>0</v>
      </c>
      <c r="N206" s="62">
        <v>0</v>
      </c>
      <c r="O206" s="62">
        <v>0</v>
      </c>
      <c r="P206" s="62">
        <v>0</v>
      </c>
      <c r="Q206" s="62">
        <v>0</v>
      </c>
      <c r="R206" s="62">
        <v>0</v>
      </c>
      <c r="S206" s="62">
        <v>0</v>
      </c>
      <c r="T206" s="62">
        <v>0</v>
      </c>
      <c r="U206" s="62">
        <v>0</v>
      </c>
      <c r="V206" s="62">
        <v>0</v>
      </c>
      <c r="W206" s="62">
        <v>0</v>
      </c>
      <c r="X206" s="62">
        <v>0</v>
      </c>
      <c r="Y206" s="62">
        <v>0</v>
      </c>
      <c r="Z206" s="62">
        <v>0</v>
      </c>
      <c r="AA206" s="62">
        <v>0</v>
      </c>
      <c r="AB206" s="62">
        <v>0</v>
      </c>
      <c r="AC206" s="62">
        <v>0</v>
      </c>
      <c r="AD206" s="62">
        <v>0</v>
      </c>
      <c r="AE206" s="62">
        <v>0</v>
      </c>
      <c r="AF206" s="62">
        <v>0</v>
      </c>
      <c r="AG206" s="62">
        <v>0</v>
      </c>
      <c r="AH206" s="62">
        <v>0</v>
      </c>
      <c r="AI206" s="62">
        <v>0</v>
      </c>
      <c r="AJ206" s="63">
        <f t="shared" ref="AJ206:AJ269" si="3">SUM(D206:AI206)</f>
        <v>0</v>
      </c>
      <c r="AM206" s="70"/>
    </row>
    <row r="207" spans="1:39" ht="20.100000000000001" customHeight="1">
      <c r="A207" s="59">
        <v>585</v>
      </c>
      <c r="B207" s="60" t="s">
        <v>221</v>
      </c>
      <c r="C207" s="61" t="s">
        <v>1298</v>
      </c>
      <c r="D207" s="62">
        <v>0</v>
      </c>
      <c r="E207" s="62">
        <v>10183187</v>
      </c>
      <c r="F207" s="62">
        <v>0</v>
      </c>
      <c r="G207" s="62">
        <v>22</v>
      </c>
      <c r="H207" s="62">
        <v>0</v>
      </c>
      <c r="I207" s="62">
        <v>0</v>
      </c>
      <c r="J207" s="62">
        <v>0</v>
      </c>
      <c r="K207" s="62">
        <v>0</v>
      </c>
      <c r="L207" s="62">
        <v>0</v>
      </c>
      <c r="M207" s="62">
        <v>0</v>
      </c>
      <c r="N207" s="62">
        <v>0</v>
      </c>
      <c r="O207" s="62">
        <v>0</v>
      </c>
      <c r="P207" s="62">
        <v>0</v>
      </c>
      <c r="Q207" s="62">
        <v>0</v>
      </c>
      <c r="R207" s="62">
        <v>0</v>
      </c>
      <c r="S207" s="62">
        <v>0</v>
      </c>
      <c r="T207" s="62">
        <v>7500</v>
      </c>
      <c r="U207" s="62">
        <v>0</v>
      </c>
      <c r="V207" s="62">
        <v>0</v>
      </c>
      <c r="W207" s="62">
        <v>0</v>
      </c>
      <c r="X207" s="62">
        <v>0</v>
      </c>
      <c r="Y207" s="62">
        <v>0</v>
      </c>
      <c r="Z207" s="62">
        <v>0</v>
      </c>
      <c r="AA207" s="62">
        <v>170127.7942</v>
      </c>
      <c r="AB207" s="62">
        <v>0</v>
      </c>
      <c r="AC207" s="62">
        <v>0</v>
      </c>
      <c r="AD207" s="62">
        <v>0</v>
      </c>
      <c r="AE207" s="62">
        <v>0</v>
      </c>
      <c r="AF207" s="62">
        <v>0</v>
      </c>
      <c r="AG207" s="62">
        <v>0</v>
      </c>
      <c r="AH207" s="62">
        <v>0</v>
      </c>
      <c r="AI207" s="62">
        <v>0</v>
      </c>
      <c r="AJ207" s="63">
        <f t="shared" si="3"/>
        <v>10360836.794199999</v>
      </c>
      <c r="AM207" s="70"/>
    </row>
    <row r="208" spans="1:39" ht="20.100000000000001" customHeight="1">
      <c r="A208" s="59">
        <v>586</v>
      </c>
      <c r="B208" s="60" t="s">
        <v>222</v>
      </c>
      <c r="C208" s="64" t="s">
        <v>1298</v>
      </c>
      <c r="D208" s="62">
        <v>0</v>
      </c>
      <c r="E208" s="62">
        <v>0</v>
      </c>
      <c r="F208" s="62">
        <v>74443.98</v>
      </c>
      <c r="G208" s="62">
        <v>25005.5</v>
      </c>
      <c r="H208" s="62">
        <v>0</v>
      </c>
      <c r="I208" s="62">
        <v>53016.200000000012</v>
      </c>
      <c r="J208" s="62">
        <v>0</v>
      </c>
      <c r="K208" s="62">
        <v>0</v>
      </c>
      <c r="L208" s="62">
        <v>0</v>
      </c>
      <c r="M208" s="62">
        <v>0</v>
      </c>
      <c r="N208" s="62">
        <v>0</v>
      </c>
      <c r="O208" s="62">
        <v>0</v>
      </c>
      <c r="P208" s="62">
        <v>0</v>
      </c>
      <c r="Q208" s="62">
        <v>0</v>
      </c>
      <c r="R208" s="62">
        <v>0</v>
      </c>
      <c r="S208" s="62">
        <v>0</v>
      </c>
      <c r="T208" s="62">
        <v>0</v>
      </c>
      <c r="U208" s="62">
        <v>0</v>
      </c>
      <c r="V208" s="62">
        <v>0</v>
      </c>
      <c r="W208" s="62">
        <v>0</v>
      </c>
      <c r="X208" s="62">
        <v>0</v>
      </c>
      <c r="Y208" s="62">
        <v>0</v>
      </c>
      <c r="Z208" s="62">
        <v>0</v>
      </c>
      <c r="AA208" s="62">
        <v>0</v>
      </c>
      <c r="AB208" s="62">
        <v>0</v>
      </c>
      <c r="AC208" s="62">
        <v>0</v>
      </c>
      <c r="AD208" s="62">
        <v>0</v>
      </c>
      <c r="AE208" s="62">
        <v>0</v>
      </c>
      <c r="AF208" s="62">
        <v>0</v>
      </c>
      <c r="AG208" s="62">
        <v>0</v>
      </c>
      <c r="AH208" s="62">
        <v>0</v>
      </c>
      <c r="AI208" s="62">
        <v>0</v>
      </c>
      <c r="AJ208" s="63">
        <f t="shared" si="3"/>
        <v>152465.68</v>
      </c>
      <c r="AM208" s="70"/>
    </row>
    <row r="209" spans="1:39" ht="20.100000000000001" customHeight="1">
      <c r="A209" s="59">
        <v>587</v>
      </c>
      <c r="B209" s="60" t="s">
        <v>858</v>
      </c>
      <c r="C209" s="61" t="s">
        <v>1298</v>
      </c>
      <c r="D209" s="62">
        <v>0</v>
      </c>
      <c r="E209" s="62">
        <v>0</v>
      </c>
      <c r="F209" s="62">
        <v>9347175</v>
      </c>
      <c r="G209" s="62">
        <v>1848932.4500000002</v>
      </c>
      <c r="H209" s="62">
        <v>0</v>
      </c>
      <c r="I209" s="62">
        <v>0</v>
      </c>
      <c r="J209" s="62">
        <v>16417009</v>
      </c>
      <c r="K209" s="62">
        <v>0</v>
      </c>
      <c r="L209" s="62">
        <v>0</v>
      </c>
      <c r="M209" s="62">
        <v>0</v>
      </c>
      <c r="N209" s="62">
        <v>0</v>
      </c>
      <c r="O209" s="62">
        <v>0</v>
      </c>
      <c r="P209" s="62">
        <v>0</v>
      </c>
      <c r="Q209" s="62">
        <v>0</v>
      </c>
      <c r="R209" s="62">
        <v>0</v>
      </c>
      <c r="S209" s="62">
        <v>0</v>
      </c>
      <c r="T209" s="62">
        <v>0</v>
      </c>
      <c r="U209" s="62">
        <v>0</v>
      </c>
      <c r="V209" s="62">
        <v>0</v>
      </c>
      <c r="W209" s="62">
        <v>0</v>
      </c>
      <c r="X209" s="62">
        <v>0</v>
      </c>
      <c r="Y209" s="62">
        <v>0</v>
      </c>
      <c r="Z209" s="62">
        <v>0</v>
      </c>
      <c r="AA209" s="62">
        <v>0</v>
      </c>
      <c r="AB209" s="62">
        <v>0</v>
      </c>
      <c r="AC209" s="62">
        <v>0</v>
      </c>
      <c r="AD209" s="62">
        <v>0</v>
      </c>
      <c r="AE209" s="62">
        <v>0</v>
      </c>
      <c r="AF209" s="62">
        <v>0</v>
      </c>
      <c r="AG209" s="62">
        <v>0</v>
      </c>
      <c r="AH209" s="62">
        <v>0</v>
      </c>
      <c r="AI209" s="62">
        <v>0</v>
      </c>
      <c r="AJ209" s="63">
        <f t="shared" si="3"/>
        <v>27613116.449999999</v>
      </c>
      <c r="AM209" s="70"/>
    </row>
    <row r="210" spans="1:39" ht="20.100000000000001" customHeight="1">
      <c r="A210" s="59">
        <v>588</v>
      </c>
      <c r="B210" s="60" t="s">
        <v>223</v>
      </c>
      <c r="C210" s="64" t="s">
        <v>1298</v>
      </c>
      <c r="D210" s="62">
        <v>0</v>
      </c>
      <c r="E210" s="62">
        <v>0</v>
      </c>
      <c r="F210" s="62">
        <v>0</v>
      </c>
      <c r="G210" s="62">
        <v>0</v>
      </c>
      <c r="H210" s="62">
        <v>0</v>
      </c>
      <c r="I210" s="62">
        <v>0</v>
      </c>
      <c r="J210" s="62">
        <v>0</v>
      </c>
      <c r="K210" s="62">
        <v>0</v>
      </c>
      <c r="L210" s="62">
        <v>0</v>
      </c>
      <c r="M210" s="62">
        <v>0</v>
      </c>
      <c r="N210" s="62">
        <v>0</v>
      </c>
      <c r="O210" s="62">
        <v>0</v>
      </c>
      <c r="P210" s="62">
        <v>0</v>
      </c>
      <c r="Q210" s="62">
        <v>0</v>
      </c>
      <c r="R210" s="62">
        <v>0</v>
      </c>
      <c r="S210" s="62">
        <v>0</v>
      </c>
      <c r="T210" s="62">
        <v>0</v>
      </c>
      <c r="U210" s="62">
        <v>2744000</v>
      </c>
      <c r="V210" s="62">
        <v>0</v>
      </c>
      <c r="W210" s="62">
        <v>0</v>
      </c>
      <c r="X210" s="62">
        <v>0</v>
      </c>
      <c r="Y210" s="62">
        <v>0</v>
      </c>
      <c r="Z210" s="62">
        <v>0</v>
      </c>
      <c r="AA210" s="62">
        <v>0</v>
      </c>
      <c r="AB210" s="62">
        <v>0</v>
      </c>
      <c r="AC210" s="62">
        <v>0</v>
      </c>
      <c r="AD210" s="62">
        <v>0</v>
      </c>
      <c r="AE210" s="62">
        <v>0</v>
      </c>
      <c r="AF210" s="62">
        <v>0</v>
      </c>
      <c r="AG210" s="62">
        <v>0</v>
      </c>
      <c r="AH210" s="62">
        <v>0</v>
      </c>
      <c r="AI210" s="62">
        <v>0</v>
      </c>
      <c r="AJ210" s="63">
        <f t="shared" si="3"/>
        <v>2744000</v>
      </c>
      <c r="AM210" s="70"/>
    </row>
    <row r="211" spans="1:39" ht="20.100000000000001" customHeight="1">
      <c r="A211" s="59">
        <v>589</v>
      </c>
      <c r="B211" s="60" t="s">
        <v>859</v>
      </c>
      <c r="C211" s="64" t="s">
        <v>1298</v>
      </c>
      <c r="D211" s="62">
        <v>0</v>
      </c>
      <c r="E211" s="62">
        <v>0</v>
      </c>
      <c r="F211" s="62">
        <v>0</v>
      </c>
      <c r="G211" s="62">
        <v>0</v>
      </c>
      <c r="H211" s="62">
        <v>0</v>
      </c>
      <c r="I211" s="62">
        <v>0</v>
      </c>
      <c r="J211" s="62">
        <v>0</v>
      </c>
      <c r="K211" s="62">
        <v>0</v>
      </c>
      <c r="L211" s="62">
        <v>0</v>
      </c>
      <c r="M211" s="62">
        <v>0</v>
      </c>
      <c r="N211" s="62">
        <v>0</v>
      </c>
      <c r="O211" s="62">
        <v>0</v>
      </c>
      <c r="P211" s="62">
        <v>0</v>
      </c>
      <c r="Q211" s="62">
        <v>0</v>
      </c>
      <c r="R211" s="62">
        <v>0</v>
      </c>
      <c r="S211" s="62">
        <v>0</v>
      </c>
      <c r="T211" s="62">
        <v>0</v>
      </c>
      <c r="U211" s="62">
        <v>0</v>
      </c>
      <c r="V211" s="62">
        <v>0</v>
      </c>
      <c r="W211" s="62">
        <v>0</v>
      </c>
      <c r="X211" s="62">
        <v>0</v>
      </c>
      <c r="Y211" s="62">
        <v>0</v>
      </c>
      <c r="Z211" s="62">
        <v>0</v>
      </c>
      <c r="AA211" s="62">
        <v>0</v>
      </c>
      <c r="AB211" s="62">
        <v>0</v>
      </c>
      <c r="AC211" s="62">
        <v>0</v>
      </c>
      <c r="AD211" s="62">
        <v>0</v>
      </c>
      <c r="AE211" s="62">
        <v>0</v>
      </c>
      <c r="AF211" s="62">
        <v>0</v>
      </c>
      <c r="AG211" s="62">
        <v>0</v>
      </c>
      <c r="AH211" s="62">
        <v>0</v>
      </c>
      <c r="AI211" s="62">
        <v>0</v>
      </c>
      <c r="AJ211" s="63">
        <f t="shared" si="3"/>
        <v>0</v>
      </c>
      <c r="AM211" s="70"/>
    </row>
    <row r="212" spans="1:39" ht="20.100000000000001" customHeight="1">
      <c r="A212" s="59">
        <v>590</v>
      </c>
      <c r="B212" s="60" t="s">
        <v>860</v>
      </c>
      <c r="C212" s="61" t="s">
        <v>1298</v>
      </c>
      <c r="D212" s="62">
        <v>0</v>
      </c>
      <c r="E212" s="62">
        <v>0</v>
      </c>
      <c r="F212" s="62">
        <v>19917298.059999999</v>
      </c>
      <c r="G212" s="62">
        <v>9099.1600000000017</v>
      </c>
      <c r="H212" s="62">
        <v>0</v>
      </c>
      <c r="I212" s="62">
        <v>22674.67</v>
      </c>
      <c r="J212" s="62">
        <v>0</v>
      </c>
      <c r="K212" s="62">
        <v>0</v>
      </c>
      <c r="L212" s="62">
        <v>0</v>
      </c>
      <c r="M212" s="62">
        <v>0</v>
      </c>
      <c r="N212" s="62">
        <v>44809.34</v>
      </c>
      <c r="O212" s="62">
        <v>0</v>
      </c>
      <c r="P212" s="62">
        <v>0</v>
      </c>
      <c r="Q212" s="62">
        <v>0</v>
      </c>
      <c r="R212" s="62">
        <v>0</v>
      </c>
      <c r="S212" s="62">
        <v>0</v>
      </c>
      <c r="T212" s="62">
        <v>0</v>
      </c>
      <c r="U212" s="62">
        <v>0</v>
      </c>
      <c r="V212" s="62">
        <v>0</v>
      </c>
      <c r="W212" s="62">
        <v>0</v>
      </c>
      <c r="X212" s="62">
        <v>33431.866999999998</v>
      </c>
      <c r="Y212" s="62">
        <v>0</v>
      </c>
      <c r="Z212" s="62">
        <v>0</v>
      </c>
      <c r="AA212" s="62">
        <v>0</v>
      </c>
      <c r="AB212" s="62">
        <v>0</v>
      </c>
      <c r="AC212" s="62">
        <v>0</v>
      </c>
      <c r="AD212" s="62">
        <v>0</v>
      </c>
      <c r="AE212" s="62">
        <v>0</v>
      </c>
      <c r="AF212" s="62">
        <v>0</v>
      </c>
      <c r="AG212" s="62">
        <v>0</v>
      </c>
      <c r="AH212" s="62">
        <v>0</v>
      </c>
      <c r="AI212" s="62">
        <v>0</v>
      </c>
      <c r="AJ212" s="63">
        <f t="shared" si="3"/>
        <v>20027313.096999999</v>
      </c>
      <c r="AM212" s="70"/>
    </row>
    <row r="213" spans="1:39" ht="20.100000000000001" customHeight="1">
      <c r="A213" s="59">
        <v>591</v>
      </c>
      <c r="B213" s="60" t="s">
        <v>861</v>
      </c>
      <c r="C213" s="61" t="s">
        <v>1298</v>
      </c>
      <c r="D213" s="62">
        <v>0</v>
      </c>
      <c r="E213" s="62">
        <v>0</v>
      </c>
      <c r="F213" s="62">
        <v>63874671.130000003</v>
      </c>
      <c r="G213" s="62">
        <v>4210429.17</v>
      </c>
      <c r="H213" s="62">
        <v>0</v>
      </c>
      <c r="I213" s="62">
        <v>0</v>
      </c>
      <c r="J213" s="62">
        <v>0</v>
      </c>
      <c r="K213" s="62">
        <v>17624.09</v>
      </c>
      <c r="L213" s="62">
        <v>0</v>
      </c>
      <c r="M213" s="62">
        <v>0</v>
      </c>
      <c r="N213" s="62">
        <v>0</v>
      </c>
      <c r="O213" s="62">
        <v>0</v>
      </c>
      <c r="P213" s="62">
        <v>0</v>
      </c>
      <c r="Q213" s="62">
        <v>0</v>
      </c>
      <c r="R213" s="62">
        <v>0</v>
      </c>
      <c r="S213" s="62">
        <v>0</v>
      </c>
      <c r="T213" s="62">
        <v>16952</v>
      </c>
      <c r="U213" s="62">
        <v>0</v>
      </c>
      <c r="V213" s="62">
        <v>0</v>
      </c>
      <c r="W213" s="62">
        <v>0</v>
      </c>
      <c r="X213" s="62">
        <v>0</v>
      </c>
      <c r="Y213" s="62">
        <v>0</v>
      </c>
      <c r="Z213" s="62">
        <v>0</v>
      </c>
      <c r="AA213" s="62">
        <v>0</v>
      </c>
      <c r="AB213" s="62">
        <v>0</v>
      </c>
      <c r="AC213" s="62">
        <v>0</v>
      </c>
      <c r="AD213" s="62">
        <v>0</v>
      </c>
      <c r="AE213" s="62">
        <v>0</v>
      </c>
      <c r="AF213" s="62">
        <v>0</v>
      </c>
      <c r="AG213" s="62">
        <v>0</v>
      </c>
      <c r="AH213" s="62">
        <v>0</v>
      </c>
      <c r="AI213" s="62">
        <v>0</v>
      </c>
      <c r="AJ213" s="63">
        <f t="shared" si="3"/>
        <v>68119676.390000001</v>
      </c>
      <c r="AM213" s="70"/>
    </row>
    <row r="214" spans="1:39" ht="20.100000000000001" customHeight="1">
      <c r="A214" s="59">
        <v>592</v>
      </c>
      <c r="B214" s="60" t="s">
        <v>862</v>
      </c>
      <c r="C214" s="61" t="s">
        <v>1298</v>
      </c>
      <c r="D214" s="62">
        <v>0</v>
      </c>
      <c r="E214" s="62">
        <v>0</v>
      </c>
      <c r="F214" s="62">
        <v>32650543.579999998</v>
      </c>
      <c r="G214" s="62">
        <v>1201.45</v>
      </c>
      <c r="H214" s="62">
        <v>0</v>
      </c>
      <c r="I214" s="62">
        <v>2680.12</v>
      </c>
      <c r="J214" s="62">
        <v>1100</v>
      </c>
      <c r="K214" s="62">
        <v>0</v>
      </c>
      <c r="L214" s="62">
        <v>0</v>
      </c>
      <c r="M214" s="62">
        <v>0</v>
      </c>
      <c r="N214" s="62">
        <v>0</v>
      </c>
      <c r="O214" s="62">
        <v>0</v>
      </c>
      <c r="P214" s="62">
        <v>0</v>
      </c>
      <c r="Q214" s="62">
        <v>0</v>
      </c>
      <c r="R214" s="62">
        <v>0</v>
      </c>
      <c r="S214" s="62">
        <v>0</v>
      </c>
      <c r="T214" s="62">
        <v>0</v>
      </c>
      <c r="U214" s="62">
        <v>0</v>
      </c>
      <c r="V214" s="62">
        <v>0</v>
      </c>
      <c r="W214" s="62">
        <v>0</v>
      </c>
      <c r="X214" s="62">
        <v>74623.285799999998</v>
      </c>
      <c r="Y214" s="62">
        <v>0</v>
      </c>
      <c r="Z214" s="62">
        <v>0</v>
      </c>
      <c r="AA214" s="62">
        <v>0</v>
      </c>
      <c r="AB214" s="62">
        <v>0</v>
      </c>
      <c r="AC214" s="62">
        <v>0</v>
      </c>
      <c r="AD214" s="62">
        <v>0</v>
      </c>
      <c r="AE214" s="62">
        <v>0</v>
      </c>
      <c r="AF214" s="62">
        <v>0</v>
      </c>
      <c r="AG214" s="62">
        <v>0</v>
      </c>
      <c r="AH214" s="62">
        <v>0</v>
      </c>
      <c r="AI214" s="62">
        <v>0</v>
      </c>
      <c r="AJ214" s="63">
        <f t="shared" si="3"/>
        <v>32730148.435799997</v>
      </c>
      <c r="AM214" s="70"/>
    </row>
    <row r="215" spans="1:39" ht="20.100000000000001" customHeight="1">
      <c r="A215" s="59">
        <v>593</v>
      </c>
      <c r="B215" s="60" t="s">
        <v>863</v>
      </c>
      <c r="C215" s="61" t="s">
        <v>1298</v>
      </c>
      <c r="D215" s="62">
        <v>0</v>
      </c>
      <c r="E215" s="62">
        <v>0</v>
      </c>
      <c r="F215" s="62">
        <v>0</v>
      </c>
      <c r="G215" s="62">
        <v>0</v>
      </c>
      <c r="H215" s="62">
        <v>0</v>
      </c>
      <c r="I215" s="62">
        <v>0</v>
      </c>
      <c r="J215" s="62">
        <v>0</v>
      </c>
      <c r="K215" s="62">
        <v>0</v>
      </c>
      <c r="L215" s="62">
        <v>0</v>
      </c>
      <c r="M215" s="62">
        <v>0</v>
      </c>
      <c r="N215" s="62">
        <v>0</v>
      </c>
      <c r="O215" s="62">
        <v>0</v>
      </c>
      <c r="P215" s="62">
        <v>0</v>
      </c>
      <c r="Q215" s="62">
        <v>0</v>
      </c>
      <c r="R215" s="62">
        <v>0</v>
      </c>
      <c r="S215" s="62">
        <v>0</v>
      </c>
      <c r="T215" s="62">
        <v>0</v>
      </c>
      <c r="U215" s="62">
        <v>0</v>
      </c>
      <c r="V215" s="62">
        <v>0</v>
      </c>
      <c r="W215" s="62">
        <v>0</v>
      </c>
      <c r="X215" s="62">
        <v>0</v>
      </c>
      <c r="Y215" s="62">
        <v>0</v>
      </c>
      <c r="Z215" s="62">
        <v>0</v>
      </c>
      <c r="AA215" s="62">
        <v>0</v>
      </c>
      <c r="AB215" s="62">
        <v>0</v>
      </c>
      <c r="AC215" s="62">
        <v>0</v>
      </c>
      <c r="AD215" s="62">
        <v>0</v>
      </c>
      <c r="AE215" s="62">
        <v>0</v>
      </c>
      <c r="AF215" s="62">
        <v>0</v>
      </c>
      <c r="AG215" s="62">
        <v>0</v>
      </c>
      <c r="AH215" s="62">
        <v>0</v>
      </c>
      <c r="AI215" s="62">
        <v>0</v>
      </c>
      <c r="AJ215" s="63">
        <f t="shared" si="3"/>
        <v>0</v>
      </c>
      <c r="AM215" s="70"/>
    </row>
    <row r="216" spans="1:39" ht="20.100000000000001" customHeight="1">
      <c r="A216" s="59">
        <v>594</v>
      </c>
      <c r="B216" s="60" t="s">
        <v>113</v>
      </c>
      <c r="C216" s="61" t="s">
        <v>1298</v>
      </c>
      <c r="D216" s="62">
        <v>0</v>
      </c>
      <c r="E216" s="62">
        <v>0</v>
      </c>
      <c r="F216" s="62">
        <v>1829086.3</v>
      </c>
      <c r="G216" s="62">
        <v>47409.69</v>
      </c>
      <c r="H216" s="62">
        <v>0</v>
      </c>
      <c r="I216" s="62">
        <v>0</v>
      </c>
      <c r="J216" s="62">
        <v>0.02</v>
      </c>
      <c r="K216" s="62">
        <v>16142.749999999998</v>
      </c>
      <c r="L216" s="62">
        <v>0</v>
      </c>
      <c r="M216" s="62">
        <v>0</v>
      </c>
      <c r="N216" s="62">
        <v>0.05</v>
      </c>
      <c r="O216" s="62">
        <v>0</v>
      </c>
      <c r="P216" s="62">
        <v>0</v>
      </c>
      <c r="Q216" s="62">
        <v>0</v>
      </c>
      <c r="R216" s="62">
        <v>0</v>
      </c>
      <c r="S216" s="62">
        <v>0</v>
      </c>
      <c r="T216" s="62">
        <v>0</v>
      </c>
      <c r="U216" s="62">
        <v>0</v>
      </c>
      <c r="V216" s="62">
        <v>0</v>
      </c>
      <c r="W216" s="62">
        <v>0</v>
      </c>
      <c r="X216" s="62">
        <v>0</v>
      </c>
      <c r="Y216" s="62">
        <v>0</v>
      </c>
      <c r="Z216" s="62">
        <v>0</v>
      </c>
      <c r="AA216" s="62">
        <v>0</v>
      </c>
      <c r="AB216" s="62">
        <v>0</v>
      </c>
      <c r="AC216" s="62">
        <v>0</v>
      </c>
      <c r="AD216" s="62">
        <v>0</v>
      </c>
      <c r="AE216" s="62">
        <v>0</v>
      </c>
      <c r="AF216" s="62">
        <v>0</v>
      </c>
      <c r="AG216" s="62">
        <v>0</v>
      </c>
      <c r="AH216" s="62">
        <v>0</v>
      </c>
      <c r="AI216" s="62">
        <v>0</v>
      </c>
      <c r="AJ216" s="63">
        <f t="shared" si="3"/>
        <v>1892638.81</v>
      </c>
      <c r="AM216" s="70"/>
    </row>
    <row r="217" spans="1:39" ht="20.100000000000001" customHeight="1">
      <c r="A217" s="59">
        <v>595</v>
      </c>
      <c r="B217" s="60" t="s">
        <v>1275</v>
      </c>
      <c r="C217" s="61" t="s">
        <v>1298</v>
      </c>
      <c r="D217" s="62">
        <v>0</v>
      </c>
      <c r="E217" s="62">
        <v>0</v>
      </c>
      <c r="F217" s="62">
        <v>1475128.67</v>
      </c>
      <c r="G217" s="62">
        <v>0</v>
      </c>
      <c r="H217" s="62">
        <v>0</v>
      </c>
      <c r="I217" s="62">
        <v>0</v>
      </c>
      <c r="J217" s="62">
        <v>0</v>
      </c>
      <c r="K217" s="62">
        <v>0</v>
      </c>
      <c r="L217" s="62">
        <v>0</v>
      </c>
      <c r="M217" s="62">
        <v>0</v>
      </c>
      <c r="N217" s="62">
        <v>0</v>
      </c>
      <c r="O217" s="62">
        <v>0</v>
      </c>
      <c r="P217" s="62">
        <v>0</v>
      </c>
      <c r="Q217" s="62">
        <v>0</v>
      </c>
      <c r="R217" s="62">
        <v>0</v>
      </c>
      <c r="S217" s="62">
        <v>0</v>
      </c>
      <c r="T217" s="62">
        <v>0</v>
      </c>
      <c r="U217" s="62">
        <v>0</v>
      </c>
      <c r="V217" s="62">
        <v>0</v>
      </c>
      <c r="W217" s="62">
        <v>0</v>
      </c>
      <c r="X217" s="62">
        <v>0</v>
      </c>
      <c r="Y217" s="62">
        <v>0</v>
      </c>
      <c r="Z217" s="62">
        <v>0</v>
      </c>
      <c r="AA217" s="62">
        <v>0</v>
      </c>
      <c r="AB217" s="62">
        <v>0</v>
      </c>
      <c r="AC217" s="62">
        <v>0</v>
      </c>
      <c r="AD217" s="62">
        <v>0</v>
      </c>
      <c r="AE217" s="62">
        <v>0</v>
      </c>
      <c r="AF217" s="62">
        <v>0</v>
      </c>
      <c r="AG217" s="62">
        <v>0</v>
      </c>
      <c r="AH217" s="62">
        <v>0</v>
      </c>
      <c r="AI217" s="62">
        <v>0</v>
      </c>
      <c r="AJ217" s="63">
        <f t="shared" si="3"/>
        <v>1475128.67</v>
      </c>
      <c r="AM217" s="70"/>
    </row>
    <row r="218" spans="1:39" ht="20.100000000000001" customHeight="1">
      <c r="A218" s="59">
        <v>620</v>
      </c>
      <c r="B218" s="60" t="s">
        <v>864</v>
      </c>
      <c r="C218" s="61" t="s">
        <v>1298</v>
      </c>
      <c r="D218" s="62">
        <v>0</v>
      </c>
      <c r="E218" s="62">
        <v>0</v>
      </c>
      <c r="F218" s="62">
        <v>0</v>
      </c>
      <c r="G218" s="62">
        <v>0</v>
      </c>
      <c r="H218" s="62">
        <v>0</v>
      </c>
      <c r="I218" s="62">
        <v>0</v>
      </c>
      <c r="J218" s="62">
        <v>0</v>
      </c>
      <c r="K218" s="62">
        <v>0</v>
      </c>
      <c r="L218" s="62">
        <v>0</v>
      </c>
      <c r="M218" s="62">
        <v>0</v>
      </c>
      <c r="N218" s="62">
        <v>0</v>
      </c>
      <c r="O218" s="62">
        <v>0</v>
      </c>
      <c r="P218" s="62">
        <v>0</v>
      </c>
      <c r="Q218" s="62">
        <v>0</v>
      </c>
      <c r="R218" s="62">
        <v>0</v>
      </c>
      <c r="S218" s="62">
        <v>0</v>
      </c>
      <c r="T218" s="62">
        <v>0</v>
      </c>
      <c r="U218" s="62">
        <v>0</v>
      </c>
      <c r="V218" s="62">
        <v>0</v>
      </c>
      <c r="W218" s="62">
        <v>0</v>
      </c>
      <c r="X218" s="62">
        <v>0</v>
      </c>
      <c r="Y218" s="62">
        <v>0</v>
      </c>
      <c r="Z218" s="62">
        <v>0</v>
      </c>
      <c r="AA218" s="62">
        <v>0</v>
      </c>
      <c r="AB218" s="62">
        <v>0</v>
      </c>
      <c r="AC218" s="62">
        <v>0</v>
      </c>
      <c r="AD218" s="62">
        <v>0</v>
      </c>
      <c r="AE218" s="62">
        <v>0</v>
      </c>
      <c r="AF218" s="62">
        <v>0</v>
      </c>
      <c r="AG218" s="62">
        <v>0</v>
      </c>
      <c r="AH218" s="62">
        <v>0</v>
      </c>
      <c r="AI218" s="62">
        <v>0</v>
      </c>
      <c r="AJ218" s="63">
        <f t="shared" si="3"/>
        <v>0</v>
      </c>
      <c r="AM218" s="70"/>
    </row>
    <row r="219" spans="1:39" ht="20.100000000000001" customHeight="1">
      <c r="A219" s="59">
        <v>633</v>
      </c>
      <c r="B219" s="60" t="s">
        <v>230</v>
      </c>
      <c r="C219" s="61" t="s">
        <v>1298</v>
      </c>
      <c r="D219" s="62">
        <v>0</v>
      </c>
      <c r="E219" s="62">
        <v>0</v>
      </c>
      <c r="F219" s="62">
        <v>0</v>
      </c>
      <c r="G219" s="62">
        <v>0</v>
      </c>
      <c r="H219" s="62">
        <v>0</v>
      </c>
      <c r="I219" s="62">
        <v>0</v>
      </c>
      <c r="J219" s="62">
        <v>0</v>
      </c>
      <c r="K219" s="62">
        <v>0</v>
      </c>
      <c r="L219" s="62">
        <v>0</v>
      </c>
      <c r="M219" s="62">
        <v>0</v>
      </c>
      <c r="N219" s="62">
        <v>0</v>
      </c>
      <c r="O219" s="62">
        <v>0</v>
      </c>
      <c r="P219" s="62">
        <v>0</v>
      </c>
      <c r="Q219" s="62">
        <v>0</v>
      </c>
      <c r="R219" s="62">
        <v>0</v>
      </c>
      <c r="S219" s="62">
        <v>0</v>
      </c>
      <c r="T219" s="62">
        <v>0</v>
      </c>
      <c r="U219" s="62">
        <v>0</v>
      </c>
      <c r="V219" s="62">
        <v>0</v>
      </c>
      <c r="W219" s="62">
        <v>0</v>
      </c>
      <c r="X219" s="62">
        <v>0</v>
      </c>
      <c r="Y219" s="62">
        <v>0</v>
      </c>
      <c r="Z219" s="62">
        <v>0</v>
      </c>
      <c r="AA219" s="62">
        <v>0</v>
      </c>
      <c r="AB219" s="62">
        <v>0</v>
      </c>
      <c r="AC219" s="62">
        <v>0</v>
      </c>
      <c r="AD219" s="62">
        <v>0</v>
      </c>
      <c r="AE219" s="62">
        <v>0</v>
      </c>
      <c r="AF219" s="62">
        <v>0</v>
      </c>
      <c r="AG219" s="62">
        <v>0</v>
      </c>
      <c r="AH219" s="62">
        <v>0</v>
      </c>
      <c r="AI219" s="62">
        <v>0</v>
      </c>
      <c r="AJ219" s="63">
        <f t="shared" si="3"/>
        <v>0</v>
      </c>
      <c r="AM219" s="70"/>
    </row>
    <row r="220" spans="1:39" ht="20.100000000000001" customHeight="1">
      <c r="A220" s="59">
        <v>634</v>
      </c>
      <c r="B220" s="60" t="s">
        <v>865</v>
      </c>
      <c r="C220" s="61" t="s">
        <v>1298</v>
      </c>
      <c r="D220" s="62">
        <v>0</v>
      </c>
      <c r="E220" s="62">
        <v>0</v>
      </c>
      <c r="F220" s="62">
        <v>0</v>
      </c>
      <c r="G220" s="62">
        <v>0</v>
      </c>
      <c r="H220" s="62">
        <v>0</v>
      </c>
      <c r="I220" s="62">
        <v>0</v>
      </c>
      <c r="J220" s="62">
        <v>0</v>
      </c>
      <c r="K220" s="62">
        <v>0</v>
      </c>
      <c r="L220" s="62">
        <v>0</v>
      </c>
      <c r="M220" s="62">
        <v>0</v>
      </c>
      <c r="N220" s="62">
        <v>0</v>
      </c>
      <c r="O220" s="62">
        <v>0</v>
      </c>
      <c r="P220" s="62">
        <v>0</v>
      </c>
      <c r="Q220" s="62">
        <v>0</v>
      </c>
      <c r="R220" s="62">
        <v>0</v>
      </c>
      <c r="S220" s="62">
        <v>0</v>
      </c>
      <c r="T220" s="62">
        <v>0</v>
      </c>
      <c r="U220" s="62">
        <v>0</v>
      </c>
      <c r="V220" s="62">
        <v>0</v>
      </c>
      <c r="W220" s="62">
        <v>0</v>
      </c>
      <c r="X220" s="62">
        <v>0</v>
      </c>
      <c r="Y220" s="62">
        <v>0</v>
      </c>
      <c r="Z220" s="62">
        <v>0</v>
      </c>
      <c r="AA220" s="62">
        <v>0</v>
      </c>
      <c r="AB220" s="62">
        <v>0</v>
      </c>
      <c r="AC220" s="62">
        <v>0</v>
      </c>
      <c r="AD220" s="62">
        <v>0</v>
      </c>
      <c r="AE220" s="62">
        <v>0</v>
      </c>
      <c r="AF220" s="62">
        <v>0</v>
      </c>
      <c r="AG220" s="62">
        <v>0</v>
      </c>
      <c r="AH220" s="62">
        <v>0</v>
      </c>
      <c r="AI220" s="62">
        <v>0</v>
      </c>
      <c r="AJ220" s="63">
        <f t="shared" si="3"/>
        <v>0</v>
      </c>
      <c r="AM220" s="70"/>
    </row>
    <row r="221" spans="1:39" ht="20.100000000000001" customHeight="1">
      <c r="A221" s="59">
        <v>650</v>
      </c>
      <c r="B221" s="60" t="s">
        <v>232</v>
      </c>
      <c r="C221" s="64" t="s">
        <v>1298</v>
      </c>
      <c r="D221" s="62">
        <v>0</v>
      </c>
      <c r="E221" s="62">
        <v>0</v>
      </c>
      <c r="F221" s="62">
        <v>0</v>
      </c>
      <c r="G221" s="62">
        <v>82663.259999999995</v>
      </c>
      <c r="H221" s="62">
        <v>0</v>
      </c>
      <c r="I221" s="62">
        <v>0</v>
      </c>
      <c r="J221" s="62">
        <v>0</v>
      </c>
      <c r="K221" s="62">
        <v>0</v>
      </c>
      <c r="L221" s="62">
        <v>0</v>
      </c>
      <c r="M221" s="62">
        <v>0</v>
      </c>
      <c r="N221" s="62">
        <v>0</v>
      </c>
      <c r="O221" s="62">
        <v>0</v>
      </c>
      <c r="P221" s="62">
        <v>0</v>
      </c>
      <c r="Q221" s="62">
        <v>0</v>
      </c>
      <c r="R221" s="62">
        <v>0</v>
      </c>
      <c r="S221" s="62">
        <v>0</v>
      </c>
      <c r="T221" s="62">
        <v>0</v>
      </c>
      <c r="U221" s="62">
        <v>0</v>
      </c>
      <c r="V221" s="62">
        <v>0</v>
      </c>
      <c r="W221" s="62">
        <v>0</v>
      </c>
      <c r="X221" s="62">
        <v>0</v>
      </c>
      <c r="Y221" s="62">
        <v>0</v>
      </c>
      <c r="Z221" s="62">
        <v>0</v>
      </c>
      <c r="AA221" s="62">
        <v>0</v>
      </c>
      <c r="AB221" s="62">
        <v>0</v>
      </c>
      <c r="AC221" s="62">
        <v>0</v>
      </c>
      <c r="AD221" s="62">
        <v>0</v>
      </c>
      <c r="AE221" s="62">
        <v>0</v>
      </c>
      <c r="AF221" s="62">
        <v>0</v>
      </c>
      <c r="AG221" s="62">
        <v>0</v>
      </c>
      <c r="AH221" s="62">
        <v>0</v>
      </c>
      <c r="AI221" s="62">
        <v>0</v>
      </c>
      <c r="AJ221" s="63">
        <f t="shared" si="3"/>
        <v>82663.259999999995</v>
      </c>
      <c r="AM221" s="70"/>
    </row>
    <row r="222" spans="1:39" ht="20.100000000000001" customHeight="1">
      <c r="A222" s="59">
        <v>660</v>
      </c>
      <c r="B222" s="60" t="s">
        <v>233</v>
      </c>
      <c r="C222" s="61" t="s">
        <v>1298</v>
      </c>
      <c r="D222" s="62">
        <v>1910.85</v>
      </c>
      <c r="E222" s="62">
        <v>0</v>
      </c>
      <c r="F222" s="62">
        <v>31967223.109999999</v>
      </c>
      <c r="G222" s="62">
        <v>270337.27</v>
      </c>
      <c r="H222" s="62">
        <v>0</v>
      </c>
      <c r="I222" s="62">
        <v>0</v>
      </c>
      <c r="J222" s="62">
        <v>2076466.99</v>
      </c>
      <c r="K222" s="62">
        <v>711.72</v>
      </c>
      <c r="L222" s="62">
        <v>0</v>
      </c>
      <c r="M222" s="62">
        <v>0</v>
      </c>
      <c r="N222" s="62">
        <v>0</v>
      </c>
      <c r="O222" s="62">
        <v>0</v>
      </c>
      <c r="P222" s="62">
        <v>0</v>
      </c>
      <c r="Q222" s="62">
        <v>0</v>
      </c>
      <c r="R222" s="62">
        <v>0</v>
      </c>
      <c r="S222" s="62">
        <v>0</v>
      </c>
      <c r="T222" s="62">
        <v>0</v>
      </c>
      <c r="U222" s="62">
        <v>0</v>
      </c>
      <c r="V222" s="62">
        <v>0</v>
      </c>
      <c r="W222" s="62">
        <v>0</v>
      </c>
      <c r="X222" s="62">
        <v>0</v>
      </c>
      <c r="Y222" s="62">
        <v>0</v>
      </c>
      <c r="Z222" s="62">
        <v>0</v>
      </c>
      <c r="AA222" s="62">
        <v>0</v>
      </c>
      <c r="AB222" s="62">
        <v>0</v>
      </c>
      <c r="AC222" s="62">
        <v>0</v>
      </c>
      <c r="AD222" s="62">
        <v>0</v>
      </c>
      <c r="AE222" s="62">
        <v>0</v>
      </c>
      <c r="AF222" s="62">
        <v>0</v>
      </c>
      <c r="AG222" s="62">
        <v>0</v>
      </c>
      <c r="AH222" s="62">
        <v>0</v>
      </c>
      <c r="AI222" s="62">
        <v>0</v>
      </c>
      <c r="AJ222" s="63">
        <f t="shared" si="3"/>
        <v>34316649.939999998</v>
      </c>
      <c r="AM222" s="70"/>
    </row>
    <row r="223" spans="1:39" ht="20.100000000000001" customHeight="1">
      <c r="A223" s="59">
        <v>661</v>
      </c>
      <c r="B223" s="60" t="s">
        <v>234</v>
      </c>
      <c r="C223" s="61" t="s">
        <v>1298</v>
      </c>
      <c r="D223" s="62">
        <v>0</v>
      </c>
      <c r="E223" s="62">
        <v>0</v>
      </c>
      <c r="F223" s="62">
        <v>6321</v>
      </c>
      <c r="G223" s="62">
        <v>22285.15</v>
      </c>
      <c r="H223" s="62">
        <v>0</v>
      </c>
      <c r="I223" s="62">
        <v>0</v>
      </c>
      <c r="J223" s="62">
        <v>0</v>
      </c>
      <c r="K223" s="62">
        <v>0</v>
      </c>
      <c r="L223" s="62">
        <v>0</v>
      </c>
      <c r="M223" s="62">
        <v>0</v>
      </c>
      <c r="N223" s="62">
        <v>0</v>
      </c>
      <c r="O223" s="62">
        <v>0</v>
      </c>
      <c r="P223" s="62">
        <v>0</v>
      </c>
      <c r="Q223" s="62">
        <v>0</v>
      </c>
      <c r="R223" s="62">
        <v>0</v>
      </c>
      <c r="S223" s="62">
        <v>0</v>
      </c>
      <c r="T223" s="62">
        <v>0</v>
      </c>
      <c r="U223" s="62">
        <v>0</v>
      </c>
      <c r="V223" s="62">
        <v>0</v>
      </c>
      <c r="W223" s="62">
        <v>0</v>
      </c>
      <c r="X223" s="62">
        <v>0</v>
      </c>
      <c r="Y223" s="62">
        <v>0</v>
      </c>
      <c r="Z223" s="62">
        <v>0</v>
      </c>
      <c r="AA223" s="62">
        <v>0</v>
      </c>
      <c r="AB223" s="62">
        <v>0</v>
      </c>
      <c r="AC223" s="62">
        <v>0</v>
      </c>
      <c r="AD223" s="62">
        <v>0</v>
      </c>
      <c r="AE223" s="62">
        <v>0</v>
      </c>
      <c r="AF223" s="62">
        <v>0</v>
      </c>
      <c r="AG223" s="62">
        <v>0</v>
      </c>
      <c r="AH223" s="62">
        <v>0</v>
      </c>
      <c r="AI223" s="62">
        <v>0</v>
      </c>
      <c r="AJ223" s="63">
        <f t="shared" si="3"/>
        <v>28606.15</v>
      </c>
      <c r="AM223" s="70"/>
    </row>
    <row r="224" spans="1:39" ht="20.100000000000001" customHeight="1">
      <c r="A224" s="59">
        <v>670</v>
      </c>
      <c r="B224" s="60" t="s">
        <v>235</v>
      </c>
      <c r="C224" s="61" t="s">
        <v>1298</v>
      </c>
      <c r="D224" s="62">
        <v>0</v>
      </c>
      <c r="E224" s="62">
        <v>0</v>
      </c>
      <c r="F224" s="62">
        <v>18509206.550000001</v>
      </c>
      <c r="G224" s="62">
        <v>858465.74</v>
      </c>
      <c r="H224" s="62">
        <v>0</v>
      </c>
      <c r="I224" s="62">
        <v>68815.710000000006</v>
      </c>
      <c r="J224" s="62">
        <v>6758188.0100000007</v>
      </c>
      <c r="K224" s="62">
        <v>100</v>
      </c>
      <c r="L224" s="62">
        <v>0</v>
      </c>
      <c r="M224" s="62">
        <v>0</v>
      </c>
      <c r="N224" s="62">
        <v>3091.01</v>
      </c>
      <c r="O224" s="62">
        <v>0</v>
      </c>
      <c r="P224" s="62">
        <v>0</v>
      </c>
      <c r="Q224" s="62">
        <v>0</v>
      </c>
      <c r="R224" s="62">
        <v>0</v>
      </c>
      <c r="S224" s="62">
        <v>0</v>
      </c>
      <c r="T224" s="62">
        <v>0</v>
      </c>
      <c r="U224" s="62">
        <v>0</v>
      </c>
      <c r="V224" s="62">
        <v>0</v>
      </c>
      <c r="W224" s="62">
        <v>0</v>
      </c>
      <c r="X224" s="62">
        <v>0</v>
      </c>
      <c r="Y224" s="62">
        <v>0</v>
      </c>
      <c r="Z224" s="62">
        <v>0</v>
      </c>
      <c r="AA224" s="62">
        <v>0</v>
      </c>
      <c r="AB224" s="62">
        <v>0</v>
      </c>
      <c r="AC224" s="62">
        <v>0</v>
      </c>
      <c r="AD224" s="62">
        <v>0</v>
      </c>
      <c r="AE224" s="62">
        <v>0</v>
      </c>
      <c r="AF224" s="62">
        <v>0</v>
      </c>
      <c r="AG224" s="62">
        <v>0</v>
      </c>
      <c r="AH224" s="62">
        <v>0</v>
      </c>
      <c r="AI224" s="62">
        <v>0</v>
      </c>
      <c r="AJ224" s="63">
        <f t="shared" si="3"/>
        <v>26197867.020000003</v>
      </c>
      <c r="AM224" s="70"/>
    </row>
    <row r="225" spans="1:39" ht="20.100000000000001" customHeight="1">
      <c r="A225" s="59">
        <v>680</v>
      </c>
      <c r="B225" s="60" t="s">
        <v>866</v>
      </c>
      <c r="C225" s="61" t="s">
        <v>1298</v>
      </c>
      <c r="D225" s="62">
        <v>0</v>
      </c>
      <c r="E225" s="62">
        <v>0</v>
      </c>
      <c r="F225" s="62">
        <v>0</v>
      </c>
      <c r="G225" s="62">
        <v>71359.510000000009</v>
      </c>
      <c r="H225" s="62">
        <v>0</v>
      </c>
      <c r="I225" s="62">
        <v>585.28</v>
      </c>
      <c r="J225" s="62">
        <v>0</v>
      </c>
      <c r="K225" s="62">
        <v>0</v>
      </c>
      <c r="L225" s="62">
        <v>0</v>
      </c>
      <c r="M225" s="62">
        <v>0</v>
      </c>
      <c r="N225" s="62">
        <v>52.98</v>
      </c>
      <c r="O225" s="62">
        <v>0</v>
      </c>
      <c r="P225" s="62">
        <v>0</v>
      </c>
      <c r="Q225" s="62">
        <v>0</v>
      </c>
      <c r="R225" s="62">
        <v>0</v>
      </c>
      <c r="S225" s="62">
        <v>0</v>
      </c>
      <c r="T225" s="62">
        <v>0</v>
      </c>
      <c r="U225" s="62">
        <v>0</v>
      </c>
      <c r="V225" s="62">
        <v>0</v>
      </c>
      <c r="W225" s="62">
        <v>0</v>
      </c>
      <c r="X225" s="62">
        <v>0</v>
      </c>
      <c r="Y225" s="62">
        <v>0</v>
      </c>
      <c r="Z225" s="62">
        <v>0</v>
      </c>
      <c r="AA225" s="62">
        <v>0</v>
      </c>
      <c r="AB225" s="62">
        <v>0</v>
      </c>
      <c r="AC225" s="62">
        <v>0</v>
      </c>
      <c r="AD225" s="62">
        <v>0</v>
      </c>
      <c r="AE225" s="62">
        <v>0</v>
      </c>
      <c r="AF225" s="62">
        <v>0</v>
      </c>
      <c r="AG225" s="62">
        <v>0</v>
      </c>
      <c r="AH225" s="62">
        <v>0</v>
      </c>
      <c r="AI225" s="62">
        <v>0</v>
      </c>
      <c r="AJ225" s="63">
        <f t="shared" si="3"/>
        <v>71997.77</v>
      </c>
      <c r="AM225" s="70"/>
    </row>
    <row r="226" spans="1:39" ht="20.100000000000001" customHeight="1">
      <c r="A226" s="59">
        <v>681</v>
      </c>
      <c r="B226" s="60" t="s">
        <v>237</v>
      </c>
      <c r="C226" s="61" t="s">
        <v>1298</v>
      </c>
      <c r="D226" s="62">
        <v>0</v>
      </c>
      <c r="E226" s="62">
        <v>0</v>
      </c>
      <c r="F226" s="62">
        <v>0</v>
      </c>
      <c r="G226" s="62">
        <v>0</v>
      </c>
      <c r="H226" s="62">
        <v>0</v>
      </c>
      <c r="I226" s="62">
        <v>0</v>
      </c>
      <c r="J226" s="62">
        <v>0</v>
      </c>
      <c r="K226" s="62">
        <v>0</v>
      </c>
      <c r="L226" s="62">
        <v>0</v>
      </c>
      <c r="M226" s="62">
        <v>0</v>
      </c>
      <c r="N226" s="62">
        <v>0</v>
      </c>
      <c r="O226" s="62">
        <v>0</v>
      </c>
      <c r="P226" s="62">
        <v>0</v>
      </c>
      <c r="Q226" s="62">
        <v>0</v>
      </c>
      <c r="R226" s="62">
        <v>0</v>
      </c>
      <c r="S226" s="62">
        <v>0</v>
      </c>
      <c r="T226" s="62">
        <v>0</v>
      </c>
      <c r="U226" s="62">
        <v>0</v>
      </c>
      <c r="V226" s="62">
        <v>0</v>
      </c>
      <c r="W226" s="62">
        <v>0</v>
      </c>
      <c r="X226" s="62">
        <v>0</v>
      </c>
      <c r="Y226" s="62">
        <v>0</v>
      </c>
      <c r="Z226" s="62">
        <v>0</v>
      </c>
      <c r="AA226" s="62">
        <v>0</v>
      </c>
      <c r="AB226" s="62">
        <v>0</v>
      </c>
      <c r="AC226" s="62">
        <v>0</v>
      </c>
      <c r="AD226" s="62">
        <v>0</v>
      </c>
      <c r="AE226" s="62">
        <v>0</v>
      </c>
      <c r="AF226" s="62">
        <v>0</v>
      </c>
      <c r="AG226" s="62">
        <v>0</v>
      </c>
      <c r="AH226" s="62">
        <v>0</v>
      </c>
      <c r="AI226" s="62">
        <v>0</v>
      </c>
      <c r="AJ226" s="63">
        <f t="shared" si="3"/>
        <v>0</v>
      </c>
      <c r="AM226" s="70"/>
    </row>
    <row r="227" spans="1:39" ht="20.100000000000001" customHeight="1">
      <c r="A227" s="59">
        <v>682</v>
      </c>
      <c r="B227" s="60" t="s">
        <v>867</v>
      </c>
      <c r="C227" s="61" t="s">
        <v>1298</v>
      </c>
      <c r="D227" s="62">
        <v>0</v>
      </c>
      <c r="E227" s="62">
        <v>0</v>
      </c>
      <c r="F227" s="62">
        <v>0</v>
      </c>
      <c r="G227" s="62">
        <v>41296.1</v>
      </c>
      <c r="H227" s="62">
        <v>0</v>
      </c>
      <c r="I227" s="62">
        <v>50</v>
      </c>
      <c r="J227" s="62">
        <v>3087000</v>
      </c>
      <c r="K227" s="62">
        <v>0</v>
      </c>
      <c r="L227" s="62">
        <v>0</v>
      </c>
      <c r="M227" s="62">
        <v>0</v>
      </c>
      <c r="N227" s="62">
        <v>0</v>
      </c>
      <c r="O227" s="62">
        <v>0</v>
      </c>
      <c r="P227" s="62">
        <v>0</v>
      </c>
      <c r="Q227" s="62">
        <v>0</v>
      </c>
      <c r="R227" s="62">
        <v>0</v>
      </c>
      <c r="S227" s="62">
        <v>0</v>
      </c>
      <c r="T227" s="62">
        <v>0</v>
      </c>
      <c r="U227" s="62">
        <v>0</v>
      </c>
      <c r="V227" s="62">
        <v>0</v>
      </c>
      <c r="W227" s="62">
        <v>0</v>
      </c>
      <c r="X227" s="62">
        <v>0</v>
      </c>
      <c r="Y227" s="62">
        <v>0</v>
      </c>
      <c r="Z227" s="62">
        <v>0</v>
      </c>
      <c r="AA227" s="62">
        <v>0</v>
      </c>
      <c r="AB227" s="62">
        <v>0</v>
      </c>
      <c r="AC227" s="62">
        <v>0</v>
      </c>
      <c r="AD227" s="62">
        <v>0</v>
      </c>
      <c r="AE227" s="62">
        <v>0</v>
      </c>
      <c r="AF227" s="62">
        <v>0</v>
      </c>
      <c r="AG227" s="62">
        <v>0</v>
      </c>
      <c r="AH227" s="62">
        <v>0</v>
      </c>
      <c r="AI227" s="62">
        <v>0</v>
      </c>
      <c r="AJ227" s="63">
        <f t="shared" si="3"/>
        <v>3128346.1</v>
      </c>
      <c r="AM227" s="70"/>
    </row>
    <row r="228" spans="1:39" ht="20.100000000000001" customHeight="1">
      <c r="A228" s="59">
        <v>683</v>
      </c>
      <c r="B228" s="60" t="s">
        <v>868</v>
      </c>
      <c r="C228" s="61" t="s">
        <v>1298</v>
      </c>
      <c r="D228" s="62">
        <v>0</v>
      </c>
      <c r="E228" s="62">
        <v>0</v>
      </c>
      <c r="F228" s="62">
        <v>0</v>
      </c>
      <c r="G228" s="62">
        <v>0</v>
      </c>
      <c r="H228" s="62">
        <v>0</v>
      </c>
      <c r="I228" s="62">
        <v>100</v>
      </c>
      <c r="J228" s="62">
        <v>1366935.61</v>
      </c>
      <c r="K228" s="62">
        <v>16001.220000000001</v>
      </c>
      <c r="L228" s="62">
        <v>0</v>
      </c>
      <c r="M228" s="62">
        <v>0</v>
      </c>
      <c r="N228" s="62">
        <v>47541.39</v>
      </c>
      <c r="O228" s="62">
        <v>0</v>
      </c>
      <c r="P228" s="62">
        <v>0</v>
      </c>
      <c r="Q228" s="62">
        <v>0</v>
      </c>
      <c r="R228" s="62">
        <v>0</v>
      </c>
      <c r="S228" s="62">
        <v>0</v>
      </c>
      <c r="T228" s="62">
        <v>0</v>
      </c>
      <c r="U228" s="62">
        <v>0</v>
      </c>
      <c r="V228" s="62">
        <v>0</v>
      </c>
      <c r="W228" s="62">
        <v>0</v>
      </c>
      <c r="X228" s="62">
        <v>0</v>
      </c>
      <c r="Y228" s="62">
        <v>0</v>
      </c>
      <c r="Z228" s="62">
        <v>0</v>
      </c>
      <c r="AA228" s="62">
        <v>0</v>
      </c>
      <c r="AB228" s="62">
        <v>0</v>
      </c>
      <c r="AC228" s="62">
        <v>0</v>
      </c>
      <c r="AD228" s="62">
        <v>0</v>
      </c>
      <c r="AE228" s="62">
        <v>0</v>
      </c>
      <c r="AF228" s="62">
        <v>0</v>
      </c>
      <c r="AG228" s="62">
        <v>0</v>
      </c>
      <c r="AH228" s="62">
        <v>0</v>
      </c>
      <c r="AI228" s="62">
        <v>0</v>
      </c>
      <c r="AJ228" s="63">
        <f t="shared" si="3"/>
        <v>1430578.22</v>
      </c>
      <c r="AM228" s="70"/>
    </row>
    <row r="229" spans="1:39" ht="20.100000000000001" customHeight="1">
      <c r="A229" s="59">
        <v>716</v>
      </c>
      <c r="B229" s="60" t="s">
        <v>869</v>
      </c>
      <c r="C229" s="64" t="s">
        <v>1298</v>
      </c>
      <c r="D229" s="62">
        <v>0</v>
      </c>
      <c r="E229" s="62">
        <v>0</v>
      </c>
      <c r="F229" s="62">
        <v>0</v>
      </c>
      <c r="G229" s="62">
        <v>0</v>
      </c>
      <c r="H229" s="62">
        <v>0</v>
      </c>
      <c r="I229" s="62">
        <v>0</v>
      </c>
      <c r="J229" s="62">
        <v>0</v>
      </c>
      <c r="K229" s="62">
        <v>0</v>
      </c>
      <c r="L229" s="62">
        <v>0</v>
      </c>
      <c r="M229" s="62">
        <v>0</v>
      </c>
      <c r="N229" s="62">
        <v>0</v>
      </c>
      <c r="O229" s="62">
        <v>0</v>
      </c>
      <c r="P229" s="62">
        <v>0</v>
      </c>
      <c r="Q229" s="62">
        <v>0</v>
      </c>
      <c r="R229" s="62">
        <v>0</v>
      </c>
      <c r="S229" s="62">
        <v>0</v>
      </c>
      <c r="T229" s="62">
        <v>0</v>
      </c>
      <c r="U229" s="62">
        <v>0</v>
      </c>
      <c r="V229" s="62">
        <v>0</v>
      </c>
      <c r="W229" s="62">
        <v>0</v>
      </c>
      <c r="X229" s="62">
        <v>0</v>
      </c>
      <c r="Y229" s="62">
        <v>0</v>
      </c>
      <c r="Z229" s="62">
        <v>0</v>
      </c>
      <c r="AA229" s="62">
        <v>0</v>
      </c>
      <c r="AB229" s="62">
        <v>0</v>
      </c>
      <c r="AC229" s="62">
        <v>0</v>
      </c>
      <c r="AD229" s="62">
        <v>0</v>
      </c>
      <c r="AE229" s="62">
        <v>0</v>
      </c>
      <c r="AF229" s="62">
        <v>0</v>
      </c>
      <c r="AG229" s="62">
        <v>0</v>
      </c>
      <c r="AH229" s="62">
        <v>0</v>
      </c>
      <c r="AI229" s="62">
        <v>0</v>
      </c>
      <c r="AJ229" s="63">
        <f t="shared" si="3"/>
        <v>0</v>
      </c>
      <c r="AM229" s="70"/>
    </row>
    <row r="230" spans="1:39" ht="20.100000000000001" customHeight="1">
      <c r="A230" s="59">
        <v>718</v>
      </c>
      <c r="B230" s="60" t="s">
        <v>241</v>
      </c>
      <c r="C230" s="61" t="s">
        <v>1298</v>
      </c>
      <c r="D230" s="62">
        <v>0</v>
      </c>
      <c r="E230" s="62">
        <v>0</v>
      </c>
      <c r="F230" s="62">
        <v>0</v>
      </c>
      <c r="G230" s="62">
        <v>0</v>
      </c>
      <c r="H230" s="62">
        <v>0</v>
      </c>
      <c r="I230" s="62">
        <v>0</v>
      </c>
      <c r="J230" s="62">
        <v>0</v>
      </c>
      <c r="K230" s="62">
        <v>0</v>
      </c>
      <c r="L230" s="62">
        <v>0</v>
      </c>
      <c r="M230" s="62">
        <v>0</v>
      </c>
      <c r="N230" s="62">
        <v>0</v>
      </c>
      <c r="O230" s="62">
        <v>0</v>
      </c>
      <c r="P230" s="62">
        <v>0</v>
      </c>
      <c r="Q230" s="62">
        <v>0</v>
      </c>
      <c r="R230" s="62">
        <v>0</v>
      </c>
      <c r="S230" s="62">
        <v>0</v>
      </c>
      <c r="T230" s="62">
        <v>0</v>
      </c>
      <c r="U230" s="62">
        <v>0</v>
      </c>
      <c r="V230" s="62">
        <v>0</v>
      </c>
      <c r="W230" s="62">
        <v>0</v>
      </c>
      <c r="X230" s="62">
        <v>0</v>
      </c>
      <c r="Y230" s="62">
        <v>0</v>
      </c>
      <c r="Z230" s="62">
        <v>0</v>
      </c>
      <c r="AA230" s="62">
        <v>0</v>
      </c>
      <c r="AB230" s="62">
        <v>0</v>
      </c>
      <c r="AC230" s="62">
        <v>0</v>
      </c>
      <c r="AD230" s="62">
        <v>0</v>
      </c>
      <c r="AE230" s="62">
        <v>0</v>
      </c>
      <c r="AF230" s="62">
        <v>0</v>
      </c>
      <c r="AG230" s="62">
        <v>0</v>
      </c>
      <c r="AH230" s="62">
        <v>0</v>
      </c>
      <c r="AI230" s="62">
        <v>0</v>
      </c>
      <c r="AJ230" s="63">
        <f t="shared" si="3"/>
        <v>0</v>
      </c>
      <c r="AM230" s="70"/>
    </row>
    <row r="231" spans="1:39" ht="20.100000000000001" customHeight="1">
      <c r="A231" s="59">
        <v>761</v>
      </c>
      <c r="B231" s="60" t="s">
        <v>870</v>
      </c>
      <c r="C231" s="61" t="s">
        <v>1298</v>
      </c>
      <c r="D231" s="62">
        <v>0</v>
      </c>
      <c r="E231" s="62">
        <v>0</v>
      </c>
      <c r="F231" s="62">
        <v>0</v>
      </c>
      <c r="G231" s="62">
        <v>0</v>
      </c>
      <c r="H231" s="62">
        <v>0</v>
      </c>
      <c r="I231" s="62">
        <v>0</v>
      </c>
      <c r="J231" s="62">
        <v>0</v>
      </c>
      <c r="K231" s="62">
        <v>0</v>
      </c>
      <c r="L231" s="62">
        <v>0</v>
      </c>
      <c r="M231" s="62">
        <v>0</v>
      </c>
      <c r="N231" s="62">
        <v>0</v>
      </c>
      <c r="O231" s="62">
        <v>0</v>
      </c>
      <c r="P231" s="62">
        <v>0</v>
      </c>
      <c r="Q231" s="62">
        <v>0</v>
      </c>
      <c r="R231" s="62">
        <v>0</v>
      </c>
      <c r="S231" s="62">
        <v>0</v>
      </c>
      <c r="T231" s="62">
        <v>0</v>
      </c>
      <c r="U231" s="62">
        <v>0</v>
      </c>
      <c r="V231" s="62">
        <v>0</v>
      </c>
      <c r="W231" s="62">
        <v>0</v>
      </c>
      <c r="X231" s="62">
        <v>0</v>
      </c>
      <c r="Y231" s="62">
        <v>0</v>
      </c>
      <c r="Z231" s="62">
        <v>0</v>
      </c>
      <c r="AA231" s="62">
        <v>0</v>
      </c>
      <c r="AB231" s="62">
        <v>0</v>
      </c>
      <c r="AC231" s="62">
        <v>0</v>
      </c>
      <c r="AD231" s="62">
        <v>0</v>
      </c>
      <c r="AE231" s="62">
        <v>0</v>
      </c>
      <c r="AF231" s="62">
        <v>0</v>
      </c>
      <c r="AG231" s="62">
        <v>0</v>
      </c>
      <c r="AH231" s="62">
        <v>0</v>
      </c>
      <c r="AI231" s="62">
        <v>0</v>
      </c>
      <c r="AJ231" s="63">
        <f t="shared" si="3"/>
        <v>0</v>
      </c>
      <c r="AM231" s="70"/>
    </row>
    <row r="232" spans="1:39" ht="20.100000000000001" customHeight="1">
      <c r="A232" s="59">
        <v>781</v>
      </c>
      <c r="B232" s="60" t="s">
        <v>871</v>
      </c>
      <c r="C232" s="61" t="s">
        <v>1298</v>
      </c>
      <c r="D232" s="62">
        <v>0</v>
      </c>
      <c r="E232" s="62">
        <v>0</v>
      </c>
      <c r="F232" s="62">
        <v>0</v>
      </c>
      <c r="G232" s="62">
        <v>0</v>
      </c>
      <c r="H232" s="62">
        <v>0</v>
      </c>
      <c r="I232" s="62">
        <v>0</v>
      </c>
      <c r="J232" s="62">
        <v>0</v>
      </c>
      <c r="K232" s="62">
        <v>0</v>
      </c>
      <c r="L232" s="62">
        <v>0</v>
      </c>
      <c r="M232" s="62">
        <v>0</v>
      </c>
      <c r="N232" s="62">
        <v>0</v>
      </c>
      <c r="O232" s="62">
        <v>0</v>
      </c>
      <c r="P232" s="62">
        <v>0</v>
      </c>
      <c r="Q232" s="62">
        <v>0</v>
      </c>
      <c r="R232" s="62">
        <v>0</v>
      </c>
      <c r="S232" s="62">
        <v>0</v>
      </c>
      <c r="T232" s="62">
        <v>0</v>
      </c>
      <c r="U232" s="62">
        <v>0</v>
      </c>
      <c r="V232" s="62">
        <v>0</v>
      </c>
      <c r="W232" s="62">
        <v>0</v>
      </c>
      <c r="X232" s="62">
        <v>0</v>
      </c>
      <c r="Y232" s="62">
        <v>0</v>
      </c>
      <c r="Z232" s="62">
        <v>0</v>
      </c>
      <c r="AA232" s="62">
        <v>0</v>
      </c>
      <c r="AB232" s="62">
        <v>0</v>
      </c>
      <c r="AC232" s="62">
        <v>0</v>
      </c>
      <c r="AD232" s="62">
        <v>0</v>
      </c>
      <c r="AE232" s="62">
        <v>0</v>
      </c>
      <c r="AF232" s="62">
        <v>0</v>
      </c>
      <c r="AG232" s="62">
        <v>0</v>
      </c>
      <c r="AH232" s="62">
        <v>0</v>
      </c>
      <c r="AI232" s="62">
        <v>0</v>
      </c>
      <c r="AJ232" s="63">
        <f t="shared" si="3"/>
        <v>0</v>
      </c>
      <c r="AM232" s="70"/>
    </row>
    <row r="233" spans="1:39" ht="20.100000000000001" customHeight="1">
      <c r="A233" s="59">
        <v>802</v>
      </c>
      <c r="B233" s="60" t="s">
        <v>872</v>
      </c>
      <c r="C233" s="61" t="s">
        <v>1298</v>
      </c>
      <c r="D233" s="62">
        <v>0</v>
      </c>
      <c r="E233" s="62">
        <v>0</v>
      </c>
      <c r="F233" s="62">
        <v>0</v>
      </c>
      <c r="G233" s="62">
        <v>0</v>
      </c>
      <c r="H233" s="62">
        <v>0</v>
      </c>
      <c r="I233" s="62">
        <v>0</v>
      </c>
      <c r="J233" s="62">
        <v>0</v>
      </c>
      <c r="K233" s="62">
        <v>0</v>
      </c>
      <c r="L233" s="62">
        <v>0</v>
      </c>
      <c r="M233" s="62">
        <v>0</v>
      </c>
      <c r="N233" s="62">
        <v>0</v>
      </c>
      <c r="O233" s="62">
        <v>0</v>
      </c>
      <c r="P233" s="62">
        <v>0</v>
      </c>
      <c r="Q233" s="62">
        <v>0</v>
      </c>
      <c r="R233" s="62">
        <v>0</v>
      </c>
      <c r="S233" s="62">
        <v>0</v>
      </c>
      <c r="T233" s="62">
        <v>0</v>
      </c>
      <c r="U233" s="62">
        <v>0</v>
      </c>
      <c r="V233" s="62">
        <v>0</v>
      </c>
      <c r="W233" s="62">
        <v>0</v>
      </c>
      <c r="X233" s="62">
        <v>0</v>
      </c>
      <c r="Y233" s="62">
        <v>0</v>
      </c>
      <c r="Z233" s="62">
        <v>0</v>
      </c>
      <c r="AA233" s="62">
        <v>0</v>
      </c>
      <c r="AB233" s="62">
        <v>0</v>
      </c>
      <c r="AC233" s="62">
        <v>0</v>
      </c>
      <c r="AD233" s="62">
        <v>0</v>
      </c>
      <c r="AE233" s="62">
        <v>0</v>
      </c>
      <c r="AF233" s="62">
        <v>0</v>
      </c>
      <c r="AG233" s="62">
        <v>0</v>
      </c>
      <c r="AH233" s="62">
        <v>0</v>
      </c>
      <c r="AI233" s="62">
        <v>0</v>
      </c>
      <c r="AJ233" s="63">
        <f t="shared" si="3"/>
        <v>0</v>
      </c>
      <c r="AM233" s="70"/>
    </row>
    <row r="234" spans="1:39" ht="20.100000000000001" customHeight="1">
      <c r="A234" s="59">
        <v>821</v>
      </c>
      <c r="B234" s="60" t="s">
        <v>873</v>
      </c>
      <c r="C234" s="61" t="s">
        <v>1298</v>
      </c>
      <c r="D234" s="62">
        <v>0</v>
      </c>
      <c r="E234" s="62">
        <v>0</v>
      </c>
      <c r="F234" s="62">
        <v>0</v>
      </c>
      <c r="G234" s="62">
        <v>0</v>
      </c>
      <c r="H234" s="62">
        <v>0</v>
      </c>
      <c r="I234" s="62">
        <v>0</v>
      </c>
      <c r="J234" s="62">
        <v>0</v>
      </c>
      <c r="K234" s="62">
        <v>0</v>
      </c>
      <c r="L234" s="62">
        <v>0</v>
      </c>
      <c r="M234" s="62">
        <v>0</v>
      </c>
      <c r="N234" s="62">
        <v>0</v>
      </c>
      <c r="O234" s="62">
        <v>0</v>
      </c>
      <c r="P234" s="62">
        <v>0</v>
      </c>
      <c r="Q234" s="62">
        <v>0</v>
      </c>
      <c r="R234" s="62">
        <v>0</v>
      </c>
      <c r="S234" s="62">
        <v>0</v>
      </c>
      <c r="T234" s="62">
        <v>0</v>
      </c>
      <c r="U234" s="62">
        <v>0</v>
      </c>
      <c r="V234" s="62">
        <v>0</v>
      </c>
      <c r="W234" s="62">
        <v>0</v>
      </c>
      <c r="X234" s="62">
        <v>0</v>
      </c>
      <c r="Y234" s="62">
        <v>0</v>
      </c>
      <c r="Z234" s="62">
        <v>0</v>
      </c>
      <c r="AA234" s="62">
        <v>0</v>
      </c>
      <c r="AB234" s="62">
        <v>0</v>
      </c>
      <c r="AC234" s="62">
        <v>0</v>
      </c>
      <c r="AD234" s="62">
        <v>0</v>
      </c>
      <c r="AE234" s="62">
        <v>0</v>
      </c>
      <c r="AF234" s="62">
        <v>0</v>
      </c>
      <c r="AG234" s="62">
        <v>0</v>
      </c>
      <c r="AH234" s="62">
        <v>0</v>
      </c>
      <c r="AI234" s="62">
        <v>0</v>
      </c>
      <c r="AJ234" s="63">
        <f t="shared" si="3"/>
        <v>0</v>
      </c>
      <c r="AM234" s="70"/>
    </row>
    <row r="235" spans="1:39" ht="20.100000000000001" customHeight="1">
      <c r="A235" s="59">
        <v>831</v>
      </c>
      <c r="B235" s="60" t="s">
        <v>874</v>
      </c>
      <c r="C235" s="61" t="s">
        <v>1298</v>
      </c>
      <c r="D235" s="62">
        <v>0</v>
      </c>
      <c r="E235" s="62">
        <v>0</v>
      </c>
      <c r="F235" s="62">
        <v>0</v>
      </c>
      <c r="G235" s="62">
        <v>0</v>
      </c>
      <c r="H235" s="62">
        <v>0</v>
      </c>
      <c r="I235" s="62">
        <v>0</v>
      </c>
      <c r="J235" s="62">
        <v>0</v>
      </c>
      <c r="K235" s="62">
        <v>0</v>
      </c>
      <c r="L235" s="62">
        <v>0</v>
      </c>
      <c r="M235" s="62">
        <v>0</v>
      </c>
      <c r="N235" s="62">
        <v>0</v>
      </c>
      <c r="O235" s="62">
        <v>0</v>
      </c>
      <c r="P235" s="62">
        <v>0</v>
      </c>
      <c r="Q235" s="62">
        <v>0</v>
      </c>
      <c r="R235" s="62">
        <v>0</v>
      </c>
      <c r="S235" s="62">
        <v>0</v>
      </c>
      <c r="T235" s="62">
        <v>0</v>
      </c>
      <c r="U235" s="62">
        <v>0</v>
      </c>
      <c r="V235" s="62">
        <v>0</v>
      </c>
      <c r="W235" s="62">
        <v>0</v>
      </c>
      <c r="X235" s="62">
        <v>0</v>
      </c>
      <c r="Y235" s="62">
        <v>0</v>
      </c>
      <c r="Z235" s="62">
        <v>0</v>
      </c>
      <c r="AA235" s="62">
        <v>0</v>
      </c>
      <c r="AB235" s="62">
        <v>0</v>
      </c>
      <c r="AC235" s="62">
        <v>0</v>
      </c>
      <c r="AD235" s="62">
        <v>0</v>
      </c>
      <c r="AE235" s="62">
        <v>0</v>
      </c>
      <c r="AF235" s="62">
        <v>0</v>
      </c>
      <c r="AG235" s="62">
        <v>0</v>
      </c>
      <c r="AH235" s="62">
        <v>0</v>
      </c>
      <c r="AI235" s="62">
        <v>0</v>
      </c>
      <c r="AJ235" s="63">
        <f t="shared" si="3"/>
        <v>0</v>
      </c>
      <c r="AM235" s="70"/>
    </row>
    <row r="236" spans="1:39" ht="20.100000000000001" customHeight="1">
      <c r="A236" s="59">
        <v>862</v>
      </c>
      <c r="B236" s="60" t="s">
        <v>875</v>
      </c>
      <c r="C236" s="61" t="s">
        <v>1298</v>
      </c>
      <c r="D236" s="62">
        <v>0</v>
      </c>
      <c r="E236" s="62">
        <v>0</v>
      </c>
      <c r="F236" s="62">
        <v>0</v>
      </c>
      <c r="G236" s="62">
        <v>0</v>
      </c>
      <c r="H236" s="62">
        <v>0</v>
      </c>
      <c r="I236" s="62">
        <v>6205.32</v>
      </c>
      <c r="J236" s="62">
        <v>624956.73</v>
      </c>
      <c r="K236" s="62">
        <v>0</v>
      </c>
      <c r="L236" s="62">
        <v>0</v>
      </c>
      <c r="M236" s="62">
        <v>0</v>
      </c>
      <c r="N236" s="62">
        <v>2530018.94</v>
      </c>
      <c r="O236" s="62">
        <v>0</v>
      </c>
      <c r="P236" s="62">
        <v>0</v>
      </c>
      <c r="Q236" s="62">
        <v>0</v>
      </c>
      <c r="R236" s="62">
        <v>0</v>
      </c>
      <c r="S236" s="62">
        <v>0</v>
      </c>
      <c r="T236" s="62">
        <v>505491.91</v>
      </c>
      <c r="U236" s="62">
        <v>0</v>
      </c>
      <c r="V236" s="62">
        <v>0</v>
      </c>
      <c r="W236" s="62">
        <v>0</v>
      </c>
      <c r="X236" s="62">
        <v>0</v>
      </c>
      <c r="Y236" s="62">
        <v>0</v>
      </c>
      <c r="Z236" s="62">
        <v>0</v>
      </c>
      <c r="AA236" s="62">
        <v>0</v>
      </c>
      <c r="AB236" s="62">
        <v>0</v>
      </c>
      <c r="AC236" s="62">
        <v>0</v>
      </c>
      <c r="AD236" s="62">
        <v>0</v>
      </c>
      <c r="AE236" s="62">
        <v>0</v>
      </c>
      <c r="AF236" s="62">
        <v>0</v>
      </c>
      <c r="AG236" s="62">
        <v>0</v>
      </c>
      <c r="AH236" s="62">
        <v>0</v>
      </c>
      <c r="AI236" s="62">
        <v>0</v>
      </c>
      <c r="AJ236" s="63">
        <f t="shared" si="3"/>
        <v>3666672.9</v>
      </c>
      <c r="AM236" s="70"/>
    </row>
    <row r="237" spans="1:39" ht="20.100000000000001" customHeight="1">
      <c r="A237" s="59">
        <v>865</v>
      </c>
      <c r="B237" s="60" t="s">
        <v>876</v>
      </c>
      <c r="C237" s="61" t="s">
        <v>1298</v>
      </c>
      <c r="D237" s="62">
        <v>0</v>
      </c>
      <c r="E237" s="62">
        <v>0</v>
      </c>
      <c r="F237" s="62">
        <v>0</v>
      </c>
      <c r="G237" s="62">
        <v>0</v>
      </c>
      <c r="H237" s="62">
        <v>0</v>
      </c>
      <c r="I237" s="62">
        <v>0</v>
      </c>
      <c r="J237" s="62">
        <v>0</v>
      </c>
      <c r="K237" s="62">
        <v>0</v>
      </c>
      <c r="L237" s="62">
        <v>0</v>
      </c>
      <c r="M237" s="62">
        <v>0</v>
      </c>
      <c r="N237" s="62">
        <v>0</v>
      </c>
      <c r="O237" s="62">
        <v>0</v>
      </c>
      <c r="P237" s="62">
        <v>0</v>
      </c>
      <c r="Q237" s="62">
        <v>0</v>
      </c>
      <c r="R237" s="62">
        <v>0</v>
      </c>
      <c r="S237" s="62">
        <v>0</v>
      </c>
      <c r="T237" s="62">
        <v>0</v>
      </c>
      <c r="U237" s="62">
        <v>0</v>
      </c>
      <c r="V237" s="62">
        <v>0</v>
      </c>
      <c r="W237" s="62">
        <v>0</v>
      </c>
      <c r="X237" s="62">
        <v>0</v>
      </c>
      <c r="Y237" s="62">
        <v>0</v>
      </c>
      <c r="Z237" s="62">
        <v>0</v>
      </c>
      <c r="AA237" s="62">
        <v>0</v>
      </c>
      <c r="AB237" s="62">
        <v>0</v>
      </c>
      <c r="AC237" s="62">
        <v>0</v>
      </c>
      <c r="AD237" s="62">
        <v>0</v>
      </c>
      <c r="AE237" s="62">
        <v>0</v>
      </c>
      <c r="AF237" s="62">
        <v>0</v>
      </c>
      <c r="AG237" s="62">
        <v>0</v>
      </c>
      <c r="AH237" s="62">
        <v>0</v>
      </c>
      <c r="AI237" s="62">
        <v>0</v>
      </c>
      <c r="AJ237" s="63">
        <f t="shared" si="3"/>
        <v>0</v>
      </c>
      <c r="AM237" s="70"/>
    </row>
    <row r="238" spans="1:39" ht="20.100000000000001" customHeight="1">
      <c r="A238" s="59">
        <v>866</v>
      </c>
      <c r="B238" s="60" t="s">
        <v>877</v>
      </c>
      <c r="C238" s="61" t="s">
        <v>1298</v>
      </c>
      <c r="D238" s="62">
        <v>0</v>
      </c>
      <c r="E238" s="62">
        <v>0</v>
      </c>
      <c r="F238" s="62">
        <v>0</v>
      </c>
      <c r="G238" s="62">
        <v>0</v>
      </c>
      <c r="H238" s="62">
        <v>0</v>
      </c>
      <c r="I238" s="62">
        <v>0</v>
      </c>
      <c r="J238" s="62">
        <v>0</v>
      </c>
      <c r="K238" s="62">
        <v>0</v>
      </c>
      <c r="L238" s="62">
        <v>0</v>
      </c>
      <c r="M238" s="62">
        <v>0</v>
      </c>
      <c r="N238" s="62">
        <v>0</v>
      </c>
      <c r="O238" s="62">
        <v>0</v>
      </c>
      <c r="P238" s="62">
        <v>0</v>
      </c>
      <c r="Q238" s="62">
        <v>0</v>
      </c>
      <c r="R238" s="62">
        <v>0</v>
      </c>
      <c r="S238" s="62">
        <v>0</v>
      </c>
      <c r="T238" s="62">
        <v>0</v>
      </c>
      <c r="U238" s="62">
        <v>0</v>
      </c>
      <c r="V238" s="62">
        <v>0</v>
      </c>
      <c r="W238" s="62">
        <v>0</v>
      </c>
      <c r="X238" s="62">
        <v>0</v>
      </c>
      <c r="Y238" s="62">
        <v>0</v>
      </c>
      <c r="Z238" s="62">
        <v>0</v>
      </c>
      <c r="AA238" s="62">
        <v>0</v>
      </c>
      <c r="AB238" s="62">
        <v>0</v>
      </c>
      <c r="AC238" s="62">
        <v>0</v>
      </c>
      <c r="AD238" s="62">
        <v>0</v>
      </c>
      <c r="AE238" s="62">
        <v>0</v>
      </c>
      <c r="AF238" s="62">
        <v>0</v>
      </c>
      <c r="AG238" s="62">
        <v>0</v>
      </c>
      <c r="AH238" s="62">
        <v>0</v>
      </c>
      <c r="AI238" s="62">
        <v>0</v>
      </c>
      <c r="AJ238" s="63">
        <f t="shared" si="3"/>
        <v>0</v>
      </c>
      <c r="AM238" s="70"/>
    </row>
    <row r="239" spans="1:39" ht="20.100000000000001" customHeight="1">
      <c r="A239" s="59">
        <v>867</v>
      </c>
      <c r="B239" s="60" t="s">
        <v>878</v>
      </c>
      <c r="C239" s="61" t="s">
        <v>1298</v>
      </c>
      <c r="D239" s="62">
        <v>0</v>
      </c>
      <c r="E239" s="62">
        <v>240</v>
      </c>
      <c r="F239" s="62">
        <v>595061.77</v>
      </c>
      <c r="G239" s="62">
        <v>198</v>
      </c>
      <c r="H239" s="62">
        <v>0</v>
      </c>
      <c r="I239" s="62">
        <v>0</v>
      </c>
      <c r="J239" s="62">
        <v>0</v>
      </c>
      <c r="K239" s="62">
        <v>0</v>
      </c>
      <c r="L239" s="62">
        <v>0</v>
      </c>
      <c r="M239" s="62">
        <v>0</v>
      </c>
      <c r="N239" s="62">
        <v>0</v>
      </c>
      <c r="O239" s="62">
        <v>0</v>
      </c>
      <c r="P239" s="62">
        <v>0</v>
      </c>
      <c r="Q239" s="62">
        <v>0</v>
      </c>
      <c r="R239" s="62">
        <v>0</v>
      </c>
      <c r="S239" s="62">
        <v>0</v>
      </c>
      <c r="T239" s="62">
        <v>0</v>
      </c>
      <c r="U239" s="62">
        <v>0</v>
      </c>
      <c r="V239" s="62">
        <v>0</v>
      </c>
      <c r="W239" s="62">
        <v>0</v>
      </c>
      <c r="X239" s="62">
        <v>0</v>
      </c>
      <c r="Y239" s="62">
        <v>0</v>
      </c>
      <c r="Z239" s="62">
        <v>0</v>
      </c>
      <c r="AA239" s="62">
        <v>0</v>
      </c>
      <c r="AB239" s="62">
        <v>0</v>
      </c>
      <c r="AC239" s="62">
        <v>0</v>
      </c>
      <c r="AD239" s="62">
        <v>0</v>
      </c>
      <c r="AE239" s="62">
        <v>0</v>
      </c>
      <c r="AF239" s="62">
        <v>0</v>
      </c>
      <c r="AG239" s="62">
        <v>0</v>
      </c>
      <c r="AH239" s="62">
        <v>0</v>
      </c>
      <c r="AI239" s="62">
        <v>0</v>
      </c>
      <c r="AJ239" s="63">
        <f t="shared" si="3"/>
        <v>595499.77</v>
      </c>
      <c r="AM239" s="70"/>
    </row>
    <row r="240" spans="1:39" ht="20.100000000000001" hidden="1" customHeight="1" outlineLevel="2">
      <c r="A240" s="73">
        <v>901</v>
      </c>
      <c r="B240" s="74" t="s">
        <v>879</v>
      </c>
      <c r="C240" s="75" t="s">
        <v>1298</v>
      </c>
      <c r="D240" s="76">
        <v>0</v>
      </c>
      <c r="E240" s="76">
        <v>0</v>
      </c>
      <c r="F240" s="76">
        <v>0</v>
      </c>
      <c r="G240" s="76">
        <v>0</v>
      </c>
      <c r="H240" s="76">
        <v>0</v>
      </c>
      <c r="I240" s="76">
        <v>0</v>
      </c>
      <c r="J240" s="76">
        <v>0</v>
      </c>
      <c r="K240" s="76">
        <v>0</v>
      </c>
      <c r="L240" s="76">
        <v>0</v>
      </c>
      <c r="M240" s="76">
        <v>0</v>
      </c>
      <c r="N240" s="76">
        <v>0</v>
      </c>
      <c r="O240" s="76">
        <v>0</v>
      </c>
      <c r="P240" s="76">
        <v>0</v>
      </c>
      <c r="Q240" s="76">
        <v>0</v>
      </c>
      <c r="R240" s="76">
        <v>0</v>
      </c>
      <c r="S240" s="76">
        <v>0</v>
      </c>
      <c r="T240" s="76">
        <v>0</v>
      </c>
      <c r="U240" s="76">
        <v>0</v>
      </c>
      <c r="V240" s="76">
        <v>0</v>
      </c>
      <c r="W240" s="76">
        <v>0</v>
      </c>
      <c r="X240" s="76">
        <v>0</v>
      </c>
      <c r="Y240" s="76">
        <v>0</v>
      </c>
      <c r="Z240" s="76">
        <v>0</v>
      </c>
      <c r="AA240" s="76">
        <v>0</v>
      </c>
      <c r="AB240" s="76">
        <v>0</v>
      </c>
      <c r="AC240" s="76">
        <v>0</v>
      </c>
      <c r="AD240" s="76">
        <v>0</v>
      </c>
      <c r="AE240" s="76">
        <v>0</v>
      </c>
      <c r="AF240" s="76">
        <v>0</v>
      </c>
      <c r="AG240" s="76">
        <v>0</v>
      </c>
      <c r="AH240" s="76">
        <v>0</v>
      </c>
      <c r="AI240" s="76">
        <v>0</v>
      </c>
      <c r="AJ240" s="77">
        <f t="shared" si="3"/>
        <v>0</v>
      </c>
      <c r="AM240" s="70"/>
    </row>
    <row r="241" spans="1:39" ht="20.100000000000001" hidden="1" customHeight="1" outlineLevel="2">
      <c r="A241" s="73">
        <v>902</v>
      </c>
      <c r="B241" s="74" t="s">
        <v>880</v>
      </c>
      <c r="C241" s="75" t="s">
        <v>1298</v>
      </c>
      <c r="D241" s="76">
        <v>0</v>
      </c>
      <c r="E241" s="76">
        <v>0</v>
      </c>
      <c r="F241" s="76">
        <v>0</v>
      </c>
      <c r="G241" s="76">
        <v>19649.7</v>
      </c>
      <c r="H241" s="76">
        <v>0</v>
      </c>
      <c r="I241" s="76">
        <v>0</v>
      </c>
      <c r="J241" s="76">
        <v>0</v>
      </c>
      <c r="K241" s="76">
        <v>0</v>
      </c>
      <c r="L241" s="76">
        <v>0</v>
      </c>
      <c r="M241" s="76">
        <v>0</v>
      </c>
      <c r="N241" s="76">
        <v>0</v>
      </c>
      <c r="O241" s="76">
        <v>0</v>
      </c>
      <c r="P241" s="76">
        <v>0</v>
      </c>
      <c r="Q241" s="76">
        <v>0</v>
      </c>
      <c r="R241" s="76">
        <v>0</v>
      </c>
      <c r="S241" s="76">
        <v>0</v>
      </c>
      <c r="T241" s="76">
        <v>0</v>
      </c>
      <c r="U241" s="76">
        <v>0</v>
      </c>
      <c r="V241" s="76">
        <v>0</v>
      </c>
      <c r="W241" s="76">
        <v>0</v>
      </c>
      <c r="X241" s="76">
        <v>0</v>
      </c>
      <c r="Y241" s="76">
        <v>0</v>
      </c>
      <c r="Z241" s="76">
        <v>0</v>
      </c>
      <c r="AA241" s="76">
        <v>0</v>
      </c>
      <c r="AB241" s="76">
        <v>0</v>
      </c>
      <c r="AC241" s="76">
        <v>0</v>
      </c>
      <c r="AD241" s="76">
        <v>0</v>
      </c>
      <c r="AE241" s="76">
        <v>0</v>
      </c>
      <c r="AF241" s="76">
        <v>0</v>
      </c>
      <c r="AG241" s="76">
        <v>0</v>
      </c>
      <c r="AH241" s="76">
        <v>0</v>
      </c>
      <c r="AI241" s="76">
        <v>0</v>
      </c>
      <c r="AJ241" s="77">
        <f t="shared" si="3"/>
        <v>19649.7</v>
      </c>
      <c r="AM241" s="70"/>
    </row>
    <row r="242" spans="1:39" ht="20.100000000000001" hidden="1" customHeight="1" outlineLevel="2">
      <c r="A242" s="73">
        <v>903</v>
      </c>
      <c r="B242" s="74" t="s">
        <v>881</v>
      </c>
      <c r="C242" s="75" t="s">
        <v>1298</v>
      </c>
      <c r="D242" s="76">
        <v>0</v>
      </c>
      <c r="E242" s="76">
        <v>0</v>
      </c>
      <c r="F242" s="76">
        <v>0</v>
      </c>
      <c r="G242" s="76">
        <v>101463.52999999998</v>
      </c>
      <c r="H242" s="76">
        <v>0</v>
      </c>
      <c r="I242" s="76">
        <v>0</v>
      </c>
      <c r="J242" s="76">
        <v>0</v>
      </c>
      <c r="K242" s="76">
        <v>0</v>
      </c>
      <c r="L242" s="76">
        <v>0</v>
      </c>
      <c r="M242" s="76">
        <v>0</v>
      </c>
      <c r="N242" s="76">
        <v>0</v>
      </c>
      <c r="O242" s="76">
        <v>0</v>
      </c>
      <c r="P242" s="76">
        <v>0</v>
      </c>
      <c r="Q242" s="76">
        <v>0</v>
      </c>
      <c r="R242" s="76">
        <v>0</v>
      </c>
      <c r="S242" s="76">
        <v>0</v>
      </c>
      <c r="T242" s="76">
        <v>0</v>
      </c>
      <c r="U242" s="76">
        <v>0</v>
      </c>
      <c r="V242" s="76">
        <v>0</v>
      </c>
      <c r="W242" s="76">
        <v>0</v>
      </c>
      <c r="X242" s="76">
        <v>0</v>
      </c>
      <c r="Y242" s="76">
        <v>0</v>
      </c>
      <c r="Z242" s="76">
        <v>0</v>
      </c>
      <c r="AA242" s="76">
        <v>0</v>
      </c>
      <c r="AB242" s="76">
        <v>0</v>
      </c>
      <c r="AC242" s="76">
        <v>0</v>
      </c>
      <c r="AD242" s="76">
        <v>0</v>
      </c>
      <c r="AE242" s="76">
        <v>0</v>
      </c>
      <c r="AF242" s="76">
        <v>0</v>
      </c>
      <c r="AG242" s="76">
        <v>0</v>
      </c>
      <c r="AH242" s="76">
        <v>0</v>
      </c>
      <c r="AI242" s="76">
        <v>0</v>
      </c>
      <c r="AJ242" s="77">
        <f t="shared" si="3"/>
        <v>101463.52999999998</v>
      </c>
      <c r="AM242" s="70"/>
    </row>
    <row r="243" spans="1:39" ht="20.100000000000001" hidden="1" customHeight="1" outlineLevel="2">
      <c r="A243" s="73">
        <v>904</v>
      </c>
      <c r="B243" s="74" t="s">
        <v>882</v>
      </c>
      <c r="C243" s="75" t="s">
        <v>1298</v>
      </c>
      <c r="D243" s="76">
        <v>0</v>
      </c>
      <c r="E243" s="76">
        <v>0</v>
      </c>
      <c r="F243" s="76">
        <v>0</v>
      </c>
      <c r="G243" s="76">
        <v>0</v>
      </c>
      <c r="H243" s="76">
        <v>0</v>
      </c>
      <c r="I243" s="76">
        <v>0</v>
      </c>
      <c r="J243" s="76">
        <v>0</v>
      </c>
      <c r="K243" s="76">
        <v>0</v>
      </c>
      <c r="L243" s="76">
        <v>0</v>
      </c>
      <c r="M243" s="76">
        <v>0</v>
      </c>
      <c r="N243" s="76">
        <v>0</v>
      </c>
      <c r="O243" s="76">
        <v>0</v>
      </c>
      <c r="P243" s="76">
        <v>0</v>
      </c>
      <c r="Q243" s="76">
        <v>0</v>
      </c>
      <c r="R243" s="76">
        <v>0</v>
      </c>
      <c r="S243" s="76">
        <v>0</v>
      </c>
      <c r="T243" s="76">
        <v>0</v>
      </c>
      <c r="U243" s="76">
        <v>0</v>
      </c>
      <c r="V243" s="76">
        <v>0</v>
      </c>
      <c r="W243" s="76">
        <v>0</v>
      </c>
      <c r="X243" s="76">
        <v>0</v>
      </c>
      <c r="Y243" s="76">
        <v>0</v>
      </c>
      <c r="Z243" s="76">
        <v>0</v>
      </c>
      <c r="AA243" s="76">
        <v>0</v>
      </c>
      <c r="AB243" s="76">
        <v>0</v>
      </c>
      <c r="AC243" s="76">
        <v>0</v>
      </c>
      <c r="AD243" s="76">
        <v>0</v>
      </c>
      <c r="AE243" s="76">
        <v>0</v>
      </c>
      <c r="AF243" s="76">
        <v>0</v>
      </c>
      <c r="AG243" s="76">
        <v>0</v>
      </c>
      <c r="AH243" s="76">
        <v>0</v>
      </c>
      <c r="AI243" s="76">
        <v>0</v>
      </c>
      <c r="AJ243" s="77">
        <f t="shared" si="3"/>
        <v>0</v>
      </c>
      <c r="AM243" s="70"/>
    </row>
    <row r="244" spans="1:39" ht="20.100000000000001" hidden="1" customHeight="1" outlineLevel="2">
      <c r="A244" s="73">
        <v>905</v>
      </c>
      <c r="B244" s="74" t="s">
        <v>883</v>
      </c>
      <c r="C244" s="75" t="s">
        <v>1298</v>
      </c>
      <c r="D244" s="76">
        <v>0</v>
      </c>
      <c r="E244" s="76">
        <v>0</v>
      </c>
      <c r="F244" s="76">
        <v>0</v>
      </c>
      <c r="G244" s="76">
        <v>0</v>
      </c>
      <c r="H244" s="76">
        <v>0</v>
      </c>
      <c r="I244" s="76">
        <v>0</v>
      </c>
      <c r="J244" s="76">
        <v>0</v>
      </c>
      <c r="K244" s="76">
        <v>0</v>
      </c>
      <c r="L244" s="76">
        <v>0</v>
      </c>
      <c r="M244" s="76">
        <v>0</v>
      </c>
      <c r="N244" s="76">
        <v>0</v>
      </c>
      <c r="O244" s="76">
        <v>0</v>
      </c>
      <c r="P244" s="76">
        <v>0</v>
      </c>
      <c r="Q244" s="76">
        <v>0</v>
      </c>
      <c r="R244" s="76">
        <v>0</v>
      </c>
      <c r="S244" s="76">
        <v>0</v>
      </c>
      <c r="T244" s="76">
        <v>0</v>
      </c>
      <c r="U244" s="76">
        <v>0</v>
      </c>
      <c r="V244" s="76">
        <v>0</v>
      </c>
      <c r="W244" s="76">
        <v>0</v>
      </c>
      <c r="X244" s="76">
        <v>0</v>
      </c>
      <c r="Y244" s="76">
        <v>0</v>
      </c>
      <c r="Z244" s="76">
        <v>0</v>
      </c>
      <c r="AA244" s="76">
        <v>0</v>
      </c>
      <c r="AB244" s="76">
        <v>0</v>
      </c>
      <c r="AC244" s="76">
        <v>0</v>
      </c>
      <c r="AD244" s="76">
        <v>0</v>
      </c>
      <c r="AE244" s="76">
        <v>0</v>
      </c>
      <c r="AF244" s="76">
        <v>0</v>
      </c>
      <c r="AG244" s="76">
        <v>0</v>
      </c>
      <c r="AH244" s="76">
        <v>0</v>
      </c>
      <c r="AI244" s="76">
        <v>0</v>
      </c>
      <c r="AJ244" s="77">
        <f t="shared" si="3"/>
        <v>0</v>
      </c>
      <c r="AM244" s="70"/>
    </row>
    <row r="245" spans="1:39" ht="20.100000000000001" hidden="1" customHeight="1" outlineLevel="2">
      <c r="A245" s="73">
        <v>906</v>
      </c>
      <c r="B245" s="74" t="s">
        <v>884</v>
      </c>
      <c r="C245" s="75" t="s">
        <v>1298</v>
      </c>
      <c r="D245" s="76">
        <v>0</v>
      </c>
      <c r="E245" s="76">
        <v>0</v>
      </c>
      <c r="F245" s="76">
        <v>0</v>
      </c>
      <c r="G245" s="76">
        <v>0</v>
      </c>
      <c r="H245" s="76">
        <v>0</v>
      </c>
      <c r="I245" s="76">
        <v>0</v>
      </c>
      <c r="J245" s="76">
        <v>0</v>
      </c>
      <c r="K245" s="76">
        <v>0</v>
      </c>
      <c r="L245" s="76">
        <v>0</v>
      </c>
      <c r="M245" s="76">
        <v>0</v>
      </c>
      <c r="N245" s="76">
        <v>0</v>
      </c>
      <c r="O245" s="76">
        <v>0</v>
      </c>
      <c r="P245" s="76">
        <v>0</v>
      </c>
      <c r="Q245" s="76">
        <v>0</v>
      </c>
      <c r="R245" s="76">
        <v>0</v>
      </c>
      <c r="S245" s="76">
        <v>0</v>
      </c>
      <c r="T245" s="76">
        <v>0</v>
      </c>
      <c r="U245" s="76">
        <v>0</v>
      </c>
      <c r="V245" s="76">
        <v>0</v>
      </c>
      <c r="W245" s="76">
        <v>0</v>
      </c>
      <c r="X245" s="76">
        <v>0</v>
      </c>
      <c r="Y245" s="76">
        <v>0</v>
      </c>
      <c r="Z245" s="76">
        <v>0</v>
      </c>
      <c r="AA245" s="76">
        <v>0</v>
      </c>
      <c r="AB245" s="76">
        <v>0</v>
      </c>
      <c r="AC245" s="76">
        <v>0</v>
      </c>
      <c r="AD245" s="76">
        <v>0</v>
      </c>
      <c r="AE245" s="76">
        <v>0</v>
      </c>
      <c r="AF245" s="76">
        <v>0</v>
      </c>
      <c r="AG245" s="76">
        <v>0</v>
      </c>
      <c r="AH245" s="76">
        <v>0</v>
      </c>
      <c r="AI245" s="76">
        <v>0</v>
      </c>
      <c r="AJ245" s="77">
        <f t="shared" si="3"/>
        <v>0</v>
      </c>
      <c r="AM245" s="70"/>
    </row>
    <row r="246" spans="1:39" ht="20.100000000000001" hidden="1" customHeight="1" outlineLevel="2">
      <c r="A246" s="73">
        <v>907</v>
      </c>
      <c r="B246" s="74" t="s">
        <v>885</v>
      </c>
      <c r="C246" s="75" t="s">
        <v>1298</v>
      </c>
      <c r="D246" s="76">
        <v>0</v>
      </c>
      <c r="E246" s="76">
        <v>0</v>
      </c>
      <c r="F246" s="76">
        <v>0</v>
      </c>
      <c r="G246" s="76">
        <v>0</v>
      </c>
      <c r="H246" s="76">
        <v>0</v>
      </c>
      <c r="I246" s="76">
        <v>0</v>
      </c>
      <c r="J246" s="76">
        <v>0</v>
      </c>
      <c r="K246" s="76">
        <v>0</v>
      </c>
      <c r="L246" s="76">
        <v>0</v>
      </c>
      <c r="M246" s="76">
        <v>0</v>
      </c>
      <c r="N246" s="76">
        <v>0</v>
      </c>
      <c r="O246" s="76">
        <v>0</v>
      </c>
      <c r="P246" s="76">
        <v>0</v>
      </c>
      <c r="Q246" s="76">
        <v>0</v>
      </c>
      <c r="R246" s="76">
        <v>0</v>
      </c>
      <c r="S246" s="76">
        <v>0</v>
      </c>
      <c r="T246" s="76">
        <v>0</v>
      </c>
      <c r="U246" s="76">
        <v>0</v>
      </c>
      <c r="V246" s="76">
        <v>0</v>
      </c>
      <c r="W246" s="76">
        <v>0</v>
      </c>
      <c r="X246" s="76">
        <v>0</v>
      </c>
      <c r="Y246" s="76">
        <v>0</v>
      </c>
      <c r="Z246" s="76">
        <v>0</v>
      </c>
      <c r="AA246" s="76">
        <v>0</v>
      </c>
      <c r="AB246" s="76">
        <v>0</v>
      </c>
      <c r="AC246" s="76">
        <v>0</v>
      </c>
      <c r="AD246" s="76">
        <v>0</v>
      </c>
      <c r="AE246" s="76">
        <v>0</v>
      </c>
      <c r="AF246" s="76">
        <v>0</v>
      </c>
      <c r="AG246" s="76">
        <v>0</v>
      </c>
      <c r="AH246" s="76">
        <v>0</v>
      </c>
      <c r="AI246" s="76">
        <v>0</v>
      </c>
      <c r="AJ246" s="77">
        <f t="shared" si="3"/>
        <v>0</v>
      </c>
      <c r="AM246" s="70"/>
    </row>
    <row r="247" spans="1:39" ht="20.100000000000001" hidden="1" customHeight="1" outlineLevel="2">
      <c r="A247" s="73">
        <v>908</v>
      </c>
      <c r="B247" s="74" t="s">
        <v>886</v>
      </c>
      <c r="C247" s="75" t="s">
        <v>1298</v>
      </c>
      <c r="D247" s="76">
        <v>0</v>
      </c>
      <c r="E247" s="76">
        <v>0</v>
      </c>
      <c r="F247" s="76">
        <v>0</v>
      </c>
      <c r="G247" s="76">
        <v>0</v>
      </c>
      <c r="H247" s="76">
        <v>0</v>
      </c>
      <c r="I247" s="76">
        <v>0</v>
      </c>
      <c r="J247" s="76">
        <v>0</v>
      </c>
      <c r="K247" s="76">
        <v>0</v>
      </c>
      <c r="L247" s="76">
        <v>0</v>
      </c>
      <c r="M247" s="76">
        <v>0</v>
      </c>
      <c r="N247" s="76">
        <v>0</v>
      </c>
      <c r="O247" s="76">
        <v>0</v>
      </c>
      <c r="P247" s="76">
        <v>0</v>
      </c>
      <c r="Q247" s="76">
        <v>0</v>
      </c>
      <c r="R247" s="76">
        <v>0</v>
      </c>
      <c r="S247" s="76">
        <v>0</v>
      </c>
      <c r="T247" s="76">
        <v>0</v>
      </c>
      <c r="U247" s="76">
        <v>0</v>
      </c>
      <c r="V247" s="76">
        <v>0</v>
      </c>
      <c r="W247" s="76">
        <v>0</v>
      </c>
      <c r="X247" s="76">
        <v>0</v>
      </c>
      <c r="Y247" s="76">
        <v>0</v>
      </c>
      <c r="Z247" s="76">
        <v>0</v>
      </c>
      <c r="AA247" s="76">
        <v>0</v>
      </c>
      <c r="AB247" s="76">
        <v>0</v>
      </c>
      <c r="AC247" s="76">
        <v>0</v>
      </c>
      <c r="AD247" s="76">
        <v>0</v>
      </c>
      <c r="AE247" s="76">
        <v>0</v>
      </c>
      <c r="AF247" s="76">
        <v>0</v>
      </c>
      <c r="AG247" s="76">
        <v>0</v>
      </c>
      <c r="AH247" s="76">
        <v>0</v>
      </c>
      <c r="AI247" s="76">
        <v>0</v>
      </c>
      <c r="AJ247" s="77">
        <f t="shared" si="3"/>
        <v>0</v>
      </c>
      <c r="AM247" s="70"/>
    </row>
    <row r="248" spans="1:39" ht="20.100000000000001" hidden="1" customHeight="1" outlineLevel="2">
      <c r="A248" s="73">
        <v>909</v>
      </c>
      <c r="B248" s="74" t="s">
        <v>887</v>
      </c>
      <c r="C248" s="75" t="s">
        <v>1298</v>
      </c>
      <c r="D248" s="76">
        <v>0</v>
      </c>
      <c r="E248" s="76">
        <v>0</v>
      </c>
      <c r="F248" s="76">
        <v>0</v>
      </c>
      <c r="G248" s="76">
        <v>0</v>
      </c>
      <c r="H248" s="76">
        <v>0</v>
      </c>
      <c r="I248" s="76">
        <v>0</v>
      </c>
      <c r="J248" s="76">
        <v>0</v>
      </c>
      <c r="K248" s="76">
        <v>0</v>
      </c>
      <c r="L248" s="76">
        <v>0</v>
      </c>
      <c r="M248" s="76">
        <v>0</v>
      </c>
      <c r="N248" s="76">
        <v>0</v>
      </c>
      <c r="O248" s="76">
        <v>0</v>
      </c>
      <c r="P248" s="76">
        <v>0</v>
      </c>
      <c r="Q248" s="76">
        <v>0</v>
      </c>
      <c r="R248" s="76">
        <v>0</v>
      </c>
      <c r="S248" s="76">
        <v>0</v>
      </c>
      <c r="T248" s="76">
        <v>0</v>
      </c>
      <c r="U248" s="76">
        <v>0</v>
      </c>
      <c r="V248" s="76">
        <v>0</v>
      </c>
      <c r="W248" s="76">
        <v>0</v>
      </c>
      <c r="X248" s="76">
        <v>0</v>
      </c>
      <c r="Y248" s="76">
        <v>0</v>
      </c>
      <c r="Z248" s="76">
        <v>0</v>
      </c>
      <c r="AA248" s="76">
        <v>0</v>
      </c>
      <c r="AB248" s="76">
        <v>0</v>
      </c>
      <c r="AC248" s="76">
        <v>0</v>
      </c>
      <c r="AD248" s="76">
        <v>0</v>
      </c>
      <c r="AE248" s="76">
        <v>0</v>
      </c>
      <c r="AF248" s="76">
        <v>0</v>
      </c>
      <c r="AG248" s="76">
        <v>0</v>
      </c>
      <c r="AH248" s="76">
        <v>0</v>
      </c>
      <c r="AI248" s="76">
        <v>0</v>
      </c>
      <c r="AJ248" s="77">
        <f t="shared" si="3"/>
        <v>0</v>
      </c>
      <c r="AM248" s="70"/>
    </row>
    <row r="249" spans="1:39" ht="20.100000000000001" hidden="1" customHeight="1" outlineLevel="2">
      <c r="A249" s="73">
        <v>950</v>
      </c>
      <c r="B249" s="74" t="s">
        <v>260</v>
      </c>
      <c r="C249" s="75" t="s">
        <v>1298</v>
      </c>
      <c r="D249" s="76">
        <v>0</v>
      </c>
      <c r="E249" s="76">
        <v>0</v>
      </c>
      <c r="F249" s="76">
        <v>0</v>
      </c>
      <c r="G249" s="76">
        <v>0</v>
      </c>
      <c r="H249" s="76">
        <v>0</v>
      </c>
      <c r="I249" s="76">
        <v>0</v>
      </c>
      <c r="J249" s="76">
        <v>0</v>
      </c>
      <c r="K249" s="76">
        <v>0</v>
      </c>
      <c r="L249" s="76">
        <v>0</v>
      </c>
      <c r="M249" s="76">
        <v>0</v>
      </c>
      <c r="N249" s="76">
        <v>0</v>
      </c>
      <c r="O249" s="76">
        <v>0</v>
      </c>
      <c r="P249" s="76">
        <v>0</v>
      </c>
      <c r="Q249" s="76">
        <v>0</v>
      </c>
      <c r="R249" s="76">
        <v>0</v>
      </c>
      <c r="S249" s="76">
        <v>0</v>
      </c>
      <c r="T249" s="76">
        <v>0</v>
      </c>
      <c r="U249" s="76">
        <v>0</v>
      </c>
      <c r="V249" s="76">
        <v>0</v>
      </c>
      <c r="W249" s="76">
        <v>0</v>
      </c>
      <c r="X249" s="76">
        <v>0</v>
      </c>
      <c r="Y249" s="76">
        <v>0</v>
      </c>
      <c r="Z249" s="76">
        <v>0</v>
      </c>
      <c r="AA249" s="76">
        <v>0</v>
      </c>
      <c r="AB249" s="76">
        <v>0</v>
      </c>
      <c r="AC249" s="76">
        <v>0</v>
      </c>
      <c r="AD249" s="76">
        <v>0</v>
      </c>
      <c r="AE249" s="76">
        <v>0</v>
      </c>
      <c r="AF249" s="76">
        <v>0</v>
      </c>
      <c r="AG249" s="76">
        <v>0</v>
      </c>
      <c r="AH249" s="76">
        <v>0</v>
      </c>
      <c r="AI249" s="76">
        <v>0</v>
      </c>
      <c r="AJ249" s="77">
        <f t="shared" si="3"/>
        <v>0</v>
      </c>
      <c r="AM249" s="70"/>
    </row>
    <row r="250" spans="1:39" ht="20.100000000000001" hidden="1" customHeight="1" outlineLevel="2">
      <c r="A250" s="73">
        <v>951</v>
      </c>
      <c r="B250" s="74" t="s">
        <v>888</v>
      </c>
      <c r="C250" s="75" t="s">
        <v>1298</v>
      </c>
      <c r="D250" s="76">
        <v>0</v>
      </c>
      <c r="E250" s="76">
        <v>0</v>
      </c>
      <c r="F250" s="76">
        <v>0</v>
      </c>
      <c r="G250" s="76">
        <v>0</v>
      </c>
      <c r="H250" s="76">
        <v>0</v>
      </c>
      <c r="I250" s="76">
        <v>0</v>
      </c>
      <c r="J250" s="76">
        <v>0</v>
      </c>
      <c r="K250" s="76">
        <v>0</v>
      </c>
      <c r="L250" s="76">
        <v>0</v>
      </c>
      <c r="M250" s="76">
        <v>0</v>
      </c>
      <c r="N250" s="76">
        <v>0</v>
      </c>
      <c r="O250" s="76">
        <v>0</v>
      </c>
      <c r="P250" s="76">
        <v>0</v>
      </c>
      <c r="Q250" s="76">
        <v>0</v>
      </c>
      <c r="R250" s="76">
        <v>0</v>
      </c>
      <c r="S250" s="76">
        <v>0</v>
      </c>
      <c r="T250" s="76">
        <v>0</v>
      </c>
      <c r="U250" s="76">
        <v>0</v>
      </c>
      <c r="V250" s="76">
        <v>0</v>
      </c>
      <c r="W250" s="76">
        <v>0</v>
      </c>
      <c r="X250" s="76">
        <v>0</v>
      </c>
      <c r="Y250" s="76">
        <v>0</v>
      </c>
      <c r="Z250" s="76">
        <v>0</v>
      </c>
      <c r="AA250" s="76">
        <v>0</v>
      </c>
      <c r="AB250" s="76">
        <v>0</v>
      </c>
      <c r="AC250" s="76">
        <v>0</v>
      </c>
      <c r="AD250" s="76">
        <v>0</v>
      </c>
      <c r="AE250" s="76">
        <v>0</v>
      </c>
      <c r="AF250" s="76">
        <v>0</v>
      </c>
      <c r="AG250" s="76">
        <v>0</v>
      </c>
      <c r="AH250" s="76">
        <v>0</v>
      </c>
      <c r="AI250" s="76">
        <v>0</v>
      </c>
      <c r="AJ250" s="77">
        <f t="shared" si="3"/>
        <v>0</v>
      </c>
      <c r="AM250" s="70"/>
    </row>
    <row r="251" spans="1:39" ht="20.100000000000001" hidden="1" customHeight="1" outlineLevel="2">
      <c r="A251" s="73">
        <v>999</v>
      </c>
      <c r="B251" s="74" t="s">
        <v>262</v>
      </c>
      <c r="C251" s="75" t="s">
        <v>1298</v>
      </c>
      <c r="D251" s="76">
        <v>0</v>
      </c>
      <c r="E251" s="76">
        <v>0</v>
      </c>
      <c r="F251" s="76">
        <v>0</v>
      </c>
      <c r="G251" s="76">
        <v>0</v>
      </c>
      <c r="H251" s="76">
        <v>0</v>
      </c>
      <c r="I251" s="76">
        <v>0</v>
      </c>
      <c r="J251" s="76">
        <v>0</v>
      </c>
      <c r="K251" s="76">
        <v>0</v>
      </c>
      <c r="L251" s="76">
        <v>0</v>
      </c>
      <c r="M251" s="76">
        <v>0</v>
      </c>
      <c r="N251" s="76">
        <v>0</v>
      </c>
      <c r="O251" s="76">
        <v>0</v>
      </c>
      <c r="P251" s="76">
        <v>0</v>
      </c>
      <c r="Q251" s="76">
        <v>0</v>
      </c>
      <c r="R251" s="76">
        <v>0</v>
      </c>
      <c r="S251" s="76">
        <v>0</v>
      </c>
      <c r="T251" s="76">
        <v>0</v>
      </c>
      <c r="U251" s="76">
        <v>0</v>
      </c>
      <c r="V251" s="76">
        <v>0</v>
      </c>
      <c r="W251" s="76">
        <v>0</v>
      </c>
      <c r="X251" s="76">
        <v>0</v>
      </c>
      <c r="Y251" s="76">
        <v>0</v>
      </c>
      <c r="Z251" s="76">
        <v>0</v>
      </c>
      <c r="AA251" s="76">
        <v>0</v>
      </c>
      <c r="AB251" s="76">
        <v>0</v>
      </c>
      <c r="AC251" s="76">
        <v>0</v>
      </c>
      <c r="AD251" s="76">
        <v>0</v>
      </c>
      <c r="AE251" s="76">
        <v>0</v>
      </c>
      <c r="AF251" s="76">
        <v>0</v>
      </c>
      <c r="AG251" s="76">
        <v>0</v>
      </c>
      <c r="AH251" s="76">
        <v>0</v>
      </c>
      <c r="AI251" s="76">
        <v>0</v>
      </c>
      <c r="AJ251" s="77">
        <f t="shared" si="3"/>
        <v>0</v>
      </c>
      <c r="AM251" s="70"/>
    </row>
    <row r="252" spans="1:39" ht="20.100000000000001" hidden="1" customHeight="1" outlineLevel="2">
      <c r="A252" s="73">
        <v>1101</v>
      </c>
      <c r="B252" s="74" t="s">
        <v>889</v>
      </c>
      <c r="C252" s="75" t="s">
        <v>1298</v>
      </c>
      <c r="D252" s="76">
        <v>0</v>
      </c>
      <c r="E252" s="76">
        <v>0</v>
      </c>
      <c r="F252" s="76">
        <v>0</v>
      </c>
      <c r="G252" s="76">
        <v>0</v>
      </c>
      <c r="H252" s="76">
        <v>0</v>
      </c>
      <c r="I252" s="76">
        <v>0</v>
      </c>
      <c r="J252" s="76">
        <v>0</v>
      </c>
      <c r="K252" s="76">
        <v>0</v>
      </c>
      <c r="L252" s="76">
        <v>0</v>
      </c>
      <c r="M252" s="76">
        <v>0</v>
      </c>
      <c r="N252" s="76">
        <v>0</v>
      </c>
      <c r="O252" s="76">
        <v>0</v>
      </c>
      <c r="P252" s="76">
        <v>0</v>
      </c>
      <c r="Q252" s="76">
        <v>0</v>
      </c>
      <c r="R252" s="76">
        <v>0</v>
      </c>
      <c r="S252" s="76">
        <v>0</v>
      </c>
      <c r="T252" s="76">
        <v>0</v>
      </c>
      <c r="U252" s="76">
        <v>0</v>
      </c>
      <c r="V252" s="76">
        <v>0</v>
      </c>
      <c r="W252" s="76">
        <v>0</v>
      </c>
      <c r="X252" s="76">
        <v>0</v>
      </c>
      <c r="Y252" s="76">
        <v>0</v>
      </c>
      <c r="Z252" s="76">
        <v>0</v>
      </c>
      <c r="AA252" s="76">
        <v>0</v>
      </c>
      <c r="AB252" s="76">
        <v>0</v>
      </c>
      <c r="AC252" s="76">
        <v>0</v>
      </c>
      <c r="AD252" s="76">
        <v>0</v>
      </c>
      <c r="AE252" s="76">
        <v>0</v>
      </c>
      <c r="AF252" s="76">
        <v>0</v>
      </c>
      <c r="AG252" s="76">
        <v>0</v>
      </c>
      <c r="AH252" s="76">
        <v>0</v>
      </c>
      <c r="AI252" s="76">
        <v>0</v>
      </c>
      <c r="AJ252" s="77">
        <f t="shared" si="3"/>
        <v>0</v>
      </c>
      <c r="AM252" s="70"/>
    </row>
    <row r="253" spans="1:39" ht="20.100000000000001" hidden="1" customHeight="1" outlineLevel="2">
      <c r="A253" s="73">
        <v>1102</v>
      </c>
      <c r="B253" s="74" t="s">
        <v>890</v>
      </c>
      <c r="C253" s="75" t="s">
        <v>1298</v>
      </c>
      <c r="D253" s="76">
        <v>0</v>
      </c>
      <c r="E253" s="76">
        <v>0</v>
      </c>
      <c r="F253" s="76">
        <v>0</v>
      </c>
      <c r="G253" s="76">
        <v>0</v>
      </c>
      <c r="H253" s="76">
        <v>0</v>
      </c>
      <c r="I253" s="76">
        <v>0</v>
      </c>
      <c r="J253" s="76">
        <v>0</v>
      </c>
      <c r="K253" s="76">
        <v>0</v>
      </c>
      <c r="L253" s="76">
        <v>0</v>
      </c>
      <c r="M253" s="76">
        <v>0</v>
      </c>
      <c r="N253" s="76">
        <v>0</v>
      </c>
      <c r="O253" s="76">
        <v>0</v>
      </c>
      <c r="P253" s="76">
        <v>0</v>
      </c>
      <c r="Q253" s="76">
        <v>0</v>
      </c>
      <c r="R253" s="76">
        <v>0</v>
      </c>
      <c r="S253" s="76">
        <v>0</v>
      </c>
      <c r="T253" s="76">
        <v>0</v>
      </c>
      <c r="U253" s="76">
        <v>0</v>
      </c>
      <c r="V253" s="76">
        <v>0</v>
      </c>
      <c r="W253" s="76">
        <v>0</v>
      </c>
      <c r="X253" s="76">
        <v>0</v>
      </c>
      <c r="Y253" s="76">
        <v>0</v>
      </c>
      <c r="Z253" s="76">
        <v>0</v>
      </c>
      <c r="AA253" s="76">
        <v>0</v>
      </c>
      <c r="AB253" s="76">
        <v>0</v>
      </c>
      <c r="AC253" s="76">
        <v>0</v>
      </c>
      <c r="AD253" s="76">
        <v>0</v>
      </c>
      <c r="AE253" s="76">
        <v>0</v>
      </c>
      <c r="AF253" s="76">
        <v>0</v>
      </c>
      <c r="AG253" s="76">
        <v>0</v>
      </c>
      <c r="AH253" s="76">
        <v>0</v>
      </c>
      <c r="AI253" s="76">
        <v>0</v>
      </c>
      <c r="AJ253" s="77">
        <f t="shared" si="3"/>
        <v>0</v>
      </c>
      <c r="AM253" s="70"/>
    </row>
    <row r="254" spans="1:39" ht="20.100000000000001" hidden="1" customHeight="1" outlineLevel="2">
      <c r="A254" s="73">
        <v>1103</v>
      </c>
      <c r="B254" s="74" t="s">
        <v>891</v>
      </c>
      <c r="C254" s="75" t="s">
        <v>1298</v>
      </c>
      <c r="D254" s="76">
        <v>0</v>
      </c>
      <c r="E254" s="76">
        <v>0</v>
      </c>
      <c r="F254" s="76">
        <v>0</v>
      </c>
      <c r="G254" s="76">
        <v>0</v>
      </c>
      <c r="H254" s="76">
        <v>0</v>
      </c>
      <c r="I254" s="76">
        <v>0</v>
      </c>
      <c r="J254" s="76">
        <v>0</v>
      </c>
      <c r="K254" s="76">
        <v>0</v>
      </c>
      <c r="L254" s="76">
        <v>0</v>
      </c>
      <c r="M254" s="76">
        <v>0</v>
      </c>
      <c r="N254" s="76">
        <v>0</v>
      </c>
      <c r="O254" s="76">
        <v>0</v>
      </c>
      <c r="P254" s="76">
        <v>0</v>
      </c>
      <c r="Q254" s="76">
        <v>0</v>
      </c>
      <c r="R254" s="76">
        <v>0</v>
      </c>
      <c r="S254" s="76">
        <v>0</v>
      </c>
      <c r="T254" s="76">
        <v>0</v>
      </c>
      <c r="U254" s="76">
        <v>0</v>
      </c>
      <c r="V254" s="76">
        <v>0</v>
      </c>
      <c r="W254" s="76">
        <v>0</v>
      </c>
      <c r="X254" s="76">
        <v>0</v>
      </c>
      <c r="Y254" s="76">
        <v>0</v>
      </c>
      <c r="Z254" s="76">
        <v>0</v>
      </c>
      <c r="AA254" s="76">
        <v>0</v>
      </c>
      <c r="AB254" s="76">
        <v>0</v>
      </c>
      <c r="AC254" s="76">
        <v>0</v>
      </c>
      <c r="AD254" s="76">
        <v>0</v>
      </c>
      <c r="AE254" s="76">
        <v>0</v>
      </c>
      <c r="AF254" s="76">
        <v>0</v>
      </c>
      <c r="AG254" s="76">
        <v>0</v>
      </c>
      <c r="AH254" s="76">
        <v>0</v>
      </c>
      <c r="AI254" s="76">
        <v>0</v>
      </c>
      <c r="AJ254" s="77">
        <f t="shared" si="3"/>
        <v>0</v>
      </c>
      <c r="AM254" s="70"/>
    </row>
    <row r="255" spans="1:39" ht="20.100000000000001" hidden="1" customHeight="1" outlineLevel="2">
      <c r="A255" s="73">
        <v>1104</v>
      </c>
      <c r="B255" s="74" t="s">
        <v>892</v>
      </c>
      <c r="C255" s="75" t="s">
        <v>1298</v>
      </c>
      <c r="D255" s="76">
        <v>0</v>
      </c>
      <c r="E255" s="76">
        <v>0</v>
      </c>
      <c r="F255" s="76">
        <v>0</v>
      </c>
      <c r="G255" s="76">
        <v>0</v>
      </c>
      <c r="H255" s="76">
        <v>0</v>
      </c>
      <c r="I255" s="76">
        <v>0</v>
      </c>
      <c r="J255" s="76">
        <v>0</v>
      </c>
      <c r="K255" s="76">
        <v>0</v>
      </c>
      <c r="L255" s="76">
        <v>0</v>
      </c>
      <c r="M255" s="76">
        <v>0</v>
      </c>
      <c r="N255" s="76">
        <v>0</v>
      </c>
      <c r="O255" s="76">
        <v>0</v>
      </c>
      <c r="P255" s="76">
        <v>0</v>
      </c>
      <c r="Q255" s="76">
        <v>0</v>
      </c>
      <c r="R255" s="76">
        <v>0</v>
      </c>
      <c r="S255" s="76">
        <v>0</v>
      </c>
      <c r="T255" s="76">
        <v>0</v>
      </c>
      <c r="U255" s="76">
        <v>0</v>
      </c>
      <c r="V255" s="76">
        <v>0</v>
      </c>
      <c r="W255" s="76">
        <v>0</v>
      </c>
      <c r="X255" s="76">
        <v>0</v>
      </c>
      <c r="Y255" s="76">
        <v>0</v>
      </c>
      <c r="Z255" s="76">
        <v>0</v>
      </c>
      <c r="AA255" s="76">
        <v>0</v>
      </c>
      <c r="AB255" s="76">
        <v>0</v>
      </c>
      <c r="AC255" s="76">
        <v>0</v>
      </c>
      <c r="AD255" s="76">
        <v>0</v>
      </c>
      <c r="AE255" s="76">
        <v>0</v>
      </c>
      <c r="AF255" s="76">
        <v>0</v>
      </c>
      <c r="AG255" s="76">
        <v>0</v>
      </c>
      <c r="AH255" s="76">
        <v>0</v>
      </c>
      <c r="AI255" s="76">
        <v>0</v>
      </c>
      <c r="AJ255" s="77">
        <f t="shared" si="3"/>
        <v>0</v>
      </c>
      <c r="AM255" s="70"/>
    </row>
    <row r="256" spans="1:39" ht="20.100000000000001" hidden="1" customHeight="1" outlineLevel="2">
      <c r="A256" s="73">
        <v>1105</v>
      </c>
      <c r="B256" s="74" t="s">
        <v>893</v>
      </c>
      <c r="C256" s="75" t="s">
        <v>1298</v>
      </c>
      <c r="D256" s="76">
        <v>0</v>
      </c>
      <c r="E256" s="76">
        <v>0</v>
      </c>
      <c r="F256" s="76">
        <v>0</v>
      </c>
      <c r="G256" s="76">
        <v>0</v>
      </c>
      <c r="H256" s="76">
        <v>0</v>
      </c>
      <c r="I256" s="76">
        <v>0</v>
      </c>
      <c r="J256" s="76">
        <v>0</v>
      </c>
      <c r="K256" s="76">
        <v>0</v>
      </c>
      <c r="L256" s="76">
        <v>0</v>
      </c>
      <c r="M256" s="76">
        <v>0</v>
      </c>
      <c r="N256" s="76">
        <v>0</v>
      </c>
      <c r="O256" s="76">
        <v>0</v>
      </c>
      <c r="P256" s="76">
        <v>0</v>
      </c>
      <c r="Q256" s="76">
        <v>0</v>
      </c>
      <c r="R256" s="76">
        <v>0</v>
      </c>
      <c r="S256" s="76">
        <v>0</v>
      </c>
      <c r="T256" s="76">
        <v>0</v>
      </c>
      <c r="U256" s="76">
        <v>0</v>
      </c>
      <c r="V256" s="76">
        <v>0</v>
      </c>
      <c r="W256" s="76">
        <v>0</v>
      </c>
      <c r="X256" s="76">
        <v>0</v>
      </c>
      <c r="Y256" s="76">
        <v>0</v>
      </c>
      <c r="Z256" s="76">
        <v>0</v>
      </c>
      <c r="AA256" s="76">
        <v>0</v>
      </c>
      <c r="AB256" s="76">
        <v>0</v>
      </c>
      <c r="AC256" s="76">
        <v>0</v>
      </c>
      <c r="AD256" s="76">
        <v>0</v>
      </c>
      <c r="AE256" s="76">
        <v>0</v>
      </c>
      <c r="AF256" s="76">
        <v>0</v>
      </c>
      <c r="AG256" s="76">
        <v>0</v>
      </c>
      <c r="AH256" s="76">
        <v>0</v>
      </c>
      <c r="AI256" s="76">
        <v>0</v>
      </c>
      <c r="AJ256" s="77">
        <f t="shared" si="3"/>
        <v>0</v>
      </c>
      <c r="AM256" s="70"/>
    </row>
    <row r="257" spans="1:39" ht="20.100000000000001" hidden="1" customHeight="1" outlineLevel="2">
      <c r="A257" s="73">
        <v>1106</v>
      </c>
      <c r="B257" s="74" t="s">
        <v>894</v>
      </c>
      <c r="C257" s="75" t="s">
        <v>1298</v>
      </c>
      <c r="D257" s="76">
        <v>0</v>
      </c>
      <c r="E257" s="76">
        <v>0</v>
      </c>
      <c r="F257" s="76">
        <v>0</v>
      </c>
      <c r="G257" s="76">
        <v>0</v>
      </c>
      <c r="H257" s="76">
        <v>0</v>
      </c>
      <c r="I257" s="76">
        <v>0</v>
      </c>
      <c r="J257" s="76">
        <v>0</v>
      </c>
      <c r="K257" s="76">
        <v>0</v>
      </c>
      <c r="L257" s="76">
        <v>0</v>
      </c>
      <c r="M257" s="76">
        <v>0</v>
      </c>
      <c r="N257" s="76">
        <v>0</v>
      </c>
      <c r="O257" s="76">
        <v>0</v>
      </c>
      <c r="P257" s="76">
        <v>0</v>
      </c>
      <c r="Q257" s="76">
        <v>0</v>
      </c>
      <c r="R257" s="76">
        <v>0</v>
      </c>
      <c r="S257" s="76">
        <v>0</v>
      </c>
      <c r="T257" s="76">
        <v>0</v>
      </c>
      <c r="U257" s="76">
        <v>0</v>
      </c>
      <c r="V257" s="76">
        <v>0</v>
      </c>
      <c r="W257" s="76">
        <v>0</v>
      </c>
      <c r="X257" s="76">
        <v>0</v>
      </c>
      <c r="Y257" s="76">
        <v>0</v>
      </c>
      <c r="Z257" s="76">
        <v>0</v>
      </c>
      <c r="AA257" s="76">
        <v>0</v>
      </c>
      <c r="AB257" s="76">
        <v>0</v>
      </c>
      <c r="AC257" s="76">
        <v>0</v>
      </c>
      <c r="AD257" s="76">
        <v>0</v>
      </c>
      <c r="AE257" s="76">
        <v>0</v>
      </c>
      <c r="AF257" s="76">
        <v>0</v>
      </c>
      <c r="AG257" s="76">
        <v>0</v>
      </c>
      <c r="AH257" s="76">
        <v>0</v>
      </c>
      <c r="AI257" s="76">
        <v>0</v>
      </c>
      <c r="AJ257" s="77">
        <f t="shared" si="3"/>
        <v>0</v>
      </c>
      <c r="AM257" s="70"/>
    </row>
    <row r="258" spans="1:39" ht="20.100000000000001" hidden="1" customHeight="1" outlineLevel="2">
      <c r="A258" s="73">
        <v>1107</v>
      </c>
      <c r="B258" s="74" t="s">
        <v>895</v>
      </c>
      <c r="C258" s="75" t="s">
        <v>1298</v>
      </c>
      <c r="D258" s="76">
        <v>0</v>
      </c>
      <c r="E258" s="76">
        <v>0</v>
      </c>
      <c r="F258" s="76">
        <v>0</v>
      </c>
      <c r="G258" s="76">
        <v>0</v>
      </c>
      <c r="H258" s="76">
        <v>0</v>
      </c>
      <c r="I258" s="76">
        <v>0</v>
      </c>
      <c r="J258" s="76">
        <v>0</v>
      </c>
      <c r="K258" s="76">
        <v>0</v>
      </c>
      <c r="L258" s="76">
        <v>0</v>
      </c>
      <c r="M258" s="76">
        <v>0</v>
      </c>
      <c r="N258" s="76">
        <v>0</v>
      </c>
      <c r="O258" s="76">
        <v>0</v>
      </c>
      <c r="P258" s="76">
        <v>0</v>
      </c>
      <c r="Q258" s="76">
        <v>0</v>
      </c>
      <c r="R258" s="76">
        <v>0</v>
      </c>
      <c r="S258" s="76">
        <v>0</v>
      </c>
      <c r="T258" s="76">
        <v>0</v>
      </c>
      <c r="U258" s="76">
        <v>0</v>
      </c>
      <c r="V258" s="76">
        <v>0</v>
      </c>
      <c r="W258" s="76">
        <v>0</v>
      </c>
      <c r="X258" s="76">
        <v>0</v>
      </c>
      <c r="Y258" s="76">
        <v>0</v>
      </c>
      <c r="Z258" s="76">
        <v>0</v>
      </c>
      <c r="AA258" s="76">
        <v>0</v>
      </c>
      <c r="AB258" s="76">
        <v>0</v>
      </c>
      <c r="AC258" s="76">
        <v>0</v>
      </c>
      <c r="AD258" s="76">
        <v>0</v>
      </c>
      <c r="AE258" s="76">
        <v>0</v>
      </c>
      <c r="AF258" s="76">
        <v>0</v>
      </c>
      <c r="AG258" s="76">
        <v>0</v>
      </c>
      <c r="AH258" s="76">
        <v>0</v>
      </c>
      <c r="AI258" s="76">
        <v>0</v>
      </c>
      <c r="AJ258" s="77">
        <f t="shared" si="3"/>
        <v>0</v>
      </c>
      <c r="AM258" s="70"/>
    </row>
    <row r="259" spans="1:39" ht="20.100000000000001" hidden="1" customHeight="1" outlineLevel="2">
      <c r="A259" s="73">
        <v>1108</v>
      </c>
      <c r="B259" s="74" t="s">
        <v>896</v>
      </c>
      <c r="C259" s="75" t="s">
        <v>1298</v>
      </c>
      <c r="D259" s="76">
        <v>0</v>
      </c>
      <c r="E259" s="76">
        <v>0</v>
      </c>
      <c r="F259" s="76">
        <v>0</v>
      </c>
      <c r="G259" s="76">
        <v>0</v>
      </c>
      <c r="H259" s="76">
        <v>0</v>
      </c>
      <c r="I259" s="76">
        <v>0</v>
      </c>
      <c r="J259" s="76">
        <v>0</v>
      </c>
      <c r="K259" s="76">
        <v>0</v>
      </c>
      <c r="L259" s="76">
        <v>0</v>
      </c>
      <c r="M259" s="76">
        <v>0</v>
      </c>
      <c r="N259" s="76">
        <v>0</v>
      </c>
      <c r="O259" s="76">
        <v>0</v>
      </c>
      <c r="P259" s="76">
        <v>0</v>
      </c>
      <c r="Q259" s="76">
        <v>0</v>
      </c>
      <c r="R259" s="76">
        <v>0</v>
      </c>
      <c r="S259" s="76">
        <v>0</v>
      </c>
      <c r="T259" s="76">
        <v>0</v>
      </c>
      <c r="U259" s="76">
        <v>0</v>
      </c>
      <c r="V259" s="76">
        <v>0</v>
      </c>
      <c r="W259" s="76">
        <v>0</v>
      </c>
      <c r="X259" s="76">
        <v>0</v>
      </c>
      <c r="Y259" s="76">
        <v>0</v>
      </c>
      <c r="Z259" s="76">
        <v>0</v>
      </c>
      <c r="AA259" s="76">
        <v>0</v>
      </c>
      <c r="AB259" s="76">
        <v>0</v>
      </c>
      <c r="AC259" s="76">
        <v>0</v>
      </c>
      <c r="AD259" s="76">
        <v>0</v>
      </c>
      <c r="AE259" s="76">
        <v>0</v>
      </c>
      <c r="AF259" s="76">
        <v>0</v>
      </c>
      <c r="AG259" s="76">
        <v>0</v>
      </c>
      <c r="AH259" s="76">
        <v>0</v>
      </c>
      <c r="AI259" s="76">
        <v>0</v>
      </c>
      <c r="AJ259" s="77">
        <f t="shared" si="3"/>
        <v>0</v>
      </c>
      <c r="AM259" s="70"/>
    </row>
    <row r="260" spans="1:39" ht="20.100000000000001" hidden="1" customHeight="1" outlineLevel="2">
      <c r="A260" s="73">
        <v>1109</v>
      </c>
      <c r="B260" s="74" t="s">
        <v>897</v>
      </c>
      <c r="C260" s="75" t="s">
        <v>1298</v>
      </c>
      <c r="D260" s="76">
        <v>0</v>
      </c>
      <c r="E260" s="76">
        <v>0</v>
      </c>
      <c r="F260" s="76">
        <v>0</v>
      </c>
      <c r="G260" s="76">
        <v>0</v>
      </c>
      <c r="H260" s="76">
        <v>0</v>
      </c>
      <c r="I260" s="76">
        <v>0</v>
      </c>
      <c r="J260" s="76">
        <v>0</v>
      </c>
      <c r="K260" s="76">
        <v>0</v>
      </c>
      <c r="L260" s="76">
        <v>0</v>
      </c>
      <c r="M260" s="76">
        <v>0</v>
      </c>
      <c r="N260" s="76">
        <v>0</v>
      </c>
      <c r="O260" s="76">
        <v>0</v>
      </c>
      <c r="P260" s="76">
        <v>0</v>
      </c>
      <c r="Q260" s="76">
        <v>0</v>
      </c>
      <c r="R260" s="76">
        <v>0</v>
      </c>
      <c r="S260" s="76">
        <v>0</v>
      </c>
      <c r="T260" s="76">
        <v>0</v>
      </c>
      <c r="U260" s="76">
        <v>0</v>
      </c>
      <c r="V260" s="76">
        <v>0</v>
      </c>
      <c r="W260" s="76">
        <v>0</v>
      </c>
      <c r="X260" s="76">
        <v>0</v>
      </c>
      <c r="Y260" s="76">
        <v>0</v>
      </c>
      <c r="Z260" s="76">
        <v>0</v>
      </c>
      <c r="AA260" s="76">
        <v>0</v>
      </c>
      <c r="AB260" s="76">
        <v>0</v>
      </c>
      <c r="AC260" s="76">
        <v>0</v>
      </c>
      <c r="AD260" s="76">
        <v>0</v>
      </c>
      <c r="AE260" s="76">
        <v>0</v>
      </c>
      <c r="AF260" s="76">
        <v>0</v>
      </c>
      <c r="AG260" s="76">
        <v>0</v>
      </c>
      <c r="AH260" s="76">
        <v>0</v>
      </c>
      <c r="AI260" s="76">
        <v>0</v>
      </c>
      <c r="AJ260" s="77">
        <f t="shared" si="3"/>
        <v>0</v>
      </c>
      <c r="AM260" s="70"/>
    </row>
    <row r="261" spans="1:39" ht="20.100000000000001" hidden="1" customHeight="1" outlineLevel="2">
      <c r="A261" s="73">
        <v>1110</v>
      </c>
      <c r="B261" s="74" t="s">
        <v>898</v>
      </c>
      <c r="C261" s="75" t="s">
        <v>1298</v>
      </c>
      <c r="D261" s="76">
        <v>0</v>
      </c>
      <c r="E261" s="76">
        <v>0</v>
      </c>
      <c r="F261" s="76">
        <v>0</v>
      </c>
      <c r="G261" s="76">
        <v>0</v>
      </c>
      <c r="H261" s="76">
        <v>0</v>
      </c>
      <c r="I261" s="76">
        <v>0</v>
      </c>
      <c r="J261" s="76">
        <v>0</v>
      </c>
      <c r="K261" s="76">
        <v>0</v>
      </c>
      <c r="L261" s="76">
        <v>0</v>
      </c>
      <c r="M261" s="76">
        <v>0</v>
      </c>
      <c r="N261" s="76">
        <v>0</v>
      </c>
      <c r="O261" s="76">
        <v>0</v>
      </c>
      <c r="P261" s="76">
        <v>0</v>
      </c>
      <c r="Q261" s="76">
        <v>0</v>
      </c>
      <c r="R261" s="76">
        <v>0</v>
      </c>
      <c r="S261" s="76">
        <v>0</v>
      </c>
      <c r="T261" s="76">
        <v>0</v>
      </c>
      <c r="U261" s="76">
        <v>0</v>
      </c>
      <c r="V261" s="76">
        <v>0</v>
      </c>
      <c r="W261" s="76">
        <v>0</v>
      </c>
      <c r="X261" s="76">
        <v>0</v>
      </c>
      <c r="Y261" s="76">
        <v>0</v>
      </c>
      <c r="Z261" s="76">
        <v>0</v>
      </c>
      <c r="AA261" s="76">
        <v>0</v>
      </c>
      <c r="AB261" s="76">
        <v>0</v>
      </c>
      <c r="AC261" s="76">
        <v>0</v>
      </c>
      <c r="AD261" s="76">
        <v>0</v>
      </c>
      <c r="AE261" s="76">
        <v>0</v>
      </c>
      <c r="AF261" s="76">
        <v>0</v>
      </c>
      <c r="AG261" s="76">
        <v>0</v>
      </c>
      <c r="AH261" s="76">
        <v>0</v>
      </c>
      <c r="AI261" s="76">
        <v>0</v>
      </c>
      <c r="AJ261" s="77">
        <f t="shared" si="3"/>
        <v>0</v>
      </c>
      <c r="AM261" s="70"/>
    </row>
    <row r="262" spans="1:39" ht="20.100000000000001" hidden="1" customHeight="1" outlineLevel="2">
      <c r="A262" s="73">
        <v>1111</v>
      </c>
      <c r="B262" s="74" t="s">
        <v>899</v>
      </c>
      <c r="C262" s="75" t="s">
        <v>1298</v>
      </c>
      <c r="D262" s="76">
        <v>0</v>
      </c>
      <c r="E262" s="76">
        <v>0</v>
      </c>
      <c r="F262" s="76">
        <v>0</v>
      </c>
      <c r="G262" s="76">
        <v>0</v>
      </c>
      <c r="H262" s="76">
        <v>0</v>
      </c>
      <c r="I262" s="76">
        <v>0</v>
      </c>
      <c r="J262" s="76">
        <v>0</v>
      </c>
      <c r="K262" s="76">
        <v>0</v>
      </c>
      <c r="L262" s="76">
        <v>0</v>
      </c>
      <c r="M262" s="76">
        <v>0</v>
      </c>
      <c r="N262" s="76">
        <v>0</v>
      </c>
      <c r="O262" s="76">
        <v>0</v>
      </c>
      <c r="P262" s="76">
        <v>0</v>
      </c>
      <c r="Q262" s="76">
        <v>0</v>
      </c>
      <c r="R262" s="76">
        <v>0</v>
      </c>
      <c r="S262" s="76">
        <v>0</v>
      </c>
      <c r="T262" s="76">
        <v>0</v>
      </c>
      <c r="U262" s="76">
        <v>0</v>
      </c>
      <c r="V262" s="76">
        <v>0</v>
      </c>
      <c r="W262" s="76">
        <v>0</v>
      </c>
      <c r="X262" s="76">
        <v>0</v>
      </c>
      <c r="Y262" s="76">
        <v>0</v>
      </c>
      <c r="Z262" s="76">
        <v>0</v>
      </c>
      <c r="AA262" s="76">
        <v>0</v>
      </c>
      <c r="AB262" s="76">
        <v>0</v>
      </c>
      <c r="AC262" s="76">
        <v>0</v>
      </c>
      <c r="AD262" s="76">
        <v>0</v>
      </c>
      <c r="AE262" s="76">
        <v>0</v>
      </c>
      <c r="AF262" s="76">
        <v>0</v>
      </c>
      <c r="AG262" s="76">
        <v>0</v>
      </c>
      <c r="AH262" s="76">
        <v>0</v>
      </c>
      <c r="AI262" s="76">
        <v>0</v>
      </c>
      <c r="AJ262" s="77">
        <f t="shared" si="3"/>
        <v>0</v>
      </c>
      <c r="AM262" s="70"/>
    </row>
    <row r="263" spans="1:39" ht="20.100000000000001" hidden="1" customHeight="1" outlineLevel="2">
      <c r="A263" s="73">
        <v>1112</v>
      </c>
      <c r="B263" s="74" t="s">
        <v>900</v>
      </c>
      <c r="C263" s="75" t="s">
        <v>1298</v>
      </c>
      <c r="D263" s="76">
        <v>0</v>
      </c>
      <c r="E263" s="76">
        <v>0</v>
      </c>
      <c r="F263" s="76">
        <v>0</v>
      </c>
      <c r="G263" s="76">
        <v>0</v>
      </c>
      <c r="H263" s="76">
        <v>0</v>
      </c>
      <c r="I263" s="76">
        <v>0</v>
      </c>
      <c r="J263" s="76">
        <v>0</v>
      </c>
      <c r="K263" s="76">
        <v>0</v>
      </c>
      <c r="L263" s="76">
        <v>0</v>
      </c>
      <c r="M263" s="76">
        <v>0</v>
      </c>
      <c r="N263" s="76">
        <v>0</v>
      </c>
      <c r="O263" s="76">
        <v>0</v>
      </c>
      <c r="P263" s="76">
        <v>0</v>
      </c>
      <c r="Q263" s="76">
        <v>0</v>
      </c>
      <c r="R263" s="76">
        <v>0</v>
      </c>
      <c r="S263" s="76">
        <v>0</v>
      </c>
      <c r="T263" s="76">
        <v>0</v>
      </c>
      <c r="U263" s="76">
        <v>0</v>
      </c>
      <c r="V263" s="76">
        <v>0</v>
      </c>
      <c r="W263" s="76">
        <v>0</v>
      </c>
      <c r="X263" s="76">
        <v>0</v>
      </c>
      <c r="Y263" s="76">
        <v>0</v>
      </c>
      <c r="Z263" s="76">
        <v>0</v>
      </c>
      <c r="AA263" s="76">
        <v>0</v>
      </c>
      <c r="AB263" s="76">
        <v>0</v>
      </c>
      <c r="AC263" s="76">
        <v>0</v>
      </c>
      <c r="AD263" s="76">
        <v>0</v>
      </c>
      <c r="AE263" s="76">
        <v>0</v>
      </c>
      <c r="AF263" s="76">
        <v>0</v>
      </c>
      <c r="AG263" s="76">
        <v>0</v>
      </c>
      <c r="AH263" s="76">
        <v>0</v>
      </c>
      <c r="AI263" s="76">
        <v>0</v>
      </c>
      <c r="AJ263" s="77">
        <f t="shared" si="3"/>
        <v>0</v>
      </c>
      <c r="AM263" s="70"/>
    </row>
    <row r="264" spans="1:39" ht="20.100000000000001" hidden="1" customHeight="1" outlineLevel="2">
      <c r="A264" s="73">
        <v>1113</v>
      </c>
      <c r="B264" s="74" t="s">
        <v>901</v>
      </c>
      <c r="C264" s="75" t="s">
        <v>1298</v>
      </c>
      <c r="D264" s="76">
        <v>0</v>
      </c>
      <c r="E264" s="76">
        <v>0</v>
      </c>
      <c r="F264" s="76">
        <v>0</v>
      </c>
      <c r="G264" s="76">
        <v>0</v>
      </c>
      <c r="H264" s="76">
        <v>0</v>
      </c>
      <c r="I264" s="76">
        <v>0</v>
      </c>
      <c r="J264" s="76">
        <v>0</v>
      </c>
      <c r="K264" s="76">
        <v>0</v>
      </c>
      <c r="L264" s="76">
        <v>0</v>
      </c>
      <c r="M264" s="76">
        <v>0</v>
      </c>
      <c r="N264" s="76">
        <v>0</v>
      </c>
      <c r="O264" s="76">
        <v>0</v>
      </c>
      <c r="P264" s="76">
        <v>0</v>
      </c>
      <c r="Q264" s="76">
        <v>0</v>
      </c>
      <c r="R264" s="76">
        <v>0</v>
      </c>
      <c r="S264" s="76">
        <v>0</v>
      </c>
      <c r="T264" s="76">
        <v>0</v>
      </c>
      <c r="U264" s="76">
        <v>0</v>
      </c>
      <c r="V264" s="76">
        <v>0</v>
      </c>
      <c r="W264" s="76">
        <v>0</v>
      </c>
      <c r="X264" s="76">
        <v>0</v>
      </c>
      <c r="Y264" s="76">
        <v>0</v>
      </c>
      <c r="Z264" s="76">
        <v>0</v>
      </c>
      <c r="AA264" s="76">
        <v>0</v>
      </c>
      <c r="AB264" s="76">
        <v>0</v>
      </c>
      <c r="AC264" s="76">
        <v>0</v>
      </c>
      <c r="AD264" s="76">
        <v>0</v>
      </c>
      <c r="AE264" s="76">
        <v>0</v>
      </c>
      <c r="AF264" s="76">
        <v>0</v>
      </c>
      <c r="AG264" s="76">
        <v>0</v>
      </c>
      <c r="AH264" s="76">
        <v>0</v>
      </c>
      <c r="AI264" s="76">
        <v>0</v>
      </c>
      <c r="AJ264" s="77">
        <f t="shared" si="3"/>
        <v>0</v>
      </c>
      <c r="AM264" s="70"/>
    </row>
    <row r="265" spans="1:39" ht="20.100000000000001" hidden="1" customHeight="1" outlineLevel="2">
      <c r="A265" s="73">
        <v>1114</v>
      </c>
      <c r="B265" s="74" t="s">
        <v>902</v>
      </c>
      <c r="C265" s="75" t="s">
        <v>1298</v>
      </c>
      <c r="D265" s="76">
        <v>0</v>
      </c>
      <c r="E265" s="76">
        <v>0</v>
      </c>
      <c r="F265" s="76">
        <v>0</v>
      </c>
      <c r="G265" s="76">
        <v>0</v>
      </c>
      <c r="H265" s="76">
        <v>0</v>
      </c>
      <c r="I265" s="76">
        <v>0</v>
      </c>
      <c r="J265" s="76">
        <v>0</v>
      </c>
      <c r="K265" s="76">
        <v>0</v>
      </c>
      <c r="L265" s="76">
        <v>0</v>
      </c>
      <c r="M265" s="76">
        <v>0</v>
      </c>
      <c r="N265" s="76">
        <v>0</v>
      </c>
      <c r="O265" s="76">
        <v>0</v>
      </c>
      <c r="P265" s="76">
        <v>0</v>
      </c>
      <c r="Q265" s="76">
        <v>0</v>
      </c>
      <c r="R265" s="76">
        <v>0</v>
      </c>
      <c r="S265" s="76">
        <v>0</v>
      </c>
      <c r="T265" s="76">
        <v>0</v>
      </c>
      <c r="U265" s="76">
        <v>0</v>
      </c>
      <c r="V265" s="76">
        <v>0</v>
      </c>
      <c r="W265" s="76">
        <v>0</v>
      </c>
      <c r="X265" s="76">
        <v>0</v>
      </c>
      <c r="Y265" s="76">
        <v>0</v>
      </c>
      <c r="Z265" s="76">
        <v>0</v>
      </c>
      <c r="AA265" s="76">
        <v>0</v>
      </c>
      <c r="AB265" s="76">
        <v>0</v>
      </c>
      <c r="AC265" s="76">
        <v>0</v>
      </c>
      <c r="AD265" s="76">
        <v>0</v>
      </c>
      <c r="AE265" s="76">
        <v>0</v>
      </c>
      <c r="AF265" s="76">
        <v>0</v>
      </c>
      <c r="AG265" s="76">
        <v>0</v>
      </c>
      <c r="AH265" s="76">
        <v>0</v>
      </c>
      <c r="AI265" s="76">
        <v>0</v>
      </c>
      <c r="AJ265" s="77">
        <f t="shared" si="3"/>
        <v>0</v>
      </c>
      <c r="AM265" s="70"/>
    </row>
    <row r="266" spans="1:39" ht="20.100000000000001" hidden="1" customHeight="1" outlineLevel="2">
      <c r="A266" s="73">
        <v>1115</v>
      </c>
      <c r="B266" s="74" t="s">
        <v>903</v>
      </c>
      <c r="C266" s="75" t="s">
        <v>1298</v>
      </c>
      <c r="D266" s="76">
        <v>0</v>
      </c>
      <c r="E266" s="76">
        <v>0</v>
      </c>
      <c r="F266" s="76">
        <v>0</v>
      </c>
      <c r="G266" s="76">
        <v>0</v>
      </c>
      <c r="H266" s="76">
        <v>0</v>
      </c>
      <c r="I266" s="76">
        <v>0</v>
      </c>
      <c r="J266" s="76">
        <v>0</v>
      </c>
      <c r="K266" s="76">
        <v>0</v>
      </c>
      <c r="L266" s="76">
        <v>0</v>
      </c>
      <c r="M266" s="76">
        <v>0</v>
      </c>
      <c r="N266" s="76">
        <v>0</v>
      </c>
      <c r="O266" s="76">
        <v>0</v>
      </c>
      <c r="P266" s="76">
        <v>0</v>
      </c>
      <c r="Q266" s="76">
        <v>0</v>
      </c>
      <c r="R266" s="76">
        <v>0</v>
      </c>
      <c r="S266" s="76">
        <v>0</v>
      </c>
      <c r="T266" s="76">
        <v>0</v>
      </c>
      <c r="U266" s="76">
        <v>0</v>
      </c>
      <c r="V266" s="76">
        <v>0</v>
      </c>
      <c r="W266" s="76">
        <v>0</v>
      </c>
      <c r="X266" s="76">
        <v>0</v>
      </c>
      <c r="Y266" s="76">
        <v>0</v>
      </c>
      <c r="Z266" s="76">
        <v>0</v>
      </c>
      <c r="AA266" s="76">
        <v>0</v>
      </c>
      <c r="AB266" s="76">
        <v>0</v>
      </c>
      <c r="AC266" s="76">
        <v>0</v>
      </c>
      <c r="AD266" s="76">
        <v>0</v>
      </c>
      <c r="AE266" s="76">
        <v>0</v>
      </c>
      <c r="AF266" s="76">
        <v>0</v>
      </c>
      <c r="AG266" s="76">
        <v>0</v>
      </c>
      <c r="AH266" s="76">
        <v>0</v>
      </c>
      <c r="AI266" s="76">
        <v>0</v>
      </c>
      <c r="AJ266" s="77">
        <f t="shared" si="3"/>
        <v>0</v>
      </c>
      <c r="AM266" s="70"/>
    </row>
    <row r="267" spans="1:39" ht="20.100000000000001" hidden="1" customHeight="1" outlineLevel="2">
      <c r="A267" s="73">
        <v>1116</v>
      </c>
      <c r="B267" s="74" t="s">
        <v>904</v>
      </c>
      <c r="C267" s="75" t="s">
        <v>1298</v>
      </c>
      <c r="D267" s="76">
        <v>0</v>
      </c>
      <c r="E267" s="76">
        <v>0</v>
      </c>
      <c r="F267" s="76">
        <v>0</v>
      </c>
      <c r="G267" s="76">
        <v>0</v>
      </c>
      <c r="H267" s="76">
        <v>0</v>
      </c>
      <c r="I267" s="76">
        <v>0</v>
      </c>
      <c r="J267" s="76">
        <v>0</v>
      </c>
      <c r="K267" s="76">
        <v>0</v>
      </c>
      <c r="L267" s="76">
        <v>0</v>
      </c>
      <c r="M267" s="76">
        <v>0</v>
      </c>
      <c r="N267" s="76">
        <v>0</v>
      </c>
      <c r="O267" s="76">
        <v>0</v>
      </c>
      <c r="P267" s="76">
        <v>0</v>
      </c>
      <c r="Q267" s="76">
        <v>0</v>
      </c>
      <c r="R267" s="76">
        <v>0</v>
      </c>
      <c r="S267" s="76">
        <v>0</v>
      </c>
      <c r="T267" s="76">
        <v>0</v>
      </c>
      <c r="U267" s="76">
        <v>0</v>
      </c>
      <c r="V267" s="76">
        <v>0</v>
      </c>
      <c r="W267" s="76">
        <v>0</v>
      </c>
      <c r="X267" s="76">
        <v>0</v>
      </c>
      <c r="Y267" s="76">
        <v>0</v>
      </c>
      <c r="Z267" s="76">
        <v>0</v>
      </c>
      <c r="AA267" s="76">
        <v>0</v>
      </c>
      <c r="AB267" s="76">
        <v>0</v>
      </c>
      <c r="AC267" s="76">
        <v>0</v>
      </c>
      <c r="AD267" s="76">
        <v>0</v>
      </c>
      <c r="AE267" s="76">
        <v>0</v>
      </c>
      <c r="AF267" s="76">
        <v>0</v>
      </c>
      <c r="AG267" s="76">
        <v>0</v>
      </c>
      <c r="AH267" s="76">
        <v>0</v>
      </c>
      <c r="AI267" s="76">
        <v>0</v>
      </c>
      <c r="AJ267" s="77">
        <f t="shared" si="3"/>
        <v>0</v>
      </c>
      <c r="AM267" s="70"/>
    </row>
    <row r="268" spans="1:39" ht="20.100000000000001" hidden="1" customHeight="1" outlineLevel="2">
      <c r="A268" s="73">
        <v>1117</v>
      </c>
      <c r="B268" s="74" t="s">
        <v>905</v>
      </c>
      <c r="C268" s="75" t="s">
        <v>1298</v>
      </c>
      <c r="D268" s="76">
        <v>0</v>
      </c>
      <c r="E268" s="76">
        <v>0</v>
      </c>
      <c r="F268" s="76">
        <v>0</v>
      </c>
      <c r="G268" s="76">
        <v>0</v>
      </c>
      <c r="H268" s="76">
        <v>0</v>
      </c>
      <c r="I268" s="76">
        <v>0</v>
      </c>
      <c r="J268" s="76">
        <v>0</v>
      </c>
      <c r="K268" s="76">
        <v>0</v>
      </c>
      <c r="L268" s="76">
        <v>0</v>
      </c>
      <c r="M268" s="76">
        <v>0</v>
      </c>
      <c r="N268" s="76">
        <v>0</v>
      </c>
      <c r="O268" s="76">
        <v>0</v>
      </c>
      <c r="P268" s="76">
        <v>0</v>
      </c>
      <c r="Q268" s="76">
        <v>0</v>
      </c>
      <c r="R268" s="76">
        <v>0</v>
      </c>
      <c r="S268" s="76">
        <v>0</v>
      </c>
      <c r="T268" s="76">
        <v>0</v>
      </c>
      <c r="U268" s="76">
        <v>0</v>
      </c>
      <c r="V268" s="76">
        <v>0</v>
      </c>
      <c r="W268" s="76">
        <v>0</v>
      </c>
      <c r="X268" s="76">
        <v>0</v>
      </c>
      <c r="Y268" s="76">
        <v>0</v>
      </c>
      <c r="Z268" s="76">
        <v>0</v>
      </c>
      <c r="AA268" s="76">
        <v>0</v>
      </c>
      <c r="AB268" s="76">
        <v>0</v>
      </c>
      <c r="AC268" s="76">
        <v>0</v>
      </c>
      <c r="AD268" s="76">
        <v>0</v>
      </c>
      <c r="AE268" s="76">
        <v>0</v>
      </c>
      <c r="AF268" s="76">
        <v>0</v>
      </c>
      <c r="AG268" s="76">
        <v>0</v>
      </c>
      <c r="AH268" s="76">
        <v>0</v>
      </c>
      <c r="AI268" s="76">
        <v>0</v>
      </c>
      <c r="AJ268" s="77">
        <f t="shared" si="3"/>
        <v>0</v>
      </c>
      <c r="AM268" s="70"/>
    </row>
    <row r="269" spans="1:39" ht="20.100000000000001" hidden="1" customHeight="1" outlineLevel="2">
      <c r="A269" s="73">
        <v>1118</v>
      </c>
      <c r="B269" s="74" t="s">
        <v>906</v>
      </c>
      <c r="C269" s="75" t="s">
        <v>1298</v>
      </c>
      <c r="D269" s="76">
        <v>0</v>
      </c>
      <c r="E269" s="76">
        <v>0</v>
      </c>
      <c r="F269" s="76">
        <v>0</v>
      </c>
      <c r="G269" s="76">
        <v>0</v>
      </c>
      <c r="H269" s="76">
        <v>0</v>
      </c>
      <c r="I269" s="76">
        <v>0</v>
      </c>
      <c r="J269" s="76">
        <v>0</v>
      </c>
      <c r="K269" s="76">
        <v>0</v>
      </c>
      <c r="L269" s="76">
        <v>0</v>
      </c>
      <c r="M269" s="76">
        <v>0</v>
      </c>
      <c r="N269" s="76">
        <v>0</v>
      </c>
      <c r="O269" s="76">
        <v>0</v>
      </c>
      <c r="P269" s="76">
        <v>0</v>
      </c>
      <c r="Q269" s="76">
        <v>0</v>
      </c>
      <c r="R269" s="76">
        <v>0</v>
      </c>
      <c r="S269" s="76">
        <v>0</v>
      </c>
      <c r="T269" s="76">
        <v>0</v>
      </c>
      <c r="U269" s="76">
        <v>0</v>
      </c>
      <c r="V269" s="76">
        <v>0</v>
      </c>
      <c r="W269" s="76">
        <v>0</v>
      </c>
      <c r="X269" s="76">
        <v>0</v>
      </c>
      <c r="Y269" s="76">
        <v>0</v>
      </c>
      <c r="Z269" s="76">
        <v>0</v>
      </c>
      <c r="AA269" s="76">
        <v>0</v>
      </c>
      <c r="AB269" s="76">
        <v>0</v>
      </c>
      <c r="AC269" s="76">
        <v>0</v>
      </c>
      <c r="AD269" s="76">
        <v>0</v>
      </c>
      <c r="AE269" s="76">
        <v>0</v>
      </c>
      <c r="AF269" s="76">
        <v>0</v>
      </c>
      <c r="AG269" s="76">
        <v>0</v>
      </c>
      <c r="AH269" s="76">
        <v>0</v>
      </c>
      <c r="AI269" s="76">
        <v>0</v>
      </c>
      <c r="AJ269" s="77">
        <f t="shared" si="3"/>
        <v>0</v>
      </c>
      <c r="AM269" s="70"/>
    </row>
    <row r="270" spans="1:39" ht="20.100000000000001" hidden="1" customHeight="1" outlineLevel="2">
      <c r="A270" s="73">
        <v>1119</v>
      </c>
      <c r="B270" s="74" t="s">
        <v>907</v>
      </c>
      <c r="C270" s="75" t="s">
        <v>1298</v>
      </c>
      <c r="D270" s="76">
        <v>0</v>
      </c>
      <c r="E270" s="76">
        <v>0</v>
      </c>
      <c r="F270" s="76">
        <v>0</v>
      </c>
      <c r="G270" s="76">
        <v>0</v>
      </c>
      <c r="H270" s="76">
        <v>0</v>
      </c>
      <c r="I270" s="76">
        <v>0</v>
      </c>
      <c r="J270" s="76">
        <v>0</v>
      </c>
      <c r="K270" s="76">
        <v>0</v>
      </c>
      <c r="L270" s="76">
        <v>0</v>
      </c>
      <c r="M270" s="76">
        <v>0</v>
      </c>
      <c r="N270" s="76">
        <v>0</v>
      </c>
      <c r="O270" s="76">
        <v>0</v>
      </c>
      <c r="P270" s="76">
        <v>0</v>
      </c>
      <c r="Q270" s="76">
        <v>0</v>
      </c>
      <c r="R270" s="76">
        <v>0</v>
      </c>
      <c r="S270" s="76">
        <v>0</v>
      </c>
      <c r="T270" s="76">
        <v>0</v>
      </c>
      <c r="U270" s="76">
        <v>0</v>
      </c>
      <c r="V270" s="76">
        <v>0</v>
      </c>
      <c r="W270" s="76">
        <v>0</v>
      </c>
      <c r="X270" s="76">
        <v>0</v>
      </c>
      <c r="Y270" s="76">
        <v>0</v>
      </c>
      <c r="Z270" s="76">
        <v>0</v>
      </c>
      <c r="AA270" s="76">
        <v>0</v>
      </c>
      <c r="AB270" s="76">
        <v>0</v>
      </c>
      <c r="AC270" s="76">
        <v>0</v>
      </c>
      <c r="AD270" s="76">
        <v>0</v>
      </c>
      <c r="AE270" s="76">
        <v>0</v>
      </c>
      <c r="AF270" s="76">
        <v>0</v>
      </c>
      <c r="AG270" s="76">
        <v>0</v>
      </c>
      <c r="AH270" s="76">
        <v>0</v>
      </c>
      <c r="AI270" s="76">
        <v>0</v>
      </c>
      <c r="AJ270" s="77">
        <f t="shared" ref="AJ270:AJ333" si="4">SUM(D270:AI270)</f>
        <v>0</v>
      </c>
      <c r="AM270" s="70"/>
    </row>
    <row r="271" spans="1:39" ht="20.100000000000001" hidden="1" customHeight="1" outlineLevel="2">
      <c r="A271" s="73">
        <v>1120</v>
      </c>
      <c r="B271" s="74" t="s">
        <v>908</v>
      </c>
      <c r="C271" s="75" t="s">
        <v>1298</v>
      </c>
      <c r="D271" s="76">
        <v>0</v>
      </c>
      <c r="E271" s="76">
        <v>0</v>
      </c>
      <c r="F271" s="76">
        <v>0</v>
      </c>
      <c r="G271" s="76">
        <v>0</v>
      </c>
      <c r="H271" s="76">
        <v>0</v>
      </c>
      <c r="I271" s="76">
        <v>0</v>
      </c>
      <c r="J271" s="76">
        <v>0</v>
      </c>
      <c r="K271" s="76">
        <v>0</v>
      </c>
      <c r="L271" s="76">
        <v>0</v>
      </c>
      <c r="M271" s="76">
        <v>0</v>
      </c>
      <c r="N271" s="76">
        <v>0</v>
      </c>
      <c r="O271" s="76">
        <v>0</v>
      </c>
      <c r="P271" s="76">
        <v>0</v>
      </c>
      <c r="Q271" s="76">
        <v>0</v>
      </c>
      <c r="R271" s="76">
        <v>0</v>
      </c>
      <c r="S271" s="76">
        <v>0</v>
      </c>
      <c r="T271" s="76">
        <v>0</v>
      </c>
      <c r="U271" s="76">
        <v>0</v>
      </c>
      <c r="V271" s="76">
        <v>0</v>
      </c>
      <c r="W271" s="76">
        <v>0</v>
      </c>
      <c r="X271" s="76">
        <v>0</v>
      </c>
      <c r="Y271" s="76">
        <v>0</v>
      </c>
      <c r="Z271" s="76">
        <v>0</v>
      </c>
      <c r="AA271" s="76">
        <v>0</v>
      </c>
      <c r="AB271" s="76">
        <v>0</v>
      </c>
      <c r="AC271" s="76">
        <v>0</v>
      </c>
      <c r="AD271" s="76">
        <v>0</v>
      </c>
      <c r="AE271" s="76">
        <v>0</v>
      </c>
      <c r="AF271" s="76">
        <v>0</v>
      </c>
      <c r="AG271" s="76">
        <v>0</v>
      </c>
      <c r="AH271" s="76">
        <v>0</v>
      </c>
      <c r="AI271" s="76">
        <v>0</v>
      </c>
      <c r="AJ271" s="77">
        <f t="shared" si="4"/>
        <v>0</v>
      </c>
      <c r="AM271" s="70"/>
    </row>
    <row r="272" spans="1:39" ht="20.100000000000001" hidden="1" customHeight="1" outlineLevel="2">
      <c r="A272" s="73">
        <v>1121</v>
      </c>
      <c r="B272" s="74" t="s">
        <v>909</v>
      </c>
      <c r="C272" s="75" t="s">
        <v>1298</v>
      </c>
      <c r="D272" s="76">
        <v>0</v>
      </c>
      <c r="E272" s="76">
        <v>0</v>
      </c>
      <c r="F272" s="76">
        <v>0</v>
      </c>
      <c r="G272" s="76">
        <v>0</v>
      </c>
      <c r="H272" s="76">
        <v>0</v>
      </c>
      <c r="I272" s="76">
        <v>0</v>
      </c>
      <c r="J272" s="76">
        <v>0</v>
      </c>
      <c r="K272" s="76">
        <v>0</v>
      </c>
      <c r="L272" s="76">
        <v>0</v>
      </c>
      <c r="M272" s="76">
        <v>0</v>
      </c>
      <c r="N272" s="76">
        <v>0</v>
      </c>
      <c r="O272" s="76">
        <v>0</v>
      </c>
      <c r="P272" s="76">
        <v>0</v>
      </c>
      <c r="Q272" s="76">
        <v>0</v>
      </c>
      <c r="R272" s="76">
        <v>0</v>
      </c>
      <c r="S272" s="76">
        <v>0</v>
      </c>
      <c r="T272" s="76">
        <v>0</v>
      </c>
      <c r="U272" s="76">
        <v>0</v>
      </c>
      <c r="V272" s="76">
        <v>0</v>
      </c>
      <c r="W272" s="76">
        <v>0</v>
      </c>
      <c r="X272" s="76">
        <v>0</v>
      </c>
      <c r="Y272" s="76">
        <v>0</v>
      </c>
      <c r="Z272" s="76">
        <v>0</v>
      </c>
      <c r="AA272" s="76">
        <v>0</v>
      </c>
      <c r="AB272" s="76">
        <v>0</v>
      </c>
      <c r="AC272" s="76">
        <v>0</v>
      </c>
      <c r="AD272" s="76">
        <v>0</v>
      </c>
      <c r="AE272" s="76">
        <v>0</v>
      </c>
      <c r="AF272" s="76">
        <v>0</v>
      </c>
      <c r="AG272" s="76">
        <v>0</v>
      </c>
      <c r="AH272" s="76">
        <v>0</v>
      </c>
      <c r="AI272" s="76">
        <v>0</v>
      </c>
      <c r="AJ272" s="77">
        <f t="shared" si="4"/>
        <v>0</v>
      </c>
      <c r="AM272" s="70"/>
    </row>
    <row r="273" spans="1:39" ht="20.100000000000001" hidden="1" customHeight="1" outlineLevel="2">
      <c r="A273" s="73">
        <v>1122</v>
      </c>
      <c r="B273" s="74" t="s">
        <v>910</v>
      </c>
      <c r="C273" s="75" t="s">
        <v>1298</v>
      </c>
      <c r="D273" s="76">
        <v>0</v>
      </c>
      <c r="E273" s="76">
        <v>0</v>
      </c>
      <c r="F273" s="76">
        <v>0</v>
      </c>
      <c r="G273" s="76">
        <v>0</v>
      </c>
      <c r="H273" s="76">
        <v>0</v>
      </c>
      <c r="I273" s="76">
        <v>0</v>
      </c>
      <c r="J273" s="76">
        <v>0</v>
      </c>
      <c r="K273" s="76">
        <v>0</v>
      </c>
      <c r="L273" s="76">
        <v>0</v>
      </c>
      <c r="M273" s="76">
        <v>0</v>
      </c>
      <c r="N273" s="76">
        <v>0</v>
      </c>
      <c r="O273" s="76">
        <v>0</v>
      </c>
      <c r="P273" s="76">
        <v>0</v>
      </c>
      <c r="Q273" s="76">
        <v>0</v>
      </c>
      <c r="R273" s="76">
        <v>0</v>
      </c>
      <c r="S273" s="76">
        <v>0</v>
      </c>
      <c r="T273" s="76">
        <v>0</v>
      </c>
      <c r="U273" s="76">
        <v>0</v>
      </c>
      <c r="V273" s="76">
        <v>0</v>
      </c>
      <c r="W273" s="76">
        <v>0</v>
      </c>
      <c r="X273" s="76">
        <v>0</v>
      </c>
      <c r="Y273" s="76">
        <v>0</v>
      </c>
      <c r="Z273" s="76">
        <v>0</v>
      </c>
      <c r="AA273" s="76">
        <v>0</v>
      </c>
      <c r="AB273" s="76">
        <v>0</v>
      </c>
      <c r="AC273" s="76">
        <v>0</v>
      </c>
      <c r="AD273" s="76">
        <v>0</v>
      </c>
      <c r="AE273" s="76">
        <v>0</v>
      </c>
      <c r="AF273" s="76">
        <v>0</v>
      </c>
      <c r="AG273" s="76">
        <v>0</v>
      </c>
      <c r="AH273" s="76">
        <v>0</v>
      </c>
      <c r="AI273" s="76">
        <v>0</v>
      </c>
      <c r="AJ273" s="77">
        <f t="shared" si="4"/>
        <v>0</v>
      </c>
      <c r="AM273" s="70"/>
    </row>
    <row r="274" spans="1:39" ht="20.100000000000001" hidden="1" customHeight="1" outlineLevel="2">
      <c r="A274" s="73">
        <v>1123</v>
      </c>
      <c r="B274" s="74" t="s">
        <v>911</v>
      </c>
      <c r="C274" s="75" t="s">
        <v>1298</v>
      </c>
      <c r="D274" s="76">
        <v>0</v>
      </c>
      <c r="E274" s="76">
        <v>0</v>
      </c>
      <c r="F274" s="76">
        <v>0</v>
      </c>
      <c r="G274" s="76">
        <v>0</v>
      </c>
      <c r="H274" s="76">
        <v>0</v>
      </c>
      <c r="I274" s="76">
        <v>0</v>
      </c>
      <c r="J274" s="76">
        <v>0</v>
      </c>
      <c r="K274" s="76">
        <v>0</v>
      </c>
      <c r="L274" s="76">
        <v>0</v>
      </c>
      <c r="M274" s="76">
        <v>0</v>
      </c>
      <c r="N274" s="76">
        <v>0</v>
      </c>
      <c r="O274" s="76">
        <v>0</v>
      </c>
      <c r="P274" s="76">
        <v>0</v>
      </c>
      <c r="Q274" s="76">
        <v>0</v>
      </c>
      <c r="R274" s="76">
        <v>0</v>
      </c>
      <c r="S274" s="76">
        <v>0</v>
      </c>
      <c r="T274" s="76">
        <v>0</v>
      </c>
      <c r="U274" s="76">
        <v>0</v>
      </c>
      <c r="V274" s="76">
        <v>0</v>
      </c>
      <c r="W274" s="76">
        <v>0</v>
      </c>
      <c r="X274" s="76">
        <v>0</v>
      </c>
      <c r="Y274" s="76">
        <v>0</v>
      </c>
      <c r="Z274" s="76">
        <v>0</v>
      </c>
      <c r="AA274" s="76">
        <v>0</v>
      </c>
      <c r="AB274" s="76">
        <v>0</v>
      </c>
      <c r="AC274" s="76">
        <v>0</v>
      </c>
      <c r="AD274" s="76">
        <v>0</v>
      </c>
      <c r="AE274" s="76">
        <v>0</v>
      </c>
      <c r="AF274" s="76">
        <v>0</v>
      </c>
      <c r="AG274" s="76">
        <v>0</v>
      </c>
      <c r="AH274" s="76">
        <v>0</v>
      </c>
      <c r="AI274" s="76">
        <v>0</v>
      </c>
      <c r="AJ274" s="77">
        <f t="shared" si="4"/>
        <v>0</v>
      </c>
      <c r="AM274" s="70"/>
    </row>
    <row r="275" spans="1:39" ht="20.100000000000001" hidden="1" customHeight="1" outlineLevel="2">
      <c r="A275" s="73">
        <v>1124</v>
      </c>
      <c r="B275" s="74" t="s">
        <v>912</v>
      </c>
      <c r="C275" s="75" t="s">
        <v>1298</v>
      </c>
      <c r="D275" s="76">
        <v>0</v>
      </c>
      <c r="E275" s="76">
        <v>0</v>
      </c>
      <c r="F275" s="76">
        <v>0</v>
      </c>
      <c r="G275" s="76">
        <v>0</v>
      </c>
      <c r="H275" s="76">
        <v>0</v>
      </c>
      <c r="I275" s="76">
        <v>0</v>
      </c>
      <c r="J275" s="76">
        <v>0</v>
      </c>
      <c r="K275" s="76">
        <v>0</v>
      </c>
      <c r="L275" s="76">
        <v>0</v>
      </c>
      <c r="M275" s="76">
        <v>0</v>
      </c>
      <c r="N275" s="76">
        <v>0</v>
      </c>
      <c r="O275" s="76">
        <v>0</v>
      </c>
      <c r="P275" s="76">
        <v>0</v>
      </c>
      <c r="Q275" s="76">
        <v>0</v>
      </c>
      <c r="R275" s="76">
        <v>0</v>
      </c>
      <c r="S275" s="76">
        <v>0</v>
      </c>
      <c r="T275" s="76">
        <v>0</v>
      </c>
      <c r="U275" s="76">
        <v>0</v>
      </c>
      <c r="V275" s="76">
        <v>0</v>
      </c>
      <c r="W275" s="76">
        <v>0</v>
      </c>
      <c r="X275" s="76">
        <v>0</v>
      </c>
      <c r="Y275" s="76">
        <v>0</v>
      </c>
      <c r="Z275" s="76">
        <v>0</v>
      </c>
      <c r="AA275" s="76">
        <v>0</v>
      </c>
      <c r="AB275" s="76">
        <v>0</v>
      </c>
      <c r="AC275" s="76">
        <v>0</v>
      </c>
      <c r="AD275" s="76">
        <v>0</v>
      </c>
      <c r="AE275" s="76">
        <v>0</v>
      </c>
      <c r="AF275" s="76">
        <v>0</v>
      </c>
      <c r="AG275" s="76">
        <v>0</v>
      </c>
      <c r="AH275" s="76">
        <v>0</v>
      </c>
      <c r="AI275" s="76">
        <v>0</v>
      </c>
      <c r="AJ275" s="77">
        <f t="shared" si="4"/>
        <v>0</v>
      </c>
      <c r="AM275" s="70"/>
    </row>
    <row r="276" spans="1:39" ht="20.100000000000001" hidden="1" customHeight="1" outlineLevel="2">
      <c r="A276" s="73">
        <v>1125</v>
      </c>
      <c r="B276" s="74" t="s">
        <v>913</v>
      </c>
      <c r="C276" s="75" t="s">
        <v>1298</v>
      </c>
      <c r="D276" s="76">
        <v>0</v>
      </c>
      <c r="E276" s="76">
        <v>0</v>
      </c>
      <c r="F276" s="76">
        <v>0</v>
      </c>
      <c r="G276" s="76">
        <v>0</v>
      </c>
      <c r="H276" s="76">
        <v>0</v>
      </c>
      <c r="I276" s="76">
        <v>0</v>
      </c>
      <c r="J276" s="76">
        <v>0</v>
      </c>
      <c r="K276" s="76">
        <v>0</v>
      </c>
      <c r="L276" s="76">
        <v>0</v>
      </c>
      <c r="M276" s="76">
        <v>0</v>
      </c>
      <c r="N276" s="76">
        <v>0</v>
      </c>
      <c r="O276" s="76">
        <v>0</v>
      </c>
      <c r="P276" s="76">
        <v>0</v>
      </c>
      <c r="Q276" s="76">
        <v>0</v>
      </c>
      <c r="R276" s="76">
        <v>0</v>
      </c>
      <c r="S276" s="76">
        <v>0</v>
      </c>
      <c r="T276" s="76">
        <v>0</v>
      </c>
      <c r="U276" s="76">
        <v>0</v>
      </c>
      <c r="V276" s="76">
        <v>0</v>
      </c>
      <c r="W276" s="76">
        <v>0</v>
      </c>
      <c r="X276" s="76">
        <v>0</v>
      </c>
      <c r="Y276" s="76">
        <v>0</v>
      </c>
      <c r="Z276" s="76">
        <v>0</v>
      </c>
      <c r="AA276" s="76">
        <v>0</v>
      </c>
      <c r="AB276" s="76">
        <v>0</v>
      </c>
      <c r="AC276" s="76">
        <v>0</v>
      </c>
      <c r="AD276" s="76">
        <v>0</v>
      </c>
      <c r="AE276" s="76">
        <v>0</v>
      </c>
      <c r="AF276" s="76">
        <v>0</v>
      </c>
      <c r="AG276" s="76">
        <v>0</v>
      </c>
      <c r="AH276" s="76">
        <v>0</v>
      </c>
      <c r="AI276" s="76">
        <v>0</v>
      </c>
      <c r="AJ276" s="77">
        <f t="shared" si="4"/>
        <v>0</v>
      </c>
      <c r="AM276" s="70"/>
    </row>
    <row r="277" spans="1:39" ht="20.100000000000001" hidden="1" customHeight="1" outlineLevel="2">
      <c r="A277" s="73">
        <v>1126</v>
      </c>
      <c r="B277" s="74" t="s">
        <v>914</v>
      </c>
      <c r="C277" s="75" t="s">
        <v>1298</v>
      </c>
      <c r="D277" s="76">
        <v>0</v>
      </c>
      <c r="E277" s="76">
        <v>0</v>
      </c>
      <c r="F277" s="76">
        <v>0</v>
      </c>
      <c r="G277" s="76">
        <v>0</v>
      </c>
      <c r="H277" s="76">
        <v>0</v>
      </c>
      <c r="I277" s="76">
        <v>0</v>
      </c>
      <c r="J277" s="76">
        <v>0</v>
      </c>
      <c r="K277" s="76">
        <v>0</v>
      </c>
      <c r="L277" s="76">
        <v>0</v>
      </c>
      <c r="M277" s="76">
        <v>0</v>
      </c>
      <c r="N277" s="76">
        <v>0</v>
      </c>
      <c r="O277" s="76">
        <v>0</v>
      </c>
      <c r="P277" s="76">
        <v>0</v>
      </c>
      <c r="Q277" s="76">
        <v>0</v>
      </c>
      <c r="R277" s="76">
        <v>0</v>
      </c>
      <c r="S277" s="76">
        <v>0</v>
      </c>
      <c r="T277" s="76">
        <v>0</v>
      </c>
      <c r="U277" s="76">
        <v>0</v>
      </c>
      <c r="V277" s="76">
        <v>0</v>
      </c>
      <c r="W277" s="76">
        <v>0</v>
      </c>
      <c r="X277" s="76">
        <v>0</v>
      </c>
      <c r="Y277" s="76">
        <v>0</v>
      </c>
      <c r="Z277" s="76">
        <v>0</v>
      </c>
      <c r="AA277" s="76">
        <v>0</v>
      </c>
      <c r="AB277" s="76">
        <v>0</v>
      </c>
      <c r="AC277" s="76">
        <v>0</v>
      </c>
      <c r="AD277" s="76">
        <v>0</v>
      </c>
      <c r="AE277" s="76">
        <v>0</v>
      </c>
      <c r="AF277" s="76">
        <v>0</v>
      </c>
      <c r="AG277" s="76">
        <v>0</v>
      </c>
      <c r="AH277" s="76">
        <v>0</v>
      </c>
      <c r="AI277" s="76">
        <v>0</v>
      </c>
      <c r="AJ277" s="77">
        <f t="shared" si="4"/>
        <v>0</v>
      </c>
      <c r="AM277" s="70"/>
    </row>
    <row r="278" spans="1:39" ht="20.100000000000001" hidden="1" customHeight="1" outlineLevel="2">
      <c r="A278" s="73">
        <v>1127</v>
      </c>
      <c r="B278" s="74" t="s">
        <v>915</v>
      </c>
      <c r="C278" s="75" t="s">
        <v>1298</v>
      </c>
      <c r="D278" s="76">
        <v>0</v>
      </c>
      <c r="E278" s="76">
        <v>0</v>
      </c>
      <c r="F278" s="76">
        <v>0</v>
      </c>
      <c r="G278" s="76">
        <v>0</v>
      </c>
      <c r="H278" s="76">
        <v>0</v>
      </c>
      <c r="I278" s="76">
        <v>0</v>
      </c>
      <c r="J278" s="76">
        <v>0</v>
      </c>
      <c r="K278" s="76">
        <v>0</v>
      </c>
      <c r="L278" s="76">
        <v>0</v>
      </c>
      <c r="M278" s="76">
        <v>0</v>
      </c>
      <c r="N278" s="76">
        <v>0</v>
      </c>
      <c r="O278" s="76">
        <v>0</v>
      </c>
      <c r="P278" s="76">
        <v>0</v>
      </c>
      <c r="Q278" s="76">
        <v>0</v>
      </c>
      <c r="R278" s="76">
        <v>0</v>
      </c>
      <c r="S278" s="76">
        <v>0</v>
      </c>
      <c r="T278" s="76">
        <v>0</v>
      </c>
      <c r="U278" s="76">
        <v>0</v>
      </c>
      <c r="V278" s="76">
        <v>0</v>
      </c>
      <c r="W278" s="76">
        <v>0</v>
      </c>
      <c r="X278" s="76">
        <v>0</v>
      </c>
      <c r="Y278" s="76">
        <v>0</v>
      </c>
      <c r="Z278" s="76">
        <v>0</v>
      </c>
      <c r="AA278" s="76">
        <v>0</v>
      </c>
      <c r="AB278" s="76">
        <v>0</v>
      </c>
      <c r="AC278" s="76">
        <v>0</v>
      </c>
      <c r="AD278" s="76">
        <v>0</v>
      </c>
      <c r="AE278" s="76">
        <v>0</v>
      </c>
      <c r="AF278" s="76">
        <v>0</v>
      </c>
      <c r="AG278" s="76">
        <v>0</v>
      </c>
      <c r="AH278" s="76">
        <v>0</v>
      </c>
      <c r="AI278" s="76">
        <v>0</v>
      </c>
      <c r="AJ278" s="77">
        <f t="shared" si="4"/>
        <v>0</v>
      </c>
      <c r="AM278" s="70"/>
    </row>
    <row r="279" spans="1:39" ht="20.100000000000001" hidden="1" customHeight="1" outlineLevel="2">
      <c r="A279" s="73">
        <v>1128</v>
      </c>
      <c r="B279" s="74" t="s">
        <v>916</v>
      </c>
      <c r="C279" s="75" t="s">
        <v>1298</v>
      </c>
      <c r="D279" s="76">
        <v>0</v>
      </c>
      <c r="E279" s="76">
        <v>0</v>
      </c>
      <c r="F279" s="76">
        <v>0</v>
      </c>
      <c r="G279" s="76">
        <v>0</v>
      </c>
      <c r="H279" s="76">
        <v>0</v>
      </c>
      <c r="I279" s="76">
        <v>0</v>
      </c>
      <c r="J279" s="76">
        <v>0</v>
      </c>
      <c r="K279" s="76">
        <v>0</v>
      </c>
      <c r="L279" s="76">
        <v>0</v>
      </c>
      <c r="M279" s="76">
        <v>0</v>
      </c>
      <c r="N279" s="76">
        <v>0</v>
      </c>
      <c r="O279" s="76">
        <v>0</v>
      </c>
      <c r="P279" s="76">
        <v>0</v>
      </c>
      <c r="Q279" s="76">
        <v>0</v>
      </c>
      <c r="R279" s="76">
        <v>0</v>
      </c>
      <c r="S279" s="76">
        <v>0</v>
      </c>
      <c r="T279" s="76">
        <v>0</v>
      </c>
      <c r="U279" s="76">
        <v>0</v>
      </c>
      <c r="V279" s="76">
        <v>0</v>
      </c>
      <c r="W279" s="76">
        <v>0</v>
      </c>
      <c r="X279" s="76">
        <v>0</v>
      </c>
      <c r="Y279" s="76">
        <v>0</v>
      </c>
      <c r="Z279" s="76">
        <v>0</v>
      </c>
      <c r="AA279" s="76">
        <v>0</v>
      </c>
      <c r="AB279" s="76">
        <v>0</v>
      </c>
      <c r="AC279" s="76">
        <v>0</v>
      </c>
      <c r="AD279" s="76">
        <v>0</v>
      </c>
      <c r="AE279" s="76">
        <v>0</v>
      </c>
      <c r="AF279" s="76">
        <v>0</v>
      </c>
      <c r="AG279" s="76">
        <v>0</v>
      </c>
      <c r="AH279" s="76">
        <v>0</v>
      </c>
      <c r="AI279" s="76">
        <v>0</v>
      </c>
      <c r="AJ279" s="77">
        <f t="shared" si="4"/>
        <v>0</v>
      </c>
      <c r="AM279" s="70"/>
    </row>
    <row r="280" spans="1:39" ht="20.100000000000001" hidden="1" customHeight="1" outlineLevel="2">
      <c r="A280" s="73">
        <v>1129</v>
      </c>
      <c r="B280" s="74" t="s">
        <v>917</v>
      </c>
      <c r="C280" s="75" t="s">
        <v>1298</v>
      </c>
      <c r="D280" s="76">
        <v>0</v>
      </c>
      <c r="E280" s="76">
        <v>0</v>
      </c>
      <c r="F280" s="76">
        <v>0</v>
      </c>
      <c r="G280" s="76">
        <v>0</v>
      </c>
      <c r="H280" s="76">
        <v>0</v>
      </c>
      <c r="I280" s="76">
        <v>0</v>
      </c>
      <c r="J280" s="76">
        <v>0</v>
      </c>
      <c r="K280" s="76">
        <v>0</v>
      </c>
      <c r="L280" s="76">
        <v>0</v>
      </c>
      <c r="M280" s="76">
        <v>0</v>
      </c>
      <c r="N280" s="76">
        <v>0</v>
      </c>
      <c r="O280" s="76">
        <v>0</v>
      </c>
      <c r="P280" s="76">
        <v>0</v>
      </c>
      <c r="Q280" s="76">
        <v>0</v>
      </c>
      <c r="R280" s="76">
        <v>0</v>
      </c>
      <c r="S280" s="76">
        <v>0</v>
      </c>
      <c r="T280" s="76">
        <v>0</v>
      </c>
      <c r="U280" s="76">
        <v>0</v>
      </c>
      <c r="V280" s="76">
        <v>0</v>
      </c>
      <c r="W280" s="76">
        <v>0</v>
      </c>
      <c r="X280" s="76">
        <v>0</v>
      </c>
      <c r="Y280" s="76">
        <v>0</v>
      </c>
      <c r="Z280" s="76">
        <v>0</v>
      </c>
      <c r="AA280" s="76">
        <v>0</v>
      </c>
      <c r="AB280" s="76">
        <v>0</v>
      </c>
      <c r="AC280" s="76">
        <v>0</v>
      </c>
      <c r="AD280" s="76">
        <v>0</v>
      </c>
      <c r="AE280" s="76">
        <v>0</v>
      </c>
      <c r="AF280" s="76">
        <v>0</v>
      </c>
      <c r="AG280" s="76">
        <v>0</v>
      </c>
      <c r="AH280" s="76">
        <v>0</v>
      </c>
      <c r="AI280" s="76">
        <v>0</v>
      </c>
      <c r="AJ280" s="77">
        <f t="shared" si="4"/>
        <v>0</v>
      </c>
      <c r="AM280" s="70"/>
    </row>
    <row r="281" spans="1:39" ht="20.100000000000001" hidden="1" customHeight="1" outlineLevel="2">
      <c r="A281" s="73">
        <v>1201</v>
      </c>
      <c r="B281" s="74" t="s">
        <v>918</v>
      </c>
      <c r="C281" s="75" t="s">
        <v>1298</v>
      </c>
      <c r="D281" s="76">
        <v>0</v>
      </c>
      <c r="E281" s="76">
        <v>0</v>
      </c>
      <c r="F281" s="76">
        <v>0</v>
      </c>
      <c r="G281" s="76">
        <v>8868.86</v>
      </c>
      <c r="H281" s="76">
        <v>0</v>
      </c>
      <c r="I281" s="76">
        <v>0</v>
      </c>
      <c r="J281" s="76">
        <v>0</v>
      </c>
      <c r="K281" s="76">
        <v>0</v>
      </c>
      <c r="L281" s="76">
        <v>0</v>
      </c>
      <c r="M281" s="76">
        <v>0</v>
      </c>
      <c r="N281" s="76">
        <v>0</v>
      </c>
      <c r="O281" s="76">
        <v>0</v>
      </c>
      <c r="P281" s="76">
        <v>0</v>
      </c>
      <c r="Q281" s="76">
        <v>0</v>
      </c>
      <c r="R281" s="76">
        <v>0</v>
      </c>
      <c r="S281" s="76">
        <v>0</v>
      </c>
      <c r="T281" s="76">
        <v>0</v>
      </c>
      <c r="U281" s="76">
        <v>0</v>
      </c>
      <c r="V281" s="76">
        <v>0</v>
      </c>
      <c r="W281" s="76">
        <v>0</v>
      </c>
      <c r="X281" s="76">
        <v>0</v>
      </c>
      <c r="Y281" s="76">
        <v>0</v>
      </c>
      <c r="Z281" s="76">
        <v>0</v>
      </c>
      <c r="AA281" s="76">
        <v>0</v>
      </c>
      <c r="AB281" s="76">
        <v>0</v>
      </c>
      <c r="AC281" s="76">
        <v>0</v>
      </c>
      <c r="AD281" s="76">
        <v>0</v>
      </c>
      <c r="AE281" s="76">
        <v>0</v>
      </c>
      <c r="AF281" s="76">
        <v>0</v>
      </c>
      <c r="AG281" s="76">
        <v>0</v>
      </c>
      <c r="AH281" s="76">
        <v>0</v>
      </c>
      <c r="AI281" s="76">
        <v>0</v>
      </c>
      <c r="AJ281" s="77">
        <f t="shared" si="4"/>
        <v>8868.86</v>
      </c>
      <c r="AM281" s="70"/>
    </row>
    <row r="282" spans="1:39" ht="20.100000000000001" hidden="1" customHeight="1" outlineLevel="2">
      <c r="A282" s="73">
        <v>1202</v>
      </c>
      <c r="B282" s="74" t="s">
        <v>919</v>
      </c>
      <c r="C282" s="75" t="s">
        <v>1298</v>
      </c>
      <c r="D282" s="76">
        <v>0</v>
      </c>
      <c r="E282" s="76">
        <v>0</v>
      </c>
      <c r="F282" s="76">
        <v>0</v>
      </c>
      <c r="G282" s="76">
        <v>0</v>
      </c>
      <c r="H282" s="76">
        <v>0</v>
      </c>
      <c r="I282" s="76">
        <v>0</v>
      </c>
      <c r="J282" s="76">
        <v>0</v>
      </c>
      <c r="K282" s="76">
        <v>0</v>
      </c>
      <c r="L282" s="76">
        <v>0</v>
      </c>
      <c r="M282" s="76">
        <v>0</v>
      </c>
      <c r="N282" s="76">
        <v>0</v>
      </c>
      <c r="O282" s="76">
        <v>0</v>
      </c>
      <c r="P282" s="76">
        <v>0</v>
      </c>
      <c r="Q282" s="76">
        <v>0</v>
      </c>
      <c r="R282" s="76">
        <v>0</v>
      </c>
      <c r="S282" s="76">
        <v>0</v>
      </c>
      <c r="T282" s="76">
        <v>0</v>
      </c>
      <c r="U282" s="76">
        <v>0</v>
      </c>
      <c r="V282" s="76">
        <v>0</v>
      </c>
      <c r="W282" s="76">
        <v>0</v>
      </c>
      <c r="X282" s="76">
        <v>0</v>
      </c>
      <c r="Y282" s="76">
        <v>0</v>
      </c>
      <c r="Z282" s="76">
        <v>0</v>
      </c>
      <c r="AA282" s="76">
        <v>0</v>
      </c>
      <c r="AB282" s="76">
        <v>0</v>
      </c>
      <c r="AC282" s="76">
        <v>0</v>
      </c>
      <c r="AD282" s="76">
        <v>0</v>
      </c>
      <c r="AE282" s="76">
        <v>0</v>
      </c>
      <c r="AF282" s="76">
        <v>0</v>
      </c>
      <c r="AG282" s="76">
        <v>0</v>
      </c>
      <c r="AH282" s="76">
        <v>0</v>
      </c>
      <c r="AI282" s="76">
        <v>0</v>
      </c>
      <c r="AJ282" s="77">
        <f t="shared" si="4"/>
        <v>0</v>
      </c>
      <c r="AM282" s="70"/>
    </row>
    <row r="283" spans="1:39" ht="20.100000000000001" hidden="1" customHeight="1" outlineLevel="2">
      <c r="A283" s="73">
        <v>1203</v>
      </c>
      <c r="B283" s="74" t="s">
        <v>920</v>
      </c>
      <c r="C283" s="75" t="s">
        <v>1298</v>
      </c>
      <c r="D283" s="76">
        <v>0</v>
      </c>
      <c r="E283" s="76">
        <v>0</v>
      </c>
      <c r="F283" s="76">
        <v>0</v>
      </c>
      <c r="G283" s="76">
        <v>0</v>
      </c>
      <c r="H283" s="76">
        <v>0</v>
      </c>
      <c r="I283" s="76">
        <v>0</v>
      </c>
      <c r="J283" s="76">
        <v>0</v>
      </c>
      <c r="K283" s="76">
        <v>0</v>
      </c>
      <c r="L283" s="76">
        <v>0</v>
      </c>
      <c r="M283" s="76">
        <v>0</v>
      </c>
      <c r="N283" s="76">
        <v>0</v>
      </c>
      <c r="O283" s="76">
        <v>0</v>
      </c>
      <c r="P283" s="76">
        <v>0</v>
      </c>
      <c r="Q283" s="76">
        <v>0</v>
      </c>
      <c r="R283" s="76">
        <v>0</v>
      </c>
      <c r="S283" s="76">
        <v>0</v>
      </c>
      <c r="T283" s="76">
        <v>0</v>
      </c>
      <c r="U283" s="76">
        <v>0</v>
      </c>
      <c r="V283" s="76">
        <v>0</v>
      </c>
      <c r="W283" s="76">
        <v>0</v>
      </c>
      <c r="X283" s="76">
        <v>0</v>
      </c>
      <c r="Y283" s="76">
        <v>0</v>
      </c>
      <c r="Z283" s="76">
        <v>0</v>
      </c>
      <c r="AA283" s="76">
        <v>0</v>
      </c>
      <c r="AB283" s="76">
        <v>0</v>
      </c>
      <c r="AC283" s="76">
        <v>0</v>
      </c>
      <c r="AD283" s="76">
        <v>0</v>
      </c>
      <c r="AE283" s="76">
        <v>0</v>
      </c>
      <c r="AF283" s="76">
        <v>0</v>
      </c>
      <c r="AG283" s="76">
        <v>0</v>
      </c>
      <c r="AH283" s="76">
        <v>0</v>
      </c>
      <c r="AI283" s="76">
        <v>0</v>
      </c>
      <c r="AJ283" s="77">
        <f t="shared" si="4"/>
        <v>0</v>
      </c>
      <c r="AM283" s="70"/>
    </row>
    <row r="284" spans="1:39" ht="20.100000000000001" hidden="1" customHeight="1" outlineLevel="2">
      <c r="A284" s="73">
        <v>1204</v>
      </c>
      <c r="B284" s="74" t="s">
        <v>921</v>
      </c>
      <c r="C284" s="75" t="s">
        <v>1298</v>
      </c>
      <c r="D284" s="76">
        <v>0</v>
      </c>
      <c r="E284" s="76">
        <v>0</v>
      </c>
      <c r="F284" s="76">
        <v>0</v>
      </c>
      <c r="G284" s="76">
        <v>0</v>
      </c>
      <c r="H284" s="76">
        <v>0</v>
      </c>
      <c r="I284" s="76">
        <v>0</v>
      </c>
      <c r="J284" s="76">
        <v>0</v>
      </c>
      <c r="K284" s="76">
        <v>0</v>
      </c>
      <c r="L284" s="76">
        <v>0</v>
      </c>
      <c r="M284" s="76">
        <v>0</v>
      </c>
      <c r="N284" s="76">
        <v>0</v>
      </c>
      <c r="O284" s="76">
        <v>0</v>
      </c>
      <c r="P284" s="76">
        <v>0</v>
      </c>
      <c r="Q284" s="76">
        <v>0</v>
      </c>
      <c r="R284" s="76">
        <v>0</v>
      </c>
      <c r="S284" s="76">
        <v>0</v>
      </c>
      <c r="T284" s="76">
        <v>0</v>
      </c>
      <c r="U284" s="76">
        <v>0</v>
      </c>
      <c r="V284" s="76">
        <v>0</v>
      </c>
      <c r="W284" s="76">
        <v>0</v>
      </c>
      <c r="X284" s="76">
        <v>0</v>
      </c>
      <c r="Y284" s="76">
        <v>0</v>
      </c>
      <c r="Z284" s="76">
        <v>0</v>
      </c>
      <c r="AA284" s="76">
        <v>0</v>
      </c>
      <c r="AB284" s="76">
        <v>0</v>
      </c>
      <c r="AC284" s="76">
        <v>0</v>
      </c>
      <c r="AD284" s="76">
        <v>0</v>
      </c>
      <c r="AE284" s="76">
        <v>0</v>
      </c>
      <c r="AF284" s="76">
        <v>0</v>
      </c>
      <c r="AG284" s="76">
        <v>0</v>
      </c>
      <c r="AH284" s="76">
        <v>0</v>
      </c>
      <c r="AI284" s="76">
        <v>0</v>
      </c>
      <c r="AJ284" s="77">
        <f t="shared" si="4"/>
        <v>0</v>
      </c>
      <c r="AM284" s="70"/>
    </row>
    <row r="285" spans="1:39" ht="20.100000000000001" hidden="1" customHeight="1" outlineLevel="2">
      <c r="A285" s="73">
        <v>1205</v>
      </c>
      <c r="B285" s="74" t="s">
        <v>922</v>
      </c>
      <c r="C285" s="75" t="s">
        <v>1298</v>
      </c>
      <c r="D285" s="76">
        <v>0</v>
      </c>
      <c r="E285" s="76">
        <v>0</v>
      </c>
      <c r="F285" s="76">
        <v>0</v>
      </c>
      <c r="G285" s="76">
        <v>0</v>
      </c>
      <c r="H285" s="76">
        <v>0</v>
      </c>
      <c r="I285" s="76">
        <v>0</v>
      </c>
      <c r="J285" s="76">
        <v>0</v>
      </c>
      <c r="K285" s="76">
        <v>0</v>
      </c>
      <c r="L285" s="76">
        <v>0</v>
      </c>
      <c r="M285" s="76">
        <v>0</v>
      </c>
      <c r="N285" s="76">
        <v>0</v>
      </c>
      <c r="O285" s="76">
        <v>0</v>
      </c>
      <c r="P285" s="76">
        <v>0</v>
      </c>
      <c r="Q285" s="76">
        <v>0</v>
      </c>
      <c r="R285" s="76">
        <v>0</v>
      </c>
      <c r="S285" s="76">
        <v>0</v>
      </c>
      <c r="T285" s="76">
        <v>0</v>
      </c>
      <c r="U285" s="76">
        <v>0</v>
      </c>
      <c r="V285" s="76">
        <v>0</v>
      </c>
      <c r="W285" s="76">
        <v>0</v>
      </c>
      <c r="X285" s="76">
        <v>0</v>
      </c>
      <c r="Y285" s="76">
        <v>0</v>
      </c>
      <c r="Z285" s="76">
        <v>0</v>
      </c>
      <c r="AA285" s="76">
        <v>0</v>
      </c>
      <c r="AB285" s="76">
        <v>0</v>
      </c>
      <c r="AC285" s="76">
        <v>0</v>
      </c>
      <c r="AD285" s="76">
        <v>0</v>
      </c>
      <c r="AE285" s="76">
        <v>0</v>
      </c>
      <c r="AF285" s="76">
        <v>0</v>
      </c>
      <c r="AG285" s="76">
        <v>0</v>
      </c>
      <c r="AH285" s="76">
        <v>0</v>
      </c>
      <c r="AI285" s="76">
        <v>0</v>
      </c>
      <c r="AJ285" s="77">
        <f t="shared" si="4"/>
        <v>0</v>
      </c>
      <c r="AM285" s="70"/>
    </row>
    <row r="286" spans="1:39" ht="20.100000000000001" hidden="1" customHeight="1" outlineLevel="2">
      <c r="A286" s="73">
        <v>1206</v>
      </c>
      <c r="B286" s="74" t="s">
        <v>923</v>
      </c>
      <c r="C286" s="75" t="s">
        <v>1298</v>
      </c>
      <c r="D286" s="76">
        <v>0</v>
      </c>
      <c r="E286" s="76">
        <v>0</v>
      </c>
      <c r="F286" s="76">
        <v>0</v>
      </c>
      <c r="G286" s="76">
        <v>0</v>
      </c>
      <c r="H286" s="76">
        <v>0</v>
      </c>
      <c r="I286" s="76">
        <v>0</v>
      </c>
      <c r="J286" s="76">
        <v>0</v>
      </c>
      <c r="K286" s="76">
        <v>0</v>
      </c>
      <c r="L286" s="76">
        <v>0</v>
      </c>
      <c r="M286" s="76">
        <v>0</v>
      </c>
      <c r="N286" s="76">
        <v>0</v>
      </c>
      <c r="O286" s="76">
        <v>0</v>
      </c>
      <c r="P286" s="76">
        <v>0</v>
      </c>
      <c r="Q286" s="76">
        <v>0</v>
      </c>
      <c r="R286" s="76">
        <v>0</v>
      </c>
      <c r="S286" s="76">
        <v>0</v>
      </c>
      <c r="T286" s="76">
        <v>0</v>
      </c>
      <c r="U286" s="76">
        <v>0</v>
      </c>
      <c r="V286" s="76">
        <v>0</v>
      </c>
      <c r="W286" s="76">
        <v>0</v>
      </c>
      <c r="X286" s="76">
        <v>0</v>
      </c>
      <c r="Y286" s="76">
        <v>0</v>
      </c>
      <c r="Z286" s="76">
        <v>0</v>
      </c>
      <c r="AA286" s="76">
        <v>0</v>
      </c>
      <c r="AB286" s="76">
        <v>0</v>
      </c>
      <c r="AC286" s="76">
        <v>0</v>
      </c>
      <c r="AD286" s="76">
        <v>0</v>
      </c>
      <c r="AE286" s="76">
        <v>0</v>
      </c>
      <c r="AF286" s="76">
        <v>0</v>
      </c>
      <c r="AG286" s="76">
        <v>0</v>
      </c>
      <c r="AH286" s="76">
        <v>0</v>
      </c>
      <c r="AI286" s="76">
        <v>0</v>
      </c>
      <c r="AJ286" s="77">
        <f t="shared" si="4"/>
        <v>0</v>
      </c>
      <c r="AM286" s="70"/>
    </row>
    <row r="287" spans="1:39" ht="20.100000000000001" hidden="1" customHeight="1" outlineLevel="2">
      <c r="A287" s="73">
        <v>1207</v>
      </c>
      <c r="B287" s="74" t="s">
        <v>924</v>
      </c>
      <c r="C287" s="75" t="s">
        <v>1298</v>
      </c>
      <c r="D287" s="76">
        <v>0</v>
      </c>
      <c r="E287" s="76">
        <v>0</v>
      </c>
      <c r="F287" s="76">
        <v>0</v>
      </c>
      <c r="G287" s="76">
        <v>0</v>
      </c>
      <c r="H287" s="76">
        <v>0</v>
      </c>
      <c r="I287" s="76">
        <v>0</v>
      </c>
      <c r="J287" s="76">
        <v>0</v>
      </c>
      <c r="K287" s="76">
        <v>0</v>
      </c>
      <c r="L287" s="76">
        <v>0</v>
      </c>
      <c r="M287" s="76">
        <v>0</v>
      </c>
      <c r="N287" s="76">
        <v>0</v>
      </c>
      <c r="O287" s="76">
        <v>0</v>
      </c>
      <c r="P287" s="76">
        <v>0</v>
      </c>
      <c r="Q287" s="76">
        <v>0</v>
      </c>
      <c r="R287" s="76">
        <v>0</v>
      </c>
      <c r="S287" s="76">
        <v>0</v>
      </c>
      <c r="T287" s="76">
        <v>0</v>
      </c>
      <c r="U287" s="76">
        <v>0</v>
      </c>
      <c r="V287" s="76">
        <v>0</v>
      </c>
      <c r="W287" s="76">
        <v>0</v>
      </c>
      <c r="X287" s="76">
        <v>0</v>
      </c>
      <c r="Y287" s="76">
        <v>0</v>
      </c>
      <c r="Z287" s="76">
        <v>0</v>
      </c>
      <c r="AA287" s="76">
        <v>0</v>
      </c>
      <c r="AB287" s="76">
        <v>0</v>
      </c>
      <c r="AC287" s="76">
        <v>0</v>
      </c>
      <c r="AD287" s="76">
        <v>0</v>
      </c>
      <c r="AE287" s="76">
        <v>0</v>
      </c>
      <c r="AF287" s="76">
        <v>0</v>
      </c>
      <c r="AG287" s="76">
        <v>0</v>
      </c>
      <c r="AH287" s="76">
        <v>0</v>
      </c>
      <c r="AI287" s="76">
        <v>0</v>
      </c>
      <c r="AJ287" s="77">
        <f t="shared" si="4"/>
        <v>0</v>
      </c>
      <c r="AM287" s="70"/>
    </row>
    <row r="288" spans="1:39" ht="20.100000000000001" hidden="1" customHeight="1" outlineLevel="2">
      <c r="A288" s="73">
        <v>1208</v>
      </c>
      <c r="B288" s="74" t="s">
        <v>925</v>
      </c>
      <c r="C288" s="75" t="s">
        <v>1298</v>
      </c>
      <c r="D288" s="76">
        <v>0</v>
      </c>
      <c r="E288" s="76">
        <v>0</v>
      </c>
      <c r="F288" s="76">
        <v>0</v>
      </c>
      <c r="G288" s="76">
        <v>0</v>
      </c>
      <c r="H288" s="76">
        <v>0</v>
      </c>
      <c r="I288" s="76">
        <v>0</v>
      </c>
      <c r="J288" s="76">
        <v>0</v>
      </c>
      <c r="K288" s="76">
        <v>0</v>
      </c>
      <c r="L288" s="76">
        <v>0</v>
      </c>
      <c r="M288" s="76">
        <v>0</v>
      </c>
      <c r="N288" s="76">
        <v>0</v>
      </c>
      <c r="O288" s="76">
        <v>0</v>
      </c>
      <c r="P288" s="76">
        <v>0</v>
      </c>
      <c r="Q288" s="76">
        <v>0</v>
      </c>
      <c r="R288" s="76">
        <v>0</v>
      </c>
      <c r="S288" s="76">
        <v>0</v>
      </c>
      <c r="T288" s="76">
        <v>0</v>
      </c>
      <c r="U288" s="76">
        <v>0</v>
      </c>
      <c r="V288" s="76">
        <v>0</v>
      </c>
      <c r="W288" s="76">
        <v>0</v>
      </c>
      <c r="X288" s="76">
        <v>0</v>
      </c>
      <c r="Y288" s="76">
        <v>0</v>
      </c>
      <c r="Z288" s="76">
        <v>0</v>
      </c>
      <c r="AA288" s="76">
        <v>0</v>
      </c>
      <c r="AB288" s="76">
        <v>0</v>
      </c>
      <c r="AC288" s="76">
        <v>0</v>
      </c>
      <c r="AD288" s="76">
        <v>0</v>
      </c>
      <c r="AE288" s="76">
        <v>0</v>
      </c>
      <c r="AF288" s="76">
        <v>0</v>
      </c>
      <c r="AG288" s="76">
        <v>0</v>
      </c>
      <c r="AH288" s="76">
        <v>0</v>
      </c>
      <c r="AI288" s="76">
        <v>0</v>
      </c>
      <c r="AJ288" s="77">
        <f t="shared" si="4"/>
        <v>0</v>
      </c>
      <c r="AM288" s="70"/>
    </row>
    <row r="289" spans="1:39" ht="20.100000000000001" hidden="1" customHeight="1" outlineLevel="2">
      <c r="A289" s="73">
        <v>1209</v>
      </c>
      <c r="B289" s="74" t="s">
        <v>926</v>
      </c>
      <c r="C289" s="75" t="s">
        <v>1298</v>
      </c>
      <c r="D289" s="76">
        <v>0</v>
      </c>
      <c r="E289" s="76">
        <v>0</v>
      </c>
      <c r="F289" s="76">
        <v>0</v>
      </c>
      <c r="G289" s="76">
        <v>0</v>
      </c>
      <c r="H289" s="76">
        <v>0</v>
      </c>
      <c r="I289" s="76">
        <v>0</v>
      </c>
      <c r="J289" s="76">
        <v>0</v>
      </c>
      <c r="K289" s="76">
        <v>0</v>
      </c>
      <c r="L289" s="76">
        <v>0</v>
      </c>
      <c r="M289" s="76">
        <v>0</v>
      </c>
      <c r="N289" s="76">
        <v>0</v>
      </c>
      <c r="O289" s="76">
        <v>0</v>
      </c>
      <c r="P289" s="76">
        <v>0</v>
      </c>
      <c r="Q289" s="76">
        <v>0</v>
      </c>
      <c r="R289" s="76">
        <v>0</v>
      </c>
      <c r="S289" s="76">
        <v>0</v>
      </c>
      <c r="T289" s="76">
        <v>0</v>
      </c>
      <c r="U289" s="76">
        <v>0</v>
      </c>
      <c r="V289" s="76">
        <v>0</v>
      </c>
      <c r="W289" s="76">
        <v>0</v>
      </c>
      <c r="X289" s="76">
        <v>0</v>
      </c>
      <c r="Y289" s="76">
        <v>0</v>
      </c>
      <c r="Z289" s="76">
        <v>0</v>
      </c>
      <c r="AA289" s="76">
        <v>0</v>
      </c>
      <c r="AB289" s="76">
        <v>0</v>
      </c>
      <c r="AC289" s="76">
        <v>0</v>
      </c>
      <c r="AD289" s="76">
        <v>0</v>
      </c>
      <c r="AE289" s="76">
        <v>0</v>
      </c>
      <c r="AF289" s="76">
        <v>0</v>
      </c>
      <c r="AG289" s="76">
        <v>0</v>
      </c>
      <c r="AH289" s="76">
        <v>0</v>
      </c>
      <c r="AI289" s="76">
        <v>0</v>
      </c>
      <c r="AJ289" s="77">
        <f t="shared" si="4"/>
        <v>0</v>
      </c>
      <c r="AM289" s="70"/>
    </row>
    <row r="290" spans="1:39" ht="20.100000000000001" hidden="1" customHeight="1" outlineLevel="2">
      <c r="A290" s="73">
        <v>1210</v>
      </c>
      <c r="B290" s="74" t="s">
        <v>927</v>
      </c>
      <c r="C290" s="75" t="s">
        <v>1298</v>
      </c>
      <c r="D290" s="76">
        <v>0</v>
      </c>
      <c r="E290" s="76">
        <v>0</v>
      </c>
      <c r="F290" s="76">
        <v>0</v>
      </c>
      <c r="G290" s="76">
        <v>1659939.22</v>
      </c>
      <c r="H290" s="76">
        <v>0</v>
      </c>
      <c r="I290" s="76">
        <v>0</v>
      </c>
      <c r="J290" s="76">
        <v>0</v>
      </c>
      <c r="K290" s="76">
        <v>0</v>
      </c>
      <c r="L290" s="76">
        <v>0</v>
      </c>
      <c r="M290" s="76">
        <v>0</v>
      </c>
      <c r="N290" s="76">
        <v>0</v>
      </c>
      <c r="O290" s="76">
        <v>0</v>
      </c>
      <c r="P290" s="76">
        <v>0</v>
      </c>
      <c r="Q290" s="76">
        <v>0</v>
      </c>
      <c r="R290" s="76">
        <v>0</v>
      </c>
      <c r="S290" s="76">
        <v>0</v>
      </c>
      <c r="T290" s="76">
        <v>0</v>
      </c>
      <c r="U290" s="76">
        <v>0</v>
      </c>
      <c r="V290" s="76">
        <v>0</v>
      </c>
      <c r="W290" s="76">
        <v>0</v>
      </c>
      <c r="X290" s="76">
        <v>0</v>
      </c>
      <c r="Y290" s="76">
        <v>0</v>
      </c>
      <c r="Z290" s="76">
        <v>0</v>
      </c>
      <c r="AA290" s="76">
        <v>0</v>
      </c>
      <c r="AB290" s="76">
        <v>0</v>
      </c>
      <c r="AC290" s="76">
        <v>0</v>
      </c>
      <c r="AD290" s="76">
        <v>0</v>
      </c>
      <c r="AE290" s="76">
        <v>0</v>
      </c>
      <c r="AF290" s="76">
        <v>0</v>
      </c>
      <c r="AG290" s="76">
        <v>0</v>
      </c>
      <c r="AH290" s="76">
        <v>0</v>
      </c>
      <c r="AI290" s="76">
        <v>0</v>
      </c>
      <c r="AJ290" s="77">
        <f t="shared" si="4"/>
        <v>1659939.22</v>
      </c>
      <c r="AM290" s="70"/>
    </row>
    <row r="291" spans="1:39" ht="20.100000000000001" hidden="1" customHeight="1" outlineLevel="2">
      <c r="A291" s="73">
        <v>1211</v>
      </c>
      <c r="B291" s="74" t="s">
        <v>928</v>
      </c>
      <c r="C291" s="75" t="s">
        <v>1298</v>
      </c>
      <c r="D291" s="76">
        <v>0</v>
      </c>
      <c r="E291" s="76">
        <v>0</v>
      </c>
      <c r="F291" s="76">
        <v>0</v>
      </c>
      <c r="G291" s="76">
        <v>0</v>
      </c>
      <c r="H291" s="76">
        <v>0</v>
      </c>
      <c r="I291" s="76">
        <v>0</v>
      </c>
      <c r="J291" s="76">
        <v>0</v>
      </c>
      <c r="K291" s="76">
        <v>0</v>
      </c>
      <c r="L291" s="76">
        <v>0</v>
      </c>
      <c r="M291" s="76">
        <v>0</v>
      </c>
      <c r="N291" s="76">
        <v>0</v>
      </c>
      <c r="O291" s="76">
        <v>0</v>
      </c>
      <c r="P291" s="76">
        <v>0</v>
      </c>
      <c r="Q291" s="76">
        <v>0</v>
      </c>
      <c r="R291" s="76">
        <v>0</v>
      </c>
      <c r="S291" s="76">
        <v>0</v>
      </c>
      <c r="T291" s="76">
        <v>0</v>
      </c>
      <c r="U291" s="76">
        <v>0</v>
      </c>
      <c r="V291" s="76">
        <v>0</v>
      </c>
      <c r="W291" s="76">
        <v>0</v>
      </c>
      <c r="X291" s="76">
        <v>0</v>
      </c>
      <c r="Y291" s="76">
        <v>0</v>
      </c>
      <c r="Z291" s="76">
        <v>0</v>
      </c>
      <c r="AA291" s="76">
        <v>0</v>
      </c>
      <c r="AB291" s="76">
        <v>0</v>
      </c>
      <c r="AC291" s="76">
        <v>0</v>
      </c>
      <c r="AD291" s="76">
        <v>0</v>
      </c>
      <c r="AE291" s="76">
        <v>0</v>
      </c>
      <c r="AF291" s="76">
        <v>0</v>
      </c>
      <c r="AG291" s="76">
        <v>0</v>
      </c>
      <c r="AH291" s="76">
        <v>0</v>
      </c>
      <c r="AI291" s="76">
        <v>0</v>
      </c>
      <c r="AJ291" s="77">
        <f t="shared" si="4"/>
        <v>0</v>
      </c>
      <c r="AM291" s="70"/>
    </row>
    <row r="292" spans="1:39" ht="20.100000000000001" hidden="1" customHeight="1" outlineLevel="2">
      <c r="A292" s="73">
        <v>1212</v>
      </c>
      <c r="B292" s="74" t="s">
        <v>929</v>
      </c>
      <c r="C292" s="75" t="s">
        <v>1298</v>
      </c>
      <c r="D292" s="76">
        <v>0</v>
      </c>
      <c r="E292" s="76">
        <v>0</v>
      </c>
      <c r="F292" s="76">
        <v>0</v>
      </c>
      <c r="G292" s="76">
        <v>0</v>
      </c>
      <c r="H292" s="76">
        <v>0</v>
      </c>
      <c r="I292" s="76">
        <v>0</v>
      </c>
      <c r="J292" s="76">
        <v>0</v>
      </c>
      <c r="K292" s="76">
        <v>0</v>
      </c>
      <c r="L292" s="76">
        <v>0</v>
      </c>
      <c r="M292" s="76">
        <v>0</v>
      </c>
      <c r="N292" s="76">
        <v>0</v>
      </c>
      <c r="O292" s="76">
        <v>0</v>
      </c>
      <c r="P292" s="76">
        <v>0</v>
      </c>
      <c r="Q292" s="76">
        <v>0</v>
      </c>
      <c r="R292" s="76">
        <v>0</v>
      </c>
      <c r="S292" s="76">
        <v>0</v>
      </c>
      <c r="T292" s="76">
        <v>0</v>
      </c>
      <c r="U292" s="76">
        <v>0</v>
      </c>
      <c r="V292" s="76">
        <v>0</v>
      </c>
      <c r="W292" s="76">
        <v>0</v>
      </c>
      <c r="X292" s="76">
        <v>0</v>
      </c>
      <c r="Y292" s="76">
        <v>0</v>
      </c>
      <c r="Z292" s="76">
        <v>0</v>
      </c>
      <c r="AA292" s="76">
        <v>0</v>
      </c>
      <c r="AB292" s="76">
        <v>0</v>
      </c>
      <c r="AC292" s="76">
        <v>0</v>
      </c>
      <c r="AD292" s="76">
        <v>0</v>
      </c>
      <c r="AE292" s="76">
        <v>0</v>
      </c>
      <c r="AF292" s="76">
        <v>0</v>
      </c>
      <c r="AG292" s="76">
        <v>0</v>
      </c>
      <c r="AH292" s="76">
        <v>0</v>
      </c>
      <c r="AI292" s="76">
        <v>0</v>
      </c>
      <c r="AJ292" s="77">
        <f t="shared" si="4"/>
        <v>0</v>
      </c>
      <c r="AM292" s="70"/>
    </row>
    <row r="293" spans="1:39" ht="20.100000000000001" hidden="1" customHeight="1" outlineLevel="2">
      <c r="A293" s="73">
        <v>1213</v>
      </c>
      <c r="B293" s="74" t="s">
        <v>930</v>
      </c>
      <c r="C293" s="75" t="s">
        <v>1298</v>
      </c>
      <c r="D293" s="76">
        <v>0</v>
      </c>
      <c r="E293" s="76">
        <v>0</v>
      </c>
      <c r="F293" s="76">
        <v>0</v>
      </c>
      <c r="G293" s="76">
        <v>0</v>
      </c>
      <c r="H293" s="76">
        <v>0</v>
      </c>
      <c r="I293" s="76">
        <v>0</v>
      </c>
      <c r="J293" s="76">
        <v>0</v>
      </c>
      <c r="K293" s="76">
        <v>0</v>
      </c>
      <c r="L293" s="76">
        <v>0</v>
      </c>
      <c r="M293" s="76">
        <v>0</v>
      </c>
      <c r="N293" s="76">
        <v>0</v>
      </c>
      <c r="O293" s="76">
        <v>0</v>
      </c>
      <c r="P293" s="76">
        <v>0</v>
      </c>
      <c r="Q293" s="76">
        <v>0</v>
      </c>
      <c r="R293" s="76">
        <v>0</v>
      </c>
      <c r="S293" s="76">
        <v>0</v>
      </c>
      <c r="T293" s="76">
        <v>0</v>
      </c>
      <c r="U293" s="76">
        <v>0</v>
      </c>
      <c r="V293" s="76">
        <v>0</v>
      </c>
      <c r="W293" s="76">
        <v>0</v>
      </c>
      <c r="X293" s="76">
        <v>0</v>
      </c>
      <c r="Y293" s="76">
        <v>0</v>
      </c>
      <c r="Z293" s="76">
        <v>0</v>
      </c>
      <c r="AA293" s="76">
        <v>0</v>
      </c>
      <c r="AB293" s="76">
        <v>0</v>
      </c>
      <c r="AC293" s="76">
        <v>0</v>
      </c>
      <c r="AD293" s="76">
        <v>0</v>
      </c>
      <c r="AE293" s="76">
        <v>0</v>
      </c>
      <c r="AF293" s="76">
        <v>0</v>
      </c>
      <c r="AG293" s="76">
        <v>0</v>
      </c>
      <c r="AH293" s="76">
        <v>0</v>
      </c>
      <c r="AI293" s="76">
        <v>0</v>
      </c>
      <c r="AJ293" s="77">
        <f t="shared" si="4"/>
        <v>0</v>
      </c>
      <c r="AM293" s="70"/>
    </row>
    <row r="294" spans="1:39" ht="20.100000000000001" hidden="1" customHeight="1" outlineLevel="2">
      <c r="A294" s="73">
        <v>1214</v>
      </c>
      <c r="B294" s="74" t="s">
        <v>931</v>
      </c>
      <c r="C294" s="75" t="s">
        <v>1298</v>
      </c>
      <c r="D294" s="76">
        <v>0</v>
      </c>
      <c r="E294" s="76">
        <v>0</v>
      </c>
      <c r="F294" s="76">
        <v>0</v>
      </c>
      <c r="G294" s="76">
        <v>0</v>
      </c>
      <c r="H294" s="76">
        <v>0</v>
      </c>
      <c r="I294" s="76">
        <v>0</v>
      </c>
      <c r="J294" s="76">
        <v>0</v>
      </c>
      <c r="K294" s="76">
        <v>0</v>
      </c>
      <c r="L294" s="76">
        <v>0</v>
      </c>
      <c r="M294" s="76">
        <v>0</v>
      </c>
      <c r="N294" s="76">
        <v>0</v>
      </c>
      <c r="O294" s="76">
        <v>0</v>
      </c>
      <c r="P294" s="76">
        <v>0</v>
      </c>
      <c r="Q294" s="76">
        <v>0</v>
      </c>
      <c r="R294" s="76">
        <v>0</v>
      </c>
      <c r="S294" s="76">
        <v>0</v>
      </c>
      <c r="T294" s="76">
        <v>0</v>
      </c>
      <c r="U294" s="76">
        <v>0</v>
      </c>
      <c r="V294" s="76">
        <v>0</v>
      </c>
      <c r="W294" s="76">
        <v>0</v>
      </c>
      <c r="X294" s="76">
        <v>0</v>
      </c>
      <c r="Y294" s="76">
        <v>0</v>
      </c>
      <c r="Z294" s="76">
        <v>0</v>
      </c>
      <c r="AA294" s="76">
        <v>0</v>
      </c>
      <c r="AB294" s="76">
        <v>0</v>
      </c>
      <c r="AC294" s="76">
        <v>0</v>
      </c>
      <c r="AD294" s="76">
        <v>0</v>
      </c>
      <c r="AE294" s="76">
        <v>0</v>
      </c>
      <c r="AF294" s="76">
        <v>0</v>
      </c>
      <c r="AG294" s="76">
        <v>0</v>
      </c>
      <c r="AH294" s="76">
        <v>0</v>
      </c>
      <c r="AI294" s="76">
        <v>0</v>
      </c>
      <c r="AJ294" s="77">
        <f t="shared" si="4"/>
        <v>0</v>
      </c>
      <c r="AM294" s="70"/>
    </row>
    <row r="295" spans="1:39" ht="20.100000000000001" hidden="1" customHeight="1" outlineLevel="2">
      <c r="A295" s="73">
        <v>1215</v>
      </c>
      <c r="B295" s="74" t="s">
        <v>932</v>
      </c>
      <c r="C295" s="75" t="s">
        <v>1298</v>
      </c>
      <c r="D295" s="76">
        <v>0</v>
      </c>
      <c r="E295" s="76">
        <v>0</v>
      </c>
      <c r="F295" s="76">
        <v>0</v>
      </c>
      <c r="G295" s="76">
        <v>0</v>
      </c>
      <c r="H295" s="76">
        <v>0</v>
      </c>
      <c r="I295" s="76">
        <v>0</v>
      </c>
      <c r="J295" s="76">
        <v>0</v>
      </c>
      <c r="K295" s="76">
        <v>0</v>
      </c>
      <c r="L295" s="76">
        <v>0</v>
      </c>
      <c r="M295" s="76">
        <v>0</v>
      </c>
      <c r="N295" s="76">
        <v>0</v>
      </c>
      <c r="O295" s="76">
        <v>0</v>
      </c>
      <c r="P295" s="76">
        <v>0</v>
      </c>
      <c r="Q295" s="76">
        <v>0</v>
      </c>
      <c r="R295" s="76">
        <v>0</v>
      </c>
      <c r="S295" s="76">
        <v>0</v>
      </c>
      <c r="T295" s="76">
        <v>0</v>
      </c>
      <c r="U295" s="76">
        <v>0</v>
      </c>
      <c r="V295" s="76">
        <v>0</v>
      </c>
      <c r="W295" s="76">
        <v>0</v>
      </c>
      <c r="X295" s="76">
        <v>0</v>
      </c>
      <c r="Y295" s="76">
        <v>0</v>
      </c>
      <c r="Z295" s="76">
        <v>0</v>
      </c>
      <c r="AA295" s="76">
        <v>0</v>
      </c>
      <c r="AB295" s="76">
        <v>0</v>
      </c>
      <c r="AC295" s="76">
        <v>0</v>
      </c>
      <c r="AD295" s="76">
        <v>0</v>
      </c>
      <c r="AE295" s="76">
        <v>0</v>
      </c>
      <c r="AF295" s="76">
        <v>0</v>
      </c>
      <c r="AG295" s="76">
        <v>0</v>
      </c>
      <c r="AH295" s="76">
        <v>0</v>
      </c>
      <c r="AI295" s="76">
        <v>0</v>
      </c>
      <c r="AJ295" s="77">
        <f t="shared" si="4"/>
        <v>0</v>
      </c>
      <c r="AM295" s="70"/>
    </row>
    <row r="296" spans="1:39" ht="20.100000000000001" hidden="1" customHeight="1" outlineLevel="2">
      <c r="A296" s="73">
        <v>1216</v>
      </c>
      <c r="B296" s="74" t="s">
        <v>933</v>
      </c>
      <c r="C296" s="75" t="s">
        <v>1298</v>
      </c>
      <c r="D296" s="76">
        <v>0</v>
      </c>
      <c r="E296" s="76">
        <v>0</v>
      </c>
      <c r="F296" s="76">
        <v>0</v>
      </c>
      <c r="G296" s="76">
        <v>0</v>
      </c>
      <c r="H296" s="76">
        <v>0</v>
      </c>
      <c r="I296" s="76">
        <v>0</v>
      </c>
      <c r="J296" s="76">
        <v>0</v>
      </c>
      <c r="K296" s="76">
        <v>0</v>
      </c>
      <c r="L296" s="76">
        <v>0</v>
      </c>
      <c r="M296" s="76">
        <v>0</v>
      </c>
      <c r="N296" s="76">
        <v>0</v>
      </c>
      <c r="O296" s="76">
        <v>0</v>
      </c>
      <c r="P296" s="76">
        <v>0</v>
      </c>
      <c r="Q296" s="76">
        <v>0</v>
      </c>
      <c r="R296" s="76">
        <v>0</v>
      </c>
      <c r="S296" s="76">
        <v>0</v>
      </c>
      <c r="T296" s="76">
        <v>0</v>
      </c>
      <c r="U296" s="76">
        <v>0</v>
      </c>
      <c r="V296" s="76">
        <v>0</v>
      </c>
      <c r="W296" s="76">
        <v>0</v>
      </c>
      <c r="X296" s="76">
        <v>0</v>
      </c>
      <c r="Y296" s="76">
        <v>0</v>
      </c>
      <c r="Z296" s="76">
        <v>0</v>
      </c>
      <c r="AA296" s="76">
        <v>0</v>
      </c>
      <c r="AB296" s="76">
        <v>0</v>
      </c>
      <c r="AC296" s="76">
        <v>0</v>
      </c>
      <c r="AD296" s="76">
        <v>0</v>
      </c>
      <c r="AE296" s="76">
        <v>0</v>
      </c>
      <c r="AF296" s="76">
        <v>0</v>
      </c>
      <c r="AG296" s="76">
        <v>0</v>
      </c>
      <c r="AH296" s="76">
        <v>0</v>
      </c>
      <c r="AI296" s="76">
        <v>0</v>
      </c>
      <c r="AJ296" s="77">
        <f t="shared" si="4"/>
        <v>0</v>
      </c>
      <c r="AM296" s="70"/>
    </row>
    <row r="297" spans="1:39" ht="20.100000000000001" hidden="1" customHeight="1" outlineLevel="2">
      <c r="A297" s="73">
        <v>1217</v>
      </c>
      <c r="B297" s="74" t="s">
        <v>934</v>
      </c>
      <c r="C297" s="75" t="s">
        <v>1298</v>
      </c>
      <c r="D297" s="76">
        <v>0</v>
      </c>
      <c r="E297" s="76">
        <v>0</v>
      </c>
      <c r="F297" s="76">
        <v>0</v>
      </c>
      <c r="G297" s="76">
        <v>0</v>
      </c>
      <c r="H297" s="76">
        <v>0</v>
      </c>
      <c r="I297" s="76">
        <v>0</v>
      </c>
      <c r="J297" s="76">
        <v>0</v>
      </c>
      <c r="K297" s="76">
        <v>0</v>
      </c>
      <c r="L297" s="76">
        <v>0</v>
      </c>
      <c r="M297" s="76">
        <v>0</v>
      </c>
      <c r="N297" s="76">
        <v>0</v>
      </c>
      <c r="O297" s="76">
        <v>0</v>
      </c>
      <c r="P297" s="76">
        <v>0</v>
      </c>
      <c r="Q297" s="76">
        <v>0</v>
      </c>
      <c r="R297" s="76">
        <v>0</v>
      </c>
      <c r="S297" s="76">
        <v>0</v>
      </c>
      <c r="T297" s="76">
        <v>0</v>
      </c>
      <c r="U297" s="76">
        <v>0</v>
      </c>
      <c r="V297" s="76">
        <v>0</v>
      </c>
      <c r="W297" s="76">
        <v>0</v>
      </c>
      <c r="X297" s="76">
        <v>0</v>
      </c>
      <c r="Y297" s="76">
        <v>0</v>
      </c>
      <c r="Z297" s="76">
        <v>0</v>
      </c>
      <c r="AA297" s="76">
        <v>0</v>
      </c>
      <c r="AB297" s="76">
        <v>0</v>
      </c>
      <c r="AC297" s="76">
        <v>0</v>
      </c>
      <c r="AD297" s="76">
        <v>0</v>
      </c>
      <c r="AE297" s="76">
        <v>0</v>
      </c>
      <c r="AF297" s="76">
        <v>0</v>
      </c>
      <c r="AG297" s="76">
        <v>0</v>
      </c>
      <c r="AH297" s="76">
        <v>0</v>
      </c>
      <c r="AI297" s="76">
        <v>0</v>
      </c>
      <c r="AJ297" s="77">
        <f t="shared" si="4"/>
        <v>0</v>
      </c>
      <c r="AM297" s="70"/>
    </row>
    <row r="298" spans="1:39" ht="20.100000000000001" hidden="1" customHeight="1" outlineLevel="2">
      <c r="A298" s="73">
        <v>1218</v>
      </c>
      <c r="B298" s="74" t="s">
        <v>935</v>
      </c>
      <c r="C298" s="75" t="s">
        <v>1298</v>
      </c>
      <c r="D298" s="76">
        <v>0</v>
      </c>
      <c r="E298" s="76">
        <v>0</v>
      </c>
      <c r="F298" s="76">
        <v>0</v>
      </c>
      <c r="G298" s="76">
        <v>0</v>
      </c>
      <c r="H298" s="76">
        <v>0</v>
      </c>
      <c r="I298" s="76">
        <v>0</v>
      </c>
      <c r="J298" s="76">
        <v>0</v>
      </c>
      <c r="K298" s="76">
        <v>0</v>
      </c>
      <c r="L298" s="76">
        <v>0</v>
      </c>
      <c r="M298" s="76">
        <v>0</v>
      </c>
      <c r="N298" s="76">
        <v>0</v>
      </c>
      <c r="O298" s="76">
        <v>0</v>
      </c>
      <c r="P298" s="76">
        <v>0</v>
      </c>
      <c r="Q298" s="76">
        <v>0</v>
      </c>
      <c r="R298" s="76">
        <v>0</v>
      </c>
      <c r="S298" s="76">
        <v>0</v>
      </c>
      <c r="T298" s="76">
        <v>0</v>
      </c>
      <c r="U298" s="76">
        <v>0</v>
      </c>
      <c r="V298" s="76">
        <v>0</v>
      </c>
      <c r="W298" s="76">
        <v>0</v>
      </c>
      <c r="X298" s="76">
        <v>0</v>
      </c>
      <c r="Y298" s="76">
        <v>0</v>
      </c>
      <c r="Z298" s="76">
        <v>0</v>
      </c>
      <c r="AA298" s="76">
        <v>0</v>
      </c>
      <c r="AB298" s="76">
        <v>0</v>
      </c>
      <c r="AC298" s="76">
        <v>0</v>
      </c>
      <c r="AD298" s="76">
        <v>0</v>
      </c>
      <c r="AE298" s="76">
        <v>0</v>
      </c>
      <c r="AF298" s="76">
        <v>0</v>
      </c>
      <c r="AG298" s="76">
        <v>0</v>
      </c>
      <c r="AH298" s="76">
        <v>0</v>
      </c>
      <c r="AI298" s="76">
        <v>0</v>
      </c>
      <c r="AJ298" s="77">
        <f t="shared" si="4"/>
        <v>0</v>
      </c>
      <c r="AM298" s="70"/>
    </row>
    <row r="299" spans="1:39" ht="20.100000000000001" hidden="1" customHeight="1" outlineLevel="2">
      <c r="A299" s="73">
        <v>1219</v>
      </c>
      <c r="B299" s="74" t="s">
        <v>936</v>
      </c>
      <c r="C299" s="75" t="s">
        <v>1298</v>
      </c>
      <c r="D299" s="76">
        <v>0</v>
      </c>
      <c r="E299" s="76">
        <v>0</v>
      </c>
      <c r="F299" s="76">
        <v>0</v>
      </c>
      <c r="G299" s="76">
        <v>0</v>
      </c>
      <c r="H299" s="76">
        <v>0</v>
      </c>
      <c r="I299" s="76">
        <v>0</v>
      </c>
      <c r="J299" s="76">
        <v>0</v>
      </c>
      <c r="K299" s="76">
        <v>0</v>
      </c>
      <c r="L299" s="76">
        <v>0</v>
      </c>
      <c r="M299" s="76">
        <v>0</v>
      </c>
      <c r="N299" s="76">
        <v>0</v>
      </c>
      <c r="O299" s="76">
        <v>0</v>
      </c>
      <c r="P299" s="76">
        <v>0</v>
      </c>
      <c r="Q299" s="76">
        <v>0</v>
      </c>
      <c r="R299" s="76">
        <v>0</v>
      </c>
      <c r="S299" s="76">
        <v>0</v>
      </c>
      <c r="T299" s="76">
        <v>0</v>
      </c>
      <c r="U299" s="76">
        <v>0</v>
      </c>
      <c r="V299" s="76">
        <v>0</v>
      </c>
      <c r="W299" s="76">
        <v>0</v>
      </c>
      <c r="X299" s="76">
        <v>0</v>
      </c>
      <c r="Y299" s="76">
        <v>0</v>
      </c>
      <c r="Z299" s="76">
        <v>0</v>
      </c>
      <c r="AA299" s="76">
        <v>0</v>
      </c>
      <c r="AB299" s="76">
        <v>0</v>
      </c>
      <c r="AC299" s="76">
        <v>0</v>
      </c>
      <c r="AD299" s="76">
        <v>0</v>
      </c>
      <c r="AE299" s="76">
        <v>0</v>
      </c>
      <c r="AF299" s="76">
        <v>0</v>
      </c>
      <c r="AG299" s="76">
        <v>0</v>
      </c>
      <c r="AH299" s="76">
        <v>0</v>
      </c>
      <c r="AI299" s="76">
        <v>0</v>
      </c>
      <c r="AJ299" s="77">
        <f t="shared" si="4"/>
        <v>0</v>
      </c>
      <c r="AM299" s="70"/>
    </row>
    <row r="300" spans="1:39" ht="20.100000000000001" hidden="1" customHeight="1" outlineLevel="2">
      <c r="A300" s="73">
        <v>1220</v>
      </c>
      <c r="B300" s="74" t="s">
        <v>937</v>
      </c>
      <c r="C300" s="75" t="s">
        <v>1298</v>
      </c>
      <c r="D300" s="76">
        <v>0</v>
      </c>
      <c r="E300" s="76">
        <v>0</v>
      </c>
      <c r="F300" s="76">
        <v>0</v>
      </c>
      <c r="G300" s="76">
        <v>0</v>
      </c>
      <c r="H300" s="76">
        <v>0</v>
      </c>
      <c r="I300" s="76">
        <v>0</v>
      </c>
      <c r="J300" s="76">
        <v>0</v>
      </c>
      <c r="K300" s="76">
        <v>0</v>
      </c>
      <c r="L300" s="76">
        <v>0</v>
      </c>
      <c r="M300" s="76">
        <v>0</v>
      </c>
      <c r="N300" s="76">
        <v>0</v>
      </c>
      <c r="O300" s="76">
        <v>0</v>
      </c>
      <c r="P300" s="76">
        <v>0</v>
      </c>
      <c r="Q300" s="76">
        <v>0</v>
      </c>
      <c r="R300" s="76">
        <v>0</v>
      </c>
      <c r="S300" s="76">
        <v>0</v>
      </c>
      <c r="T300" s="76">
        <v>0</v>
      </c>
      <c r="U300" s="76">
        <v>0</v>
      </c>
      <c r="V300" s="76">
        <v>0</v>
      </c>
      <c r="W300" s="76">
        <v>0</v>
      </c>
      <c r="X300" s="76">
        <v>0</v>
      </c>
      <c r="Y300" s="76">
        <v>0</v>
      </c>
      <c r="Z300" s="76">
        <v>0</v>
      </c>
      <c r="AA300" s="76">
        <v>0</v>
      </c>
      <c r="AB300" s="76">
        <v>0</v>
      </c>
      <c r="AC300" s="76">
        <v>0</v>
      </c>
      <c r="AD300" s="76">
        <v>0</v>
      </c>
      <c r="AE300" s="76">
        <v>0</v>
      </c>
      <c r="AF300" s="76">
        <v>0</v>
      </c>
      <c r="AG300" s="76">
        <v>0</v>
      </c>
      <c r="AH300" s="76">
        <v>0</v>
      </c>
      <c r="AI300" s="76">
        <v>0</v>
      </c>
      <c r="AJ300" s="77">
        <f t="shared" si="4"/>
        <v>0</v>
      </c>
      <c r="AM300" s="70"/>
    </row>
    <row r="301" spans="1:39" ht="20.100000000000001" hidden="1" customHeight="1" outlineLevel="2">
      <c r="A301" s="73">
        <v>1221</v>
      </c>
      <c r="B301" s="74" t="s">
        <v>938</v>
      </c>
      <c r="C301" s="75" t="s">
        <v>1298</v>
      </c>
      <c r="D301" s="76">
        <v>0</v>
      </c>
      <c r="E301" s="76">
        <v>0</v>
      </c>
      <c r="F301" s="76">
        <v>0</v>
      </c>
      <c r="G301" s="76">
        <v>0</v>
      </c>
      <c r="H301" s="76">
        <v>0</v>
      </c>
      <c r="I301" s="76">
        <v>0</v>
      </c>
      <c r="J301" s="76">
        <v>0</v>
      </c>
      <c r="K301" s="76">
        <v>0</v>
      </c>
      <c r="L301" s="76">
        <v>0</v>
      </c>
      <c r="M301" s="76">
        <v>0</v>
      </c>
      <c r="N301" s="76">
        <v>0</v>
      </c>
      <c r="O301" s="76">
        <v>0</v>
      </c>
      <c r="P301" s="76">
        <v>0</v>
      </c>
      <c r="Q301" s="76">
        <v>0</v>
      </c>
      <c r="R301" s="76">
        <v>0</v>
      </c>
      <c r="S301" s="76">
        <v>0</v>
      </c>
      <c r="T301" s="76">
        <v>0</v>
      </c>
      <c r="U301" s="76">
        <v>0</v>
      </c>
      <c r="V301" s="76">
        <v>0</v>
      </c>
      <c r="W301" s="76">
        <v>0</v>
      </c>
      <c r="X301" s="76">
        <v>0</v>
      </c>
      <c r="Y301" s="76">
        <v>0</v>
      </c>
      <c r="Z301" s="76">
        <v>0</v>
      </c>
      <c r="AA301" s="76">
        <v>0</v>
      </c>
      <c r="AB301" s="76">
        <v>0</v>
      </c>
      <c r="AC301" s="76">
        <v>0</v>
      </c>
      <c r="AD301" s="76">
        <v>0</v>
      </c>
      <c r="AE301" s="76">
        <v>0</v>
      </c>
      <c r="AF301" s="76">
        <v>0</v>
      </c>
      <c r="AG301" s="76">
        <v>0</v>
      </c>
      <c r="AH301" s="76">
        <v>0</v>
      </c>
      <c r="AI301" s="76">
        <v>0</v>
      </c>
      <c r="AJ301" s="77">
        <f t="shared" si="4"/>
        <v>0</v>
      </c>
      <c r="AM301" s="70"/>
    </row>
    <row r="302" spans="1:39" ht="20.100000000000001" hidden="1" customHeight="1" outlineLevel="2">
      <c r="A302" s="73">
        <v>1222</v>
      </c>
      <c r="B302" s="74" t="s">
        <v>939</v>
      </c>
      <c r="C302" s="75" t="s">
        <v>1298</v>
      </c>
      <c r="D302" s="76">
        <v>0</v>
      </c>
      <c r="E302" s="76">
        <v>0</v>
      </c>
      <c r="F302" s="76">
        <v>0</v>
      </c>
      <c r="G302" s="76">
        <v>0</v>
      </c>
      <c r="H302" s="76">
        <v>0</v>
      </c>
      <c r="I302" s="76">
        <v>0</v>
      </c>
      <c r="J302" s="76">
        <v>0</v>
      </c>
      <c r="K302" s="76">
        <v>0</v>
      </c>
      <c r="L302" s="76">
        <v>0</v>
      </c>
      <c r="M302" s="76">
        <v>0</v>
      </c>
      <c r="N302" s="76">
        <v>0</v>
      </c>
      <c r="O302" s="76">
        <v>0</v>
      </c>
      <c r="P302" s="76">
        <v>0</v>
      </c>
      <c r="Q302" s="76">
        <v>0</v>
      </c>
      <c r="R302" s="76">
        <v>0</v>
      </c>
      <c r="S302" s="76">
        <v>0</v>
      </c>
      <c r="T302" s="76">
        <v>0</v>
      </c>
      <c r="U302" s="76">
        <v>0</v>
      </c>
      <c r="V302" s="76">
        <v>0</v>
      </c>
      <c r="W302" s="76">
        <v>0</v>
      </c>
      <c r="X302" s="76">
        <v>0</v>
      </c>
      <c r="Y302" s="76">
        <v>0</v>
      </c>
      <c r="Z302" s="76">
        <v>0</v>
      </c>
      <c r="AA302" s="76">
        <v>0</v>
      </c>
      <c r="AB302" s="76">
        <v>0</v>
      </c>
      <c r="AC302" s="76">
        <v>0</v>
      </c>
      <c r="AD302" s="76">
        <v>0</v>
      </c>
      <c r="AE302" s="76">
        <v>0</v>
      </c>
      <c r="AF302" s="76">
        <v>0</v>
      </c>
      <c r="AG302" s="76">
        <v>0</v>
      </c>
      <c r="AH302" s="76">
        <v>0</v>
      </c>
      <c r="AI302" s="76">
        <v>0</v>
      </c>
      <c r="AJ302" s="77">
        <f t="shared" si="4"/>
        <v>0</v>
      </c>
      <c r="AM302" s="70"/>
    </row>
    <row r="303" spans="1:39" ht="20.100000000000001" hidden="1" customHeight="1" outlineLevel="2">
      <c r="A303" s="73">
        <v>1223</v>
      </c>
      <c r="B303" s="74" t="s">
        <v>940</v>
      </c>
      <c r="C303" s="75" t="s">
        <v>1298</v>
      </c>
      <c r="D303" s="76">
        <v>0</v>
      </c>
      <c r="E303" s="76">
        <v>0</v>
      </c>
      <c r="F303" s="76">
        <v>0</v>
      </c>
      <c r="G303" s="76">
        <v>0</v>
      </c>
      <c r="H303" s="76">
        <v>0</v>
      </c>
      <c r="I303" s="76">
        <v>0</v>
      </c>
      <c r="J303" s="76">
        <v>0</v>
      </c>
      <c r="K303" s="76">
        <v>0</v>
      </c>
      <c r="L303" s="76">
        <v>0</v>
      </c>
      <c r="M303" s="76">
        <v>0</v>
      </c>
      <c r="N303" s="76">
        <v>0</v>
      </c>
      <c r="O303" s="76">
        <v>0</v>
      </c>
      <c r="P303" s="76">
        <v>0</v>
      </c>
      <c r="Q303" s="76">
        <v>0</v>
      </c>
      <c r="R303" s="76">
        <v>0</v>
      </c>
      <c r="S303" s="76">
        <v>0</v>
      </c>
      <c r="T303" s="76">
        <v>0</v>
      </c>
      <c r="U303" s="76">
        <v>0</v>
      </c>
      <c r="V303" s="76">
        <v>0</v>
      </c>
      <c r="W303" s="76">
        <v>0</v>
      </c>
      <c r="X303" s="76">
        <v>0</v>
      </c>
      <c r="Y303" s="76">
        <v>0</v>
      </c>
      <c r="Z303" s="76">
        <v>0</v>
      </c>
      <c r="AA303" s="76">
        <v>0</v>
      </c>
      <c r="AB303" s="76">
        <v>0</v>
      </c>
      <c r="AC303" s="76">
        <v>0</v>
      </c>
      <c r="AD303" s="76">
        <v>0</v>
      </c>
      <c r="AE303" s="76">
        <v>0</v>
      </c>
      <c r="AF303" s="76">
        <v>0</v>
      </c>
      <c r="AG303" s="76">
        <v>0</v>
      </c>
      <c r="AH303" s="76">
        <v>0</v>
      </c>
      <c r="AI303" s="76">
        <v>0</v>
      </c>
      <c r="AJ303" s="77">
        <f t="shared" si="4"/>
        <v>0</v>
      </c>
      <c r="AM303" s="70"/>
    </row>
    <row r="304" spans="1:39" ht="20.100000000000001" hidden="1" customHeight="1" outlineLevel="2">
      <c r="A304" s="73">
        <v>1224</v>
      </c>
      <c r="B304" s="74" t="s">
        <v>941</v>
      </c>
      <c r="C304" s="75" t="s">
        <v>1298</v>
      </c>
      <c r="D304" s="76">
        <v>0</v>
      </c>
      <c r="E304" s="76">
        <v>0</v>
      </c>
      <c r="F304" s="76">
        <v>0</v>
      </c>
      <c r="G304" s="76">
        <v>0</v>
      </c>
      <c r="H304" s="76">
        <v>0</v>
      </c>
      <c r="I304" s="76">
        <v>0</v>
      </c>
      <c r="J304" s="76">
        <v>0</v>
      </c>
      <c r="K304" s="76">
        <v>0</v>
      </c>
      <c r="L304" s="76">
        <v>0</v>
      </c>
      <c r="M304" s="76">
        <v>0</v>
      </c>
      <c r="N304" s="76">
        <v>0</v>
      </c>
      <c r="O304" s="76">
        <v>0</v>
      </c>
      <c r="P304" s="76">
        <v>0</v>
      </c>
      <c r="Q304" s="76">
        <v>0</v>
      </c>
      <c r="R304" s="76">
        <v>0</v>
      </c>
      <c r="S304" s="76">
        <v>0</v>
      </c>
      <c r="T304" s="76">
        <v>0</v>
      </c>
      <c r="U304" s="76">
        <v>0</v>
      </c>
      <c r="V304" s="76">
        <v>0</v>
      </c>
      <c r="W304" s="76">
        <v>0</v>
      </c>
      <c r="X304" s="76">
        <v>0</v>
      </c>
      <c r="Y304" s="76">
        <v>0</v>
      </c>
      <c r="Z304" s="76">
        <v>0</v>
      </c>
      <c r="AA304" s="76">
        <v>0</v>
      </c>
      <c r="AB304" s="76">
        <v>0</v>
      </c>
      <c r="AC304" s="76">
        <v>0</v>
      </c>
      <c r="AD304" s="76">
        <v>0</v>
      </c>
      <c r="AE304" s="76">
        <v>0</v>
      </c>
      <c r="AF304" s="76">
        <v>0</v>
      </c>
      <c r="AG304" s="76">
        <v>0</v>
      </c>
      <c r="AH304" s="76">
        <v>0</v>
      </c>
      <c r="AI304" s="76">
        <v>0</v>
      </c>
      <c r="AJ304" s="77">
        <f t="shared" si="4"/>
        <v>0</v>
      </c>
      <c r="AM304" s="70"/>
    </row>
    <row r="305" spans="1:39" ht="20.100000000000001" hidden="1" customHeight="1" outlineLevel="2">
      <c r="A305" s="73">
        <v>1225</v>
      </c>
      <c r="B305" s="74" t="s">
        <v>942</v>
      </c>
      <c r="C305" s="75" t="s">
        <v>1298</v>
      </c>
      <c r="D305" s="76">
        <v>0</v>
      </c>
      <c r="E305" s="76">
        <v>0</v>
      </c>
      <c r="F305" s="76">
        <v>0</v>
      </c>
      <c r="G305" s="76">
        <v>0</v>
      </c>
      <c r="H305" s="76">
        <v>0</v>
      </c>
      <c r="I305" s="76">
        <v>0</v>
      </c>
      <c r="J305" s="76">
        <v>0</v>
      </c>
      <c r="K305" s="76">
        <v>0</v>
      </c>
      <c r="L305" s="76">
        <v>0</v>
      </c>
      <c r="M305" s="76">
        <v>0</v>
      </c>
      <c r="N305" s="76">
        <v>0</v>
      </c>
      <c r="O305" s="76">
        <v>0</v>
      </c>
      <c r="P305" s="76">
        <v>0</v>
      </c>
      <c r="Q305" s="76">
        <v>0</v>
      </c>
      <c r="R305" s="76">
        <v>0</v>
      </c>
      <c r="S305" s="76">
        <v>0</v>
      </c>
      <c r="T305" s="76">
        <v>0</v>
      </c>
      <c r="U305" s="76">
        <v>0</v>
      </c>
      <c r="V305" s="76">
        <v>0</v>
      </c>
      <c r="W305" s="76">
        <v>0</v>
      </c>
      <c r="X305" s="76">
        <v>0</v>
      </c>
      <c r="Y305" s="76">
        <v>0</v>
      </c>
      <c r="Z305" s="76">
        <v>0</v>
      </c>
      <c r="AA305" s="76">
        <v>0</v>
      </c>
      <c r="AB305" s="76">
        <v>0</v>
      </c>
      <c r="AC305" s="76">
        <v>0</v>
      </c>
      <c r="AD305" s="76">
        <v>0</v>
      </c>
      <c r="AE305" s="76">
        <v>0</v>
      </c>
      <c r="AF305" s="76">
        <v>0</v>
      </c>
      <c r="AG305" s="76">
        <v>0</v>
      </c>
      <c r="AH305" s="76">
        <v>0</v>
      </c>
      <c r="AI305" s="76">
        <v>0</v>
      </c>
      <c r="AJ305" s="77">
        <f t="shared" si="4"/>
        <v>0</v>
      </c>
      <c r="AM305" s="70"/>
    </row>
    <row r="306" spans="1:39" ht="20.100000000000001" hidden="1" customHeight="1" outlineLevel="2">
      <c r="A306" s="73">
        <v>1226</v>
      </c>
      <c r="B306" s="74" t="s">
        <v>943</v>
      </c>
      <c r="C306" s="75" t="s">
        <v>1298</v>
      </c>
      <c r="D306" s="76">
        <v>0</v>
      </c>
      <c r="E306" s="76">
        <v>0</v>
      </c>
      <c r="F306" s="76">
        <v>0</v>
      </c>
      <c r="G306" s="76">
        <v>0</v>
      </c>
      <c r="H306" s="76">
        <v>0</v>
      </c>
      <c r="I306" s="76">
        <v>0</v>
      </c>
      <c r="J306" s="76">
        <v>0</v>
      </c>
      <c r="K306" s="76">
        <v>0</v>
      </c>
      <c r="L306" s="76">
        <v>0</v>
      </c>
      <c r="M306" s="76">
        <v>0</v>
      </c>
      <c r="N306" s="76">
        <v>0</v>
      </c>
      <c r="O306" s="76">
        <v>0</v>
      </c>
      <c r="P306" s="76">
        <v>0</v>
      </c>
      <c r="Q306" s="76">
        <v>0</v>
      </c>
      <c r="R306" s="76">
        <v>0</v>
      </c>
      <c r="S306" s="76">
        <v>0</v>
      </c>
      <c r="T306" s="76">
        <v>0</v>
      </c>
      <c r="U306" s="76">
        <v>0</v>
      </c>
      <c r="V306" s="76">
        <v>0</v>
      </c>
      <c r="W306" s="76">
        <v>0</v>
      </c>
      <c r="X306" s="76">
        <v>0</v>
      </c>
      <c r="Y306" s="76">
        <v>0</v>
      </c>
      <c r="Z306" s="76">
        <v>0</v>
      </c>
      <c r="AA306" s="76">
        <v>0</v>
      </c>
      <c r="AB306" s="76">
        <v>0</v>
      </c>
      <c r="AC306" s="76">
        <v>0</v>
      </c>
      <c r="AD306" s="76">
        <v>0</v>
      </c>
      <c r="AE306" s="76">
        <v>0</v>
      </c>
      <c r="AF306" s="76">
        <v>0</v>
      </c>
      <c r="AG306" s="76">
        <v>0</v>
      </c>
      <c r="AH306" s="76">
        <v>0</v>
      </c>
      <c r="AI306" s="76">
        <v>0</v>
      </c>
      <c r="AJ306" s="77">
        <f t="shared" si="4"/>
        <v>0</v>
      </c>
      <c r="AM306" s="70"/>
    </row>
    <row r="307" spans="1:39" ht="20.100000000000001" hidden="1" customHeight="1" outlineLevel="2">
      <c r="A307" s="73">
        <v>1227</v>
      </c>
      <c r="B307" s="74" t="s">
        <v>944</v>
      </c>
      <c r="C307" s="75" t="s">
        <v>1298</v>
      </c>
      <c r="D307" s="76">
        <v>0</v>
      </c>
      <c r="E307" s="76">
        <v>0</v>
      </c>
      <c r="F307" s="76">
        <v>0</v>
      </c>
      <c r="G307" s="76">
        <v>0</v>
      </c>
      <c r="H307" s="76">
        <v>0</v>
      </c>
      <c r="I307" s="76">
        <v>0</v>
      </c>
      <c r="J307" s="76">
        <v>0</v>
      </c>
      <c r="K307" s="76">
        <v>0</v>
      </c>
      <c r="L307" s="76">
        <v>0</v>
      </c>
      <c r="M307" s="76">
        <v>0</v>
      </c>
      <c r="N307" s="76">
        <v>0</v>
      </c>
      <c r="O307" s="76">
        <v>0</v>
      </c>
      <c r="P307" s="76">
        <v>0</v>
      </c>
      <c r="Q307" s="76">
        <v>0</v>
      </c>
      <c r="R307" s="76">
        <v>0</v>
      </c>
      <c r="S307" s="76">
        <v>0</v>
      </c>
      <c r="T307" s="76">
        <v>0</v>
      </c>
      <c r="U307" s="76">
        <v>0</v>
      </c>
      <c r="V307" s="76">
        <v>0</v>
      </c>
      <c r="W307" s="76">
        <v>0</v>
      </c>
      <c r="X307" s="76">
        <v>0</v>
      </c>
      <c r="Y307" s="76">
        <v>0</v>
      </c>
      <c r="Z307" s="76">
        <v>0</v>
      </c>
      <c r="AA307" s="76">
        <v>0</v>
      </c>
      <c r="AB307" s="76">
        <v>0</v>
      </c>
      <c r="AC307" s="76">
        <v>0</v>
      </c>
      <c r="AD307" s="76">
        <v>0</v>
      </c>
      <c r="AE307" s="76">
        <v>0</v>
      </c>
      <c r="AF307" s="76">
        <v>0</v>
      </c>
      <c r="AG307" s="76">
        <v>0</v>
      </c>
      <c r="AH307" s="76">
        <v>0</v>
      </c>
      <c r="AI307" s="76">
        <v>0</v>
      </c>
      <c r="AJ307" s="77">
        <f t="shared" si="4"/>
        <v>0</v>
      </c>
      <c r="AM307" s="70"/>
    </row>
    <row r="308" spans="1:39" ht="20.100000000000001" hidden="1" customHeight="1" outlineLevel="2">
      <c r="A308" s="73">
        <v>1228</v>
      </c>
      <c r="B308" s="74" t="s">
        <v>945</v>
      </c>
      <c r="C308" s="75" t="s">
        <v>1298</v>
      </c>
      <c r="D308" s="76">
        <v>0</v>
      </c>
      <c r="E308" s="76">
        <v>0</v>
      </c>
      <c r="F308" s="76">
        <v>0</v>
      </c>
      <c r="G308" s="76">
        <v>0</v>
      </c>
      <c r="H308" s="76">
        <v>0</v>
      </c>
      <c r="I308" s="76">
        <v>0</v>
      </c>
      <c r="J308" s="76">
        <v>0</v>
      </c>
      <c r="K308" s="76">
        <v>0</v>
      </c>
      <c r="L308" s="76">
        <v>0</v>
      </c>
      <c r="M308" s="76">
        <v>0</v>
      </c>
      <c r="N308" s="76">
        <v>0</v>
      </c>
      <c r="O308" s="76">
        <v>0</v>
      </c>
      <c r="P308" s="76">
        <v>0</v>
      </c>
      <c r="Q308" s="76">
        <v>0</v>
      </c>
      <c r="R308" s="76">
        <v>0</v>
      </c>
      <c r="S308" s="76">
        <v>0</v>
      </c>
      <c r="T308" s="76">
        <v>0</v>
      </c>
      <c r="U308" s="76">
        <v>0</v>
      </c>
      <c r="V308" s="76">
        <v>0</v>
      </c>
      <c r="W308" s="76">
        <v>0</v>
      </c>
      <c r="X308" s="76">
        <v>0</v>
      </c>
      <c r="Y308" s="76">
        <v>0</v>
      </c>
      <c r="Z308" s="76">
        <v>0</v>
      </c>
      <c r="AA308" s="76">
        <v>0</v>
      </c>
      <c r="AB308" s="76">
        <v>0</v>
      </c>
      <c r="AC308" s="76">
        <v>0</v>
      </c>
      <c r="AD308" s="76">
        <v>0</v>
      </c>
      <c r="AE308" s="76">
        <v>0</v>
      </c>
      <c r="AF308" s="76">
        <v>0</v>
      </c>
      <c r="AG308" s="76">
        <v>0</v>
      </c>
      <c r="AH308" s="76">
        <v>0</v>
      </c>
      <c r="AI308" s="76">
        <v>0</v>
      </c>
      <c r="AJ308" s="77">
        <f t="shared" si="4"/>
        <v>0</v>
      </c>
      <c r="AM308" s="70"/>
    </row>
    <row r="309" spans="1:39" ht="20.100000000000001" hidden="1" customHeight="1" outlineLevel="2">
      <c r="A309" s="73">
        <v>1229</v>
      </c>
      <c r="B309" s="74" t="s">
        <v>946</v>
      </c>
      <c r="C309" s="75" t="s">
        <v>1298</v>
      </c>
      <c r="D309" s="76">
        <v>0</v>
      </c>
      <c r="E309" s="76">
        <v>0</v>
      </c>
      <c r="F309" s="76">
        <v>0</v>
      </c>
      <c r="G309" s="76">
        <v>0</v>
      </c>
      <c r="H309" s="76">
        <v>0</v>
      </c>
      <c r="I309" s="76">
        <v>0</v>
      </c>
      <c r="J309" s="76">
        <v>0</v>
      </c>
      <c r="K309" s="76">
        <v>0</v>
      </c>
      <c r="L309" s="76">
        <v>0</v>
      </c>
      <c r="M309" s="76">
        <v>0</v>
      </c>
      <c r="N309" s="76">
        <v>0</v>
      </c>
      <c r="O309" s="76">
        <v>0</v>
      </c>
      <c r="P309" s="76">
        <v>0</v>
      </c>
      <c r="Q309" s="76">
        <v>0</v>
      </c>
      <c r="R309" s="76">
        <v>0</v>
      </c>
      <c r="S309" s="76">
        <v>0</v>
      </c>
      <c r="T309" s="76">
        <v>0</v>
      </c>
      <c r="U309" s="76">
        <v>0</v>
      </c>
      <c r="V309" s="76">
        <v>0</v>
      </c>
      <c r="W309" s="76">
        <v>0</v>
      </c>
      <c r="X309" s="76">
        <v>0</v>
      </c>
      <c r="Y309" s="76">
        <v>0</v>
      </c>
      <c r="Z309" s="76">
        <v>0</v>
      </c>
      <c r="AA309" s="76">
        <v>0</v>
      </c>
      <c r="AB309" s="76">
        <v>0</v>
      </c>
      <c r="AC309" s="76">
        <v>0</v>
      </c>
      <c r="AD309" s="76">
        <v>0</v>
      </c>
      <c r="AE309" s="76">
        <v>0</v>
      </c>
      <c r="AF309" s="76">
        <v>0</v>
      </c>
      <c r="AG309" s="76">
        <v>0</v>
      </c>
      <c r="AH309" s="76">
        <v>0</v>
      </c>
      <c r="AI309" s="76">
        <v>0</v>
      </c>
      <c r="AJ309" s="77">
        <f t="shared" si="4"/>
        <v>0</v>
      </c>
      <c r="AM309" s="70"/>
    </row>
    <row r="310" spans="1:39" ht="20.100000000000001" hidden="1" customHeight="1" outlineLevel="2">
      <c r="A310" s="73">
        <v>1230</v>
      </c>
      <c r="B310" s="74" t="s">
        <v>947</v>
      </c>
      <c r="C310" s="75" t="s">
        <v>1298</v>
      </c>
      <c r="D310" s="76">
        <v>0</v>
      </c>
      <c r="E310" s="76">
        <v>0</v>
      </c>
      <c r="F310" s="76">
        <v>0</v>
      </c>
      <c r="G310" s="76">
        <v>0</v>
      </c>
      <c r="H310" s="76">
        <v>0</v>
      </c>
      <c r="I310" s="76">
        <v>0</v>
      </c>
      <c r="J310" s="76">
        <v>0</v>
      </c>
      <c r="K310" s="76">
        <v>0</v>
      </c>
      <c r="L310" s="76">
        <v>0</v>
      </c>
      <c r="M310" s="76">
        <v>0</v>
      </c>
      <c r="N310" s="76">
        <v>0</v>
      </c>
      <c r="O310" s="76">
        <v>0</v>
      </c>
      <c r="P310" s="76">
        <v>0</v>
      </c>
      <c r="Q310" s="76">
        <v>0</v>
      </c>
      <c r="R310" s="76">
        <v>0</v>
      </c>
      <c r="S310" s="76">
        <v>0</v>
      </c>
      <c r="T310" s="76">
        <v>0</v>
      </c>
      <c r="U310" s="76">
        <v>0</v>
      </c>
      <c r="V310" s="76">
        <v>0</v>
      </c>
      <c r="W310" s="76">
        <v>0</v>
      </c>
      <c r="X310" s="76">
        <v>0</v>
      </c>
      <c r="Y310" s="76">
        <v>0</v>
      </c>
      <c r="Z310" s="76">
        <v>0</v>
      </c>
      <c r="AA310" s="76">
        <v>0</v>
      </c>
      <c r="AB310" s="76">
        <v>0</v>
      </c>
      <c r="AC310" s="76">
        <v>0</v>
      </c>
      <c r="AD310" s="76">
        <v>0</v>
      </c>
      <c r="AE310" s="76">
        <v>0</v>
      </c>
      <c r="AF310" s="76">
        <v>0</v>
      </c>
      <c r="AG310" s="76">
        <v>0</v>
      </c>
      <c r="AH310" s="76">
        <v>0</v>
      </c>
      <c r="AI310" s="76">
        <v>0</v>
      </c>
      <c r="AJ310" s="77">
        <f t="shared" si="4"/>
        <v>0</v>
      </c>
      <c r="AM310" s="70"/>
    </row>
    <row r="311" spans="1:39" ht="20.100000000000001" hidden="1" customHeight="1" outlineLevel="2">
      <c r="A311" s="73">
        <v>1231</v>
      </c>
      <c r="B311" s="74" t="s">
        <v>948</v>
      </c>
      <c r="C311" s="75" t="s">
        <v>1298</v>
      </c>
      <c r="D311" s="76">
        <v>0</v>
      </c>
      <c r="E311" s="76">
        <v>0</v>
      </c>
      <c r="F311" s="76">
        <v>0</v>
      </c>
      <c r="G311" s="76">
        <v>0</v>
      </c>
      <c r="H311" s="76">
        <v>0</v>
      </c>
      <c r="I311" s="76">
        <v>0</v>
      </c>
      <c r="J311" s="76">
        <v>0</v>
      </c>
      <c r="K311" s="76">
        <v>0</v>
      </c>
      <c r="L311" s="76">
        <v>0</v>
      </c>
      <c r="M311" s="76">
        <v>0</v>
      </c>
      <c r="N311" s="76">
        <v>0</v>
      </c>
      <c r="O311" s="76">
        <v>0</v>
      </c>
      <c r="P311" s="76">
        <v>0</v>
      </c>
      <c r="Q311" s="76">
        <v>0</v>
      </c>
      <c r="R311" s="76">
        <v>0</v>
      </c>
      <c r="S311" s="76">
        <v>0</v>
      </c>
      <c r="T311" s="76">
        <v>0</v>
      </c>
      <c r="U311" s="76">
        <v>0</v>
      </c>
      <c r="V311" s="76">
        <v>0</v>
      </c>
      <c r="W311" s="76">
        <v>0</v>
      </c>
      <c r="X311" s="76">
        <v>0</v>
      </c>
      <c r="Y311" s="76">
        <v>0</v>
      </c>
      <c r="Z311" s="76">
        <v>0</v>
      </c>
      <c r="AA311" s="76">
        <v>0</v>
      </c>
      <c r="AB311" s="76">
        <v>0</v>
      </c>
      <c r="AC311" s="76">
        <v>0</v>
      </c>
      <c r="AD311" s="76">
        <v>0</v>
      </c>
      <c r="AE311" s="76">
        <v>0</v>
      </c>
      <c r="AF311" s="76">
        <v>0</v>
      </c>
      <c r="AG311" s="76">
        <v>0</v>
      </c>
      <c r="AH311" s="76">
        <v>0</v>
      </c>
      <c r="AI311" s="76">
        <v>0</v>
      </c>
      <c r="AJ311" s="77">
        <f t="shared" si="4"/>
        <v>0</v>
      </c>
      <c r="AM311" s="70"/>
    </row>
    <row r="312" spans="1:39" ht="20.100000000000001" hidden="1" customHeight="1" outlineLevel="2">
      <c r="A312" s="73">
        <v>1232</v>
      </c>
      <c r="B312" s="74" t="s">
        <v>949</v>
      </c>
      <c r="C312" s="75" t="s">
        <v>1298</v>
      </c>
      <c r="D312" s="76">
        <v>0</v>
      </c>
      <c r="E312" s="76">
        <v>0</v>
      </c>
      <c r="F312" s="76">
        <v>0</v>
      </c>
      <c r="G312" s="76">
        <v>0</v>
      </c>
      <c r="H312" s="76">
        <v>0</v>
      </c>
      <c r="I312" s="76">
        <v>0</v>
      </c>
      <c r="J312" s="76">
        <v>0</v>
      </c>
      <c r="K312" s="76">
        <v>0</v>
      </c>
      <c r="L312" s="76">
        <v>0</v>
      </c>
      <c r="M312" s="76">
        <v>0</v>
      </c>
      <c r="N312" s="76">
        <v>0</v>
      </c>
      <c r="O312" s="76">
        <v>0</v>
      </c>
      <c r="P312" s="76">
        <v>0</v>
      </c>
      <c r="Q312" s="76">
        <v>0</v>
      </c>
      <c r="R312" s="76">
        <v>0</v>
      </c>
      <c r="S312" s="76">
        <v>0</v>
      </c>
      <c r="T312" s="76">
        <v>0</v>
      </c>
      <c r="U312" s="76">
        <v>0</v>
      </c>
      <c r="V312" s="76">
        <v>0</v>
      </c>
      <c r="W312" s="76">
        <v>0</v>
      </c>
      <c r="X312" s="76">
        <v>0</v>
      </c>
      <c r="Y312" s="76">
        <v>0</v>
      </c>
      <c r="Z312" s="76">
        <v>0</v>
      </c>
      <c r="AA312" s="76">
        <v>0</v>
      </c>
      <c r="AB312" s="76">
        <v>0</v>
      </c>
      <c r="AC312" s="76">
        <v>0</v>
      </c>
      <c r="AD312" s="76">
        <v>0</v>
      </c>
      <c r="AE312" s="76">
        <v>0</v>
      </c>
      <c r="AF312" s="76">
        <v>0</v>
      </c>
      <c r="AG312" s="76">
        <v>0</v>
      </c>
      <c r="AH312" s="76">
        <v>0</v>
      </c>
      <c r="AI312" s="76">
        <v>0</v>
      </c>
      <c r="AJ312" s="77">
        <f t="shared" si="4"/>
        <v>0</v>
      </c>
      <c r="AM312" s="70"/>
    </row>
    <row r="313" spans="1:39" ht="20.100000000000001" hidden="1" customHeight="1" outlineLevel="2">
      <c r="A313" s="73">
        <v>1233</v>
      </c>
      <c r="B313" s="74" t="s">
        <v>950</v>
      </c>
      <c r="C313" s="75" t="s">
        <v>1298</v>
      </c>
      <c r="D313" s="76">
        <v>0</v>
      </c>
      <c r="E313" s="76">
        <v>0</v>
      </c>
      <c r="F313" s="76">
        <v>0</v>
      </c>
      <c r="G313" s="76">
        <v>0</v>
      </c>
      <c r="H313" s="76">
        <v>0</v>
      </c>
      <c r="I313" s="76">
        <v>0</v>
      </c>
      <c r="J313" s="76">
        <v>0</v>
      </c>
      <c r="K313" s="76">
        <v>0</v>
      </c>
      <c r="L313" s="76">
        <v>0</v>
      </c>
      <c r="M313" s="76">
        <v>0</v>
      </c>
      <c r="N313" s="76">
        <v>0</v>
      </c>
      <c r="O313" s="76">
        <v>0</v>
      </c>
      <c r="P313" s="76">
        <v>0</v>
      </c>
      <c r="Q313" s="76">
        <v>0</v>
      </c>
      <c r="R313" s="76">
        <v>0</v>
      </c>
      <c r="S313" s="76">
        <v>0</v>
      </c>
      <c r="T313" s="76">
        <v>0</v>
      </c>
      <c r="U313" s="76">
        <v>0</v>
      </c>
      <c r="V313" s="76">
        <v>0</v>
      </c>
      <c r="W313" s="76">
        <v>0</v>
      </c>
      <c r="X313" s="76">
        <v>0</v>
      </c>
      <c r="Y313" s="76">
        <v>0</v>
      </c>
      <c r="Z313" s="76">
        <v>0</v>
      </c>
      <c r="AA313" s="76">
        <v>0</v>
      </c>
      <c r="AB313" s="76">
        <v>0</v>
      </c>
      <c r="AC313" s="76">
        <v>0</v>
      </c>
      <c r="AD313" s="76">
        <v>0</v>
      </c>
      <c r="AE313" s="76">
        <v>0</v>
      </c>
      <c r="AF313" s="76">
        <v>0</v>
      </c>
      <c r="AG313" s="76">
        <v>0</v>
      </c>
      <c r="AH313" s="76">
        <v>0</v>
      </c>
      <c r="AI313" s="76">
        <v>0</v>
      </c>
      <c r="AJ313" s="77">
        <f t="shared" si="4"/>
        <v>0</v>
      </c>
      <c r="AM313" s="70"/>
    </row>
    <row r="314" spans="1:39" ht="20.100000000000001" hidden="1" customHeight="1" outlineLevel="2">
      <c r="A314" s="73">
        <v>1234</v>
      </c>
      <c r="B314" s="74" t="s">
        <v>951</v>
      </c>
      <c r="C314" s="75" t="s">
        <v>1298</v>
      </c>
      <c r="D314" s="76">
        <v>0</v>
      </c>
      <c r="E314" s="76">
        <v>0</v>
      </c>
      <c r="F314" s="76">
        <v>0</v>
      </c>
      <c r="G314" s="76">
        <v>0</v>
      </c>
      <c r="H314" s="76">
        <v>0</v>
      </c>
      <c r="I314" s="76">
        <v>0</v>
      </c>
      <c r="J314" s="76">
        <v>0</v>
      </c>
      <c r="K314" s="76">
        <v>0</v>
      </c>
      <c r="L314" s="76">
        <v>0</v>
      </c>
      <c r="M314" s="76">
        <v>0</v>
      </c>
      <c r="N314" s="76">
        <v>0</v>
      </c>
      <c r="O314" s="76">
        <v>0</v>
      </c>
      <c r="P314" s="76">
        <v>0</v>
      </c>
      <c r="Q314" s="76">
        <v>0</v>
      </c>
      <c r="R314" s="76">
        <v>0</v>
      </c>
      <c r="S314" s="76">
        <v>0</v>
      </c>
      <c r="T314" s="76">
        <v>0</v>
      </c>
      <c r="U314" s="76">
        <v>0</v>
      </c>
      <c r="V314" s="76">
        <v>0</v>
      </c>
      <c r="W314" s="76">
        <v>0</v>
      </c>
      <c r="X314" s="76">
        <v>0</v>
      </c>
      <c r="Y314" s="76">
        <v>0</v>
      </c>
      <c r="Z314" s="76">
        <v>0</v>
      </c>
      <c r="AA314" s="76">
        <v>0</v>
      </c>
      <c r="AB314" s="76">
        <v>0</v>
      </c>
      <c r="AC314" s="76">
        <v>0</v>
      </c>
      <c r="AD314" s="76">
        <v>0</v>
      </c>
      <c r="AE314" s="76">
        <v>0</v>
      </c>
      <c r="AF314" s="76">
        <v>0</v>
      </c>
      <c r="AG314" s="76">
        <v>0</v>
      </c>
      <c r="AH314" s="76">
        <v>0</v>
      </c>
      <c r="AI314" s="76">
        <v>0</v>
      </c>
      <c r="AJ314" s="77">
        <f t="shared" si="4"/>
        <v>0</v>
      </c>
      <c r="AM314" s="70"/>
    </row>
    <row r="315" spans="1:39" ht="20.100000000000001" hidden="1" customHeight="1" outlineLevel="2">
      <c r="A315" s="73">
        <v>1235</v>
      </c>
      <c r="B315" s="74" t="s">
        <v>952</v>
      </c>
      <c r="C315" s="75" t="s">
        <v>1298</v>
      </c>
      <c r="D315" s="76">
        <v>0</v>
      </c>
      <c r="E315" s="76">
        <v>0</v>
      </c>
      <c r="F315" s="76">
        <v>0</v>
      </c>
      <c r="G315" s="76">
        <v>0</v>
      </c>
      <c r="H315" s="76">
        <v>0</v>
      </c>
      <c r="I315" s="76">
        <v>0</v>
      </c>
      <c r="J315" s="76">
        <v>0</v>
      </c>
      <c r="K315" s="76">
        <v>0</v>
      </c>
      <c r="L315" s="76">
        <v>0</v>
      </c>
      <c r="M315" s="76">
        <v>0</v>
      </c>
      <c r="N315" s="76">
        <v>0</v>
      </c>
      <c r="O315" s="76">
        <v>0</v>
      </c>
      <c r="P315" s="76">
        <v>0</v>
      </c>
      <c r="Q315" s="76">
        <v>0</v>
      </c>
      <c r="R315" s="76">
        <v>0</v>
      </c>
      <c r="S315" s="76">
        <v>0</v>
      </c>
      <c r="T315" s="76">
        <v>0</v>
      </c>
      <c r="U315" s="76">
        <v>0</v>
      </c>
      <c r="V315" s="76">
        <v>0</v>
      </c>
      <c r="W315" s="76">
        <v>0</v>
      </c>
      <c r="X315" s="76">
        <v>0</v>
      </c>
      <c r="Y315" s="76">
        <v>0</v>
      </c>
      <c r="Z315" s="76">
        <v>0</v>
      </c>
      <c r="AA315" s="76">
        <v>0</v>
      </c>
      <c r="AB315" s="76">
        <v>0</v>
      </c>
      <c r="AC315" s="76">
        <v>0</v>
      </c>
      <c r="AD315" s="76">
        <v>0</v>
      </c>
      <c r="AE315" s="76">
        <v>0</v>
      </c>
      <c r="AF315" s="76">
        <v>0</v>
      </c>
      <c r="AG315" s="76">
        <v>0</v>
      </c>
      <c r="AH315" s="76">
        <v>0</v>
      </c>
      <c r="AI315" s="76">
        <v>0</v>
      </c>
      <c r="AJ315" s="77">
        <f t="shared" si="4"/>
        <v>0</v>
      </c>
      <c r="AM315" s="70"/>
    </row>
    <row r="316" spans="1:39" ht="20.100000000000001" hidden="1" customHeight="1" outlineLevel="2">
      <c r="A316" s="73">
        <v>1236</v>
      </c>
      <c r="B316" s="74" t="s">
        <v>953</v>
      </c>
      <c r="C316" s="75" t="s">
        <v>1298</v>
      </c>
      <c r="D316" s="76">
        <v>0</v>
      </c>
      <c r="E316" s="76">
        <v>0</v>
      </c>
      <c r="F316" s="76">
        <v>0</v>
      </c>
      <c r="G316" s="76">
        <v>0</v>
      </c>
      <c r="H316" s="76">
        <v>0</v>
      </c>
      <c r="I316" s="76">
        <v>0</v>
      </c>
      <c r="J316" s="76">
        <v>0</v>
      </c>
      <c r="K316" s="76">
        <v>0</v>
      </c>
      <c r="L316" s="76">
        <v>0</v>
      </c>
      <c r="M316" s="76">
        <v>0</v>
      </c>
      <c r="N316" s="76">
        <v>0</v>
      </c>
      <c r="O316" s="76">
        <v>0</v>
      </c>
      <c r="P316" s="76">
        <v>0</v>
      </c>
      <c r="Q316" s="76">
        <v>0</v>
      </c>
      <c r="R316" s="76">
        <v>0</v>
      </c>
      <c r="S316" s="76">
        <v>0</v>
      </c>
      <c r="T316" s="76">
        <v>0</v>
      </c>
      <c r="U316" s="76">
        <v>0</v>
      </c>
      <c r="V316" s="76">
        <v>0</v>
      </c>
      <c r="W316" s="76">
        <v>0</v>
      </c>
      <c r="X316" s="76">
        <v>0</v>
      </c>
      <c r="Y316" s="76">
        <v>0</v>
      </c>
      <c r="Z316" s="76">
        <v>0</v>
      </c>
      <c r="AA316" s="76">
        <v>0</v>
      </c>
      <c r="AB316" s="76">
        <v>0</v>
      </c>
      <c r="AC316" s="76">
        <v>0</v>
      </c>
      <c r="AD316" s="76">
        <v>0</v>
      </c>
      <c r="AE316" s="76">
        <v>0</v>
      </c>
      <c r="AF316" s="76">
        <v>0</v>
      </c>
      <c r="AG316" s="76">
        <v>0</v>
      </c>
      <c r="AH316" s="76">
        <v>0</v>
      </c>
      <c r="AI316" s="76">
        <v>0</v>
      </c>
      <c r="AJ316" s="77">
        <f t="shared" si="4"/>
        <v>0</v>
      </c>
      <c r="AM316" s="70"/>
    </row>
    <row r="317" spans="1:39" ht="20.100000000000001" hidden="1" customHeight="1" outlineLevel="2">
      <c r="A317" s="73">
        <v>1237</v>
      </c>
      <c r="B317" s="74" t="s">
        <v>954</v>
      </c>
      <c r="C317" s="75" t="s">
        <v>1298</v>
      </c>
      <c r="D317" s="76">
        <v>0</v>
      </c>
      <c r="E317" s="76">
        <v>0</v>
      </c>
      <c r="F317" s="76">
        <v>0</v>
      </c>
      <c r="G317" s="76">
        <v>0</v>
      </c>
      <c r="H317" s="76">
        <v>0</v>
      </c>
      <c r="I317" s="76">
        <v>0</v>
      </c>
      <c r="J317" s="76">
        <v>0</v>
      </c>
      <c r="K317" s="76">
        <v>0</v>
      </c>
      <c r="L317" s="76">
        <v>0</v>
      </c>
      <c r="M317" s="76">
        <v>0</v>
      </c>
      <c r="N317" s="76">
        <v>0</v>
      </c>
      <c r="O317" s="76">
        <v>0</v>
      </c>
      <c r="P317" s="76">
        <v>0</v>
      </c>
      <c r="Q317" s="76">
        <v>0</v>
      </c>
      <c r="R317" s="76">
        <v>0</v>
      </c>
      <c r="S317" s="76">
        <v>0</v>
      </c>
      <c r="T317" s="76">
        <v>0</v>
      </c>
      <c r="U317" s="76">
        <v>0</v>
      </c>
      <c r="V317" s="76">
        <v>0</v>
      </c>
      <c r="W317" s="76">
        <v>0</v>
      </c>
      <c r="X317" s="76">
        <v>0</v>
      </c>
      <c r="Y317" s="76">
        <v>0</v>
      </c>
      <c r="Z317" s="76">
        <v>0</v>
      </c>
      <c r="AA317" s="76">
        <v>0</v>
      </c>
      <c r="AB317" s="76">
        <v>0</v>
      </c>
      <c r="AC317" s="76">
        <v>0</v>
      </c>
      <c r="AD317" s="76">
        <v>0</v>
      </c>
      <c r="AE317" s="76">
        <v>0</v>
      </c>
      <c r="AF317" s="76">
        <v>0</v>
      </c>
      <c r="AG317" s="76">
        <v>0</v>
      </c>
      <c r="AH317" s="76">
        <v>0</v>
      </c>
      <c r="AI317" s="76">
        <v>0</v>
      </c>
      <c r="AJ317" s="77">
        <f t="shared" si="4"/>
        <v>0</v>
      </c>
      <c r="AM317" s="70"/>
    </row>
    <row r="318" spans="1:39" ht="20.100000000000001" hidden="1" customHeight="1" outlineLevel="2">
      <c r="A318" s="73">
        <v>1238</v>
      </c>
      <c r="B318" s="74" t="s">
        <v>955</v>
      </c>
      <c r="C318" s="75" t="s">
        <v>1298</v>
      </c>
      <c r="D318" s="76">
        <v>0</v>
      </c>
      <c r="E318" s="76">
        <v>0</v>
      </c>
      <c r="F318" s="76">
        <v>0</v>
      </c>
      <c r="G318" s="76">
        <v>0</v>
      </c>
      <c r="H318" s="76">
        <v>0</v>
      </c>
      <c r="I318" s="76">
        <v>0</v>
      </c>
      <c r="J318" s="76">
        <v>0</v>
      </c>
      <c r="K318" s="76">
        <v>0</v>
      </c>
      <c r="L318" s="76">
        <v>0</v>
      </c>
      <c r="M318" s="76">
        <v>0</v>
      </c>
      <c r="N318" s="76">
        <v>0</v>
      </c>
      <c r="O318" s="76">
        <v>0</v>
      </c>
      <c r="P318" s="76">
        <v>0</v>
      </c>
      <c r="Q318" s="76">
        <v>0</v>
      </c>
      <c r="R318" s="76">
        <v>0</v>
      </c>
      <c r="S318" s="76">
        <v>0</v>
      </c>
      <c r="T318" s="76">
        <v>0</v>
      </c>
      <c r="U318" s="76">
        <v>0</v>
      </c>
      <c r="V318" s="76">
        <v>0</v>
      </c>
      <c r="W318" s="76">
        <v>0</v>
      </c>
      <c r="X318" s="76">
        <v>0</v>
      </c>
      <c r="Y318" s="76">
        <v>0</v>
      </c>
      <c r="Z318" s="76">
        <v>0</v>
      </c>
      <c r="AA318" s="76">
        <v>0</v>
      </c>
      <c r="AB318" s="76">
        <v>0</v>
      </c>
      <c r="AC318" s="76">
        <v>0</v>
      </c>
      <c r="AD318" s="76">
        <v>0</v>
      </c>
      <c r="AE318" s="76">
        <v>0</v>
      </c>
      <c r="AF318" s="76">
        <v>0</v>
      </c>
      <c r="AG318" s="76">
        <v>0</v>
      </c>
      <c r="AH318" s="76">
        <v>0</v>
      </c>
      <c r="AI318" s="76">
        <v>0</v>
      </c>
      <c r="AJ318" s="77">
        <f t="shared" si="4"/>
        <v>0</v>
      </c>
      <c r="AM318" s="70"/>
    </row>
    <row r="319" spans="1:39" ht="20.100000000000001" hidden="1" customHeight="1" outlineLevel="2">
      <c r="A319" s="73">
        <v>1239</v>
      </c>
      <c r="B319" s="74" t="s">
        <v>956</v>
      </c>
      <c r="C319" s="75" t="s">
        <v>1298</v>
      </c>
      <c r="D319" s="76">
        <v>0</v>
      </c>
      <c r="E319" s="76">
        <v>0</v>
      </c>
      <c r="F319" s="76">
        <v>0</v>
      </c>
      <c r="G319" s="76">
        <v>0</v>
      </c>
      <c r="H319" s="76">
        <v>0</v>
      </c>
      <c r="I319" s="76">
        <v>0</v>
      </c>
      <c r="J319" s="76">
        <v>0</v>
      </c>
      <c r="K319" s="76">
        <v>0</v>
      </c>
      <c r="L319" s="76">
        <v>0</v>
      </c>
      <c r="M319" s="76">
        <v>0</v>
      </c>
      <c r="N319" s="76">
        <v>0</v>
      </c>
      <c r="O319" s="76">
        <v>0</v>
      </c>
      <c r="P319" s="76">
        <v>0</v>
      </c>
      <c r="Q319" s="76">
        <v>0</v>
      </c>
      <c r="R319" s="76">
        <v>0</v>
      </c>
      <c r="S319" s="76">
        <v>0</v>
      </c>
      <c r="T319" s="76">
        <v>0</v>
      </c>
      <c r="U319" s="76">
        <v>0</v>
      </c>
      <c r="V319" s="76">
        <v>0</v>
      </c>
      <c r="W319" s="76">
        <v>0</v>
      </c>
      <c r="X319" s="76">
        <v>0</v>
      </c>
      <c r="Y319" s="76">
        <v>0</v>
      </c>
      <c r="Z319" s="76">
        <v>0</v>
      </c>
      <c r="AA319" s="76">
        <v>0</v>
      </c>
      <c r="AB319" s="76">
        <v>0</v>
      </c>
      <c r="AC319" s="76">
        <v>0</v>
      </c>
      <c r="AD319" s="76">
        <v>0</v>
      </c>
      <c r="AE319" s="76">
        <v>0</v>
      </c>
      <c r="AF319" s="76">
        <v>0</v>
      </c>
      <c r="AG319" s="76">
        <v>0</v>
      </c>
      <c r="AH319" s="76">
        <v>0</v>
      </c>
      <c r="AI319" s="76">
        <v>0</v>
      </c>
      <c r="AJ319" s="77">
        <f t="shared" si="4"/>
        <v>0</v>
      </c>
      <c r="AM319" s="70"/>
    </row>
    <row r="320" spans="1:39" ht="20.100000000000001" hidden="1" customHeight="1" outlineLevel="2">
      <c r="A320" s="73">
        <v>1240</v>
      </c>
      <c r="B320" s="74" t="s">
        <v>957</v>
      </c>
      <c r="C320" s="75" t="s">
        <v>1298</v>
      </c>
      <c r="D320" s="76">
        <v>0</v>
      </c>
      <c r="E320" s="76">
        <v>0</v>
      </c>
      <c r="F320" s="76">
        <v>0</v>
      </c>
      <c r="G320" s="76">
        <v>0</v>
      </c>
      <c r="H320" s="76">
        <v>0</v>
      </c>
      <c r="I320" s="76">
        <v>0</v>
      </c>
      <c r="J320" s="76">
        <v>0</v>
      </c>
      <c r="K320" s="76">
        <v>0</v>
      </c>
      <c r="L320" s="76">
        <v>0</v>
      </c>
      <c r="M320" s="76">
        <v>0</v>
      </c>
      <c r="N320" s="76">
        <v>0</v>
      </c>
      <c r="O320" s="76">
        <v>0</v>
      </c>
      <c r="P320" s="76">
        <v>0</v>
      </c>
      <c r="Q320" s="76">
        <v>0</v>
      </c>
      <c r="R320" s="76">
        <v>0</v>
      </c>
      <c r="S320" s="76">
        <v>0</v>
      </c>
      <c r="T320" s="76">
        <v>0</v>
      </c>
      <c r="U320" s="76">
        <v>0</v>
      </c>
      <c r="V320" s="76">
        <v>0</v>
      </c>
      <c r="W320" s="76">
        <v>0</v>
      </c>
      <c r="X320" s="76">
        <v>0</v>
      </c>
      <c r="Y320" s="76">
        <v>0</v>
      </c>
      <c r="Z320" s="76">
        <v>0</v>
      </c>
      <c r="AA320" s="76">
        <v>0</v>
      </c>
      <c r="AB320" s="76">
        <v>0</v>
      </c>
      <c r="AC320" s="76">
        <v>0</v>
      </c>
      <c r="AD320" s="76">
        <v>0</v>
      </c>
      <c r="AE320" s="76">
        <v>0</v>
      </c>
      <c r="AF320" s="76">
        <v>0</v>
      </c>
      <c r="AG320" s="76">
        <v>0</v>
      </c>
      <c r="AH320" s="76">
        <v>0</v>
      </c>
      <c r="AI320" s="76">
        <v>0</v>
      </c>
      <c r="AJ320" s="77">
        <f t="shared" si="4"/>
        <v>0</v>
      </c>
      <c r="AM320" s="70"/>
    </row>
    <row r="321" spans="1:39" ht="20.100000000000001" hidden="1" customHeight="1" outlineLevel="2">
      <c r="A321" s="73">
        <v>1241</v>
      </c>
      <c r="B321" s="74" t="s">
        <v>958</v>
      </c>
      <c r="C321" s="75" t="s">
        <v>1298</v>
      </c>
      <c r="D321" s="76">
        <v>0</v>
      </c>
      <c r="E321" s="76">
        <v>0</v>
      </c>
      <c r="F321" s="76">
        <v>0</v>
      </c>
      <c r="G321" s="76">
        <v>0</v>
      </c>
      <c r="H321" s="76">
        <v>0</v>
      </c>
      <c r="I321" s="76">
        <v>0</v>
      </c>
      <c r="J321" s="76">
        <v>0</v>
      </c>
      <c r="K321" s="76">
        <v>0</v>
      </c>
      <c r="L321" s="76">
        <v>0</v>
      </c>
      <c r="M321" s="76">
        <v>0</v>
      </c>
      <c r="N321" s="76">
        <v>0</v>
      </c>
      <c r="O321" s="76">
        <v>0</v>
      </c>
      <c r="P321" s="76">
        <v>0</v>
      </c>
      <c r="Q321" s="76">
        <v>0</v>
      </c>
      <c r="R321" s="76">
        <v>0</v>
      </c>
      <c r="S321" s="76">
        <v>0</v>
      </c>
      <c r="T321" s="76">
        <v>0</v>
      </c>
      <c r="U321" s="76">
        <v>0</v>
      </c>
      <c r="V321" s="76">
        <v>0</v>
      </c>
      <c r="W321" s="76">
        <v>0</v>
      </c>
      <c r="X321" s="76">
        <v>0</v>
      </c>
      <c r="Y321" s="76">
        <v>0</v>
      </c>
      <c r="Z321" s="76">
        <v>0</v>
      </c>
      <c r="AA321" s="76">
        <v>0</v>
      </c>
      <c r="AB321" s="76">
        <v>0</v>
      </c>
      <c r="AC321" s="76">
        <v>0</v>
      </c>
      <c r="AD321" s="76">
        <v>0</v>
      </c>
      <c r="AE321" s="76">
        <v>0</v>
      </c>
      <c r="AF321" s="76">
        <v>0</v>
      </c>
      <c r="AG321" s="76">
        <v>0</v>
      </c>
      <c r="AH321" s="76">
        <v>0</v>
      </c>
      <c r="AI321" s="76">
        <v>0</v>
      </c>
      <c r="AJ321" s="77">
        <f t="shared" si="4"/>
        <v>0</v>
      </c>
      <c r="AM321" s="70"/>
    </row>
    <row r="322" spans="1:39" ht="20.100000000000001" hidden="1" customHeight="1" outlineLevel="2">
      <c r="A322" s="73">
        <v>1242</v>
      </c>
      <c r="B322" s="74" t="s">
        <v>959</v>
      </c>
      <c r="C322" s="75" t="s">
        <v>1298</v>
      </c>
      <c r="D322" s="76">
        <v>0</v>
      </c>
      <c r="E322" s="76">
        <v>0</v>
      </c>
      <c r="F322" s="76">
        <v>0</v>
      </c>
      <c r="G322" s="76">
        <v>0</v>
      </c>
      <c r="H322" s="76">
        <v>0</v>
      </c>
      <c r="I322" s="76">
        <v>0</v>
      </c>
      <c r="J322" s="76">
        <v>0</v>
      </c>
      <c r="K322" s="76">
        <v>0</v>
      </c>
      <c r="L322" s="76">
        <v>0</v>
      </c>
      <c r="M322" s="76">
        <v>0</v>
      </c>
      <c r="N322" s="76">
        <v>0</v>
      </c>
      <c r="O322" s="76">
        <v>0</v>
      </c>
      <c r="P322" s="76">
        <v>0</v>
      </c>
      <c r="Q322" s="76">
        <v>0</v>
      </c>
      <c r="R322" s="76">
        <v>0</v>
      </c>
      <c r="S322" s="76">
        <v>0</v>
      </c>
      <c r="T322" s="76">
        <v>0</v>
      </c>
      <c r="U322" s="76">
        <v>0</v>
      </c>
      <c r="V322" s="76">
        <v>0</v>
      </c>
      <c r="W322" s="76">
        <v>0</v>
      </c>
      <c r="X322" s="76">
        <v>0</v>
      </c>
      <c r="Y322" s="76">
        <v>0</v>
      </c>
      <c r="Z322" s="76">
        <v>0</v>
      </c>
      <c r="AA322" s="76">
        <v>0</v>
      </c>
      <c r="AB322" s="76">
        <v>0</v>
      </c>
      <c r="AC322" s="76">
        <v>0</v>
      </c>
      <c r="AD322" s="76">
        <v>0</v>
      </c>
      <c r="AE322" s="76">
        <v>0</v>
      </c>
      <c r="AF322" s="76">
        <v>0</v>
      </c>
      <c r="AG322" s="76">
        <v>0</v>
      </c>
      <c r="AH322" s="76">
        <v>0</v>
      </c>
      <c r="AI322" s="76">
        <v>0</v>
      </c>
      <c r="AJ322" s="77">
        <f t="shared" si="4"/>
        <v>0</v>
      </c>
      <c r="AM322" s="70"/>
    </row>
    <row r="323" spans="1:39" ht="20.100000000000001" hidden="1" customHeight="1" outlineLevel="2">
      <c r="A323" s="73">
        <v>1243</v>
      </c>
      <c r="B323" s="74" t="s">
        <v>960</v>
      </c>
      <c r="C323" s="75" t="s">
        <v>1298</v>
      </c>
      <c r="D323" s="76">
        <v>0</v>
      </c>
      <c r="E323" s="76">
        <v>0</v>
      </c>
      <c r="F323" s="76">
        <v>0</v>
      </c>
      <c r="G323" s="76">
        <v>0</v>
      </c>
      <c r="H323" s="76">
        <v>0</v>
      </c>
      <c r="I323" s="76">
        <v>0</v>
      </c>
      <c r="J323" s="76">
        <v>0</v>
      </c>
      <c r="K323" s="76">
        <v>0</v>
      </c>
      <c r="L323" s="76">
        <v>0</v>
      </c>
      <c r="M323" s="76">
        <v>0</v>
      </c>
      <c r="N323" s="76">
        <v>0</v>
      </c>
      <c r="O323" s="76">
        <v>0</v>
      </c>
      <c r="P323" s="76">
        <v>0</v>
      </c>
      <c r="Q323" s="76">
        <v>0</v>
      </c>
      <c r="R323" s="76">
        <v>0</v>
      </c>
      <c r="S323" s="76">
        <v>0</v>
      </c>
      <c r="T323" s="76">
        <v>0</v>
      </c>
      <c r="U323" s="76">
        <v>0</v>
      </c>
      <c r="V323" s="76">
        <v>0</v>
      </c>
      <c r="W323" s="76">
        <v>0</v>
      </c>
      <c r="X323" s="76">
        <v>0</v>
      </c>
      <c r="Y323" s="76">
        <v>0</v>
      </c>
      <c r="Z323" s="76">
        <v>0</v>
      </c>
      <c r="AA323" s="76">
        <v>0</v>
      </c>
      <c r="AB323" s="76">
        <v>0</v>
      </c>
      <c r="AC323" s="76">
        <v>0</v>
      </c>
      <c r="AD323" s="76">
        <v>0</v>
      </c>
      <c r="AE323" s="76">
        <v>0</v>
      </c>
      <c r="AF323" s="76">
        <v>0</v>
      </c>
      <c r="AG323" s="76">
        <v>0</v>
      </c>
      <c r="AH323" s="76">
        <v>0</v>
      </c>
      <c r="AI323" s="76">
        <v>0</v>
      </c>
      <c r="AJ323" s="77">
        <f t="shared" si="4"/>
        <v>0</v>
      </c>
      <c r="AM323" s="70"/>
    </row>
    <row r="324" spans="1:39" ht="20.100000000000001" hidden="1" customHeight="1" outlineLevel="2">
      <c r="A324" s="73">
        <v>1244</v>
      </c>
      <c r="B324" s="74" t="s">
        <v>961</v>
      </c>
      <c r="C324" s="75" t="s">
        <v>1298</v>
      </c>
      <c r="D324" s="76">
        <v>0</v>
      </c>
      <c r="E324" s="76">
        <v>0</v>
      </c>
      <c r="F324" s="76">
        <v>0</v>
      </c>
      <c r="G324" s="76">
        <v>0</v>
      </c>
      <c r="H324" s="76">
        <v>0</v>
      </c>
      <c r="I324" s="76">
        <v>0</v>
      </c>
      <c r="J324" s="76">
        <v>0</v>
      </c>
      <c r="K324" s="76">
        <v>0</v>
      </c>
      <c r="L324" s="76">
        <v>0</v>
      </c>
      <c r="M324" s="76">
        <v>0</v>
      </c>
      <c r="N324" s="76">
        <v>0</v>
      </c>
      <c r="O324" s="76">
        <v>0</v>
      </c>
      <c r="P324" s="76">
        <v>0</v>
      </c>
      <c r="Q324" s="76">
        <v>0</v>
      </c>
      <c r="R324" s="76">
        <v>0</v>
      </c>
      <c r="S324" s="76">
        <v>0</v>
      </c>
      <c r="T324" s="76">
        <v>0</v>
      </c>
      <c r="U324" s="76">
        <v>0</v>
      </c>
      <c r="V324" s="76">
        <v>0</v>
      </c>
      <c r="W324" s="76">
        <v>0</v>
      </c>
      <c r="X324" s="76">
        <v>0</v>
      </c>
      <c r="Y324" s="76">
        <v>0</v>
      </c>
      <c r="Z324" s="76">
        <v>0</v>
      </c>
      <c r="AA324" s="76">
        <v>0</v>
      </c>
      <c r="AB324" s="76">
        <v>0</v>
      </c>
      <c r="AC324" s="76">
        <v>0</v>
      </c>
      <c r="AD324" s="76">
        <v>0</v>
      </c>
      <c r="AE324" s="76">
        <v>0</v>
      </c>
      <c r="AF324" s="76">
        <v>0</v>
      </c>
      <c r="AG324" s="76">
        <v>0</v>
      </c>
      <c r="AH324" s="76">
        <v>0</v>
      </c>
      <c r="AI324" s="76">
        <v>0</v>
      </c>
      <c r="AJ324" s="77">
        <f t="shared" si="4"/>
        <v>0</v>
      </c>
      <c r="AM324" s="70"/>
    </row>
    <row r="325" spans="1:39" ht="20.100000000000001" hidden="1" customHeight="1" outlineLevel="2">
      <c r="A325" s="73">
        <v>1245</v>
      </c>
      <c r="B325" s="74" t="s">
        <v>962</v>
      </c>
      <c r="C325" s="75" t="s">
        <v>1298</v>
      </c>
      <c r="D325" s="76">
        <v>0</v>
      </c>
      <c r="E325" s="76">
        <v>0</v>
      </c>
      <c r="F325" s="76">
        <v>0</v>
      </c>
      <c r="G325" s="76">
        <v>0</v>
      </c>
      <c r="H325" s="76">
        <v>0</v>
      </c>
      <c r="I325" s="76">
        <v>0</v>
      </c>
      <c r="J325" s="76">
        <v>0</v>
      </c>
      <c r="K325" s="76">
        <v>0</v>
      </c>
      <c r="L325" s="76">
        <v>0</v>
      </c>
      <c r="M325" s="76">
        <v>0</v>
      </c>
      <c r="N325" s="76">
        <v>0</v>
      </c>
      <c r="O325" s="76">
        <v>0</v>
      </c>
      <c r="P325" s="76">
        <v>0</v>
      </c>
      <c r="Q325" s="76">
        <v>0</v>
      </c>
      <c r="R325" s="76">
        <v>0</v>
      </c>
      <c r="S325" s="76">
        <v>0</v>
      </c>
      <c r="T325" s="76">
        <v>0</v>
      </c>
      <c r="U325" s="76">
        <v>0</v>
      </c>
      <c r="V325" s="76">
        <v>0</v>
      </c>
      <c r="W325" s="76">
        <v>0</v>
      </c>
      <c r="X325" s="76">
        <v>0</v>
      </c>
      <c r="Y325" s="76">
        <v>0</v>
      </c>
      <c r="Z325" s="76">
        <v>0</v>
      </c>
      <c r="AA325" s="76">
        <v>0</v>
      </c>
      <c r="AB325" s="76">
        <v>0</v>
      </c>
      <c r="AC325" s="76">
        <v>0</v>
      </c>
      <c r="AD325" s="76">
        <v>0</v>
      </c>
      <c r="AE325" s="76">
        <v>0</v>
      </c>
      <c r="AF325" s="76">
        <v>0</v>
      </c>
      <c r="AG325" s="76">
        <v>0</v>
      </c>
      <c r="AH325" s="76">
        <v>0</v>
      </c>
      <c r="AI325" s="76">
        <v>0</v>
      </c>
      <c r="AJ325" s="77">
        <f t="shared" si="4"/>
        <v>0</v>
      </c>
      <c r="AM325" s="70"/>
    </row>
    <row r="326" spans="1:39" ht="20.100000000000001" hidden="1" customHeight="1" outlineLevel="2">
      <c r="A326" s="73">
        <v>1246</v>
      </c>
      <c r="B326" s="74" t="s">
        <v>963</v>
      </c>
      <c r="C326" s="75" t="s">
        <v>1298</v>
      </c>
      <c r="D326" s="76">
        <v>0</v>
      </c>
      <c r="E326" s="76">
        <v>0</v>
      </c>
      <c r="F326" s="76">
        <v>0</v>
      </c>
      <c r="G326" s="76">
        <v>0</v>
      </c>
      <c r="H326" s="76">
        <v>0</v>
      </c>
      <c r="I326" s="76">
        <v>0</v>
      </c>
      <c r="J326" s="76">
        <v>0</v>
      </c>
      <c r="K326" s="76">
        <v>0</v>
      </c>
      <c r="L326" s="76">
        <v>0</v>
      </c>
      <c r="M326" s="76">
        <v>0</v>
      </c>
      <c r="N326" s="76">
        <v>0</v>
      </c>
      <c r="O326" s="76">
        <v>0</v>
      </c>
      <c r="P326" s="76">
        <v>0</v>
      </c>
      <c r="Q326" s="76">
        <v>0</v>
      </c>
      <c r="R326" s="76">
        <v>0</v>
      </c>
      <c r="S326" s="76">
        <v>0</v>
      </c>
      <c r="T326" s="76">
        <v>0</v>
      </c>
      <c r="U326" s="76">
        <v>0</v>
      </c>
      <c r="V326" s="76">
        <v>0</v>
      </c>
      <c r="W326" s="76">
        <v>0</v>
      </c>
      <c r="X326" s="76">
        <v>0</v>
      </c>
      <c r="Y326" s="76">
        <v>0</v>
      </c>
      <c r="Z326" s="76">
        <v>0</v>
      </c>
      <c r="AA326" s="76">
        <v>0</v>
      </c>
      <c r="AB326" s="76">
        <v>0</v>
      </c>
      <c r="AC326" s="76">
        <v>0</v>
      </c>
      <c r="AD326" s="76">
        <v>0</v>
      </c>
      <c r="AE326" s="76">
        <v>0</v>
      </c>
      <c r="AF326" s="76">
        <v>0</v>
      </c>
      <c r="AG326" s="76">
        <v>0</v>
      </c>
      <c r="AH326" s="76">
        <v>0</v>
      </c>
      <c r="AI326" s="76">
        <v>0</v>
      </c>
      <c r="AJ326" s="77">
        <f t="shared" si="4"/>
        <v>0</v>
      </c>
      <c r="AM326" s="70"/>
    </row>
    <row r="327" spans="1:39" ht="20.100000000000001" hidden="1" customHeight="1" outlineLevel="2">
      <c r="A327" s="73">
        <v>1247</v>
      </c>
      <c r="B327" s="74" t="s">
        <v>964</v>
      </c>
      <c r="C327" s="75" t="s">
        <v>1298</v>
      </c>
      <c r="D327" s="76">
        <v>0</v>
      </c>
      <c r="E327" s="76">
        <v>0</v>
      </c>
      <c r="F327" s="76">
        <v>0</v>
      </c>
      <c r="G327" s="76">
        <v>0</v>
      </c>
      <c r="H327" s="76">
        <v>0</v>
      </c>
      <c r="I327" s="76">
        <v>0</v>
      </c>
      <c r="J327" s="76">
        <v>0</v>
      </c>
      <c r="K327" s="76">
        <v>0</v>
      </c>
      <c r="L327" s="76">
        <v>0</v>
      </c>
      <c r="M327" s="76">
        <v>0</v>
      </c>
      <c r="N327" s="76">
        <v>0</v>
      </c>
      <c r="O327" s="76">
        <v>0</v>
      </c>
      <c r="P327" s="76">
        <v>0</v>
      </c>
      <c r="Q327" s="76">
        <v>0</v>
      </c>
      <c r="R327" s="76">
        <v>0</v>
      </c>
      <c r="S327" s="76">
        <v>0</v>
      </c>
      <c r="T327" s="76">
        <v>0</v>
      </c>
      <c r="U327" s="76">
        <v>0</v>
      </c>
      <c r="V327" s="76">
        <v>0</v>
      </c>
      <c r="W327" s="76">
        <v>0</v>
      </c>
      <c r="X327" s="76">
        <v>0</v>
      </c>
      <c r="Y327" s="76">
        <v>0</v>
      </c>
      <c r="Z327" s="76">
        <v>0</v>
      </c>
      <c r="AA327" s="76">
        <v>0</v>
      </c>
      <c r="AB327" s="76">
        <v>0</v>
      </c>
      <c r="AC327" s="76">
        <v>0</v>
      </c>
      <c r="AD327" s="76">
        <v>0</v>
      </c>
      <c r="AE327" s="76">
        <v>0</v>
      </c>
      <c r="AF327" s="76">
        <v>0</v>
      </c>
      <c r="AG327" s="76">
        <v>0</v>
      </c>
      <c r="AH327" s="76">
        <v>0</v>
      </c>
      <c r="AI327" s="76">
        <v>0</v>
      </c>
      <c r="AJ327" s="77">
        <f t="shared" si="4"/>
        <v>0</v>
      </c>
      <c r="AM327" s="70"/>
    </row>
    <row r="328" spans="1:39" ht="20.100000000000001" hidden="1" customHeight="1" outlineLevel="2">
      <c r="A328" s="73">
        <v>1248</v>
      </c>
      <c r="B328" s="74" t="s">
        <v>965</v>
      </c>
      <c r="C328" s="75" t="s">
        <v>1298</v>
      </c>
      <c r="D328" s="76">
        <v>0</v>
      </c>
      <c r="E328" s="76">
        <v>0</v>
      </c>
      <c r="F328" s="76">
        <v>0</v>
      </c>
      <c r="G328" s="76">
        <v>0</v>
      </c>
      <c r="H328" s="76">
        <v>0</v>
      </c>
      <c r="I328" s="76">
        <v>0</v>
      </c>
      <c r="J328" s="76">
        <v>0</v>
      </c>
      <c r="K328" s="76">
        <v>0</v>
      </c>
      <c r="L328" s="76">
        <v>0</v>
      </c>
      <c r="M328" s="76">
        <v>0</v>
      </c>
      <c r="N328" s="76">
        <v>0</v>
      </c>
      <c r="O328" s="76">
        <v>0</v>
      </c>
      <c r="P328" s="76">
        <v>0</v>
      </c>
      <c r="Q328" s="76">
        <v>0</v>
      </c>
      <c r="R328" s="76">
        <v>0</v>
      </c>
      <c r="S328" s="76">
        <v>0</v>
      </c>
      <c r="T328" s="76">
        <v>0</v>
      </c>
      <c r="U328" s="76">
        <v>0</v>
      </c>
      <c r="V328" s="76">
        <v>0</v>
      </c>
      <c r="W328" s="76">
        <v>0</v>
      </c>
      <c r="X328" s="76">
        <v>0</v>
      </c>
      <c r="Y328" s="76">
        <v>0</v>
      </c>
      <c r="Z328" s="76">
        <v>0</v>
      </c>
      <c r="AA328" s="76">
        <v>0</v>
      </c>
      <c r="AB328" s="76">
        <v>0</v>
      </c>
      <c r="AC328" s="76">
        <v>0</v>
      </c>
      <c r="AD328" s="76">
        <v>0</v>
      </c>
      <c r="AE328" s="76">
        <v>0</v>
      </c>
      <c r="AF328" s="76">
        <v>0</v>
      </c>
      <c r="AG328" s="76">
        <v>0</v>
      </c>
      <c r="AH328" s="76">
        <v>0</v>
      </c>
      <c r="AI328" s="76">
        <v>0</v>
      </c>
      <c r="AJ328" s="77">
        <f t="shared" si="4"/>
        <v>0</v>
      </c>
      <c r="AM328" s="70"/>
    </row>
    <row r="329" spans="1:39" ht="20.100000000000001" hidden="1" customHeight="1" outlineLevel="2">
      <c r="A329" s="73">
        <v>1249</v>
      </c>
      <c r="B329" s="74" t="s">
        <v>966</v>
      </c>
      <c r="C329" s="75" t="s">
        <v>1298</v>
      </c>
      <c r="D329" s="76">
        <v>0</v>
      </c>
      <c r="E329" s="76">
        <v>0</v>
      </c>
      <c r="F329" s="76">
        <v>0</v>
      </c>
      <c r="G329" s="76">
        <v>0</v>
      </c>
      <c r="H329" s="76">
        <v>0</v>
      </c>
      <c r="I329" s="76">
        <v>0</v>
      </c>
      <c r="J329" s="76">
        <v>0</v>
      </c>
      <c r="K329" s="76">
        <v>0</v>
      </c>
      <c r="L329" s="76">
        <v>0</v>
      </c>
      <c r="M329" s="76">
        <v>0</v>
      </c>
      <c r="N329" s="76">
        <v>0</v>
      </c>
      <c r="O329" s="76">
        <v>0</v>
      </c>
      <c r="P329" s="76">
        <v>0</v>
      </c>
      <c r="Q329" s="76">
        <v>0</v>
      </c>
      <c r="R329" s="76">
        <v>0</v>
      </c>
      <c r="S329" s="76">
        <v>0</v>
      </c>
      <c r="T329" s="76">
        <v>0</v>
      </c>
      <c r="U329" s="76">
        <v>0</v>
      </c>
      <c r="V329" s="76">
        <v>0</v>
      </c>
      <c r="W329" s="76">
        <v>0</v>
      </c>
      <c r="X329" s="76">
        <v>0</v>
      </c>
      <c r="Y329" s="76">
        <v>0</v>
      </c>
      <c r="Z329" s="76">
        <v>0</v>
      </c>
      <c r="AA329" s="76">
        <v>0</v>
      </c>
      <c r="AB329" s="76">
        <v>0</v>
      </c>
      <c r="AC329" s="76">
        <v>0</v>
      </c>
      <c r="AD329" s="76">
        <v>0</v>
      </c>
      <c r="AE329" s="76">
        <v>0</v>
      </c>
      <c r="AF329" s="76">
        <v>0</v>
      </c>
      <c r="AG329" s="76">
        <v>0</v>
      </c>
      <c r="AH329" s="76">
        <v>0</v>
      </c>
      <c r="AI329" s="76">
        <v>0</v>
      </c>
      <c r="AJ329" s="77">
        <f t="shared" si="4"/>
        <v>0</v>
      </c>
      <c r="AM329" s="70"/>
    </row>
    <row r="330" spans="1:39" ht="20.100000000000001" hidden="1" customHeight="1" outlineLevel="2">
      <c r="A330" s="73">
        <v>1250</v>
      </c>
      <c r="B330" s="74" t="s">
        <v>967</v>
      </c>
      <c r="C330" s="75" t="s">
        <v>1298</v>
      </c>
      <c r="D330" s="76">
        <v>0</v>
      </c>
      <c r="E330" s="76">
        <v>0</v>
      </c>
      <c r="F330" s="76">
        <v>0</v>
      </c>
      <c r="G330" s="76">
        <v>0</v>
      </c>
      <c r="H330" s="76">
        <v>0</v>
      </c>
      <c r="I330" s="76">
        <v>0</v>
      </c>
      <c r="J330" s="76">
        <v>0</v>
      </c>
      <c r="K330" s="76">
        <v>0</v>
      </c>
      <c r="L330" s="76">
        <v>0</v>
      </c>
      <c r="M330" s="76">
        <v>0</v>
      </c>
      <c r="N330" s="76">
        <v>0</v>
      </c>
      <c r="O330" s="76">
        <v>0</v>
      </c>
      <c r="P330" s="76">
        <v>0</v>
      </c>
      <c r="Q330" s="76">
        <v>0</v>
      </c>
      <c r="R330" s="76">
        <v>0</v>
      </c>
      <c r="S330" s="76">
        <v>0</v>
      </c>
      <c r="T330" s="76">
        <v>0</v>
      </c>
      <c r="U330" s="76">
        <v>0</v>
      </c>
      <c r="V330" s="76">
        <v>0</v>
      </c>
      <c r="W330" s="76">
        <v>0</v>
      </c>
      <c r="X330" s="76">
        <v>0</v>
      </c>
      <c r="Y330" s="76">
        <v>0</v>
      </c>
      <c r="Z330" s="76">
        <v>0</v>
      </c>
      <c r="AA330" s="76">
        <v>0</v>
      </c>
      <c r="AB330" s="76">
        <v>0</v>
      </c>
      <c r="AC330" s="76">
        <v>0</v>
      </c>
      <c r="AD330" s="76">
        <v>0</v>
      </c>
      <c r="AE330" s="76">
        <v>0</v>
      </c>
      <c r="AF330" s="76">
        <v>0</v>
      </c>
      <c r="AG330" s="76">
        <v>0</v>
      </c>
      <c r="AH330" s="76">
        <v>0</v>
      </c>
      <c r="AI330" s="76">
        <v>0</v>
      </c>
      <c r="AJ330" s="77">
        <f t="shared" si="4"/>
        <v>0</v>
      </c>
      <c r="AM330" s="70"/>
    </row>
    <row r="331" spans="1:39" ht="20.100000000000001" hidden="1" customHeight="1" outlineLevel="2">
      <c r="A331" s="73">
        <v>1251</v>
      </c>
      <c r="B331" s="74" t="s">
        <v>968</v>
      </c>
      <c r="C331" s="75" t="s">
        <v>1298</v>
      </c>
      <c r="D331" s="76">
        <v>0</v>
      </c>
      <c r="E331" s="76">
        <v>0</v>
      </c>
      <c r="F331" s="76">
        <v>0</v>
      </c>
      <c r="G331" s="76">
        <v>0</v>
      </c>
      <c r="H331" s="76">
        <v>0</v>
      </c>
      <c r="I331" s="76">
        <v>0</v>
      </c>
      <c r="J331" s="76">
        <v>0</v>
      </c>
      <c r="K331" s="76">
        <v>0</v>
      </c>
      <c r="L331" s="76">
        <v>0</v>
      </c>
      <c r="M331" s="76">
        <v>0</v>
      </c>
      <c r="N331" s="76">
        <v>0</v>
      </c>
      <c r="O331" s="76">
        <v>0</v>
      </c>
      <c r="P331" s="76">
        <v>0</v>
      </c>
      <c r="Q331" s="76">
        <v>0</v>
      </c>
      <c r="R331" s="76">
        <v>0</v>
      </c>
      <c r="S331" s="76">
        <v>0</v>
      </c>
      <c r="T331" s="76">
        <v>0</v>
      </c>
      <c r="U331" s="76">
        <v>0</v>
      </c>
      <c r="V331" s="76">
        <v>0</v>
      </c>
      <c r="W331" s="76">
        <v>0</v>
      </c>
      <c r="X331" s="76">
        <v>0</v>
      </c>
      <c r="Y331" s="76">
        <v>0</v>
      </c>
      <c r="Z331" s="76">
        <v>0</v>
      </c>
      <c r="AA331" s="76">
        <v>0</v>
      </c>
      <c r="AB331" s="76">
        <v>0</v>
      </c>
      <c r="AC331" s="76">
        <v>0</v>
      </c>
      <c r="AD331" s="76">
        <v>0</v>
      </c>
      <c r="AE331" s="76">
        <v>0</v>
      </c>
      <c r="AF331" s="76">
        <v>0</v>
      </c>
      <c r="AG331" s="76">
        <v>0</v>
      </c>
      <c r="AH331" s="76">
        <v>0</v>
      </c>
      <c r="AI331" s="76">
        <v>0</v>
      </c>
      <c r="AJ331" s="77">
        <f t="shared" si="4"/>
        <v>0</v>
      </c>
      <c r="AM331" s="70"/>
    </row>
    <row r="332" spans="1:39" ht="20.100000000000001" hidden="1" customHeight="1" outlineLevel="2">
      <c r="A332" s="73">
        <v>1252</v>
      </c>
      <c r="B332" s="74" t="s">
        <v>969</v>
      </c>
      <c r="C332" s="75" t="s">
        <v>1298</v>
      </c>
      <c r="D332" s="76">
        <v>0</v>
      </c>
      <c r="E332" s="76">
        <v>0</v>
      </c>
      <c r="F332" s="76">
        <v>0</v>
      </c>
      <c r="G332" s="76">
        <v>0</v>
      </c>
      <c r="H332" s="76">
        <v>0</v>
      </c>
      <c r="I332" s="76">
        <v>0</v>
      </c>
      <c r="J332" s="76">
        <v>0</v>
      </c>
      <c r="K332" s="76">
        <v>0</v>
      </c>
      <c r="L332" s="76">
        <v>0</v>
      </c>
      <c r="M332" s="76">
        <v>0</v>
      </c>
      <c r="N332" s="76">
        <v>0</v>
      </c>
      <c r="O332" s="76">
        <v>0</v>
      </c>
      <c r="P332" s="76">
        <v>0</v>
      </c>
      <c r="Q332" s="76">
        <v>0</v>
      </c>
      <c r="R332" s="76">
        <v>0</v>
      </c>
      <c r="S332" s="76">
        <v>0</v>
      </c>
      <c r="T332" s="76">
        <v>0</v>
      </c>
      <c r="U332" s="76">
        <v>0</v>
      </c>
      <c r="V332" s="76">
        <v>0</v>
      </c>
      <c r="W332" s="76">
        <v>0</v>
      </c>
      <c r="X332" s="76">
        <v>0</v>
      </c>
      <c r="Y332" s="76">
        <v>0</v>
      </c>
      <c r="Z332" s="76">
        <v>0</v>
      </c>
      <c r="AA332" s="76">
        <v>0</v>
      </c>
      <c r="AB332" s="76">
        <v>0</v>
      </c>
      <c r="AC332" s="76">
        <v>0</v>
      </c>
      <c r="AD332" s="76">
        <v>0</v>
      </c>
      <c r="AE332" s="76">
        <v>0</v>
      </c>
      <c r="AF332" s="76">
        <v>0</v>
      </c>
      <c r="AG332" s="76">
        <v>0</v>
      </c>
      <c r="AH332" s="76">
        <v>0</v>
      </c>
      <c r="AI332" s="76">
        <v>0</v>
      </c>
      <c r="AJ332" s="77">
        <f t="shared" si="4"/>
        <v>0</v>
      </c>
      <c r="AM332" s="70"/>
    </row>
    <row r="333" spans="1:39" ht="20.100000000000001" hidden="1" customHeight="1" outlineLevel="2">
      <c r="A333" s="73">
        <v>1253</v>
      </c>
      <c r="B333" s="74" t="s">
        <v>970</v>
      </c>
      <c r="C333" s="75" t="s">
        <v>1298</v>
      </c>
      <c r="D333" s="76">
        <v>0</v>
      </c>
      <c r="E333" s="76">
        <v>0</v>
      </c>
      <c r="F333" s="76">
        <v>0</v>
      </c>
      <c r="G333" s="76">
        <v>0</v>
      </c>
      <c r="H333" s="76">
        <v>0</v>
      </c>
      <c r="I333" s="76">
        <v>0</v>
      </c>
      <c r="J333" s="76">
        <v>0</v>
      </c>
      <c r="K333" s="76">
        <v>0</v>
      </c>
      <c r="L333" s="76">
        <v>0</v>
      </c>
      <c r="M333" s="76">
        <v>0</v>
      </c>
      <c r="N333" s="76">
        <v>0</v>
      </c>
      <c r="O333" s="76">
        <v>0</v>
      </c>
      <c r="P333" s="76">
        <v>0</v>
      </c>
      <c r="Q333" s="76">
        <v>0</v>
      </c>
      <c r="R333" s="76">
        <v>0</v>
      </c>
      <c r="S333" s="76">
        <v>0</v>
      </c>
      <c r="T333" s="76">
        <v>0</v>
      </c>
      <c r="U333" s="76">
        <v>0</v>
      </c>
      <c r="V333" s="76">
        <v>0</v>
      </c>
      <c r="W333" s="76">
        <v>0</v>
      </c>
      <c r="X333" s="76">
        <v>0</v>
      </c>
      <c r="Y333" s="76">
        <v>0</v>
      </c>
      <c r="Z333" s="76">
        <v>0</v>
      </c>
      <c r="AA333" s="76">
        <v>0</v>
      </c>
      <c r="AB333" s="76">
        <v>0</v>
      </c>
      <c r="AC333" s="76">
        <v>0</v>
      </c>
      <c r="AD333" s="76">
        <v>0</v>
      </c>
      <c r="AE333" s="76">
        <v>0</v>
      </c>
      <c r="AF333" s="76">
        <v>0</v>
      </c>
      <c r="AG333" s="76">
        <v>0</v>
      </c>
      <c r="AH333" s="76">
        <v>0</v>
      </c>
      <c r="AI333" s="76">
        <v>0</v>
      </c>
      <c r="AJ333" s="77">
        <f t="shared" si="4"/>
        <v>0</v>
      </c>
      <c r="AM333" s="70"/>
    </row>
    <row r="334" spans="1:39" ht="20.100000000000001" hidden="1" customHeight="1" outlineLevel="2">
      <c r="A334" s="73">
        <v>1254</v>
      </c>
      <c r="B334" s="74" t="s">
        <v>971</v>
      </c>
      <c r="C334" s="75" t="s">
        <v>1298</v>
      </c>
      <c r="D334" s="76">
        <v>0</v>
      </c>
      <c r="E334" s="76">
        <v>0</v>
      </c>
      <c r="F334" s="76">
        <v>0</v>
      </c>
      <c r="G334" s="76">
        <v>0</v>
      </c>
      <c r="H334" s="76">
        <v>0</v>
      </c>
      <c r="I334" s="76">
        <v>0</v>
      </c>
      <c r="J334" s="76">
        <v>0</v>
      </c>
      <c r="K334" s="76">
        <v>0</v>
      </c>
      <c r="L334" s="76">
        <v>0</v>
      </c>
      <c r="M334" s="76">
        <v>0</v>
      </c>
      <c r="N334" s="76">
        <v>0</v>
      </c>
      <c r="O334" s="76">
        <v>0</v>
      </c>
      <c r="P334" s="76">
        <v>0</v>
      </c>
      <c r="Q334" s="76">
        <v>0</v>
      </c>
      <c r="R334" s="76">
        <v>0</v>
      </c>
      <c r="S334" s="76">
        <v>0</v>
      </c>
      <c r="T334" s="76">
        <v>0</v>
      </c>
      <c r="U334" s="76">
        <v>0</v>
      </c>
      <c r="V334" s="76">
        <v>0</v>
      </c>
      <c r="W334" s="76">
        <v>0</v>
      </c>
      <c r="X334" s="76">
        <v>0</v>
      </c>
      <c r="Y334" s="76">
        <v>0</v>
      </c>
      <c r="Z334" s="76">
        <v>0</v>
      </c>
      <c r="AA334" s="76">
        <v>0</v>
      </c>
      <c r="AB334" s="76">
        <v>0</v>
      </c>
      <c r="AC334" s="76">
        <v>0</v>
      </c>
      <c r="AD334" s="76">
        <v>0</v>
      </c>
      <c r="AE334" s="76">
        <v>0</v>
      </c>
      <c r="AF334" s="76">
        <v>0</v>
      </c>
      <c r="AG334" s="76">
        <v>0</v>
      </c>
      <c r="AH334" s="76">
        <v>0</v>
      </c>
      <c r="AI334" s="76">
        <v>0</v>
      </c>
      <c r="AJ334" s="77">
        <f t="shared" ref="AJ334:AJ397" si="5">SUM(D334:AI334)</f>
        <v>0</v>
      </c>
      <c r="AM334" s="70"/>
    </row>
    <row r="335" spans="1:39" ht="20.100000000000001" hidden="1" customHeight="1" outlineLevel="2">
      <c r="A335" s="73">
        <v>1255</v>
      </c>
      <c r="B335" s="74" t="s">
        <v>972</v>
      </c>
      <c r="C335" s="75" t="s">
        <v>1298</v>
      </c>
      <c r="D335" s="76">
        <v>0</v>
      </c>
      <c r="E335" s="76">
        <v>0</v>
      </c>
      <c r="F335" s="76">
        <v>0</v>
      </c>
      <c r="G335" s="76">
        <v>0</v>
      </c>
      <c r="H335" s="76">
        <v>0</v>
      </c>
      <c r="I335" s="76">
        <v>0</v>
      </c>
      <c r="J335" s="76">
        <v>0</v>
      </c>
      <c r="K335" s="76">
        <v>0</v>
      </c>
      <c r="L335" s="76">
        <v>0</v>
      </c>
      <c r="M335" s="76">
        <v>0</v>
      </c>
      <c r="N335" s="76">
        <v>0</v>
      </c>
      <c r="O335" s="76">
        <v>0</v>
      </c>
      <c r="P335" s="76">
        <v>0</v>
      </c>
      <c r="Q335" s="76">
        <v>0</v>
      </c>
      <c r="R335" s="76">
        <v>0</v>
      </c>
      <c r="S335" s="76">
        <v>0</v>
      </c>
      <c r="T335" s="76">
        <v>0</v>
      </c>
      <c r="U335" s="76">
        <v>0</v>
      </c>
      <c r="V335" s="76">
        <v>0</v>
      </c>
      <c r="W335" s="76">
        <v>0</v>
      </c>
      <c r="X335" s="76">
        <v>0</v>
      </c>
      <c r="Y335" s="76">
        <v>0</v>
      </c>
      <c r="Z335" s="76">
        <v>0</v>
      </c>
      <c r="AA335" s="76">
        <v>0</v>
      </c>
      <c r="AB335" s="76">
        <v>0</v>
      </c>
      <c r="AC335" s="76">
        <v>0</v>
      </c>
      <c r="AD335" s="76">
        <v>0</v>
      </c>
      <c r="AE335" s="76">
        <v>0</v>
      </c>
      <c r="AF335" s="76">
        <v>0</v>
      </c>
      <c r="AG335" s="76">
        <v>0</v>
      </c>
      <c r="AH335" s="76">
        <v>0</v>
      </c>
      <c r="AI335" s="76">
        <v>0</v>
      </c>
      <c r="AJ335" s="77">
        <f t="shared" si="5"/>
        <v>0</v>
      </c>
      <c r="AM335" s="70"/>
    </row>
    <row r="336" spans="1:39" ht="20.100000000000001" hidden="1" customHeight="1" outlineLevel="2">
      <c r="A336" s="73">
        <v>1256</v>
      </c>
      <c r="B336" s="74" t="s">
        <v>973</v>
      </c>
      <c r="C336" s="75" t="s">
        <v>1298</v>
      </c>
      <c r="D336" s="76">
        <v>0</v>
      </c>
      <c r="E336" s="76">
        <v>0</v>
      </c>
      <c r="F336" s="76">
        <v>0</v>
      </c>
      <c r="G336" s="76">
        <v>0</v>
      </c>
      <c r="H336" s="76">
        <v>0</v>
      </c>
      <c r="I336" s="76">
        <v>0</v>
      </c>
      <c r="J336" s="76">
        <v>0</v>
      </c>
      <c r="K336" s="76">
        <v>0</v>
      </c>
      <c r="L336" s="76">
        <v>0</v>
      </c>
      <c r="M336" s="76">
        <v>0</v>
      </c>
      <c r="N336" s="76">
        <v>0</v>
      </c>
      <c r="O336" s="76">
        <v>0</v>
      </c>
      <c r="P336" s="76">
        <v>0</v>
      </c>
      <c r="Q336" s="76">
        <v>0</v>
      </c>
      <c r="R336" s="76">
        <v>0</v>
      </c>
      <c r="S336" s="76">
        <v>0</v>
      </c>
      <c r="T336" s="76">
        <v>0</v>
      </c>
      <c r="U336" s="76">
        <v>0</v>
      </c>
      <c r="V336" s="76">
        <v>0</v>
      </c>
      <c r="W336" s="76">
        <v>0</v>
      </c>
      <c r="X336" s="76">
        <v>0</v>
      </c>
      <c r="Y336" s="76">
        <v>0</v>
      </c>
      <c r="Z336" s="76">
        <v>0</v>
      </c>
      <c r="AA336" s="76">
        <v>0</v>
      </c>
      <c r="AB336" s="76">
        <v>0</v>
      </c>
      <c r="AC336" s="76">
        <v>0</v>
      </c>
      <c r="AD336" s="76">
        <v>0</v>
      </c>
      <c r="AE336" s="76">
        <v>0</v>
      </c>
      <c r="AF336" s="76">
        <v>0</v>
      </c>
      <c r="AG336" s="76">
        <v>0</v>
      </c>
      <c r="AH336" s="76">
        <v>0</v>
      </c>
      <c r="AI336" s="76">
        <v>0</v>
      </c>
      <c r="AJ336" s="77">
        <f t="shared" si="5"/>
        <v>0</v>
      </c>
      <c r="AM336" s="70"/>
    </row>
    <row r="337" spans="1:39" ht="20.100000000000001" hidden="1" customHeight="1" outlineLevel="2">
      <c r="A337" s="73">
        <v>1257</v>
      </c>
      <c r="B337" s="74" t="s">
        <v>974</v>
      </c>
      <c r="C337" s="75" t="s">
        <v>1298</v>
      </c>
      <c r="D337" s="76">
        <v>0</v>
      </c>
      <c r="E337" s="76">
        <v>0</v>
      </c>
      <c r="F337" s="76">
        <v>0</v>
      </c>
      <c r="G337" s="76">
        <v>81026</v>
      </c>
      <c r="H337" s="76">
        <v>0</v>
      </c>
      <c r="I337" s="76">
        <v>0</v>
      </c>
      <c r="J337" s="76">
        <v>0</v>
      </c>
      <c r="K337" s="76">
        <v>0</v>
      </c>
      <c r="L337" s="76">
        <v>0</v>
      </c>
      <c r="M337" s="76">
        <v>0</v>
      </c>
      <c r="N337" s="76">
        <v>0</v>
      </c>
      <c r="O337" s="76">
        <v>0</v>
      </c>
      <c r="P337" s="76">
        <v>0</v>
      </c>
      <c r="Q337" s="76">
        <v>0</v>
      </c>
      <c r="R337" s="76">
        <v>0</v>
      </c>
      <c r="S337" s="76">
        <v>0</v>
      </c>
      <c r="T337" s="76">
        <v>0</v>
      </c>
      <c r="U337" s="76">
        <v>0</v>
      </c>
      <c r="V337" s="76">
        <v>0</v>
      </c>
      <c r="W337" s="76">
        <v>0</v>
      </c>
      <c r="X337" s="76">
        <v>0</v>
      </c>
      <c r="Y337" s="76">
        <v>0</v>
      </c>
      <c r="Z337" s="76">
        <v>0</v>
      </c>
      <c r="AA337" s="76">
        <v>0</v>
      </c>
      <c r="AB337" s="76">
        <v>0</v>
      </c>
      <c r="AC337" s="76">
        <v>0</v>
      </c>
      <c r="AD337" s="76">
        <v>0</v>
      </c>
      <c r="AE337" s="76">
        <v>0</v>
      </c>
      <c r="AF337" s="76">
        <v>0</v>
      </c>
      <c r="AG337" s="76">
        <v>0</v>
      </c>
      <c r="AH337" s="76">
        <v>0</v>
      </c>
      <c r="AI337" s="76">
        <v>0</v>
      </c>
      <c r="AJ337" s="77">
        <f t="shared" si="5"/>
        <v>81026</v>
      </c>
      <c r="AM337" s="70"/>
    </row>
    <row r="338" spans="1:39" ht="20.100000000000001" hidden="1" customHeight="1" outlineLevel="2">
      <c r="A338" s="73">
        <v>1258</v>
      </c>
      <c r="B338" s="74" t="s">
        <v>975</v>
      </c>
      <c r="C338" s="75" t="s">
        <v>1298</v>
      </c>
      <c r="D338" s="76">
        <v>0</v>
      </c>
      <c r="E338" s="76">
        <v>0</v>
      </c>
      <c r="F338" s="76">
        <v>0</v>
      </c>
      <c r="G338" s="76">
        <v>0</v>
      </c>
      <c r="H338" s="76">
        <v>0</v>
      </c>
      <c r="I338" s="76">
        <v>0</v>
      </c>
      <c r="J338" s="76">
        <v>0</v>
      </c>
      <c r="K338" s="76">
        <v>0</v>
      </c>
      <c r="L338" s="76">
        <v>0</v>
      </c>
      <c r="M338" s="76">
        <v>0</v>
      </c>
      <c r="N338" s="76">
        <v>0</v>
      </c>
      <c r="O338" s="76">
        <v>0</v>
      </c>
      <c r="P338" s="76">
        <v>0</v>
      </c>
      <c r="Q338" s="76">
        <v>0</v>
      </c>
      <c r="R338" s="76">
        <v>0</v>
      </c>
      <c r="S338" s="76">
        <v>0</v>
      </c>
      <c r="T338" s="76">
        <v>0</v>
      </c>
      <c r="U338" s="76">
        <v>0</v>
      </c>
      <c r="V338" s="76">
        <v>0</v>
      </c>
      <c r="W338" s="76">
        <v>0</v>
      </c>
      <c r="X338" s="76">
        <v>0</v>
      </c>
      <c r="Y338" s="76">
        <v>0</v>
      </c>
      <c r="Z338" s="76">
        <v>0</v>
      </c>
      <c r="AA338" s="76">
        <v>0</v>
      </c>
      <c r="AB338" s="76">
        <v>0</v>
      </c>
      <c r="AC338" s="76">
        <v>0</v>
      </c>
      <c r="AD338" s="76">
        <v>0</v>
      </c>
      <c r="AE338" s="76">
        <v>0</v>
      </c>
      <c r="AF338" s="76">
        <v>0</v>
      </c>
      <c r="AG338" s="76">
        <v>0</v>
      </c>
      <c r="AH338" s="76">
        <v>0</v>
      </c>
      <c r="AI338" s="76">
        <v>0</v>
      </c>
      <c r="AJ338" s="77">
        <f t="shared" si="5"/>
        <v>0</v>
      </c>
      <c r="AM338" s="70"/>
    </row>
    <row r="339" spans="1:39" ht="20.100000000000001" hidden="1" customHeight="1" outlineLevel="2">
      <c r="A339" s="73">
        <v>1259</v>
      </c>
      <c r="B339" s="74" t="s">
        <v>976</v>
      </c>
      <c r="C339" s="75" t="s">
        <v>1298</v>
      </c>
      <c r="D339" s="76">
        <v>0</v>
      </c>
      <c r="E339" s="76">
        <v>0</v>
      </c>
      <c r="F339" s="76">
        <v>0</v>
      </c>
      <c r="G339" s="76">
        <v>0</v>
      </c>
      <c r="H339" s="76">
        <v>0</v>
      </c>
      <c r="I339" s="76">
        <v>0</v>
      </c>
      <c r="J339" s="76">
        <v>0</v>
      </c>
      <c r="K339" s="76">
        <v>0</v>
      </c>
      <c r="L339" s="76">
        <v>0</v>
      </c>
      <c r="M339" s="76">
        <v>0</v>
      </c>
      <c r="N339" s="76">
        <v>0</v>
      </c>
      <c r="O339" s="76">
        <v>0</v>
      </c>
      <c r="P339" s="76">
        <v>0</v>
      </c>
      <c r="Q339" s="76">
        <v>0</v>
      </c>
      <c r="R339" s="76">
        <v>0</v>
      </c>
      <c r="S339" s="76">
        <v>0</v>
      </c>
      <c r="T339" s="76">
        <v>0</v>
      </c>
      <c r="U339" s="76">
        <v>0</v>
      </c>
      <c r="V339" s="76">
        <v>0</v>
      </c>
      <c r="W339" s="76">
        <v>0</v>
      </c>
      <c r="X339" s="76">
        <v>0</v>
      </c>
      <c r="Y339" s="76">
        <v>0</v>
      </c>
      <c r="Z339" s="76">
        <v>0</v>
      </c>
      <c r="AA339" s="76">
        <v>0</v>
      </c>
      <c r="AB339" s="76">
        <v>0</v>
      </c>
      <c r="AC339" s="76">
        <v>0</v>
      </c>
      <c r="AD339" s="76">
        <v>0</v>
      </c>
      <c r="AE339" s="76">
        <v>0</v>
      </c>
      <c r="AF339" s="76">
        <v>0</v>
      </c>
      <c r="AG339" s="76">
        <v>0</v>
      </c>
      <c r="AH339" s="76">
        <v>0</v>
      </c>
      <c r="AI339" s="76">
        <v>0</v>
      </c>
      <c r="AJ339" s="77">
        <f t="shared" si="5"/>
        <v>0</v>
      </c>
      <c r="AM339" s="70"/>
    </row>
    <row r="340" spans="1:39" ht="20.100000000000001" hidden="1" customHeight="1" outlineLevel="2">
      <c r="A340" s="73">
        <v>1260</v>
      </c>
      <c r="B340" s="74" t="s">
        <v>977</v>
      </c>
      <c r="C340" s="75" t="s">
        <v>1298</v>
      </c>
      <c r="D340" s="76">
        <v>0</v>
      </c>
      <c r="E340" s="76">
        <v>0</v>
      </c>
      <c r="F340" s="76">
        <v>0</v>
      </c>
      <c r="G340" s="76">
        <v>0</v>
      </c>
      <c r="H340" s="76">
        <v>0</v>
      </c>
      <c r="I340" s="76">
        <v>0</v>
      </c>
      <c r="J340" s="76">
        <v>0</v>
      </c>
      <c r="K340" s="76">
        <v>0</v>
      </c>
      <c r="L340" s="76">
        <v>0</v>
      </c>
      <c r="M340" s="76">
        <v>0</v>
      </c>
      <c r="N340" s="76">
        <v>0</v>
      </c>
      <c r="O340" s="76">
        <v>0</v>
      </c>
      <c r="P340" s="76">
        <v>0</v>
      </c>
      <c r="Q340" s="76">
        <v>0</v>
      </c>
      <c r="R340" s="76">
        <v>0</v>
      </c>
      <c r="S340" s="76">
        <v>0</v>
      </c>
      <c r="T340" s="76">
        <v>0</v>
      </c>
      <c r="U340" s="76">
        <v>0</v>
      </c>
      <c r="V340" s="76">
        <v>0</v>
      </c>
      <c r="W340" s="76">
        <v>0</v>
      </c>
      <c r="X340" s="76">
        <v>0</v>
      </c>
      <c r="Y340" s="76">
        <v>0</v>
      </c>
      <c r="Z340" s="76">
        <v>0</v>
      </c>
      <c r="AA340" s="76">
        <v>0</v>
      </c>
      <c r="AB340" s="76">
        <v>0</v>
      </c>
      <c r="AC340" s="76">
        <v>0</v>
      </c>
      <c r="AD340" s="76">
        <v>0</v>
      </c>
      <c r="AE340" s="76">
        <v>0</v>
      </c>
      <c r="AF340" s="76">
        <v>0</v>
      </c>
      <c r="AG340" s="76">
        <v>0</v>
      </c>
      <c r="AH340" s="76">
        <v>0</v>
      </c>
      <c r="AI340" s="76">
        <v>0</v>
      </c>
      <c r="AJ340" s="77">
        <f t="shared" si="5"/>
        <v>0</v>
      </c>
      <c r="AM340" s="70"/>
    </row>
    <row r="341" spans="1:39" ht="20.100000000000001" hidden="1" customHeight="1" outlineLevel="2">
      <c r="A341" s="73">
        <v>1261</v>
      </c>
      <c r="B341" s="74" t="s">
        <v>978</v>
      </c>
      <c r="C341" s="75" t="s">
        <v>1298</v>
      </c>
      <c r="D341" s="76">
        <v>0</v>
      </c>
      <c r="E341" s="76">
        <v>0</v>
      </c>
      <c r="F341" s="76">
        <v>0</v>
      </c>
      <c r="G341" s="76">
        <v>0</v>
      </c>
      <c r="H341" s="76">
        <v>0</v>
      </c>
      <c r="I341" s="76">
        <v>0</v>
      </c>
      <c r="J341" s="76">
        <v>0</v>
      </c>
      <c r="K341" s="76">
        <v>0</v>
      </c>
      <c r="L341" s="76">
        <v>0</v>
      </c>
      <c r="M341" s="76">
        <v>0</v>
      </c>
      <c r="N341" s="76">
        <v>0</v>
      </c>
      <c r="O341" s="76">
        <v>0</v>
      </c>
      <c r="P341" s="76">
        <v>0</v>
      </c>
      <c r="Q341" s="76">
        <v>0</v>
      </c>
      <c r="R341" s="76">
        <v>0</v>
      </c>
      <c r="S341" s="76">
        <v>0</v>
      </c>
      <c r="T341" s="76">
        <v>0</v>
      </c>
      <c r="U341" s="76">
        <v>0</v>
      </c>
      <c r="V341" s="76">
        <v>0</v>
      </c>
      <c r="W341" s="76">
        <v>0</v>
      </c>
      <c r="X341" s="76">
        <v>0</v>
      </c>
      <c r="Y341" s="76">
        <v>0</v>
      </c>
      <c r="Z341" s="76">
        <v>0</v>
      </c>
      <c r="AA341" s="76">
        <v>0</v>
      </c>
      <c r="AB341" s="76">
        <v>0</v>
      </c>
      <c r="AC341" s="76">
        <v>0</v>
      </c>
      <c r="AD341" s="76">
        <v>0</v>
      </c>
      <c r="AE341" s="76">
        <v>0</v>
      </c>
      <c r="AF341" s="76">
        <v>0</v>
      </c>
      <c r="AG341" s="76">
        <v>0</v>
      </c>
      <c r="AH341" s="76">
        <v>0</v>
      </c>
      <c r="AI341" s="76">
        <v>0</v>
      </c>
      <c r="AJ341" s="77">
        <f t="shared" si="5"/>
        <v>0</v>
      </c>
      <c r="AM341" s="70"/>
    </row>
    <row r="342" spans="1:39" ht="20.100000000000001" hidden="1" customHeight="1" outlineLevel="2">
      <c r="A342" s="73">
        <v>1262</v>
      </c>
      <c r="B342" s="74" t="s">
        <v>979</v>
      </c>
      <c r="C342" s="75" t="s">
        <v>1298</v>
      </c>
      <c r="D342" s="76">
        <v>0</v>
      </c>
      <c r="E342" s="76">
        <v>0</v>
      </c>
      <c r="F342" s="76">
        <v>0</v>
      </c>
      <c r="G342" s="76">
        <v>0</v>
      </c>
      <c r="H342" s="76">
        <v>0</v>
      </c>
      <c r="I342" s="76">
        <v>0</v>
      </c>
      <c r="J342" s="76">
        <v>0</v>
      </c>
      <c r="K342" s="76">
        <v>0</v>
      </c>
      <c r="L342" s="76">
        <v>0</v>
      </c>
      <c r="M342" s="76">
        <v>0</v>
      </c>
      <c r="N342" s="76">
        <v>0</v>
      </c>
      <c r="O342" s="76">
        <v>0</v>
      </c>
      <c r="P342" s="76">
        <v>0</v>
      </c>
      <c r="Q342" s="76">
        <v>0</v>
      </c>
      <c r="R342" s="76">
        <v>0</v>
      </c>
      <c r="S342" s="76">
        <v>0</v>
      </c>
      <c r="T342" s="76">
        <v>0</v>
      </c>
      <c r="U342" s="76">
        <v>0</v>
      </c>
      <c r="V342" s="76">
        <v>0</v>
      </c>
      <c r="W342" s="76">
        <v>0</v>
      </c>
      <c r="X342" s="76">
        <v>0</v>
      </c>
      <c r="Y342" s="76">
        <v>0</v>
      </c>
      <c r="Z342" s="76">
        <v>0</v>
      </c>
      <c r="AA342" s="76">
        <v>0</v>
      </c>
      <c r="AB342" s="76">
        <v>0</v>
      </c>
      <c r="AC342" s="76">
        <v>0</v>
      </c>
      <c r="AD342" s="76">
        <v>0</v>
      </c>
      <c r="AE342" s="76">
        <v>0</v>
      </c>
      <c r="AF342" s="76">
        <v>0</v>
      </c>
      <c r="AG342" s="76">
        <v>0</v>
      </c>
      <c r="AH342" s="76">
        <v>0</v>
      </c>
      <c r="AI342" s="76">
        <v>0</v>
      </c>
      <c r="AJ342" s="77">
        <f t="shared" si="5"/>
        <v>0</v>
      </c>
      <c r="AM342" s="70"/>
    </row>
    <row r="343" spans="1:39" ht="20.100000000000001" hidden="1" customHeight="1" outlineLevel="2">
      <c r="A343" s="73">
        <v>1263</v>
      </c>
      <c r="B343" s="74" t="s">
        <v>980</v>
      </c>
      <c r="C343" s="75" t="s">
        <v>1298</v>
      </c>
      <c r="D343" s="76">
        <v>0</v>
      </c>
      <c r="E343" s="76">
        <v>0</v>
      </c>
      <c r="F343" s="76">
        <v>0</v>
      </c>
      <c r="G343" s="76">
        <v>0</v>
      </c>
      <c r="H343" s="76">
        <v>0</v>
      </c>
      <c r="I343" s="76">
        <v>0</v>
      </c>
      <c r="J343" s="76">
        <v>0</v>
      </c>
      <c r="K343" s="76">
        <v>0</v>
      </c>
      <c r="L343" s="76">
        <v>0</v>
      </c>
      <c r="M343" s="76">
        <v>0</v>
      </c>
      <c r="N343" s="76">
        <v>0</v>
      </c>
      <c r="O343" s="76">
        <v>0</v>
      </c>
      <c r="P343" s="76">
        <v>0</v>
      </c>
      <c r="Q343" s="76">
        <v>0</v>
      </c>
      <c r="R343" s="76">
        <v>0</v>
      </c>
      <c r="S343" s="76">
        <v>0</v>
      </c>
      <c r="T343" s="76">
        <v>0</v>
      </c>
      <c r="U343" s="76">
        <v>0</v>
      </c>
      <c r="V343" s="76">
        <v>0</v>
      </c>
      <c r="W343" s="76">
        <v>0</v>
      </c>
      <c r="X343" s="76">
        <v>0</v>
      </c>
      <c r="Y343" s="76">
        <v>0</v>
      </c>
      <c r="Z343" s="76">
        <v>0</v>
      </c>
      <c r="AA343" s="76">
        <v>0</v>
      </c>
      <c r="AB343" s="76">
        <v>0</v>
      </c>
      <c r="AC343" s="76">
        <v>0</v>
      </c>
      <c r="AD343" s="76">
        <v>0</v>
      </c>
      <c r="AE343" s="76">
        <v>0</v>
      </c>
      <c r="AF343" s="76">
        <v>0</v>
      </c>
      <c r="AG343" s="76">
        <v>0</v>
      </c>
      <c r="AH343" s="76">
        <v>0</v>
      </c>
      <c r="AI343" s="76">
        <v>0</v>
      </c>
      <c r="AJ343" s="77">
        <f t="shared" si="5"/>
        <v>0</v>
      </c>
      <c r="AM343" s="70"/>
    </row>
    <row r="344" spans="1:39" ht="20.100000000000001" hidden="1" customHeight="1" outlineLevel="2">
      <c r="A344" s="73">
        <v>1264</v>
      </c>
      <c r="B344" s="74" t="s">
        <v>981</v>
      </c>
      <c r="C344" s="75" t="s">
        <v>1298</v>
      </c>
      <c r="D344" s="76">
        <v>0</v>
      </c>
      <c r="E344" s="76">
        <v>0</v>
      </c>
      <c r="F344" s="76">
        <v>0</v>
      </c>
      <c r="G344" s="76">
        <v>0</v>
      </c>
      <c r="H344" s="76">
        <v>0</v>
      </c>
      <c r="I344" s="76">
        <v>0</v>
      </c>
      <c r="J344" s="76">
        <v>0</v>
      </c>
      <c r="K344" s="76">
        <v>0</v>
      </c>
      <c r="L344" s="76">
        <v>0</v>
      </c>
      <c r="M344" s="76">
        <v>0</v>
      </c>
      <c r="N344" s="76">
        <v>0</v>
      </c>
      <c r="O344" s="76">
        <v>0</v>
      </c>
      <c r="P344" s="76">
        <v>0</v>
      </c>
      <c r="Q344" s="76">
        <v>0</v>
      </c>
      <c r="R344" s="76">
        <v>0</v>
      </c>
      <c r="S344" s="76">
        <v>0</v>
      </c>
      <c r="T344" s="76">
        <v>0</v>
      </c>
      <c r="U344" s="76">
        <v>0</v>
      </c>
      <c r="V344" s="76">
        <v>0</v>
      </c>
      <c r="W344" s="76">
        <v>0</v>
      </c>
      <c r="X344" s="76">
        <v>0</v>
      </c>
      <c r="Y344" s="76">
        <v>0</v>
      </c>
      <c r="Z344" s="76">
        <v>0</v>
      </c>
      <c r="AA344" s="76">
        <v>0</v>
      </c>
      <c r="AB344" s="76">
        <v>0</v>
      </c>
      <c r="AC344" s="76">
        <v>0</v>
      </c>
      <c r="AD344" s="76">
        <v>0</v>
      </c>
      <c r="AE344" s="76">
        <v>0</v>
      </c>
      <c r="AF344" s="76">
        <v>0</v>
      </c>
      <c r="AG344" s="76">
        <v>0</v>
      </c>
      <c r="AH344" s="76">
        <v>0</v>
      </c>
      <c r="AI344" s="76">
        <v>0</v>
      </c>
      <c r="AJ344" s="77">
        <f t="shared" si="5"/>
        <v>0</v>
      </c>
      <c r="AM344" s="70"/>
    </row>
    <row r="345" spans="1:39" ht="20.100000000000001" hidden="1" customHeight="1" outlineLevel="2">
      <c r="A345" s="73">
        <v>1265</v>
      </c>
      <c r="B345" s="74" t="s">
        <v>982</v>
      </c>
      <c r="C345" s="75" t="s">
        <v>1298</v>
      </c>
      <c r="D345" s="76">
        <v>0</v>
      </c>
      <c r="E345" s="76">
        <v>0</v>
      </c>
      <c r="F345" s="76">
        <v>0</v>
      </c>
      <c r="G345" s="76">
        <v>463560.26</v>
      </c>
      <c r="H345" s="76">
        <v>0</v>
      </c>
      <c r="I345" s="76">
        <v>0</v>
      </c>
      <c r="J345" s="76">
        <v>0</v>
      </c>
      <c r="K345" s="76">
        <v>0</v>
      </c>
      <c r="L345" s="76">
        <v>0</v>
      </c>
      <c r="M345" s="76">
        <v>0</v>
      </c>
      <c r="N345" s="76">
        <v>0</v>
      </c>
      <c r="O345" s="76">
        <v>0</v>
      </c>
      <c r="P345" s="76">
        <v>0</v>
      </c>
      <c r="Q345" s="76">
        <v>0</v>
      </c>
      <c r="R345" s="76">
        <v>0</v>
      </c>
      <c r="S345" s="76">
        <v>0</v>
      </c>
      <c r="T345" s="76">
        <v>0</v>
      </c>
      <c r="U345" s="76">
        <v>0</v>
      </c>
      <c r="V345" s="76">
        <v>0</v>
      </c>
      <c r="W345" s="76">
        <v>0</v>
      </c>
      <c r="X345" s="76">
        <v>0</v>
      </c>
      <c r="Y345" s="76">
        <v>0</v>
      </c>
      <c r="Z345" s="76">
        <v>0</v>
      </c>
      <c r="AA345" s="76">
        <v>0</v>
      </c>
      <c r="AB345" s="76">
        <v>0</v>
      </c>
      <c r="AC345" s="76">
        <v>0</v>
      </c>
      <c r="AD345" s="76">
        <v>0</v>
      </c>
      <c r="AE345" s="76">
        <v>0</v>
      </c>
      <c r="AF345" s="76">
        <v>0</v>
      </c>
      <c r="AG345" s="76">
        <v>0</v>
      </c>
      <c r="AH345" s="76">
        <v>0</v>
      </c>
      <c r="AI345" s="76">
        <v>0</v>
      </c>
      <c r="AJ345" s="77">
        <f t="shared" si="5"/>
        <v>463560.26</v>
      </c>
      <c r="AM345" s="70"/>
    </row>
    <row r="346" spans="1:39" ht="20.100000000000001" hidden="1" customHeight="1" outlineLevel="2">
      <c r="A346" s="73">
        <v>1266</v>
      </c>
      <c r="B346" s="74" t="s">
        <v>983</v>
      </c>
      <c r="C346" s="75" t="s">
        <v>1298</v>
      </c>
      <c r="D346" s="76">
        <v>0</v>
      </c>
      <c r="E346" s="76">
        <v>0</v>
      </c>
      <c r="F346" s="76">
        <v>0</v>
      </c>
      <c r="G346" s="76">
        <v>0</v>
      </c>
      <c r="H346" s="76">
        <v>0</v>
      </c>
      <c r="I346" s="76">
        <v>0</v>
      </c>
      <c r="J346" s="76">
        <v>0</v>
      </c>
      <c r="K346" s="76">
        <v>0</v>
      </c>
      <c r="L346" s="76">
        <v>0</v>
      </c>
      <c r="M346" s="76">
        <v>0</v>
      </c>
      <c r="N346" s="76">
        <v>0</v>
      </c>
      <c r="O346" s="76">
        <v>0</v>
      </c>
      <c r="P346" s="76">
        <v>0</v>
      </c>
      <c r="Q346" s="76">
        <v>0</v>
      </c>
      <c r="R346" s="76">
        <v>0</v>
      </c>
      <c r="S346" s="76">
        <v>0</v>
      </c>
      <c r="T346" s="76">
        <v>0</v>
      </c>
      <c r="U346" s="76">
        <v>0</v>
      </c>
      <c r="V346" s="76">
        <v>0</v>
      </c>
      <c r="W346" s="76">
        <v>0</v>
      </c>
      <c r="X346" s="76">
        <v>0</v>
      </c>
      <c r="Y346" s="76">
        <v>0</v>
      </c>
      <c r="Z346" s="76">
        <v>0</v>
      </c>
      <c r="AA346" s="76">
        <v>0</v>
      </c>
      <c r="AB346" s="76">
        <v>0</v>
      </c>
      <c r="AC346" s="76">
        <v>0</v>
      </c>
      <c r="AD346" s="76">
        <v>0</v>
      </c>
      <c r="AE346" s="76">
        <v>0</v>
      </c>
      <c r="AF346" s="76">
        <v>0</v>
      </c>
      <c r="AG346" s="76">
        <v>0</v>
      </c>
      <c r="AH346" s="76">
        <v>0</v>
      </c>
      <c r="AI346" s="76">
        <v>0</v>
      </c>
      <c r="AJ346" s="77">
        <f t="shared" si="5"/>
        <v>0</v>
      </c>
      <c r="AM346" s="70"/>
    </row>
    <row r="347" spans="1:39" ht="20.100000000000001" hidden="1" customHeight="1" outlineLevel="2">
      <c r="A347" s="73">
        <v>1267</v>
      </c>
      <c r="B347" s="74" t="s">
        <v>984</v>
      </c>
      <c r="C347" s="75" t="s">
        <v>1298</v>
      </c>
      <c r="D347" s="76">
        <v>0</v>
      </c>
      <c r="E347" s="76">
        <v>0</v>
      </c>
      <c r="F347" s="76">
        <v>0</v>
      </c>
      <c r="G347" s="76">
        <v>0</v>
      </c>
      <c r="H347" s="76">
        <v>0</v>
      </c>
      <c r="I347" s="76">
        <v>0</v>
      </c>
      <c r="J347" s="76">
        <v>0</v>
      </c>
      <c r="K347" s="76">
        <v>0</v>
      </c>
      <c r="L347" s="76">
        <v>0</v>
      </c>
      <c r="M347" s="76">
        <v>0</v>
      </c>
      <c r="N347" s="76">
        <v>0</v>
      </c>
      <c r="O347" s="76">
        <v>0</v>
      </c>
      <c r="P347" s="76">
        <v>0</v>
      </c>
      <c r="Q347" s="76">
        <v>0</v>
      </c>
      <c r="R347" s="76">
        <v>0</v>
      </c>
      <c r="S347" s="76">
        <v>0</v>
      </c>
      <c r="T347" s="76">
        <v>0</v>
      </c>
      <c r="U347" s="76">
        <v>0</v>
      </c>
      <c r="V347" s="76">
        <v>0</v>
      </c>
      <c r="W347" s="76">
        <v>0</v>
      </c>
      <c r="X347" s="76">
        <v>0</v>
      </c>
      <c r="Y347" s="76">
        <v>0</v>
      </c>
      <c r="Z347" s="76">
        <v>0</v>
      </c>
      <c r="AA347" s="76">
        <v>0</v>
      </c>
      <c r="AB347" s="76">
        <v>0</v>
      </c>
      <c r="AC347" s="76">
        <v>0</v>
      </c>
      <c r="AD347" s="76">
        <v>0</v>
      </c>
      <c r="AE347" s="76">
        <v>0</v>
      </c>
      <c r="AF347" s="76">
        <v>0</v>
      </c>
      <c r="AG347" s="76">
        <v>0</v>
      </c>
      <c r="AH347" s="76">
        <v>0</v>
      </c>
      <c r="AI347" s="76">
        <v>0</v>
      </c>
      <c r="AJ347" s="77">
        <f t="shared" si="5"/>
        <v>0</v>
      </c>
      <c r="AM347" s="70"/>
    </row>
    <row r="348" spans="1:39" ht="20.100000000000001" hidden="1" customHeight="1" outlineLevel="2">
      <c r="A348" s="73">
        <v>1268</v>
      </c>
      <c r="B348" s="74" t="s">
        <v>985</v>
      </c>
      <c r="C348" s="75" t="s">
        <v>1298</v>
      </c>
      <c r="D348" s="76">
        <v>0</v>
      </c>
      <c r="E348" s="76">
        <v>0</v>
      </c>
      <c r="F348" s="76">
        <v>0</v>
      </c>
      <c r="G348" s="76">
        <v>0</v>
      </c>
      <c r="H348" s="76">
        <v>0</v>
      </c>
      <c r="I348" s="76">
        <v>0</v>
      </c>
      <c r="J348" s="76">
        <v>0</v>
      </c>
      <c r="K348" s="76">
        <v>0</v>
      </c>
      <c r="L348" s="76">
        <v>0</v>
      </c>
      <c r="M348" s="76">
        <v>0</v>
      </c>
      <c r="N348" s="76">
        <v>0</v>
      </c>
      <c r="O348" s="76">
        <v>0</v>
      </c>
      <c r="P348" s="76">
        <v>0</v>
      </c>
      <c r="Q348" s="76">
        <v>0</v>
      </c>
      <c r="R348" s="76">
        <v>0</v>
      </c>
      <c r="S348" s="76">
        <v>0</v>
      </c>
      <c r="T348" s="76">
        <v>0</v>
      </c>
      <c r="U348" s="76">
        <v>0</v>
      </c>
      <c r="V348" s="76">
        <v>0</v>
      </c>
      <c r="W348" s="76">
        <v>0</v>
      </c>
      <c r="X348" s="76">
        <v>0</v>
      </c>
      <c r="Y348" s="76">
        <v>0</v>
      </c>
      <c r="Z348" s="76">
        <v>0</v>
      </c>
      <c r="AA348" s="76">
        <v>0</v>
      </c>
      <c r="AB348" s="76">
        <v>0</v>
      </c>
      <c r="AC348" s="76">
        <v>0</v>
      </c>
      <c r="AD348" s="76">
        <v>0</v>
      </c>
      <c r="AE348" s="76">
        <v>0</v>
      </c>
      <c r="AF348" s="76">
        <v>0</v>
      </c>
      <c r="AG348" s="76">
        <v>0</v>
      </c>
      <c r="AH348" s="76">
        <v>0</v>
      </c>
      <c r="AI348" s="76">
        <v>0</v>
      </c>
      <c r="AJ348" s="77">
        <f t="shared" si="5"/>
        <v>0</v>
      </c>
      <c r="AM348" s="70"/>
    </row>
    <row r="349" spans="1:39" ht="20.100000000000001" hidden="1" customHeight="1" outlineLevel="2">
      <c r="A349" s="73">
        <v>1269</v>
      </c>
      <c r="B349" s="74" t="s">
        <v>986</v>
      </c>
      <c r="C349" s="75" t="s">
        <v>1298</v>
      </c>
      <c r="D349" s="76">
        <v>0</v>
      </c>
      <c r="E349" s="76">
        <v>0</v>
      </c>
      <c r="F349" s="76">
        <v>0</v>
      </c>
      <c r="G349" s="76">
        <v>0</v>
      </c>
      <c r="H349" s="76">
        <v>0</v>
      </c>
      <c r="I349" s="76">
        <v>0</v>
      </c>
      <c r="J349" s="76">
        <v>0</v>
      </c>
      <c r="K349" s="76">
        <v>0</v>
      </c>
      <c r="L349" s="76">
        <v>0</v>
      </c>
      <c r="M349" s="76">
        <v>0</v>
      </c>
      <c r="N349" s="76">
        <v>0</v>
      </c>
      <c r="O349" s="76">
        <v>0</v>
      </c>
      <c r="P349" s="76">
        <v>0</v>
      </c>
      <c r="Q349" s="76">
        <v>0</v>
      </c>
      <c r="R349" s="76">
        <v>0</v>
      </c>
      <c r="S349" s="76">
        <v>0</v>
      </c>
      <c r="T349" s="76">
        <v>0</v>
      </c>
      <c r="U349" s="76">
        <v>0</v>
      </c>
      <c r="V349" s="76">
        <v>0</v>
      </c>
      <c r="W349" s="76">
        <v>0</v>
      </c>
      <c r="X349" s="76">
        <v>0</v>
      </c>
      <c r="Y349" s="76">
        <v>0</v>
      </c>
      <c r="Z349" s="76">
        <v>0</v>
      </c>
      <c r="AA349" s="76">
        <v>0</v>
      </c>
      <c r="AB349" s="76">
        <v>0</v>
      </c>
      <c r="AC349" s="76">
        <v>0</v>
      </c>
      <c r="AD349" s="76">
        <v>0</v>
      </c>
      <c r="AE349" s="76">
        <v>0</v>
      </c>
      <c r="AF349" s="76">
        <v>0</v>
      </c>
      <c r="AG349" s="76">
        <v>0</v>
      </c>
      <c r="AH349" s="76">
        <v>0</v>
      </c>
      <c r="AI349" s="76">
        <v>0</v>
      </c>
      <c r="AJ349" s="77">
        <f t="shared" si="5"/>
        <v>0</v>
      </c>
      <c r="AM349" s="70"/>
    </row>
    <row r="350" spans="1:39" ht="20.100000000000001" hidden="1" customHeight="1" outlineLevel="2">
      <c r="A350" s="73">
        <v>1270</v>
      </c>
      <c r="B350" s="74" t="s">
        <v>987</v>
      </c>
      <c r="C350" s="75" t="s">
        <v>1298</v>
      </c>
      <c r="D350" s="76">
        <v>0</v>
      </c>
      <c r="E350" s="76">
        <v>0</v>
      </c>
      <c r="F350" s="76">
        <v>0</v>
      </c>
      <c r="G350" s="76">
        <v>0</v>
      </c>
      <c r="H350" s="76">
        <v>0</v>
      </c>
      <c r="I350" s="76">
        <v>0</v>
      </c>
      <c r="J350" s="76">
        <v>0</v>
      </c>
      <c r="K350" s="76">
        <v>0</v>
      </c>
      <c r="L350" s="76">
        <v>0</v>
      </c>
      <c r="M350" s="76">
        <v>0</v>
      </c>
      <c r="N350" s="76">
        <v>0</v>
      </c>
      <c r="O350" s="76">
        <v>0</v>
      </c>
      <c r="P350" s="76">
        <v>0</v>
      </c>
      <c r="Q350" s="76">
        <v>0</v>
      </c>
      <c r="R350" s="76">
        <v>0</v>
      </c>
      <c r="S350" s="76">
        <v>0</v>
      </c>
      <c r="T350" s="76">
        <v>0</v>
      </c>
      <c r="U350" s="76">
        <v>0</v>
      </c>
      <c r="V350" s="76">
        <v>0</v>
      </c>
      <c r="W350" s="76">
        <v>0</v>
      </c>
      <c r="X350" s="76">
        <v>0</v>
      </c>
      <c r="Y350" s="76">
        <v>0</v>
      </c>
      <c r="Z350" s="76">
        <v>0</v>
      </c>
      <c r="AA350" s="76">
        <v>0</v>
      </c>
      <c r="AB350" s="76">
        <v>0</v>
      </c>
      <c r="AC350" s="76">
        <v>0</v>
      </c>
      <c r="AD350" s="76">
        <v>0</v>
      </c>
      <c r="AE350" s="76">
        <v>0</v>
      </c>
      <c r="AF350" s="76">
        <v>0</v>
      </c>
      <c r="AG350" s="76">
        <v>0</v>
      </c>
      <c r="AH350" s="76">
        <v>0</v>
      </c>
      <c r="AI350" s="76">
        <v>0</v>
      </c>
      <c r="AJ350" s="77">
        <f t="shared" si="5"/>
        <v>0</v>
      </c>
      <c r="AM350" s="70"/>
    </row>
    <row r="351" spans="1:39" ht="20.100000000000001" hidden="1" customHeight="1" outlineLevel="2">
      <c r="A351" s="73">
        <v>1271</v>
      </c>
      <c r="B351" s="74" t="s">
        <v>988</v>
      </c>
      <c r="C351" s="75" t="s">
        <v>1298</v>
      </c>
      <c r="D351" s="76">
        <v>0</v>
      </c>
      <c r="E351" s="76">
        <v>0</v>
      </c>
      <c r="F351" s="76">
        <v>0</v>
      </c>
      <c r="G351" s="76">
        <v>0</v>
      </c>
      <c r="H351" s="76">
        <v>0</v>
      </c>
      <c r="I351" s="76">
        <v>0</v>
      </c>
      <c r="J351" s="76">
        <v>0</v>
      </c>
      <c r="K351" s="76">
        <v>0</v>
      </c>
      <c r="L351" s="76">
        <v>0</v>
      </c>
      <c r="M351" s="76">
        <v>0</v>
      </c>
      <c r="N351" s="76">
        <v>0</v>
      </c>
      <c r="O351" s="76">
        <v>0</v>
      </c>
      <c r="P351" s="76">
        <v>0</v>
      </c>
      <c r="Q351" s="76">
        <v>0</v>
      </c>
      <c r="R351" s="76">
        <v>0</v>
      </c>
      <c r="S351" s="76">
        <v>0</v>
      </c>
      <c r="T351" s="76">
        <v>0</v>
      </c>
      <c r="U351" s="76">
        <v>0</v>
      </c>
      <c r="V351" s="76">
        <v>0</v>
      </c>
      <c r="W351" s="76">
        <v>0</v>
      </c>
      <c r="X351" s="76">
        <v>0</v>
      </c>
      <c r="Y351" s="76">
        <v>0</v>
      </c>
      <c r="Z351" s="76">
        <v>0</v>
      </c>
      <c r="AA351" s="76">
        <v>0</v>
      </c>
      <c r="AB351" s="76">
        <v>0</v>
      </c>
      <c r="AC351" s="76">
        <v>0</v>
      </c>
      <c r="AD351" s="76">
        <v>0</v>
      </c>
      <c r="AE351" s="76">
        <v>0</v>
      </c>
      <c r="AF351" s="76">
        <v>0</v>
      </c>
      <c r="AG351" s="76">
        <v>0</v>
      </c>
      <c r="AH351" s="76">
        <v>0</v>
      </c>
      <c r="AI351" s="76">
        <v>0</v>
      </c>
      <c r="AJ351" s="77">
        <f t="shared" si="5"/>
        <v>0</v>
      </c>
      <c r="AM351" s="70"/>
    </row>
    <row r="352" spans="1:39" ht="20.100000000000001" hidden="1" customHeight="1" outlineLevel="2">
      <c r="A352" s="73">
        <v>1272</v>
      </c>
      <c r="B352" s="74" t="s">
        <v>989</v>
      </c>
      <c r="C352" s="75" t="s">
        <v>1298</v>
      </c>
      <c r="D352" s="76">
        <v>0</v>
      </c>
      <c r="E352" s="76">
        <v>0</v>
      </c>
      <c r="F352" s="76">
        <v>0</v>
      </c>
      <c r="G352" s="76">
        <v>0</v>
      </c>
      <c r="H352" s="76">
        <v>0</v>
      </c>
      <c r="I352" s="76">
        <v>0</v>
      </c>
      <c r="J352" s="76">
        <v>0</v>
      </c>
      <c r="K352" s="76">
        <v>0</v>
      </c>
      <c r="L352" s="76">
        <v>0</v>
      </c>
      <c r="M352" s="76">
        <v>0</v>
      </c>
      <c r="N352" s="76">
        <v>0</v>
      </c>
      <c r="O352" s="76">
        <v>0</v>
      </c>
      <c r="P352" s="76">
        <v>0</v>
      </c>
      <c r="Q352" s="76">
        <v>0</v>
      </c>
      <c r="R352" s="76">
        <v>0</v>
      </c>
      <c r="S352" s="76">
        <v>0</v>
      </c>
      <c r="T352" s="76">
        <v>0</v>
      </c>
      <c r="U352" s="76">
        <v>0</v>
      </c>
      <c r="V352" s="76">
        <v>0</v>
      </c>
      <c r="W352" s="76">
        <v>0</v>
      </c>
      <c r="X352" s="76">
        <v>0</v>
      </c>
      <c r="Y352" s="76">
        <v>0</v>
      </c>
      <c r="Z352" s="76">
        <v>0</v>
      </c>
      <c r="AA352" s="76">
        <v>0</v>
      </c>
      <c r="AB352" s="76">
        <v>0</v>
      </c>
      <c r="AC352" s="76">
        <v>0</v>
      </c>
      <c r="AD352" s="76">
        <v>0</v>
      </c>
      <c r="AE352" s="76">
        <v>0</v>
      </c>
      <c r="AF352" s="76">
        <v>0</v>
      </c>
      <c r="AG352" s="76">
        <v>0</v>
      </c>
      <c r="AH352" s="76">
        <v>0</v>
      </c>
      <c r="AI352" s="76">
        <v>0</v>
      </c>
      <c r="AJ352" s="77">
        <f t="shared" si="5"/>
        <v>0</v>
      </c>
      <c r="AM352" s="70"/>
    </row>
    <row r="353" spans="1:39" ht="20.100000000000001" hidden="1" customHeight="1" outlineLevel="2">
      <c r="A353" s="73">
        <v>1273</v>
      </c>
      <c r="B353" s="74" t="s">
        <v>990</v>
      </c>
      <c r="C353" s="75" t="s">
        <v>1298</v>
      </c>
      <c r="D353" s="76">
        <v>0</v>
      </c>
      <c r="E353" s="76">
        <v>0</v>
      </c>
      <c r="F353" s="76">
        <v>0</v>
      </c>
      <c r="G353" s="76">
        <v>0</v>
      </c>
      <c r="H353" s="76">
        <v>0</v>
      </c>
      <c r="I353" s="76">
        <v>0</v>
      </c>
      <c r="J353" s="76">
        <v>0</v>
      </c>
      <c r="K353" s="76">
        <v>0</v>
      </c>
      <c r="L353" s="76">
        <v>0</v>
      </c>
      <c r="M353" s="76">
        <v>0</v>
      </c>
      <c r="N353" s="76">
        <v>0</v>
      </c>
      <c r="O353" s="76">
        <v>0</v>
      </c>
      <c r="P353" s="76">
        <v>0</v>
      </c>
      <c r="Q353" s="76">
        <v>0</v>
      </c>
      <c r="R353" s="76">
        <v>0</v>
      </c>
      <c r="S353" s="76">
        <v>0</v>
      </c>
      <c r="T353" s="76">
        <v>0</v>
      </c>
      <c r="U353" s="76">
        <v>0</v>
      </c>
      <c r="V353" s="76">
        <v>0</v>
      </c>
      <c r="W353" s="76">
        <v>0</v>
      </c>
      <c r="X353" s="76">
        <v>0</v>
      </c>
      <c r="Y353" s="76">
        <v>0</v>
      </c>
      <c r="Z353" s="76">
        <v>0</v>
      </c>
      <c r="AA353" s="76">
        <v>0</v>
      </c>
      <c r="AB353" s="76">
        <v>0</v>
      </c>
      <c r="AC353" s="76">
        <v>0</v>
      </c>
      <c r="AD353" s="76">
        <v>0</v>
      </c>
      <c r="AE353" s="76">
        <v>0</v>
      </c>
      <c r="AF353" s="76">
        <v>0</v>
      </c>
      <c r="AG353" s="76">
        <v>0</v>
      </c>
      <c r="AH353" s="76">
        <v>0</v>
      </c>
      <c r="AI353" s="76">
        <v>0</v>
      </c>
      <c r="AJ353" s="77">
        <f t="shared" si="5"/>
        <v>0</v>
      </c>
      <c r="AM353" s="70"/>
    </row>
    <row r="354" spans="1:39" ht="20.100000000000001" hidden="1" customHeight="1" outlineLevel="2">
      <c r="A354" s="73">
        <v>1274</v>
      </c>
      <c r="B354" s="74" t="s">
        <v>991</v>
      </c>
      <c r="C354" s="75" t="s">
        <v>1298</v>
      </c>
      <c r="D354" s="76">
        <v>0</v>
      </c>
      <c r="E354" s="76">
        <v>0</v>
      </c>
      <c r="F354" s="76">
        <v>0</v>
      </c>
      <c r="G354" s="76">
        <v>0</v>
      </c>
      <c r="H354" s="76">
        <v>0</v>
      </c>
      <c r="I354" s="76">
        <v>0</v>
      </c>
      <c r="J354" s="76">
        <v>0</v>
      </c>
      <c r="K354" s="76">
        <v>0</v>
      </c>
      <c r="L354" s="76">
        <v>0</v>
      </c>
      <c r="M354" s="76">
        <v>0</v>
      </c>
      <c r="N354" s="76">
        <v>0</v>
      </c>
      <c r="O354" s="76">
        <v>0</v>
      </c>
      <c r="P354" s="76">
        <v>0</v>
      </c>
      <c r="Q354" s="76">
        <v>0</v>
      </c>
      <c r="R354" s="76">
        <v>0</v>
      </c>
      <c r="S354" s="76">
        <v>0</v>
      </c>
      <c r="T354" s="76">
        <v>0</v>
      </c>
      <c r="U354" s="76">
        <v>0</v>
      </c>
      <c r="V354" s="76">
        <v>0</v>
      </c>
      <c r="W354" s="76">
        <v>0</v>
      </c>
      <c r="X354" s="76">
        <v>0</v>
      </c>
      <c r="Y354" s="76">
        <v>0</v>
      </c>
      <c r="Z354" s="76">
        <v>0</v>
      </c>
      <c r="AA354" s="76">
        <v>0</v>
      </c>
      <c r="AB354" s="76">
        <v>0</v>
      </c>
      <c r="AC354" s="76">
        <v>0</v>
      </c>
      <c r="AD354" s="76">
        <v>0</v>
      </c>
      <c r="AE354" s="76">
        <v>0</v>
      </c>
      <c r="AF354" s="76">
        <v>0</v>
      </c>
      <c r="AG354" s="76">
        <v>0</v>
      </c>
      <c r="AH354" s="76">
        <v>0</v>
      </c>
      <c r="AI354" s="76">
        <v>0</v>
      </c>
      <c r="AJ354" s="77">
        <f t="shared" si="5"/>
        <v>0</v>
      </c>
      <c r="AM354" s="70"/>
    </row>
    <row r="355" spans="1:39" ht="20.100000000000001" hidden="1" customHeight="1" outlineLevel="2">
      <c r="A355" s="73">
        <v>1275</v>
      </c>
      <c r="B355" s="74" t="s">
        <v>992</v>
      </c>
      <c r="C355" s="75" t="s">
        <v>1298</v>
      </c>
      <c r="D355" s="76">
        <v>0</v>
      </c>
      <c r="E355" s="76">
        <v>0</v>
      </c>
      <c r="F355" s="76">
        <v>0</v>
      </c>
      <c r="G355" s="76">
        <v>0</v>
      </c>
      <c r="H355" s="76">
        <v>0</v>
      </c>
      <c r="I355" s="76">
        <v>0</v>
      </c>
      <c r="J355" s="76">
        <v>0</v>
      </c>
      <c r="K355" s="76">
        <v>0</v>
      </c>
      <c r="L355" s="76">
        <v>0</v>
      </c>
      <c r="M355" s="76">
        <v>0</v>
      </c>
      <c r="N355" s="76">
        <v>0</v>
      </c>
      <c r="O355" s="76">
        <v>0</v>
      </c>
      <c r="P355" s="76">
        <v>0</v>
      </c>
      <c r="Q355" s="76">
        <v>0</v>
      </c>
      <c r="R355" s="76">
        <v>0</v>
      </c>
      <c r="S355" s="76">
        <v>0</v>
      </c>
      <c r="T355" s="76">
        <v>0</v>
      </c>
      <c r="U355" s="76">
        <v>0</v>
      </c>
      <c r="V355" s="76">
        <v>0</v>
      </c>
      <c r="W355" s="76">
        <v>0</v>
      </c>
      <c r="X355" s="76">
        <v>0</v>
      </c>
      <c r="Y355" s="76">
        <v>0</v>
      </c>
      <c r="Z355" s="76">
        <v>0</v>
      </c>
      <c r="AA355" s="76">
        <v>0</v>
      </c>
      <c r="AB355" s="76">
        <v>0</v>
      </c>
      <c r="AC355" s="76">
        <v>0</v>
      </c>
      <c r="AD355" s="76">
        <v>0</v>
      </c>
      <c r="AE355" s="76">
        <v>0</v>
      </c>
      <c r="AF355" s="76">
        <v>0</v>
      </c>
      <c r="AG355" s="76">
        <v>0</v>
      </c>
      <c r="AH355" s="76">
        <v>0</v>
      </c>
      <c r="AI355" s="76">
        <v>0</v>
      </c>
      <c r="AJ355" s="77">
        <f t="shared" si="5"/>
        <v>0</v>
      </c>
      <c r="AM355" s="70"/>
    </row>
    <row r="356" spans="1:39" ht="20.100000000000001" hidden="1" customHeight="1" outlineLevel="2">
      <c r="A356" s="73">
        <v>1276</v>
      </c>
      <c r="B356" s="74" t="s">
        <v>993</v>
      </c>
      <c r="C356" s="75" t="s">
        <v>1298</v>
      </c>
      <c r="D356" s="76">
        <v>0</v>
      </c>
      <c r="E356" s="76">
        <v>0</v>
      </c>
      <c r="F356" s="76">
        <v>0</v>
      </c>
      <c r="G356" s="76">
        <v>0</v>
      </c>
      <c r="H356" s="76">
        <v>0</v>
      </c>
      <c r="I356" s="76">
        <v>0</v>
      </c>
      <c r="J356" s="76">
        <v>0</v>
      </c>
      <c r="K356" s="76">
        <v>0</v>
      </c>
      <c r="L356" s="76">
        <v>0</v>
      </c>
      <c r="M356" s="76">
        <v>0</v>
      </c>
      <c r="N356" s="76">
        <v>0</v>
      </c>
      <c r="O356" s="76">
        <v>0</v>
      </c>
      <c r="P356" s="76">
        <v>0</v>
      </c>
      <c r="Q356" s="76">
        <v>0</v>
      </c>
      <c r="R356" s="76">
        <v>0</v>
      </c>
      <c r="S356" s="76">
        <v>0</v>
      </c>
      <c r="T356" s="76">
        <v>0</v>
      </c>
      <c r="U356" s="76">
        <v>0</v>
      </c>
      <c r="V356" s="76">
        <v>0</v>
      </c>
      <c r="W356" s="76">
        <v>0</v>
      </c>
      <c r="X356" s="76">
        <v>0</v>
      </c>
      <c r="Y356" s="76">
        <v>0</v>
      </c>
      <c r="Z356" s="76">
        <v>0</v>
      </c>
      <c r="AA356" s="76">
        <v>0</v>
      </c>
      <c r="AB356" s="76">
        <v>0</v>
      </c>
      <c r="AC356" s="76">
        <v>0</v>
      </c>
      <c r="AD356" s="76">
        <v>0</v>
      </c>
      <c r="AE356" s="76">
        <v>0</v>
      </c>
      <c r="AF356" s="76">
        <v>0</v>
      </c>
      <c r="AG356" s="76">
        <v>0</v>
      </c>
      <c r="AH356" s="76">
        <v>0</v>
      </c>
      <c r="AI356" s="76">
        <v>0</v>
      </c>
      <c r="AJ356" s="77">
        <f t="shared" si="5"/>
        <v>0</v>
      </c>
      <c r="AM356" s="70"/>
    </row>
    <row r="357" spans="1:39" ht="20.100000000000001" hidden="1" customHeight="1" outlineLevel="2">
      <c r="A357" s="73">
        <v>1277</v>
      </c>
      <c r="B357" s="74" t="s">
        <v>994</v>
      </c>
      <c r="C357" s="75" t="s">
        <v>1298</v>
      </c>
      <c r="D357" s="76">
        <v>0</v>
      </c>
      <c r="E357" s="76">
        <v>0</v>
      </c>
      <c r="F357" s="76">
        <v>0</v>
      </c>
      <c r="G357" s="76">
        <v>0</v>
      </c>
      <c r="H357" s="76">
        <v>0</v>
      </c>
      <c r="I357" s="76">
        <v>0</v>
      </c>
      <c r="J357" s="76">
        <v>0</v>
      </c>
      <c r="K357" s="76">
        <v>0</v>
      </c>
      <c r="L357" s="76">
        <v>0</v>
      </c>
      <c r="M357" s="76">
        <v>0</v>
      </c>
      <c r="N357" s="76">
        <v>0</v>
      </c>
      <c r="O357" s="76">
        <v>0</v>
      </c>
      <c r="P357" s="76">
        <v>0</v>
      </c>
      <c r="Q357" s="76">
        <v>0</v>
      </c>
      <c r="R357" s="76">
        <v>0</v>
      </c>
      <c r="S357" s="76">
        <v>0</v>
      </c>
      <c r="T357" s="76">
        <v>0</v>
      </c>
      <c r="U357" s="76">
        <v>0</v>
      </c>
      <c r="V357" s="76">
        <v>0</v>
      </c>
      <c r="W357" s="76">
        <v>0</v>
      </c>
      <c r="X357" s="76">
        <v>0</v>
      </c>
      <c r="Y357" s="76">
        <v>0</v>
      </c>
      <c r="Z357" s="76">
        <v>0</v>
      </c>
      <c r="AA357" s="76">
        <v>0</v>
      </c>
      <c r="AB357" s="76">
        <v>0</v>
      </c>
      <c r="AC357" s="76">
        <v>0</v>
      </c>
      <c r="AD357" s="76">
        <v>0</v>
      </c>
      <c r="AE357" s="76">
        <v>0</v>
      </c>
      <c r="AF357" s="76">
        <v>0</v>
      </c>
      <c r="AG357" s="76">
        <v>0</v>
      </c>
      <c r="AH357" s="76">
        <v>0</v>
      </c>
      <c r="AI357" s="76">
        <v>0</v>
      </c>
      <c r="AJ357" s="77">
        <f t="shared" si="5"/>
        <v>0</v>
      </c>
      <c r="AM357" s="70"/>
    </row>
    <row r="358" spans="1:39" ht="20.100000000000001" hidden="1" customHeight="1" outlineLevel="2">
      <c r="A358" s="73">
        <v>1278</v>
      </c>
      <c r="B358" s="74" t="s">
        <v>995</v>
      </c>
      <c r="C358" s="75" t="s">
        <v>1298</v>
      </c>
      <c r="D358" s="76">
        <v>0</v>
      </c>
      <c r="E358" s="76">
        <v>0</v>
      </c>
      <c r="F358" s="76">
        <v>0</v>
      </c>
      <c r="G358" s="76">
        <v>0</v>
      </c>
      <c r="H358" s="76">
        <v>0</v>
      </c>
      <c r="I358" s="76">
        <v>0</v>
      </c>
      <c r="J358" s="76">
        <v>0</v>
      </c>
      <c r="K358" s="76">
        <v>0</v>
      </c>
      <c r="L358" s="76">
        <v>0</v>
      </c>
      <c r="M358" s="76">
        <v>0</v>
      </c>
      <c r="N358" s="76">
        <v>0</v>
      </c>
      <c r="O358" s="76">
        <v>0</v>
      </c>
      <c r="P358" s="76">
        <v>0</v>
      </c>
      <c r="Q358" s="76">
        <v>0</v>
      </c>
      <c r="R358" s="76">
        <v>0</v>
      </c>
      <c r="S358" s="76">
        <v>0</v>
      </c>
      <c r="T358" s="76">
        <v>0</v>
      </c>
      <c r="U358" s="76">
        <v>0</v>
      </c>
      <c r="V358" s="76">
        <v>0</v>
      </c>
      <c r="W358" s="76">
        <v>0</v>
      </c>
      <c r="X358" s="76">
        <v>0</v>
      </c>
      <c r="Y358" s="76">
        <v>0</v>
      </c>
      <c r="Z358" s="76">
        <v>0</v>
      </c>
      <c r="AA358" s="76">
        <v>0</v>
      </c>
      <c r="AB358" s="76">
        <v>0</v>
      </c>
      <c r="AC358" s="76">
        <v>0</v>
      </c>
      <c r="AD358" s="76">
        <v>0</v>
      </c>
      <c r="AE358" s="76">
        <v>0</v>
      </c>
      <c r="AF358" s="76">
        <v>0</v>
      </c>
      <c r="AG358" s="76">
        <v>0</v>
      </c>
      <c r="AH358" s="76">
        <v>0</v>
      </c>
      <c r="AI358" s="76">
        <v>0</v>
      </c>
      <c r="AJ358" s="77">
        <f t="shared" si="5"/>
        <v>0</v>
      </c>
      <c r="AM358" s="70"/>
    </row>
    <row r="359" spans="1:39" ht="20.100000000000001" hidden="1" customHeight="1" outlineLevel="2">
      <c r="A359" s="73">
        <v>1279</v>
      </c>
      <c r="B359" s="74" t="s">
        <v>996</v>
      </c>
      <c r="C359" s="75" t="s">
        <v>1298</v>
      </c>
      <c r="D359" s="76">
        <v>0</v>
      </c>
      <c r="E359" s="76">
        <v>0</v>
      </c>
      <c r="F359" s="76">
        <v>0</v>
      </c>
      <c r="G359" s="76">
        <v>0</v>
      </c>
      <c r="H359" s="76">
        <v>0</v>
      </c>
      <c r="I359" s="76">
        <v>0</v>
      </c>
      <c r="J359" s="76">
        <v>0</v>
      </c>
      <c r="K359" s="76">
        <v>0</v>
      </c>
      <c r="L359" s="76">
        <v>0</v>
      </c>
      <c r="M359" s="76">
        <v>0</v>
      </c>
      <c r="N359" s="76">
        <v>0</v>
      </c>
      <c r="O359" s="76">
        <v>0</v>
      </c>
      <c r="P359" s="76">
        <v>0</v>
      </c>
      <c r="Q359" s="76">
        <v>0</v>
      </c>
      <c r="R359" s="76">
        <v>0</v>
      </c>
      <c r="S359" s="76">
        <v>0</v>
      </c>
      <c r="T359" s="76">
        <v>0</v>
      </c>
      <c r="U359" s="76">
        <v>0</v>
      </c>
      <c r="V359" s="76">
        <v>0</v>
      </c>
      <c r="W359" s="76">
        <v>0</v>
      </c>
      <c r="X359" s="76">
        <v>0</v>
      </c>
      <c r="Y359" s="76">
        <v>0</v>
      </c>
      <c r="Z359" s="76">
        <v>0</v>
      </c>
      <c r="AA359" s="76">
        <v>0</v>
      </c>
      <c r="AB359" s="76">
        <v>0</v>
      </c>
      <c r="AC359" s="76">
        <v>0</v>
      </c>
      <c r="AD359" s="76">
        <v>0</v>
      </c>
      <c r="AE359" s="76">
        <v>0</v>
      </c>
      <c r="AF359" s="76">
        <v>0</v>
      </c>
      <c r="AG359" s="76">
        <v>0</v>
      </c>
      <c r="AH359" s="76">
        <v>0</v>
      </c>
      <c r="AI359" s="76">
        <v>0</v>
      </c>
      <c r="AJ359" s="77">
        <f t="shared" si="5"/>
        <v>0</v>
      </c>
      <c r="AM359" s="70"/>
    </row>
    <row r="360" spans="1:39" ht="20.100000000000001" hidden="1" customHeight="1" outlineLevel="2">
      <c r="A360" s="73">
        <v>1280</v>
      </c>
      <c r="B360" s="74" t="s">
        <v>997</v>
      </c>
      <c r="C360" s="75" t="s">
        <v>1298</v>
      </c>
      <c r="D360" s="76">
        <v>0</v>
      </c>
      <c r="E360" s="76">
        <v>0</v>
      </c>
      <c r="F360" s="76">
        <v>0</v>
      </c>
      <c r="G360" s="76">
        <v>0</v>
      </c>
      <c r="H360" s="76">
        <v>0</v>
      </c>
      <c r="I360" s="76">
        <v>0</v>
      </c>
      <c r="J360" s="76">
        <v>0</v>
      </c>
      <c r="K360" s="76">
        <v>0</v>
      </c>
      <c r="L360" s="76">
        <v>0</v>
      </c>
      <c r="M360" s="76">
        <v>0</v>
      </c>
      <c r="N360" s="76">
        <v>0</v>
      </c>
      <c r="O360" s="76">
        <v>0</v>
      </c>
      <c r="P360" s="76">
        <v>0</v>
      </c>
      <c r="Q360" s="76">
        <v>0</v>
      </c>
      <c r="R360" s="76">
        <v>0</v>
      </c>
      <c r="S360" s="76">
        <v>0</v>
      </c>
      <c r="T360" s="76">
        <v>0</v>
      </c>
      <c r="U360" s="76">
        <v>0</v>
      </c>
      <c r="V360" s="76">
        <v>0</v>
      </c>
      <c r="W360" s="76">
        <v>0</v>
      </c>
      <c r="X360" s="76">
        <v>0</v>
      </c>
      <c r="Y360" s="76">
        <v>0</v>
      </c>
      <c r="Z360" s="76">
        <v>0</v>
      </c>
      <c r="AA360" s="76">
        <v>0</v>
      </c>
      <c r="AB360" s="76">
        <v>0</v>
      </c>
      <c r="AC360" s="76">
        <v>0</v>
      </c>
      <c r="AD360" s="76">
        <v>0</v>
      </c>
      <c r="AE360" s="76">
        <v>0</v>
      </c>
      <c r="AF360" s="76">
        <v>0</v>
      </c>
      <c r="AG360" s="76">
        <v>0</v>
      </c>
      <c r="AH360" s="76">
        <v>0</v>
      </c>
      <c r="AI360" s="76">
        <v>0</v>
      </c>
      <c r="AJ360" s="77">
        <f t="shared" si="5"/>
        <v>0</v>
      </c>
      <c r="AM360" s="70"/>
    </row>
    <row r="361" spans="1:39" ht="20.100000000000001" hidden="1" customHeight="1" outlineLevel="2">
      <c r="A361" s="73">
        <v>1281</v>
      </c>
      <c r="B361" s="74" t="s">
        <v>998</v>
      </c>
      <c r="C361" s="75" t="s">
        <v>1298</v>
      </c>
      <c r="D361" s="76">
        <v>0</v>
      </c>
      <c r="E361" s="76">
        <v>0</v>
      </c>
      <c r="F361" s="76">
        <v>0</v>
      </c>
      <c r="G361" s="76">
        <v>0</v>
      </c>
      <c r="H361" s="76">
        <v>0</v>
      </c>
      <c r="I361" s="76">
        <v>0</v>
      </c>
      <c r="J361" s="76">
        <v>0</v>
      </c>
      <c r="K361" s="76">
        <v>0</v>
      </c>
      <c r="L361" s="76">
        <v>0</v>
      </c>
      <c r="M361" s="76">
        <v>0</v>
      </c>
      <c r="N361" s="76">
        <v>0</v>
      </c>
      <c r="O361" s="76">
        <v>0</v>
      </c>
      <c r="P361" s="76">
        <v>0</v>
      </c>
      <c r="Q361" s="76">
        <v>0</v>
      </c>
      <c r="R361" s="76">
        <v>0</v>
      </c>
      <c r="S361" s="76">
        <v>0</v>
      </c>
      <c r="T361" s="76">
        <v>0</v>
      </c>
      <c r="U361" s="76">
        <v>0</v>
      </c>
      <c r="V361" s="76">
        <v>0</v>
      </c>
      <c r="W361" s="76">
        <v>0</v>
      </c>
      <c r="X361" s="76">
        <v>0</v>
      </c>
      <c r="Y361" s="76">
        <v>0</v>
      </c>
      <c r="Z361" s="76">
        <v>0</v>
      </c>
      <c r="AA361" s="76">
        <v>0</v>
      </c>
      <c r="AB361" s="76">
        <v>0</v>
      </c>
      <c r="AC361" s="76">
        <v>0</v>
      </c>
      <c r="AD361" s="76">
        <v>0</v>
      </c>
      <c r="AE361" s="76">
        <v>0</v>
      </c>
      <c r="AF361" s="76">
        <v>0</v>
      </c>
      <c r="AG361" s="76">
        <v>0</v>
      </c>
      <c r="AH361" s="76">
        <v>0</v>
      </c>
      <c r="AI361" s="76">
        <v>0</v>
      </c>
      <c r="AJ361" s="77">
        <f t="shared" si="5"/>
        <v>0</v>
      </c>
      <c r="AM361" s="70"/>
    </row>
    <row r="362" spans="1:39" ht="20.100000000000001" hidden="1" customHeight="1" outlineLevel="2">
      <c r="A362" s="73">
        <v>1282</v>
      </c>
      <c r="B362" s="74" t="s">
        <v>999</v>
      </c>
      <c r="C362" s="75" t="s">
        <v>1298</v>
      </c>
      <c r="D362" s="76">
        <v>0</v>
      </c>
      <c r="E362" s="76">
        <v>0</v>
      </c>
      <c r="F362" s="76">
        <v>0</v>
      </c>
      <c r="G362" s="76">
        <v>0</v>
      </c>
      <c r="H362" s="76">
        <v>0</v>
      </c>
      <c r="I362" s="76">
        <v>0</v>
      </c>
      <c r="J362" s="76">
        <v>0</v>
      </c>
      <c r="K362" s="76">
        <v>0</v>
      </c>
      <c r="L362" s="76">
        <v>0</v>
      </c>
      <c r="M362" s="76">
        <v>0</v>
      </c>
      <c r="N362" s="76">
        <v>0</v>
      </c>
      <c r="O362" s="76">
        <v>0</v>
      </c>
      <c r="P362" s="76">
        <v>0</v>
      </c>
      <c r="Q362" s="76">
        <v>0</v>
      </c>
      <c r="R362" s="76">
        <v>0</v>
      </c>
      <c r="S362" s="76">
        <v>0</v>
      </c>
      <c r="T362" s="76">
        <v>0</v>
      </c>
      <c r="U362" s="76">
        <v>0</v>
      </c>
      <c r="V362" s="76">
        <v>0</v>
      </c>
      <c r="W362" s="76">
        <v>0</v>
      </c>
      <c r="X362" s="76">
        <v>0</v>
      </c>
      <c r="Y362" s="76">
        <v>0</v>
      </c>
      <c r="Z362" s="76">
        <v>0</v>
      </c>
      <c r="AA362" s="76">
        <v>0</v>
      </c>
      <c r="AB362" s="76">
        <v>0</v>
      </c>
      <c r="AC362" s="76">
        <v>0</v>
      </c>
      <c r="AD362" s="76">
        <v>0</v>
      </c>
      <c r="AE362" s="76">
        <v>0</v>
      </c>
      <c r="AF362" s="76">
        <v>0</v>
      </c>
      <c r="AG362" s="76">
        <v>0</v>
      </c>
      <c r="AH362" s="76">
        <v>0</v>
      </c>
      <c r="AI362" s="76">
        <v>0</v>
      </c>
      <c r="AJ362" s="77">
        <f t="shared" si="5"/>
        <v>0</v>
      </c>
      <c r="AM362" s="70"/>
    </row>
    <row r="363" spans="1:39" ht="20.100000000000001" hidden="1" customHeight="1" outlineLevel="2">
      <c r="A363" s="73">
        <v>1283</v>
      </c>
      <c r="B363" s="74" t="s">
        <v>1000</v>
      </c>
      <c r="C363" s="75" t="s">
        <v>1298</v>
      </c>
      <c r="D363" s="76">
        <v>0</v>
      </c>
      <c r="E363" s="76">
        <v>0</v>
      </c>
      <c r="F363" s="76">
        <v>0</v>
      </c>
      <c r="G363" s="76">
        <v>0</v>
      </c>
      <c r="H363" s="76">
        <v>0</v>
      </c>
      <c r="I363" s="76">
        <v>0</v>
      </c>
      <c r="J363" s="76">
        <v>0</v>
      </c>
      <c r="K363" s="76">
        <v>0</v>
      </c>
      <c r="L363" s="76">
        <v>0</v>
      </c>
      <c r="M363" s="76">
        <v>0</v>
      </c>
      <c r="N363" s="76">
        <v>0</v>
      </c>
      <c r="O363" s="76">
        <v>0</v>
      </c>
      <c r="P363" s="76">
        <v>0</v>
      </c>
      <c r="Q363" s="76">
        <v>0</v>
      </c>
      <c r="R363" s="76">
        <v>0</v>
      </c>
      <c r="S363" s="76">
        <v>0</v>
      </c>
      <c r="T363" s="76">
        <v>0</v>
      </c>
      <c r="U363" s="76">
        <v>0</v>
      </c>
      <c r="V363" s="76">
        <v>0</v>
      </c>
      <c r="W363" s="76">
        <v>0</v>
      </c>
      <c r="X363" s="76">
        <v>0</v>
      </c>
      <c r="Y363" s="76">
        <v>0</v>
      </c>
      <c r="Z363" s="76">
        <v>0</v>
      </c>
      <c r="AA363" s="76">
        <v>0</v>
      </c>
      <c r="AB363" s="76">
        <v>0</v>
      </c>
      <c r="AC363" s="76">
        <v>0</v>
      </c>
      <c r="AD363" s="76">
        <v>0</v>
      </c>
      <c r="AE363" s="76">
        <v>0</v>
      </c>
      <c r="AF363" s="76">
        <v>0</v>
      </c>
      <c r="AG363" s="76">
        <v>0</v>
      </c>
      <c r="AH363" s="76">
        <v>0</v>
      </c>
      <c r="AI363" s="76">
        <v>0</v>
      </c>
      <c r="AJ363" s="77">
        <f t="shared" si="5"/>
        <v>0</v>
      </c>
      <c r="AM363" s="70"/>
    </row>
    <row r="364" spans="1:39" ht="20.100000000000001" hidden="1" customHeight="1" outlineLevel="2">
      <c r="A364" s="73">
        <v>1284</v>
      </c>
      <c r="B364" s="74" t="s">
        <v>1001</v>
      </c>
      <c r="C364" s="75" t="s">
        <v>1298</v>
      </c>
      <c r="D364" s="76">
        <v>0</v>
      </c>
      <c r="E364" s="76">
        <v>0</v>
      </c>
      <c r="F364" s="76">
        <v>0</v>
      </c>
      <c r="G364" s="76">
        <v>0</v>
      </c>
      <c r="H364" s="76">
        <v>0</v>
      </c>
      <c r="I364" s="76">
        <v>0</v>
      </c>
      <c r="J364" s="76">
        <v>0</v>
      </c>
      <c r="K364" s="76">
        <v>0</v>
      </c>
      <c r="L364" s="76">
        <v>0</v>
      </c>
      <c r="M364" s="76">
        <v>0</v>
      </c>
      <c r="N364" s="76">
        <v>0</v>
      </c>
      <c r="O364" s="76">
        <v>0</v>
      </c>
      <c r="P364" s="76">
        <v>0</v>
      </c>
      <c r="Q364" s="76">
        <v>0</v>
      </c>
      <c r="R364" s="76">
        <v>0</v>
      </c>
      <c r="S364" s="76">
        <v>0</v>
      </c>
      <c r="T364" s="76">
        <v>0</v>
      </c>
      <c r="U364" s="76">
        <v>0</v>
      </c>
      <c r="V364" s="76">
        <v>0</v>
      </c>
      <c r="W364" s="76">
        <v>0</v>
      </c>
      <c r="X364" s="76">
        <v>0</v>
      </c>
      <c r="Y364" s="76">
        <v>0</v>
      </c>
      <c r="Z364" s="76">
        <v>0</v>
      </c>
      <c r="AA364" s="76">
        <v>0</v>
      </c>
      <c r="AB364" s="76">
        <v>0</v>
      </c>
      <c r="AC364" s="76">
        <v>0</v>
      </c>
      <c r="AD364" s="76">
        <v>0</v>
      </c>
      <c r="AE364" s="76">
        <v>0</v>
      </c>
      <c r="AF364" s="76">
        <v>0</v>
      </c>
      <c r="AG364" s="76">
        <v>0</v>
      </c>
      <c r="AH364" s="76">
        <v>0</v>
      </c>
      <c r="AI364" s="76">
        <v>0</v>
      </c>
      <c r="AJ364" s="77">
        <f t="shared" si="5"/>
        <v>0</v>
      </c>
      <c r="AM364" s="70"/>
    </row>
    <row r="365" spans="1:39" ht="20.100000000000001" hidden="1" customHeight="1" outlineLevel="2">
      <c r="A365" s="73">
        <v>1285</v>
      </c>
      <c r="B365" s="74" t="s">
        <v>1002</v>
      </c>
      <c r="C365" s="75" t="s">
        <v>1298</v>
      </c>
      <c r="D365" s="76">
        <v>0</v>
      </c>
      <c r="E365" s="76">
        <v>0</v>
      </c>
      <c r="F365" s="76">
        <v>0</v>
      </c>
      <c r="G365" s="76">
        <v>0</v>
      </c>
      <c r="H365" s="76">
        <v>0</v>
      </c>
      <c r="I365" s="76">
        <v>0</v>
      </c>
      <c r="J365" s="76">
        <v>0</v>
      </c>
      <c r="K365" s="76">
        <v>0</v>
      </c>
      <c r="L365" s="76">
        <v>0</v>
      </c>
      <c r="M365" s="76">
        <v>0</v>
      </c>
      <c r="N365" s="76">
        <v>0</v>
      </c>
      <c r="O365" s="76">
        <v>0</v>
      </c>
      <c r="P365" s="76">
        <v>0</v>
      </c>
      <c r="Q365" s="76">
        <v>0</v>
      </c>
      <c r="R365" s="76">
        <v>0</v>
      </c>
      <c r="S365" s="76">
        <v>0</v>
      </c>
      <c r="T365" s="76">
        <v>0</v>
      </c>
      <c r="U365" s="76">
        <v>0</v>
      </c>
      <c r="V365" s="76">
        <v>0</v>
      </c>
      <c r="W365" s="76">
        <v>0</v>
      </c>
      <c r="X365" s="76">
        <v>0</v>
      </c>
      <c r="Y365" s="76">
        <v>0</v>
      </c>
      <c r="Z365" s="76">
        <v>0</v>
      </c>
      <c r="AA365" s="76">
        <v>0</v>
      </c>
      <c r="AB365" s="76">
        <v>0</v>
      </c>
      <c r="AC365" s="76">
        <v>0</v>
      </c>
      <c r="AD365" s="76">
        <v>0</v>
      </c>
      <c r="AE365" s="76">
        <v>0</v>
      </c>
      <c r="AF365" s="76">
        <v>0</v>
      </c>
      <c r="AG365" s="76">
        <v>0</v>
      </c>
      <c r="AH365" s="76">
        <v>0</v>
      </c>
      <c r="AI365" s="76">
        <v>0</v>
      </c>
      <c r="AJ365" s="77">
        <f t="shared" si="5"/>
        <v>0</v>
      </c>
      <c r="AM365" s="70"/>
    </row>
    <row r="366" spans="1:39" ht="20.100000000000001" hidden="1" customHeight="1" outlineLevel="2">
      <c r="A366" s="73">
        <v>1286</v>
      </c>
      <c r="B366" s="74" t="s">
        <v>1003</v>
      </c>
      <c r="C366" s="75" t="s">
        <v>1298</v>
      </c>
      <c r="D366" s="76">
        <v>0</v>
      </c>
      <c r="E366" s="76">
        <v>0</v>
      </c>
      <c r="F366" s="76">
        <v>0</v>
      </c>
      <c r="G366" s="76">
        <v>0</v>
      </c>
      <c r="H366" s="76">
        <v>0</v>
      </c>
      <c r="I366" s="76">
        <v>0</v>
      </c>
      <c r="J366" s="76">
        <v>0</v>
      </c>
      <c r="K366" s="76">
        <v>0</v>
      </c>
      <c r="L366" s="76">
        <v>0</v>
      </c>
      <c r="M366" s="76">
        <v>0</v>
      </c>
      <c r="N366" s="76">
        <v>0</v>
      </c>
      <c r="O366" s="76">
        <v>0</v>
      </c>
      <c r="P366" s="76">
        <v>0</v>
      </c>
      <c r="Q366" s="76">
        <v>0</v>
      </c>
      <c r="R366" s="76">
        <v>0</v>
      </c>
      <c r="S366" s="76">
        <v>0</v>
      </c>
      <c r="T366" s="76">
        <v>0</v>
      </c>
      <c r="U366" s="76">
        <v>0</v>
      </c>
      <c r="V366" s="76">
        <v>0</v>
      </c>
      <c r="W366" s="76">
        <v>0</v>
      </c>
      <c r="X366" s="76">
        <v>0</v>
      </c>
      <c r="Y366" s="76">
        <v>0</v>
      </c>
      <c r="Z366" s="76">
        <v>0</v>
      </c>
      <c r="AA366" s="76">
        <v>0</v>
      </c>
      <c r="AB366" s="76">
        <v>0</v>
      </c>
      <c r="AC366" s="76">
        <v>0</v>
      </c>
      <c r="AD366" s="76">
        <v>0</v>
      </c>
      <c r="AE366" s="76">
        <v>0</v>
      </c>
      <c r="AF366" s="76">
        <v>0</v>
      </c>
      <c r="AG366" s="76">
        <v>0</v>
      </c>
      <c r="AH366" s="76">
        <v>0</v>
      </c>
      <c r="AI366" s="76">
        <v>0</v>
      </c>
      <c r="AJ366" s="77">
        <f t="shared" si="5"/>
        <v>0</v>
      </c>
      <c r="AM366" s="70"/>
    </row>
    <row r="367" spans="1:39" ht="20.100000000000001" hidden="1" customHeight="1" outlineLevel="2">
      <c r="A367" s="73">
        <v>1287</v>
      </c>
      <c r="B367" s="74" t="s">
        <v>1004</v>
      </c>
      <c r="C367" s="75" t="s">
        <v>1298</v>
      </c>
      <c r="D367" s="76">
        <v>0</v>
      </c>
      <c r="E367" s="76">
        <v>0</v>
      </c>
      <c r="F367" s="76">
        <v>0</v>
      </c>
      <c r="G367" s="76">
        <v>0</v>
      </c>
      <c r="H367" s="76">
        <v>0</v>
      </c>
      <c r="I367" s="76">
        <v>0</v>
      </c>
      <c r="J367" s="76">
        <v>0</v>
      </c>
      <c r="K367" s="76">
        <v>0</v>
      </c>
      <c r="L367" s="76">
        <v>0</v>
      </c>
      <c r="M367" s="76">
        <v>0</v>
      </c>
      <c r="N367" s="76">
        <v>0</v>
      </c>
      <c r="O367" s="76">
        <v>0</v>
      </c>
      <c r="P367" s="76">
        <v>0</v>
      </c>
      <c r="Q367" s="76">
        <v>0</v>
      </c>
      <c r="R367" s="76">
        <v>0</v>
      </c>
      <c r="S367" s="76">
        <v>0</v>
      </c>
      <c r="T367" s="76">
        <v>0</v>
      </c>
      <c r="U367" s="76">
        <v>0</v>
      </c>
      <c r="V367" s="76">
        <v>0</v>
      </c>
      <c r="W367" s="76">
        <v>0</v>
      </c>
      <c r="X367" s="76">
        <v>0</v>
      </c>
      <c r="Y367" s="76">
        <v>0</v>
      </c>
      <c r="Z367" s="76">
        <v>0</v>
      </c>
      <c r="AA367" s="76">
        <v>0</v>
      </c>
      <c r="AB367" s="76">
        <v>0</v>
      </c>
      <c r="AC367" s="76">
        <v>0</v>
      </c>
      <c r="AD367" s="76">
        <v>0</v>
      </c>
      <c r="AE367" s="76">
        <v>0</v>
      </c>
      <c r="AF367" s="76">
        <v>0</v>
      </c>
      <c r="AG367" s="76">
        <v>0</v>
      </c>
      <c r="AH367" s="76">
        <v>0</v>
      </c>
      <c r="AI367" s="76">
        <v>0</v>
      </c>
      <c r="AJ367" s="77">
        <f t="shared" si="5"/>
        <v>0</v>
      </c>
      <c r="AM367" s="70"/>
    </row>
    <row r="368" spans="1:39" ht="20.100000000000001" hidden="1" customHeight="1" outlineLevel="2">
      <c r="A368" s="73">
        <v>1301</v>
      </c>
      <c r="B368" s="74" t="s">
        <v>1005</v>
      </c>
      <c r="C368" s="75" t="s">
        <v>1298</v>
      </c>
      <c r="D368" s="76">
        <v>0</v>
      </c>
      <c r="E368" s="76">
        <v>0</v>
      </c>
      <c r="F368" s="76">
        <v>0</v>
      </c>
      <c r="G368" s="76">
        <v>0</v>
      </c>
      <c r="H368" s="76">
        <v>0</v>
      </c>
      <c r="I368" s="76">
        <v>0</v>
      </c>
      <c r="J368" s="76">
        <v>0</v>
      </c>
      <c r="K368" s="76">
        <v>0</v>
      </c>
      <c r="L368" s="76">
        <v>0</v>
      </c>
      <c r="M368" s="76">
        <v>0</v>
      </c>
      <c r="N368" s="76">
        <v>0</v>
      </c>
      <c r="O368" s="76">
        <v>0</v>
      </c>
      <c r="P368" s="76">
        <v>0</v>
      </c>
      <c r="Q368" s="76">
        <v>0</v>
      </c>
      <c r="R368" s="76">
        <v>0</v>
      </c>
      <c r="S368" s="76">
        <v>0</v>
      </c>
      <c r="T368" s="76">
        <v>0</v>
      </c>
      <c r="U368" s="76">
        <v>0</v>
      </c>
      <c r="V368" s="76">
        <v>0</v>
      </c>
      <c r="W368" s="76">
        <v>0</v>
      </c>
      <c r="X368" s="76">
        <v>0</v>
      </c>
      <c r="Y368" s="76">
        <v>0</v>
      </c>
      <c r="Z368" s="76">
        <v>0</v>
      </c>
      <c r="AA368" s="76">
        <v>0</v>
      </c>
      <c r="AB368" s="76">
        <v>0</v>
      </c>
      <c r="AC368" s="76">
        <v>0</v>
      </c>
      <c r="AD368" s="76">
        <v>0</v>
      </c>
      <c r="AE368" s="76">
        <v>0</v>
      </c>
      <c r="AF368" s="76">
        <v>0</v>
      </c>
      <c r="AG368" s="76">
        <v>0</v>
      </c>
      <c r="AH368" s="76">
        <v>0</v>
      </c>
      <c r="AI368" s="76">
        <v>0</v>
      </c>
      <c r="AJ368" s="77">
        <f t="shared" si="5"/>
        <v>0</v>
      </c>
      <c r="AM368" s="70"/>
    </row>
    <row r="369" spans="1:39" ht="20.100000000000001" hidden="1" customHeight="1" outlineLevel="2">
      <c r="A369" s="73">
        <v>1302</v>
      </c>
      <c r="B369" s="74" t="s">
        <v>1006</v>
      </c>
      <c r="C369" s="75" t="s">
        <v>1298</v>
      </c>
      <c r="D369" s="76">
        <v>0</v>
      </c>
      <c r="E369" s="76">
        <v>0</v>
      </c>
      <c r="F369" s="76">
        <v>0</v>
      </c>
      <c r="G369" s="76">
        <v>0</v>
      </c>
      <c r="H369" s="76">
        <v>0</v>
      </c>
      <c r="I369" s="76">
        <v>0</v>
      </c>
      <c r="J369" s="76">
        <v>0</v>
      </c>
      <c r="K369" s="76">
        <v>0</v>
      </c>
      <c r="L369" s="76">
        <v>0</v>
      </c>
      <c r="M369" s="76">
        <v>0</v>
      </c>
      <c r="N369" s="76">
        <v>0</v>
      </c>
      <c r="O369" s="76">
        <v>0</v>
      </c>
      <c r="P369" s="76">
        <v>0</v>
      </c>
      <c r="Q369" s="76">
        <v>0</v>
      </c>
      <c r="R369" s="76">
        <v>0</v>
      </c>
      <c r="S369" s="76">
        <v>0</v>
      </c>
      <c r="T369" s="76">
        <v>0</v>
      </c>
      <c r="U369" s="76">
        <v>0</v>
      </c>
      <c r="V369" s="76">
        <v>0</v>
      </c>
      <c r="W369" s="76">
        <v>0</v>
      </c>
      <c r="X369" s="76">
        <v>0</v>
      </c>
      <c r="Y369" s="76">
        <v>0</v>
      </c>
      <c r="Z369" s="76">
        <v>0</v>
      </c>
      <c r="AA369" s="76">
        <v>0</v>
      </c>
      <c r="AB369" s="76">
        <v>0</v>
      </c>
      <c r="AC369" s="76">
        <v>0</v>
      </c>
      <c r="AD369" s="76">
        <v>0</v>
      </c>
      <c r="AE369" s="76">
        <v>0</v>
      </c>
      <c r="AF369" s="76">
        <v>0</v>
      </c>
      <c r="AG369" s="76">
        <v>0</v>
      </c>
      <c r="AH369" s="76">
        <v>0</v>
      </c>
      <c r="AI369" s="76">
        <v>0</v>
      </c>
      <c r="AJ369" s="77">
        <f t="shared" si="5"/>
        <v>0</v>
      </c>
      <c r="AM369" s="70"/>
    </row>
    <row r="370" spans="1:39" ht="20.100000000000001" hidden="1" customHeight="1" outlineLevel="2">
      <c r="A370" s="73">
        <v>1303</v>
      </c>
      <c r="B370" s="74" t="s">
        <v>1007</v>
      </c>
      <c r="C370" s="75" t="s">
        <v>1298</v>
      </c>
      <c r="D370" s="76">
        <v>0</v>
      </c>
      <c r="E370" s="76">
        <v>0</v>
      </c>
      <c r="F370" s="76">
        <v>0</v>
      </c>
      <c r="G370" s="76">
        <v>0</v>
      </c>
      <c r="H370" s="76">
        <v>0</v>
      </c>
      <c r="I370" s="76">
        <v>0</v>
      </c>
      <c r="J370" s="76">
        <v>0</v>
      </c>
      <c r="K370" s="76">
        <v>0</v>
      </c>
      <c r="L370" s="76">
        <v>0</v>
      </c>
      <c r="M370" s="76">
        <v>0</v>
      </c>
      <c r="N370" s="76">
        <v>0</v>
      </c>
      <c r="O370" s="76">
        <v>0</v>
      </c>
      <c r="P370" s="76">
        <v>0</v>
      </c>
      <c r="Q370" s="76">
        <v>0</v>
      </c>
      <c r="R370" s="76">
        <v>0</v>
      </c>
      <c r="S370" s="76">
        <v>0</v>
      </c>
      <c r="T370" s="76">
        <v>0</v>
      </c>
      <c r="U370" s="76">
        <v>0</v>
      </c>
      <c r="V370" s="76">
        <v>0</v>
      </c>
      <c r="W370" s="76">
        <v>0</v>
      </c>
      <c r="X370" s="76">
        <v>0</v>
      </c>
      <c r="Y370" s="76">
        <v>0</v>
      </c>
      <c r="Z370" s="76">
        <v>0</v>
      </c>
      <c r="AA370" s="76">
        <v>0</v>
      </c>
      <c r="AB370" s="76">
        <v>0</v>
      </c>
      <c r="AC370" s="76">
        <v>0</v>
      </c>
      <c r="AD370" s="76">
        <v>0</v>
      </c>
      <c r="AE370" s="76">
        <v>0</v>
      </c>
      <c r="AF370" s="76">
        <v>0</v>
      </c>
      <c r="AG370" s="76">
        <v>0</v>
      </c>
      <c r="AH370" s="76">
        <v>0</v>
      </c>
      <c r="AI370" s="76">
        <v>0</v>
      </c>
      <c r="AJ370" s="77">
        <f t="shared" si="5"/>
        <v>0</v>
      </c>
      <c r="AM370" s="70"/>
    </row>
    <row r="371" spans="1:39" ht="20.100000000000001" hidden="1" customHeight="1" outlineLevel="2">
      <c r="A371" s="73">
        <v>1304</v>
      </c>
      <c r="B371" s="74" t="s">
        <v>1008</v>
      </c>
      <c r="C371" s="75" t="s">
        <v>1298</v>
      </c>
      <c r="D371" s="76">
        <v>0</v>
      </c>
      <c r="E371" s="76">
        <v>0</v>
      </c>
      <c r="F371" s="76">
        <v>0</v>
      </c>
      <c r="G371" s="76">
        <v>0</v>
      </c>
      <c r="H371" s="76">
        <v>0</v>
      </c>
      <c r="I371" s="76">
        <v>0</v>
      </c>
      <c r="J371" s="76">
        <v>0</v>
      </c>
      <c r="K371" s="76">
        <v>0</v>
      </c>
      <c r="L371" s="76">
        <v>0</v>
      </c>
      <c r="M371" s="76">
        <v>0</v>
      </c>
      <c r="N371" s="76">
        <v>0</v>
      </c>
      <c r="O371" s="76">
        <v>0</v>
      </c>
      <c r="P371" s="76">
        <v>0</v>
      </c>
      <c r="Q371" s="76">
        <v>0</v>
      </c>
      <c r="R371" s="76">
        <v>0</v>
      </c>
      <c r="S371" s="76">
        <v>0</v>
      </c>
      <c r="T371" s="76">
        <v>0</v>
      </c>
      <c r="U371" s="76">
        <v>0</v>
      </c>
      <c r="V371" s="76">
        <v>0</v>
      </c>
      <c r="W371" s="76">
        <v>0</v>
      </c>
      <c r="X371" s="76">
        <v>0</v>
      </c>
      <c r="Y371" s="76">
        <v>0</v>
      </c>
      <c r="Z371" s="76">
        <v>0</v>
      </c>
      <c r="AA371" s="76">
        <v>0</v>
      </c>
      <c r="AB371" s="76">
        <v>0</v>
      </c>
      <c r="AC371" s="76">
        <v>0</v>
      </c>
      <c r="AD371" s="76">
        <v>0</v>
      </c>
      <c r="AE371" s="76">
        <v>0</v>
      </c>
      <c r="AF371" s="76">
        <v>0</v>
      </c>
      <c r="AG371" s="76">
        <v>0</v>
      </c>
      <c r="AH371" s="76">
        <v>0</v>
      </c>
      <c r="AI371" s="76">
        <v>0</v>
      </c>
      <c r="AJ371" s="77">
        <f t="shared" si="5"/>
        <v>0</v>
      </c>
      <c r="AM371" s="70"/>
    </row>
    <row r="372" spans="1:39" ht="20.100000000000001" hidden="1" customHeight="1" outlineLevel="2">
      <c r="A372" s="73">
        <v>1305</v>
      </c>
      <c r="B372" s="74" t="s">
        <v>1009</v>
      </c>
      <c r="C372" s="75" t="s">
        <v>1298</v>
      </c>
      <c r="D372" s="76">
        <v>0</v>
      </c>
      <c r="E372" s="76">
        <v>0</v>
      </c>
      <c r="F372" s="76">
        <v>0</v>
      </c>
      <c r="G372" s="76">
        <v>0</v>
      </c>
      <c r="H372" s="76">
        <v>0</v>
      </c>
      <c r="I372" s="76">
        <v>0</v>
      </c>
      <c r="J372" s="76">
        <v>0</v>
      </c>
      <c r="K372" s="76">
        <v>0</v>
      </c>
      <c r="L372" s="76">
        <v>0</v>
      </c>
      <c r="M372" s="76">
        <v>0</v>
      </c>
      <c r="N372" s="76">
        <v>0</v>
      </c>
      <c r="O372" s="76">
        <v>0</v>
      </c>
      <c r="P372" s="76">
        <v>0</v>
      </c>
      <c r="Q372" s="76">
        <v>0</v>
      </c>
      <c r="R372" s="76">
        <v>0</v>
      </c>
      <c r="S372" s="76">
        <v>0</v>
      </c>
      <c r="T372" s="76">
        <v>0</v>
      </c>
      <c r="U372" s="76">
        <v>0</v>
      </c>
      <c r="V372" s="76">
        <v>0</v>
      </c>
      <c r="W372" s="76">
        <v>0</v>
      </c>
      <c r="X372" s="76">
        <v>0</v>
      </c>
      <c r="Y372" s="76">
        <v>0</v>
      </c>
      <c r="Z372" s="76">
        <v>0</v>
      </c>
      <c r="AA372" s="76">
        <v>0</v>
      </c>
      <c r="AB372" s="76">
        <v>0</v>
      </c>
      <c r="AC372" s="76">
        <v>0</v>
      </c>
      <c r="AD372" s="76">
        <v>0</v>
      </c>
      <c r="AE372" s="76">
        <v>0</v>
      </c>
      <c r="AF372" s="76">
        <v>0</v>
      </c>
      <c r="AG372" s="76">
        <v>0</v>
      </c>
      <c r="AH372" s="76">
        <v>0</v>
      </c>
      <c r="AI372" s="76">
        <v>0</v>
      </c>
      <c r="AJ372" s="77">
        <f t="shared" si="5"/>
        <v>0</v>
      </c>
      <c r="AM372" s="70"/>
    </row>
    <row r="373" spans="1:39" ht="20.100000000000001" hidden="1" customHeight="1" outlineLevel="2">
      <c r="A373" s="73">
        <v>1306</v>
      </c>
      <c r="B373" s="74" t="s">
        <v>1010</v>
      </c>
      <c r="C373" s="75" t="s">
        <v>1298</v>
      </c>
      <c r="D373" s="76">
        <v>0</v>
      </c>
      <c r="E373" s="76">
        <v>0</v>
      </c>
      <c r="F373" s="76">
        <v>0</v>
      </c>
      <c r="G373" s="76">
        <v>0</v>
      </c>
      <c r="H373" s="76">
        <v>0</v>
      </c>
      <c r="I373" s="76">
        <v>0</v>
      </c>
      <c r="J373" s="76">
        <v>0</v>
      </c>
      <c r="K373" s="76">
        <v>0</v>
      </c>
      <c r="L373" s="76">
        <v>0</v>
      </c>
      <c r="M373" s="76">
        <v>0</v>
      </c>
      <c r="N373" s="76">
        <v>0</v>
      </c>
      <c r="O373" s="76">
        <v>0</v>
      </c>
      <c r="P373" s="76">
        <v>0</v>
      </c>
      <c r="Q373" s="76">
        <v>0</v>
      </c>
      <c r="R373" s="76">
        <v>0</v>
      </c>
      <c r="S373" s="76">
        <v>0</v>
      </c>
      <c r="T373" s="76">
        <v>0</v>
      </c>
      <c r="U373" s="76">
        <v>0</v>
      </c>
      <c r="V373" s="76">
        <v>0</v>
      </c>
      <c r="W373" s="76">
        <v>0</v>
      </c>
      <c r="X373" s="76">
        <v>0</v>
      </c>
      <c r="Y373" s="76">
        <v>0</v>
      </c>
      <c r="Z373" s="76">
        <v>0</v>
      </c>
      <c r="AA373" s="76">
        <v>0</v>
      </c>
      <c r="AB373" s="76">
        <v>0</v>
      </c>
      <c r="AC373" s="76">
        <v>0</v>
      </c>
      <c r="AD373" s="76">
        <v>0</v>
      </c>
      <c r="AE373" s="76">
        <v>0</v>
      </c>
      <c r="AF373" s="76">
        <v>0</v>
      </c>
      <c r="AG373" s="76">
        <v>0</v>
      </c>
      <c r="AH373" s="76">
        <v>0</v>
      </c>
      <c r="AI373" s="76">
        <v>0</v>
      </c>
      <c r="AJ373" s="77">
        <f t="shared" si="5"/>
        <v>0</v>
      </c>
      <c r="AM373" s="70"/>
    </row>
    <row r="374" spans="1:39" ht="20.100000000000001" hidden="1" customHeight="1" outlineLevel="2">
      <c r="A374" s="73">
        <v>1307</v>
      </c>
      <c r="B374" s="74" t="s">
        <v>1011</v>
      </c>
      <c r="C374" s="75" t="s">
        <v>1298</v>
      </c>
      <c r="D374" s="76">
        <v>0</v>
      </c>
      <c r="E374" s="76">
        <v>0</v>
      </c>
      <c r="F374" s="76">
        <v>0</v>
      </c>
      <c r="G374" s="76">
        <v>0</v>
      </c>
      <c r="H374" s="76">
        <v>0</v>
      </c>
      <c r="I374" s="76">
        <v>0</v>
      </c>
      <c r="J374" s="76">
        <v>0</v>
      </c>
      <c r="K374" s="76">
        <v>0</v>
      </c>
      <c r="L374" s="76">
        <v>0</v>
      </c>
      <c r="M374" s="76">
        <v>0</v>
      </c>
      <c r="N374" s="76">
        <v>0</v>
      </c>
      <c r="O374" s="76">
        <v>0</v>
      </c>
      <c r="P374" s="76">
        <v>0</v>
      </c>
      <c r="Q374" s="76">
        <v>0</v>
      </c>
      <c r="R374" s="76">
        <v>0</v>
      </c>
      <c r="S374" s="76">
        <v>0</v>
      </c>
      <c r="T374" s="76">
        <v>0</v>
      </c>
      <c r="U374" s="76">
        <v>0</v>
      </c>
      <c r="V374" s="76">
        <v>0</v>
      </c>
      <c r="W374" s="76">
        <v>0</v>
      </c>
      <c r="X374" s="76">
        <v>0</v>
      </c>
      <c r="Y374" s="76">
        <v>0</v>
      </c>
      <c r="Z374" s="76">
        <v>0</v>
      </c>
      <c r="AA374" s="76">
        <v>0</v>
      </c>
      <c r="AB374" s="76">
        <v>0</v>
      </c>
      <c r="AC374" s="76">
        <v>0</v>
      </c>
      <c r="AD374" s="76">
        <v>0</v>
      </c>
      <c r="AE374" s="76">
        <v>0</v>
      </c>
      <c r="AF374" s="76">
        <v>0</v>
      </c>
      <c r="AG374" s="76">
        <v>0</v>
      </c>
      <c r="AH374" s="76">
        <v>0</v>
      </c>
      <c r="AI374" s="76">
        <v>0</v>
      </c>
      <c r="AJ374" s="77">
        <f t="shared" si="5"/>
        <v>0</v>
      </c>
      <c r="AM374" s="70"/>
    </row>
    <row r="375" spans="1:39" ht="20.100000000000001" hidden="1" customHeight="1" outlineLevel="2">
      <c r="A375" s="73">
        <v>1308</v>
      </c>
      <c r="B375" s="74" t="s">
        <v>1012</v>
      </c>
      <c r="C375" s="75" t="s">
        <v>1298</v>
      </c>
      <c r="D375" s="76">
        <v>0</v>
      </c>
      <c r="E375" s="76">
        <v>0</v>
      </c>
      <c r="F375" s="76">
        <v>0</v>
      </c>
      <c r="G375" s="76">
        <v>0</v>
      </c>
      <c r="H375" s="76">
        <v>0</v>
      </c>
      <c r="I375" s="76">
        <v>0</v>
      </c>
      <c r="J375" s="76">
        <v>0</v>
      </c>
      <c r="K375" s="76">
        <v>0</v>
      </c>
      <c r="L375" s="76">
        <v>0</v>
      </c>
      <c r="M375" s="76">
        <v>0</v>
      </c>
      <c r="N375" s="76">
        <v>0</v>
      </c>
      <c r="O375" s="76">
        <v>0</v>
      </c>
      <c r="P375" s="76">
        <v>0</v>
      </c>
      <c r="Q375" s="76">
        <v>0</v>
      </c>
      <c r="R375" s="76">
        <v>0</v>
      </c>
      <c r="S375" s="76">
        <v>0</v>
      </c>
      <c r="T375" s="76">
        <v>0</v>
      </c>
      <c r="U375" s="76">
        <v>0</v>
      </c>
      <c r="V375" s="76">
        <v>0</v>
      </c>
      <c r="W375" s="76">
        <v>0</v>
      </c>
      <c r="X375" s="76">
        <v>0</v>
      </c>
      <c r="Y375" s="76">
        <v>0</v>
      </c>
      <c r="Z375" s="76">
        <v>0</v>
      </c>
      <c r="AA375" s="76">
        <v>0</v>
      </c>
      <c r="AB375" s="76">
        <v>0</v>
      </c>
      <c r="AC375" s="76">
        <v>0</v>
      </c>
      <c r="AD375" s="76">
        <v>0</v>
      </c>
      <c r="AE375" s="76">
        <v>0</v>
      </c>
      <c r="AF375" s="76">
        <v>0</v>
      </c>
      <c r="AG375" s="76">
        <v>0</v>
      </c>
      <c r="AH375" s="76">
        <v>0</v>
      </c>
      <c r="AI375" s="76">
        <v>0</v>
      </c>
      <c r="AJ375" s="77">
        <f t="shared" si="5"/>
        <v>0</v>
      </c>
      <c r="AM375" s="70"/>
    </row>
    <row r="376" spans="1:39" ht="20.100000000000001" hidden="1" customHeight="1" outlineLevel="2">
      <c r="A376" s="73">
        <v>1309</v>
      </c>
      <c r="B376" s="74" t="s">
        <v>1013</v>
      </c>
      <c r="C376" s="75" t="s">
        <v>1298</v>
      </c>
      <c r="D376" s="76">
        <v>0</v>
      </c>
      <c r="E376" s="76">
        <v>0</v>
      </c>
      <c r="F376" s="76">
        <v>0</v>
      </c>
      <c r="G376" s="76">
        <v>0</v>
      </c>
      <c r="H376" s="76">
        <v>0</v>
      </c>
      <c r="I376" s="76">
        <v>0</v>
      </c>
      <c r="J376" s="76">
        <v>0</v>
      </c>
      <c r="K376" s="76">
        <v>0</v>
      </c>
      <c r="L376" s="76">
        <v>0</v>
      </c>
      <c r="M376" s="76">
        <v>0</v>
      </c>
      <c r="N376" s="76">
        <v>0</v>
      </c>
      <c r="O376" s="76">
        <v>0</v>
      </c>
      <c r="P376" s="76">
        <v>0</v>
      </c>
      <c r="Q376" s="76">
        <v>0</v>
      </c>
      <c r="R376" s="76">
        <v>0</v>
      </c>
      <c r="S376" s="76">
        <v>0</v>
      </c>
      <c r="T376" s="76">
        <v>0</v>
      </c>
      <c r="U376" s="76">
        <v>0</v>
      </c>
      <c r="V376" s="76">
        <v>0</v>
      </c>
      <c r="W376" s="76">
        <v>0</v>
      </c>
      <c r="X376" s="76">
        <v>0</v>
      </c>
      <c r="Y376" s="76">
        <v>0</v>
      </c>
      <c r="Z376" s="76">
        <v>0</v>
      </c>
      <c r="AA376" s="76">
        <v>0</v>
      </c>
      <c r="AB376" s="76">
        <v>0</v>
      </c>
      <c r="AC376" s="76">
        <v>0</v>
      </c>
      <c r="AD376" s="76">
        <v>0</v>
      </c>
      <c r="AE376" s="76">
        <v>0</v>
      </c>
      <c r="AF376" s="76">
        <v>0</v>
      </c>
      <c r="AG376" s="76">
        <v>0</v>
      </c>
      <c r="AH376" s="76">
        <v>0</v>
      </c>
      <c r="AI376" s="76">
        <v>0</v>
      </c>
      <c r="AJ376" s="77">
        <f t="shared" si="5"/>
        <v>0</v>
      </c>
      <c r="AM376" s="70"/>
    </row>
    <row r="377" spans="1:39" ht="20.100000000000001" hidden="1" customHeight="1" outlineLevel="2">
      <c r="A377" s="73">
        <v>1310</v>
      </c>
      <c r="B377" s="74" t="s">
        <v>1014</v>
      </c>
      <c r="C377" s="75" t="s">
        <v>1298</v>
      </c>
      <c r="D377" s="76">
        <v>0</v>
      </c>
      <c r="E377" s="76">
        <v>0</v>
      </c>
      <c r="F377" s="76">
        <v>0</v>
      </c>
      <c r="G377" s="76">
        <v>0</v>
      </c>
      <c r="H377" s="76">
        <v>0</v>
      </c>
      <c r="I377" s="76">
        <v>0</v>
      </c>
      <c r="J377" s="76">
        <v>0</v>
      </c>
      <c r="K377" s="76">
        <v>0</v>
      </c>
      <c r="L377" s="76">
        <v>0</v>
      </c>
      <c r="M377" s="76">
        <v>0</v>
      </c>
      <c r="N377" s="76">
        <v>0</v>
      </c>
      <c r="O377" s="76">
        <v>0</v>
      </c>
      <c r="P377" s="76">
        <v>0</v>
      </c>
      <c r="Q377" s="76">
        <v>0</v>
      </c>
      <c r="R377" s="76">
        <v>0</v>
      </c>
      <c r="S377" s="76">
        <v>0</v>
      </c>
      <c r="T377" s="76">
        <v>0</v>
      </c>
      <c r="U377" s="76">
        <v>0</v>
      </c>
      <c r="V377" s="76">
        <v>0</v>
      </c>
      <c r="W377" s="76">
        <v>0</v>
      </c>
      <c r="X377" s="76">
        <v>0</v>
      </c>
      <c r="Y377" s="76">
        <v>0</v>
      </c>
      <c r="Z377" s="76">
        <v>0</v>
      </c>
      <c r="AA377" s="76">
        <v>0</v>
      </c>
      <c r="AB377" s="76">
        <v>0</v>
      </c>
      <c r="AC377" s="76">
        <v>0</v>
      </c>
      <c r="AD377" s="76">
        <v>0</v>
      </c>
      <c r="AE377" s="76">
        <v>0</v>
      </c>
      <c r="AF377" s="76">
        <v>0</v>
      </c>
      <c r="AG377" s="76">
        <v>0</v>
      </c>
      <c r="AH377" s="76">
        <v>0</v>
      </c>
      <c r="AI377" s="76">
        <v>0</v>
      </c>
      <c r="AJ377" s="77">
        <f t="shared" si="5"/>
        <v>0</v>
      </c>
      <c r="AM377" s="70"/>
    </row>
    <row r="378" spans="1:39" ht="20.100000000000001" hidden="1" customHeight="1" outlineLevel="2">
      <c r="A378" s="73">
        <v>1311</v>
      </c>
      <c r="B378" s="74" t="s">
        <v>1015</v>
      </c>
      <c r="C378" s="75" t="s">
        <v>1298</v>
      </c>
      <c r="D378" s="76">
        <v>0</v>
      </c>
      <c r="E378" s="76">
        <v>0</v>
      </c>
      <c r="F378" s="76">
        <v>0</v>
      </c>
      <c r="G378" s="76">
        <v>0</v>
      </c>
      <c r="H378" s="76">
        <v>0</v>
      </c>
      <c r="I378" s="76">
        <v>0</v>
      </c>
      <c r="J378" s="76">
        <v>0</v>
      </c>
      <c r="K378" s="76">
        <v>0</v>
      </c>
      <c r="L378" s="76">
        <v>0</v>
      </c>
      <c r="M378" s="76">
        <v>0</v>
      </c>
      <c r="N378" s="76">
        <v>0</v>
      </c>
      <c r="O378" s="76">
        <v>0</v>
      </c>
      <c r="P378" s="76">
        <v>0</v>
      </c>
      <c r="Q378" s="76">
        <v>0</v>
      </c>
      <c r="R378" s="76">
        <v>0</v>
      </c>
      <c r="S378" s="76">
        <v>0</v>
      </c>
      <c r="T378" s="76">
        <v>0</v>
      </c>
      <c r="U378" s="76">
        <v>0</v>
      </c>
      <c r="V378" s="76">
        <v>0</v>
      </c>
      <c r="W378" s="76">
        <v>0</v>
      </c>
      <c r="X378" s="76">
        <v>0</v>
      </c>
      <c r="Y378" s="76">
        <v>0</v>
      </c>
      <c r="Z378" s="76">
        <v>0</v>
      </c>
      <c r="AA378" s="76">
        <v>0</v>
      </c>
      <c r="AB378" s="76">
        <v>0</v>
      </c>
      <c r="AC378" s="76">
        <v>0</v>
      </c>
      <c r="AD378" s="76">
        <v>0</v>
      </c>
      <c r="AE378" s="76">
        <v>0</v>
      </c>
      <c r="AF378" s="76">
        <v>0</v>
      </c>
      <c r="AG378" s="76">
        <v>0</v>
      </c>
      <c r="AH378" s="76">
        <v>0</v>
      </c>
      <c r="AI378" s="76">
        <v>0</v>
      </c>
      <c r="AJ378" s="77">
        <f t="shared" si="5"/>
        <v>0</v>
      </c>
      <c r="AM378" s="70"/>
    </row>
    <row r="379" spans="1:39" ht="20.100000000000001" hidden="1" customHeight="1" outlineLevel="2">
      <c r="A379" s="73">
        <v>1312</v>
      </c>
      <c r="B379" s="74" t="s">
        <v>1016</v>
      </c>
      <c r="C379" s="75" t="s">
        <v>1298</v>
      </c>
      <c r="D379" s="76">
        <v>0</v>
      </c>
      <c r="E379" s="76">
        <v>0</v>
      </c>
      <c r="F379" s="76">
        <v>0</v>
      </c>
      <c r="G379" s="76">
        <v>0</v>
      </c>
      <c r="H379" s="76">
        <v>0</v>
      </c>
      <c r="I379" s="76">
        <v>0</v>
      </c>
      <c r="J379" s="76">
        <v>0</v>
      </c>
      <c r="K379" s="76">
        <v>0</v>
      </c>
      <c r="L379" s="76">
        <v>0</v>
      </c>
      <c r="M379" s="76">
        <v>0</v>
      </c>
      <c r="N379" s="76">
        <v>0</v>
      </c>
      <c r="O379" s="76">
        <v>0</v>
      </c>
      <c r="P379" s="76">
        <v>0</v>
      </c>
      <c r="Q379" s="76">
        <v>0</v>
      </c>
      <c r="R379" s="76">
        <v>0</v>
      </c>
      <c r="S379" s="76">
        <v>0</v>
      </c>
      <c r="T379" s="76">
        <v>0</v>
      </c>
      <c r="U379" s="76">
        <v>0</v>
      </c>
      <c r="V379" s="76">
        <v>0</v>
      </c>
      <c r="W379" s="76">
        <v>0</v>
      </c>
      <c r="X379" s="76">
        <v>0</v>
      </c>
      <c r="Y379" s="76">
        <v>0</v>
      </c>
      <c r="Z379" s="76">
        <v>0</v>
      </c>
      <c r="AA379" s="76">
        <v>0</v>
      </c>
      <c r="AB379" s="76">
        <v>0</v>
      </c>
      <c r="AC379" s="76">
        <v>0</v>
      </c>
      <c r="AD379" s="76">
        <v>0</v>
      </c>
      <c r="AE379" s="76">
        <v>0</v>
      </c>
      <c r="AF379" s="76">
        <v>0</v>
      </c>
      <c r="AG379" s="76">
        <v>0</v>
      </c>
      <c r="AH379" s="76">
        <v>0</v>
      </c>
      <c r="AI379" s="76">
        <v>0</v>
      </c>
      <c r="AJ379" s="77">
        <f t="shared" si="5"/>
        <v>0</v>
      </c>
      <c r="AM379" s="70"/>
    </row>
    <row r="380" spans="1:39" ht="20.100000000000001" hidden="1" customHeight="1" outlineLevel="2">
      <c r="A380" s="73">
        <v>1313</v>
      </c>
      <c r="B380" s="74" t="s">
        <v>1017</v>
      </c>
      <c r="C380" s="75" t="s">
        <v>1298</v>
      </c>
      <c r="D380" s="76">
        <v>0</v>
      </c>
      <c r="E380" s="76">
        <v>0</v>
      </c>
      <c r="F380" s="76">
        <v>0</v>
      </c>
      <c r="G380" s="76">
        <v>0</v>
      </c>
      <c r="H380" s="76">
        <v>0</v>
      </c>
      <c r="I380" s="76">
        <v>0</v>
      </c>
      <c r="J380" s="76">
        <v>0</v>
      </c>
      <c r="K380" s="76">
        <v>0</v>
      </c>
      <c r="L380" s="76">
        <v>0</v>
      </c>
      <c r="M380" s="76">
        <v>0</v>
      </c>
      <c r="N380" s="76">
        <v>0</v>
      </c>
      <c r="O380" s="76">
        <v>0</v>
      </c>
      <c r="P380" s="76">
        <v>0</v>
      </c>
      <c r="Q380" s="76">
        <v>0</v>
      </c>
      <c r="R380" s="76">
        <v>0</v>
      </c>
      <c r="S380" s="76">
        <v>0</v>
      </c>
      <c r="T380" s="76">
        <v>0</v>
      </c>
      <c r="U380" s="76">
        <v>0</v>
      </c>
      <c r="V380" s="76">
        <v>0</v>
      </c>
      <c r="W380" s="76">
        <v>0</v>
      </c>
      <c r="X380" s="76">
        <v>0</v>
      </c>
      <c r="Y380" s="76">
        <v>0</v>
      </c>
      <c r="Z380" s="76">
        <v>0</v>
      </c>
      <c r="AA380" s="76">
        <v>0</v>
      </c>
      <c r="AB380" s="76">
        <v>0</v>
      </c>
      <c r="AC380" s="76">
        <v>0</v>
      </c>
      <c r="AD380" s="76">
        <v>0</v>
      </c>
      <c r="AE380" s="76">
        <v>0</v>
      </c>
      <c r="AF380" s="76">
        <v>0</v>
      </c>
      <c r="AG380" s="76">
        <v>0</v>
      </c>
      <c r="AH380" s="76">
        <v>0</v>
      </c>
      <c r="AI380" s="76">
        <v>0</v>
      </c>
      <c r="AJ380" s="77">
        <f t="shared" si="5"/>
        <v>0</v>
      </c>
      <c r="AM380" s="70"/>
    </row>
    <row r="381" spans="1:39" ht="20.100000000000001" hidden="1" customHeight="1" outlineLevel="2">
      <c r="A381" s="73">
        <v>1314</v>
      </c>
      <c r="B381" s="74" t="s">
        <v>1018</v>
      </c>
      <c r="C381" s="75" t="s">
        <v>1298</v>
      </c>
      <c r="D381" s="76">
        <v>0</v>
      </c>
      <c r="E381" s="76">
        <v>0</v>
      </c>
      <c r="F381" s="76">
        <v>0</v>
      </c>
      <c r="G381" s="76">
        <v>0</v>
      </c>
      <c r="H381" s="76">
        <v>0</v>
      </c>
      <c r="I381" s="76">
        <v>0</v>
      </c>
      <c r="J381" s="76">
        <v>0</v>
      </c>
      <c r="K381" s="76">
        <v>0</v>
      </c>
      <c r="L381" s="76">
        <v>0</v>
      </c>
      <c r="M381" s="76">
        <v>0</v>
      </c>
      <c r="N381" s="76">
        <v>0</v>
      </c>
      <c r="O381" s="76">
        <v>0</v>
      </c>
      <c r="P381" s="76">
        <v>0</v>
      </c>
      <c r="Q381" s="76">
        <v>0</v>
      </c>
      <c r="R381" s="76">
        <v>0</v>
      </c>
      <c r="S381" s="76">
        <v>0</v>
      </c>
      <c r="T381" s="76">
        <v>0</v>
      </c>
      <c r="U381" s="76">
        <v>0</v>
      </c>
      <c r="V381" s="76">
        <v>0</v>
      </c>
      <c r="W381" s="76">
        <v>0</v>
      </c>
      <c r="X381" s="76">
        <v>0</v>
      </c>
      <c r="Y381" s="76">
        <v>0</v>
      </c>
      <c r="Z381" s="76">
        <v>0</v>
      </c>
      <c r="AA381" s="76">
        <v>0</v>
      </c>
      <c r="AB381" s="76">
        <v>0</v>
      </c>
      <c r="AC381" s="76">
        <v>0</v>
      </c>
      <c r="AD381" s="76">
        <v>0</v>
      </c>
      <c r="AE381" s="76">
        <v>0</v>
      </c>
      <c r="AF381" s="76">
        <v>0</v>
      </c>
      <c r="AG381" s="76">
        <v>0</v>
      </c>
      <c r="AH381" s="76">
        <v>0</v>
      </c>
      <c r="AI381" s="76">
        <v>0</v>
      </c>
      <c r="AJ381" s="77">
        <f t="shared" si="5"/>
        <v>0</v>
      </c>
      <c r="AM381" s="70"/>
    </row>
    <row r="382" spans="1:39" ht="20.100000000000001" hidden="1" customHeight="1" outlineLevel="2">
      <c r="A382" s="73">
        <v>1315</v>
      </c>
      <c r="B382" s="74" t="s">
        <v>1019</v>
      </c>
      <c r="C382" s="75" t="s">
        <v>1298</v>
      </c>
      <c r="D382" s="76">
        <v>0</v>
      </c>
      <c r="E382" s="76">
        <v>0</v>
      </c>
      <c r="F382" s="76">
        <v>0</v>
      </c>
      <c r="G382" s="76">
        <v>0</v>
      </c>
      <c r="H382" s="76">
        <v>0</v>
      </c>
      <c r="I382" s="76">
        <v>0</v>
      </c>
      <c r="J382" s="76">
        <v>0</v>
      </c>
      <c r="K382" s="76">
        <v>0</v>
      </c>
      <c r="L382" s="76">
        <v>0</v>
      </c>
      <c r="M382" s="76">
        <v>0</v>
      </c>
      <c r="N382" s="76">
        <v>0</v>
      </c>
      <c r="O382" s="76">
        <v>0</v>
      </c>
      <c r="P382" s="76">
        <v>0</v>
      </c>
      <c r="Q382" s="76">
        <v>0</v>
      </c>
      <c r="R382" s="76">
        <v>0</v>
      </c>
      <c r="S382" s="76">
        <v>0</v>
      </c>
      <c r="T382" s="76">
        <v>0</v>
      </c>
      <c r="U382" s="76">
        <v>0</v>
      </c>
      <c r="V382" s="76">
        <v>0</v>
      </c>
      <c r="W382" s="76">
        <v>0</v>
      </c>
      <c r="X382" s="76">
        <v>0</v>
      </c>
      <c r="Y382" s="76">
        <v>0</v>
      </c>
      <c r="Z382" s="76">
        <v>0</v>
      </c>
      <c r="AA382" s="76">
        <v>0</v>
      </c>
      <c r="AB382" s="76">
        <v>0</v>
      </c>
      <c r="AC382" s="76">
        <v>0</v>
      </c>
      <c r="AD382" s="76">
        <v>0</v>
      </c>
      <c r="AE382" s="76">
        <v>0</v>
      </c>
      <c r="AF382" s="76">
        <v>0</v>
      </c>
      <c r="AG382" s="76">
        <v>0</v>
      </c>
      <c r="AH382" s="76">
        <v>0</v>
      </c>
      <c r="AI382" s="76">
        <v>0</v>
      </c>
      <c r="AJ382" s="77">
        <f t="shared" si="5"/>
        <v>0</v>
      </c>
      <c r="AM382" s="70"/>
    </row>
    <row r="383" spans="1:39" ht="20.100000000000001" hidden="1" customHeight="1" outlineLevel="2">
      <c r="A383" s="73">
        <v>1316</v>
      </c>
      <c r="B383" s="74" t="s">
        <v>1020</v>
      </c>
      <c r="C383" s="75" t="s">
        <v>1298</v>
      </c>
      <c r="D383" s="76">
        <v>0</v>
      </c>
      <c r="E383" s="76">
        <v>0</v>
      </c>
      <c r="F383" s="76">
        <v>0</v>
      </c>
      <c r="G383" s="76">
        <v>0</v>
      </c>
      <c r="H383" s="76">
        <v>0</v>
      </c>
      <c r="I383" s="76">
        <v>0</v>
      </c>
      <c r="J383" s="76">
        <v>0</v>
      </c>
      <c r="K383" s="76">
        <v>0</v>
      </c>
      <c r="L383" s="76">
        <v>0</v>
      </c>
      <c r="M383" s="76">
        <v>0</v>
      </c>
      <c r="N383" s="76">
        <v>0</v>
      </c>
      <c r="O383" s="76">
        <v>0</v>
      </c>
      <c r="P383" s="76">
        <v>0</v>
      </c>
      <c r="Q383" s="76">
        <v>0</v>
      </c>
      <c r="R383" s="76">
        <v>0</v>
      </c>
      <c r="S383" s="76">
        <v>0</v>
      </c>
      <c r="T383" s="76">
        <v>0</v>
      </c>
      <c r="U383" s="76">
        <v>0</v>
      </c>
      <c r="V383" s="76">
        <v>0</v>
      </c>
      <c r="W383" s="76">
        <v>0</v>
      </c>
      <c r="X383" s="76">
        <v>0</v>
      </c>
      <c r="Y383" s="76">
        <v>0</v>
      </c>
      <c r="Z383" s="76">
        <v>0</v>
      </c>
      <c r="AA383" s="76">
        <v>0</v>
      </c>
      <c r="AB383" s="76">
        <v>0</v>
      </c>
      <c r="AC383" s="76">
        <v>0</v>
      </c>
      <c r="AD383" s="76">
        <v>0</v>
      </c>
      <c r="AE383" s="76">
        <v>0</v>
      </c>
      <c r="AF383" s="76">
        <v>0</v>
      </c>
      <c r="AG383" s="76">
        <v>0</v>
      </c>
      <c r="AH383" s="76">
        <v>0</v>
      </c>
      <c r="AI383" s="76">
        <v>0</v>
      </c>
      <c r="AJ383" s="77">
        <f t="shared" si="5"/>
        <v>0</v>
      </c>
      <c r="AM383" s="70"/>
    </row>
    <row r="384" spans="1:39" ht="20.100000000000001" hidden="1" customHeight="1" outlineLevel="2">
      <c r="A384" s="73">
        <v>1317</v>
      </c>
      <c r="B384" s="74" t="s">
        <v>1021</v>
      </c>
      <c r="C384" s="75" t="s">
        <v>1298</v>
      </c>
      <c r="D384" s="76">
        <v>0</v>
      </c>
      <c r="E384" s="76">
        <v>0</v>
      </c>
      <c r="F384" s="76">
        <v>0</v>
      </c>
      <c r="G384" s="76">
        <v>0</v>
      </c>
      <c r="H384" s="76">
        <v>0</v>
      </c>
      <c r="I384" s="76">
        <v>0</v>
      </c>
      <c r="J384" s="76">
        <v>0</v>
      </c>
      <c r="K384" s="76">
        <v>0</v>
      </c>
      <c r="L384" s="76">
        <v>0</v>
      </c>
      <c r="M384" s="76">
        <v>0</v>
      </c>
      <c r="N384" s="76">
        <v>0</v>
      </c>
      <c r="O384" s="76">
        <v>0</v>
      </c>
      <c r="P384" s="76">
        <v>0</v>
      </c>
      <c r="Q384" s="76">
        <v>0</v>
      </c>
      <c r="R384" s="76">
        <v>0</v>
      </c>
      <c r="S384" s="76">
        <v>0</v>
      </c>
      <c r="T384" s="76">
        <v>0</v>
      </c>
      <c r="U384" s="76">
        <v>0</v>
      </c>
      <c r="V384" s="76">
        <v>0</v>
      </c>
      <c r="W384" s="76">
        <v>0</v>
      </c>
      <c r="X384" s="76">
        <v>0</v>
      </c>
      <c r="Y384" s="76">
        <v>0</v>
      </c>
      <c r="Z384" s="76">
        <v>0</v>
      </c>
      <c r="AA384" s="76">
        <v>0</v>
      </c>
      <c r="AB384" s="76">
        <v>0</v>
      </c>
      <c r="AC384" s="76">
        <v>0</v>
      </c>
      <c r="AD384" s="76">
        <v>0</v>
      </c>
      <c r="AE384" s="76">
        <v>0</v>
      </c>
      <c r="AF384" s="76">
        <v>0</v>
      </c>
      <c r="AG384" s="76">
        <v>0</v>
      </c>
      <c r="AH384" s="76">
        <v>0</v>
      </c>
      <c r="AI384" s="76">
        <v>0</v>
      </c>
      <c r="AJ384" s="77">
        <f t="shared" si="5"/>
        <v>0</v>
      </c>
      <c r="AM384" s="70"/>
    </row>
    <row r="385" spans="1:39" ht="20.100000000000001" hidden="1" customHeight="1" outlineLevel="2">
      <c r="A385" s="73">
        <v>1318</v>
      </c>
      <c r="B385" s="74" t="s">
        <v>1022</v>
      </c>
      <c r="C385" s="75" t="s">
        <v>1298</v>
      </c>
      <c r="D385" s="76">
        <v>0</v>
      </c>
      <c r="E385" s="76">
        <v>0</v>
      </c>
      <c r="F385" s="76">
        <v>0</v>
      </c>
      <c r="G385" s="76">
        <v>0</v>
      </c>
      <c r="H385" s="76">
        <v>0</v>
      </c>
      <c r="I385" s="76">
        <v>0</v>
      </c>
      <c r="J385" s="76">
        <v>0</v>
      </c>
      <c r="K385" s="76">
        <v>0</v>
      </c>
      <c r="L385" s="76">
        <v>0</v>
      </c>
      <c r="M385" s="76">
        <v>0</v>
      </c>
      <c r="N385" s="76">
        <v>0</v>
      </c>
      <c r="O385" s="76">
        <v>0</v>
      </c>
      <c r="P385" s="76">
        <v>0</v>
      </c>
      <c r="Q385" s="76">
        <v>0</v>
      </c>
      <c r="R385" s="76">
        <v>0</v>
      </c>
      <c r="S385" s="76">
        <v>0</v>
      </c>
      <c r="T385" s="76">
        <v>0</v>
      </c>
      <c r="U385" s="76">
        <v>0</v>
      </c>
      <c r="V385" s="76">
        <v>0</v>
      </c>
      <c r="W385" s="76">
        <v>0</v>
      </c>
      <c r="X385" s="76">
        <v>0</v>
      </c>
      <c r="Y385" s="76">
        <v>0</v>
      </c>
      <c r="Z385" s="76">
        <v>0</v>
      </c>
      <c r="AA385" s="76">
        <v>0</v>
      </c>
      <c r="AB385" s="76">
        <v>0</v>
      </c>
      <c r="AC385" s="76">
        <v>0</v>
      </c>
      <c r="AD385" s="76">
        <v>0</v>
      </c>
      <c r="AE385" s="76">
        <v>0</v>
      </c>
      <c r="AF385" s="76">
        <v>0</v>
      </c>
      <c r="AG385" s="76">
        <v>0</v>
      </c>
      <c r="AH385" s="76">
        <v>0</v>
      </c>
      <c r="AI385" s="76">
        <v>0</v>
      </c>
      <c r="AJ385" s="77">
        <f t="shared" si="5"/>
        <v>0</v>
      </c>
      <c r="AM385" s="70"/>
    </row>
    <row r="386" spans="1:39" ht="20.100000000000001" hidden="1" customHeight="1" outlineLevel="2">
      <c r="A386" s="73">
        <v>1319</v>
      </c>
      <c r="B386" s="74" t="s">
        <v>397</v>
      </c>
      <c r="C386" s="75" t="s">
        <v>1298</v>
      </c>
      <c r="D386" s="76">
        <v>0</v>
      </c>
      <c r="E386" s="76">
        <v>0</v>
      </c>
      <c r="F386" s="76">
        <v>0</v>
      </c>
      <c r="G386" s="76">
        <v>0</v>
      </c>
      <c r="H386" s="76">
        <v>0</v>
      </c>
      <c r="I386" s="76">
        <v>0</v>
      </c>
      <c r="J386" s="76">
        <v>0</v>
      </c>
      <c r="K386" s="76">
        <v>0</v>
      </c>
      <c r="L386" s="76">
        <v>0</v>
      </c>
      <c r="M386" s="76">
        <v>0</v>
      </c>
      <c r="N386" s="76">
        <v>0</v>
      </c>
      <c r="O386" s="76">
        <v>0</v>
      </c>
      <c r="P386" s="76">
        <v>0</v>
      </c>
      <c r="Q386" s="76">
        <v>0</v>
      </c>
      <c r="R386" s="76">
        <v>0</v>
      </c>
      <c r="S386" s="76">
        <v>0</v>
      </c>
      <c r="T386" s="76">
        <v>0</v>
      </c>
      <c r="U386" s="76">
        <v>0</v>
      </c>
      <c r="V386" s="76">
        <v>0</v>
      </c>
      <c r="W386" s="76">
        <v>0</v>
      </c>
      <c r="X386" s="76">
        <v>0</v>
      </c>
      <c r="Y386" s="76">
        <v>0</v>
      </c>
      <c r="Z386" s="76">
        <v>0</v>
      </c>
      <c r="AA386" s="76">
        <v>0</v>
      </c>
      <c r="AB386" s="76">
        <v>0</v>
      </c>
      <c r="AC386" s="76">
        <v>0</v>
      </c>
      <c r="AD386" s="76">
        <v>0</v>
      </c>
      <c r="AE386" s="76">
        <v>0</v>
      </c>
      <c r="AF386" s="76">
        <v>0</v>
      </c>
      <c r="AG386" s="76">
        <v>0</v>
      </c>
      <c r="AH386" s="76">
        <v>0</v>
      </c>
      <c r="AI386" s="76">
        <v>0</v>
      </c>
      <c r="AJ386" s="77">
        <f t="shared" si="5"/>
        <v>0</v>
      </c>
      <c r="AM386" s="70"/>
    </row>
    <row r="387" spans="1:39" ht="20.100000000000001" hidden="1" customHeight="1" outlineLevel="2">
      <c r="A387" s="73">
        <v>1320</v>
      </c>
      <c r="B387" s="74" t="s">
        <v>1023</v>
      </c>
      <c r="C387" s="75" t="s">
        <v>1298</v>
      </c>
      <c r="D387" s="76">
        <v>0</v>
      </c>
      <c r="E387" s="76">
        <v>0</v>
      </c>
      <c r="F387" s="76">
        <v>0</v>
      </c>
      <c r="G387" s="76">
        <v>0</v>
      </c>
      <c r="H387" s="76">
        <v>0</v>
      </c>
      <c r="I387" s="76">
        <v>50</v>
      </c>
      <c r="J387" s="76">
        <v>0</v>
      </c>
      <c r="K387" s="76">
        <v>0</v>
      </c>
      <c r="L387" s="76">
        <v>0</v>
      </c>
      <c r="M387" s="76">
        <v>0</v>
      </c>
      <c r="N387" s="76">
        <v>348</v>
      </c>
      <c r="O387" s="76">
        <v>0</v>
      </c>
      <c r="P387" s="76">
        <v>0</v>
      </c>
      <c r="Q387" s="76">
        <v>0</v>
      </c>
      <c r="R387" s="76">
        <v>0</v>
      </c>
      <c r="S387" s="76">
        <v>0</v>
      </c>
      <c r="T387" s="76">
        <v>0</v>
      </c>
      <c r="U387" s="76">
        <v>0</v>
      </c>
      <c r="V387" s="76">
        <v>0</v>
      </c>
      <c r="W387" s="76">
        <v>0</v>
      </c>
      <c r="X387" s="76">
        <v>0</v>
      </c>
      <c r="Y387" s="76">
        <v>0</v>
      </c>
      <c r="Z387" s="76">
        <v>0</v>
      </c>
      <c r="AA387" s="76">
        <v>0</v>
      </c>
      <c r="AB387" s="76">
        <v>0</v>
      </c>
      <c r="AC387" s="76">
        <v>0</v>
      </c>
      <c r="AD387" s="76">
        <v>0</v>
      </c>
      <c r="AE387" s="76">
        <v>0</v>
      </c>
      <c r="AF387" s="76">
        <v>0</v>
      </c>
      <c r="AG387" s="76">
        <v>0</v>
      </c>
      <c r="AH387" s="76">
        <v>0</v>
      </c>
      <c r="AI387" s="76">
        <v>0</v>
      </c>
      <c r="AJ387" s="77">
        <f t="shared" si="5"/>
        <v>398</v>
      </c>
      <c r="AM387" s="70"/>
    </row>
    <row r="388" spans="1:39" ht="20.100000000000001" hidden="1" customHeight="1" outlineLevel="2">
      <c r="A388" s="73">
        <v>1321</v>
      </c>
      <c r="B388" s="74" t="s">
        <v>1024</v>
      </c>
      <c r="C388" s="75" t="s">
        <v>1298</v>
      </c>
      <c r="D388" s="76">
        <v>0</v>
      </c>
      <c r="E388" s="76">
        <v>0</v>
      </c>
      <c r="F388" s="76">
        <v>0</v>
      </c>
      <c r="G388" s="76">
        <v>0</v>
      </c>
      <c r="H388" s="76">
        <v>0</v>
      </c>
      <c r="I388" s="76">
        <v>0</v>
      </c>
      <c r="J388" s="76">
        <v>0</v>
      </c>
      <c r="K388" s="76">
        <v>0</v>
      </c>
      <c r="L388" s="76">
        <v>0</v>
      </c>
      <c r="M388" s="76">
        <v>0</v>
      </c>
      <c r="N388" s="76">
        <v>0</v>
      </c>
      <c r="O388" s="76">
        <v>0</v>
      </c>
      <c r="P388" s="76">
        <v>0</v>
      </c>
      <c r="Q388" s="76">
        <v>0</v>
      </c>
      <c r="R388" s="76">
        <v>0</v>
      </c>
      <c r="S388" s="76">
        <v>0</v>
      </c>
      <c r="T388" s="76">
        <v>0</v>
      </c>
      <c r="U388" s="76">
        <v>0</v>
      </c>
      <c r="V388" s="76">
        <v>0</v>
      </c>
      <c r="W388" s="76">
        <v>0</v>
      </c>
      <c r="X388" s="76">
        <v>0</v>
      </c>
      <c r="Y388" s="76">
        <v>0</v>
      </c>
      <c r="Z388" s="76">
        <v>0</v>
      </c>
      <c r="AA388" s="76">
        <v>0</v>
      </c>
      <c r="AB388" s="76">
        <v>0</v>
      </c>
      <c r="AC388" s="76">
        <v>0</v>
      </c>
      <c r="AD388" s="76">
        <v>0</v>
      </c>
      <c r="AE388" s="76">
        <v>0</v>
      </c>
      <c r="AF388" s="76">
        <v>0</v>
      </c>
      <c r="AG388" s="76">
        <v>0</v>
      </c>
      <c r="AH388" s="76">
        <v>0</v>
      </c>
      <c r="AI388" s="76">
        <v>0</v>
      </c>
      <c r="AJ388" s="77">
        <f t="shared" si="5"/>
        <v>0</v>
      </c>
      <c r="AM388" s="70"/>
    </row>
    <row r="389" spans="1:39" ht="20.100000000000001" hidden="1" customHeight="1" outlineLevel="2">
      <c r="A389" s="73">
        <v>1322</v>
      </c>
      <c r="B389" s="74" t="s">
        <v>1025</v>
      </c>
      <c r="C389" s="75" t="s">
        <v>1298</v>
      </c>
      <c r="D389" s="76">
        <v>0</v>
      </c>
      <c r="E389" s="76">
        <v>0</v>
      </c>
      <c r="F389" s="76">
        <v>0</v>
      </c>
      <c r="G389" s="76">
        <v>0</v>
      </c>
      <c r="H389" s="76">
        <v>0</v>
      </c>
      <c r="I389" s="76">
        <v>0</v>
      </c>
      <c r="J389" s="76">
        <v>0</v>
      </c>
      <c r="K389" s="76">
        <v>0</v>
      </c>
      <c r="L389" s="76">
        <v>0</v>
      </c>
      <c r="M389" s="76">
        <v>0</v>
      </c>
      <c r="N389" s="76">
        <v>0</v>
      </c>
      <c r="O389" s="76">
        <v>0</v>
      </c>
      <c r="P389" s="76">
        <v>0</v>
      </c>
      <c r="Q389" s="76">
        <v>0</v>
      </c>
      <c r="R389" s="76">
        <v>0</v>
      </c>
      <c r="S389" s="76">
        <v>0</v>
      </c>
      <c r="T389" s="76">
        <v>0</v>
      </c>
      <c r="U389" s="76">
        <v>0</v>
      </c>
      <c r="V389" s="76">
        <v>0</v>
      </c>
      <c r="W389" s="76">
        <v>0</v>
      </c>
      <c r="X389" s="76">
        <v>0</v>
      </c>
      <c r="Y389" s="76">
        <v>0</v>
      </c>
      <c r="Z389" s="76">
        <v>0</v>
      </c>
      <c r="AA389" s="76">
        <v>0</v>
      </c>
      <c r="AB389" s="76">
        <v>0</v>
      </c>
      <c r="AC389" s="76">
        <v>0</v>
      </c>
      <c r="AD389" s="76">
        <v>0</v>
      </c>
      <c r="AE389" s="76">
        <v>0</v>
      </c>
      <c r="AF389" s="76">
        <v>0</v>
      </c>
      <c r="AG389" s="76">
        <v>0</v>
      </c>
      <c r="AH389" s="76">
        <v>0</v>
      </c>
      <c r="AI389" s="76">
        <v>0</v>
      </c>
      <c r="AJ389" s="77">
        <f t="shared" si="5"/>
        <v>0</v>
      </c>
      <c r="AM389" s="70"/>
    </row>
    <row r="390" spans="1:39" ht="20.100000000000001" hidden="1" customHeight="1" outlineLevel="2">
      <c r="A390" s="73">
        <v>1323</v>
      </c>
      <c r="B390" s="74" t="s">
        <v>1026</v>
      </c>
      <c r="C390" s="75" t="s">
        <v>1298</v>
      </c>
      <c r="D390" s="76">
        <v>0</v>
      </c>
      <c r="E390" s="76">
        <v>0</v>
      </c>
      <c r="F390" s="76">
        <v>0</v>
      </c>
      <c r="G390" s="76">
        <v>0</v>
      </c>
      <c r="H390" s="76">
        <v>0</v>
      </c>
      <c r="I390" s="76">
        <v>0</v>
      </c>
      <c r="J390" s="76">
        <v>0</v>
      </c>
      <c r="K390" s="76">
        <v>0</v>
      </c>
      <c r="L390" s="76">
        <v>0</v>
      </c>
      <c r="M390" s="76">
        <v>0</v>
      </c>
      <c r="N390" s="76">
        <v>0</v>
      </c>
      <c r="O390" s="76">
        <v>0</v>
      </c>
      <c r="P390" s="76">
        <v>0</v>
      </c>
      <c r="Q390" s="76">
        <v>0</v>
      </c>
      <c r="R390" s="76">
        <v>0</v>
      </c>
      <c r="S390" s="76">
        <v>0</v>
      </c>
      <c r="T390" s="76">
        <v>0</v>
      </c>
      <c r="U390" s="76">
        <v>0</v>
      </c>
      <c r="V390" s="76">
        <v>0</v>
      </c>
      <c r="W390" s="76">
        <v>0</v>
      </c>
      <c r="X390" s="76">
        <v>0</v>
      </c>
      <c r="Y390" s="76">
        <v>0</v>
      </c>
      <c r="Z390" s="76">
        <v>0</v>
      </c>
      <c r="AA390" s="76">
        <v>0</v>
      </c>
      <c r="AB390" s="76">
        <v>0</v>
      </c>
      <c r="AC390" s="76">
        <v>0</v>
      </c>
      <c r="AD390" s="76">
        <v>0</v>
      </c>
      <c r="AE390" s="76">
        <v>0</v>
      </c>
      <c r="AF390" s="76">
        <v>0</v>
      </c>
      <c r="AG390" s="76">
        <v>0</v>
      </c>
      <c r="AH390" s="76">
        <v>0</v>
      </c>
      <c r="AI390" s="76">
        <v>0</v>
      </c>
      <c r="AJ390" s="77">
        <f t="shared" si="5"/>
        <v>0</v>
      </c>
      <c r="AM390" s="70"/>
    </row>
    <row r="391" spans="1:39" ht="20.100000000000001" hidden="1" customHeight="1" outlineLevel="2">
      <c r="A391" s="73">
        <v>1324</v>
      </c>
      <c r="B391" s="74" t="s">
        <v>1027</v>
      </c>
      <c r="C391" s="75" t="s">
        <v>1298</v>
      </c>
      <c r="D391" s="76">
        <v>0</v>
      </c>
      <c r="E391" s="76">
        <v>0</v>
      </c>
      <c r="F391" s="76">
        <v>0</v>
      </c>
      <c r="G391" s="76">
        <v>0</v>
      </c>
      <c r="H391" s="76">
        <v>0</v>
      </c>
      <c r="I391" s="76">
        <v>0</v>
      </c>
      <c r="J391" s="76">
        <v>0</v>
      </c>
      <c r="K391" s="76">
        <v>0</v>
      </c>
      <c r="L391" s="76">
        <v>0</v>
      </c>
      <c r="M391" s="76">
        <v>0</v>
      </c>
      <c r="N391" s="76">
        <v>0</v>
      </c>
      <c r="O391" s="76">
        <v>0</v>
      </c>
      <c r="P391" s="76">
        <v>0</v>
      </c>
      <c r="Q391" s="76">
        <v>0</v>
      </c>
      <c r="R391" s="76">
        <v>0</v>
      </c>
      <c r="S391" s="76">
        <v>0</v>
      </c>
      <c r="T391" s="76">
        <v>0</v>
      </c>
      <c r="U391" s="76">
        <v>0</v>
      </c>
      <c r="V391" s="76">
        <v>0</v>
      </c>
      <c r="W391" s="76">
        <v>0</v>
      </c>
      <c r="X391" s="76">
        <v>0</v>
      </c>
      <c r="Y391" s="76">
        <v>0</v>
      </c>
      <c r="Z391" s="76">
        <v>0</v>
      </c>
      <c r="AA391" s="76">
        <v>0</v>
      </c>
      <c r="AB391" s="76">
        <v>0</v>
      </c>
      <c r="AC391" s="76">
        <v>0</v>
      </c>
      <c r="AD391" s="76">
        <v>0</v>
      </c>
      <c r="AE391" s="76">
        <v>0</v>
      </c>
      <c r="AF391" s="76">
        <v>0</v>
      </c>
      <c r="AG391" s="76">
        <v>0</v>
      </c>
      <c r="AH391" s="76">
        <v>0</v>
      </c>
      <c r="AI391" s="76">
        <v>0</v>
      </c>
      <c r="AJ391" s="77">
        <f t="shared" si="5"/>
        <v>0</v>
      </c>
      <c r="AM391" s="70"/>
    </row>
    <row r="392" spans="1:39" ht="20.100000000000001" hidden="1" customHeight="1" outlineLevel="2">
      <c r="A392" s="73">
        <v>1325</v>
      </c>
      <c r="B392" s="74" t="s">
        <v>1028</v>
      </c>
      <c r="C392" s="75" t="s">
        <v>1298</v>
      </c>
      <c r="D392" s="76">
        <v>0</v>
      </c>
      <c r="E392" s="76">
        <v>0</v>
      </c>
      <c r="F392" s="76">
        <v>0</v>
      </c>
      <c r="G392" s="76">
        <v>0</v>
      </c>
      <c r="H392" s="76">
        <v>0</v>
      </c>
      <c r="I392" s="76">
        <v>0</v>
      </c>
      <c r="J392" s="76">
        <v>0</v>
      </c>
      <c r="K392" s="76">
        <v>0</v>
      </c>
      <c r="L392" s="76">
        <v>0</v>
      </c>
      <c r="M392" s="76">
        <v>0</v>
      </c>
      <c r="N392" s="76">
        <v>0</v>
      </c>
      <c r="O392" s="76">
        <v>0</v>
      </c>
      <c r="P392" s="76">
        <v>0</v>
      </c>
      <c r="Q392" s="76">
        <v>0</v>
      </c>
      <c r="R392" s="76">
        <v>0</v>
      </c>
      <c r="S392" s="76">
        <v>0</v>
      </c>
      <c r="T392" s="76">
        <v>0</v>
      </c>
      <c r="U392" s="76">
        <v>0</v>
      </c>
      <c r="V392" s="76">
        <v>0</v>
      </c>
      <c r="W392" s="76">
        <v>0</v>
      </c>
      <c r="X392" s="76">
        <v>0</v>
      </c>
      <c r="Y392" s="76">
        <v>0</v>
      </c>
      <c r="Z392" s="76">
        <v>0</v>
      </c>
      <c r="AA392" s="76">
        <v>0</v>
      </c>
      <c r="AB392" s="76">
        <v>0</v>
      </c>
      <c r="AC392" s="76">
        <v>0</v>
      </c>
      <c r="AD392" s="76">
        <v>0</v>
      </c>
      <c r="AE392" s="76">
        <v>0</v>
      </c>
      <c r="AF392" s="76">
        <v>0</v>
      </c>
      <c r="AG392" s="76">
        <v>0</v>
      </c>
      <c r="AH392" s="76">
        <v>0</v>
      </c>
      <c r="AI392" s="76">
        <v>0</v>
      </c>
      <c r="AJ392" s="77">
        <f t="shared" si="5"/>
        <v>0</v>
      </c>
      <c r="AM392" s="70"/>
    </row>
    <row r="393" spans="1:39" ht="20.100000000000001" hidden="1" customHeight="1" outlineLevel="2">
      <c r="A393" s="73">
        <v>1326</v>
      </c>
      <c r="B393" s="74" t="s">
        <v>1029</v>
      </c>
      <c r="C393" s="75" t="s">
        <v>1298</v>
      </c>
      <c r="D393" s="76">
        <v>0</v>
      </c>
      <c r="E393" s="76">
        <v>0</v>
      </c>
      <c r="F393" s="76">
        <v>0</v>
      </c>
      <c r="G393" s="76">
        <v>0</v>
      </c>
      <c r="H393" s="76">
        <v>0</v>
      </c>
      <c r="I393" s="76">
        <v>0</v>
      </c>
      <c r="J393" s="76">
        <v>0</v>
      </c>
      <c r="K393" s="76">
        <v>0</v>
      </c>
      <c r="L393" s="76">
        <v>0</v>
      </c>
      <c r="M393" s="76">
        <v>0</v>
      </c>
      <c r="N393" s="76">
        <v>0</v>
      </c>
      <c r="O393" s="76">
        <v>0</v>
      </c>
      <c r="P393" s="76">
        <v>0</v>
      </c>
      <c r="Q393" s="76">
        <v>0</v>
      </c>
      <c r="R393" s="76">
        <v>0</v>
      </c>
      <c r="S393" s="76">
        <v>0</v>
      </c>
      <c r="T393" s="76">
        <v>0</v>
      </c>
      <c r="U393" s="76">
        <v>0</v>
      </c>
      <c r="V393" s="76">
        <v>0</v>
      </c>
      <c r="W393" s="76">
        <v>0</v>
      </c>
      <c r="X393" s="76">
        <v>0</v>
      </c>
      <c r="Y393" s="76">
        <v>0</v>
      </c>
      <c r="Z393" s="76">
        <v>0</v>
      </c>
      <c r="AA393" s="76">
        <v>0</v>
      </c>
      <c r="AB393" s="76">
        <v>0</v>
      </c>
      <c r="AC393" s="76">
        <v>0</v>
      </c>
      <c r="AD393" s="76">
        <v>0</v>
      </c>
      <c r="AE393" s="76">
        <v>0</v>
      </c>
      <c r="AF393" s="76">
        <v>0</v>
      </c>
      <c r="AG393" s="76">
        <v>0</v>
      </c>
      <c r="AH393" s="76">
        <v>0</v>
      </c>
      <c r="AI393" s="76">
        <v>0</v>
      </c>
      <c r="AJ393" s="77">
        <f t="shared" si="5"/>
        <v>0</v>
      </c>
      <c r="AM393" s="70"/>
    </row>
    <row r="394" spans="1:39" ht="20.100000000000001" hidden="1" customHeight="1" outlineLevel="2">
      <c r="A394" s="73">
        <v>1327</v>
      </c>
      <c r="B394" s="74" t="s">
        <v>1030</v>
      </c>
      <c r="C394" s="75" t="s">
        <v>1298</v>
      </c>
      <c r="D394" s="76">
        <v>0</v>
      </c>
      <c r="E394" s="76">
        <v>0</v>
      </c>
      <c r="F394" s="76">
        <v>0</v>
      </c>
      <c r="G394" s="76">
        <v>0</v>
      </c>
      <c r="H394" s="76">
        <v>0</v>
      </c>
      <c r="I394" s="76">
        <v>0</v>
      </c>
      <c r="J394" s="76">
        <v>0</v>
      </c>
      <c r="K394" s="76">
        <v>0</v>
      </c>
      <c r="L394" s="76">
        <v>0</v>
      </c>
      <c r="M394" s="76">
        <v>0</v>
      </c>
      <c r="N394" s="76">
        <v>0</v>
      </c>
      <c r="O394" s="76">
        <v>0</v>
      </c>
      <c r="P394" s="76">
        <v>0</v>
      </c>
      <c r="Q394" s="76">
        <v>0</v>
      </c>
      <c r="R394" s="76">
        <v>0</v>
      </c>
      <c r="S394" s="76">
        <v>0</v>
      </c>
      <c r="T394" s="76">
        <v>0</v>
      </c>
      <c r="U394" s="76">
        <v>0</v>
      </c>
      <c r="V394" s="76">
        <v>0</v>
      </c>
      <c r="W394" s="76">
        <v>0</v>
      </c>
      <c r="X394" s="76">
        <v>0</v>
      </c>
      <c r="Y394" s="76">
        <v>0</v>
      </c>
      <c r="Z394" s="76">
        <v>0</v>
      </c>
      <c r="AA394" s="76">
        <v>0</v>
      </c>
      <c r="AB394" s="76">
        <v>0</v>
      </c>
      <c r="AC394" s="76">
        <v>0</v>
      </c>
      <c r="AD394" s="76">
        <v>0</v>
      </c>
      <c r="AE394" s="76">
        <v>0</v>
      </c>
      <c r="AF394" s="76">
        <v>0</v>
      </c>
      <c r="AG394" s="76">
        <v>0</v>
      </c>
      <c r="AH394" s="76">
        <v>0</v>
      </c>
      <c r="AI394" s="76">
        <v>0</v>
      </c>
      <c r="AJ394" s="77">
        <f t="shared" si="5"/>
        <v>0</v>
      </c>
      <c r="AM394" s="70"/>
    </row>
    <row r="395" spans="1:39" ht="20.100000000000001" hidden="1" customHeight="1" outlineLevel="2">
      <c r="A395" s="73">
        <v>1328</v>
      </c>
      <c r="B395" s="74" t="s">
        <v>1031</v>
      </c>
      <c r="C395" s="75" t="s">
        <v>1298</v>
      </c>
      <c r="D395" s="76">
        <v>0</v>
      </c>
      <c r="E395" s="76">
        <v>0</v>
      </c>
      <c r="F395" s="76">
        <v>0</v>
      </c>
      <c r="G395" s="76">
        <v>0</v>
      </c>
      <c r="H395" s="76">
        <v>0</v>
      </c>
      <c r="I395" s="76">
        <v>0</v>
      </c>
      <c r="J395" s="76">
        <v>0</v>
      </c>
      <c r="K395" s="76">
        <v>0</v>
      </c>
      <c r="L395" s="76">
        <v>0</v>
      </c>
      <c r="M395" s="76">
        <v>0</v>
      </c>
      <c r="N395" s="76">
        <v>0</v>
      </c>
      <c r="O395" s="76">
        <v>0</v>
      </c>
      <c r="P395" s="76">
        <v>0</v>
      </c>
      <c r="Q395" s="76">
        <v>0</v>
      </c>
      <c r="R395" s="76">
        <v>0</v>
      </c>
      <c r="S395" s="76">
        <v>0</v>
      </c>
      <c r="T395" s="76">
        <v>0</v>
      </c>
      <c r="U395" s="76">
        <v>0</v>
      </c>
      <c r="V395" s="76">
        <v>0</v>
      </c>
      <c r="W395" s="76">
        <v>0</v>
      </c>
      <c r="X395" s="76">
        <v>0</v>
      </c>
      <c r="Y395" s="76">
        <v>0</v>
      </c>
      <c r="Z395" s="76">
        <v>0</v>
      </c>
      <c r="AA395" s="76">
        <v>0</v>
      </c>
      <c r="AB395" s="76">
        <v>0</v>
      </c>
      <c r="AC395" s="76">
        <v>0</v>
      </c>
      <c r="AD395" s="76">
        <v>0</v>
      </c>
      <c r="AE395" s="76">
        <v>0</v>
      </c>
      <c r="AF395" s="76">
        <v>0</v>
      </c>
      <c r="AG395" s="76">
        <v>0</v>
      </c>
      <c r="AH395" s="76">
        <v>0</v>
      </c>
      <c r="AI395" s="76">
        <v>0</v>
      </c>
      <c r="AJ395" s="77">
        <f t="shared" si="5"/>
        <v>0</v>
      </c>
      <c r="AM395" s="70"/>
    </row>
    <row r="396" spans="1:39" ht="20.100000000000001" hidden="1" customHeight="1" outlineLevel="2">
      <c r="A396" s="73">
        <v>1329</v>
      </c>
      <c r="B396" s="74" t="s">
        <v>1032</v>
      </c>
      <c r="C396" s="75" t="s">
        <v>1298</v>
      </c>
      <c r="D396" s="76">
        <v>0</v>
      </c>
      <c r="E396" s="76">
        <v>0</v>
      </c>
      <c r="F396" s="76">
        <v>0</v>
      </c>
      <c r="G396" s="76">
        <v>0</v>
      </c>
      <c r="H396" s="76">
        <v>0</v>
      </c>
      <c r="I396" s="76">
        <v>0</v>
      </c>
      <c r="J396" s="76">
        <v>0</v>
      </c>
      <c r="K396" s="76">
        <v>0</v>
      </c>
      <c r="L396" s="76">
        <v>0</v>
      </c>
      <c r="M396" s="76">
        <v>0</v>
      </c>
      <c r="N396" s="76">
        <v>0</v>
      </c>
      <c r="O396" s="76">
        <v>0</v>
      </c>
      <c r="P396" s="76">
        <v>0</v>
      </c>
      <c r="Q396" s="76">
        <v>0</v>
      </c>
      <c r="R396" s="76">
        <v>0</v>
      </c>
      <c r="S396" s="76">
        <v>0</v>
      </c>
      <c r="T396" s="76">
        <v>0</v>
      </c>
      <c r="U396" s="76">
        <v>0</v>
      </c>
      <c r="V396" s="76">
        <v>0</v>
      </c>
      <c r="W396" s="76">
        <v>0</v>
      </c>
      <c r="X396" s="76">
        <v>0</v>
      </c>
      <c r="Y396" s="76">
        <v>0</v>
      </c>
      <c r="Z396" s="76">
        <v>0</v>
      </c>
      <c r="AA396" s="76">
        <v>0</v>
      </c>
      <c r="AB396" s="76">
        <v>0</v>
      </c>
      <c r="AC396" s="76">
        <v>0</v>
      </c>
      <c r="AD396" s="76">
        <v>0</v>
      </c>
      <c r="AE396" s="76">
        <v>0</v>
      </c>
      <c r="AF396" s="76">
        <v>0</v>
      </c>
      <c r="AG396" s="76">
        <v>0</v>
      </c>
      <c r="AH396" s="76">
        <v>0</v>
      </c>
      <c r="AI396" s="76">
        <v>0</v>
      </c>
      <c r="AJ396" s="77">
        <f t="shared" si="5"/>
        <v>0</v>
      </c>
      <c r="AM396" s="70"/>
    </row>
    <row r="397" spans="1:39" ht="20.100000000000001" hidden="1" customHeight="1" outlineLevel="2">
      <c r="A397" s="73">
        <v>1330</v>
      </c>
      <c r="B397" s="74" t="s">
        <v>1033</v>
      </c>
      <c r="C397" s="75" t="s">
        <v>1298</v>
      </c>
      <c r="D397" s="76">
        <v>0</v>
      </c>
      <c r="E397" s="76">
        <v>0</v>
      </c>
      <c r="F397" s="76">
        <v>0</v>
      </c>
      <c r="G397" s="76">
        <v>0</v>
      </c>
      <c r="H397" s="76">
        <v>0</v>
      </c>
      <c r="I397" s="76">
        <v>0</v>
      </c>
      <c r="J397" s="76">
        <v>0</v>
      </c>
      <c r="K397" s="76">
        <v>0</v>
      </c>
      <c r="L397" s="76">
        <v>0</v>
      </c>
      <c r="M397" s="76">
        <v>0</v>
      </c>
      <c r="N397" s="76">
        <v>0</v>
      </c>
      <c r="O397" s="76">
        <v>0</v>
      </c>
      <c r="P397" s="76">
        <v>0</v>
      </c>
      <c r="Q397" s="76">
        <v>0</v>
      </c>
      <c r="R397" s="76">
        <v>0</v>
      </c>
      <c r="S397" s="76">
        <v>0</v>
      </c>
      <c r="T397" s="76">
        <v>0</v>
      </c>
      <c r="U397" s="76">
        <v>0</v>
      </c>
      <c r="V397" s="76">
        <v>0</v>
      </c>
      <c r="W397" s="76">
        <v>0</v>
      </c>
      <c r="X397" s="76">
        <v>0</v>
      </c>
      <c r="Y397" s="76">
        <v>0</v>
      </c>
      <c r="Z397" s="76">
        <v>0</v>
      </c>
      <c r="AA397" s="76">
        <v>0</v>
      </c>
      <c r="AB397" s="76">
        <v>0</v>
      </c>
      <c r="AC397" s="76">
        <v>0</v>
      </c>
      <c r="AD397" s="76">
        <v>0</v>
      </c>
      <c r="AE397" s="76">
        <v>0</v>
      </c>
      <c r="AF397" s="76">
        <v>0</v>
      </c>
      <c r="AG397" s="76">
        <v>0</v>
      </c>
      <c r="AH397" s="76">
        <v>0</v>
      </c>
      <c r="AI397" s="76">
        <v>0</v>
      </c>
      <c r="AJ397" s="77">
        <f t="shared" si="5"/>
        <v>0</v>
      </c>
      <c r="AM397" s="70"/>
    </row>
    <row r="398" spans="1:39" ht="20.100000000000001" hidden="1" customHeight="1" outlineLevel="2">
      <c r="A398" s="73">
        <v>1331</v>
      </c>
      <c r="B398" s="74" t="s">
        <v>1034</v>
      </c>
      <c r="C398" s="75" t="s">
        <v>1298</v>
      </c>
      <c r="D398" s="76">
        <v>0</v>
      </c>
      <c r="E398" s="76">
        <v>0</v>
      </c>
      <c r="F398" s="76">
        <v>0</v>
      </c>
      <c r="G398" s="76">
        <v>0</v>
      </c>
      <c r="H398" s="76">
        <v>0</v>
      </c>
      <c r="I398" s="76">
        <v>0</v>
      </c>
      <c r="J398" s="76">
        <v>0</v>
      </c>
      <c r="K398" s="76">
        <v>0</v>
      </c>
      <c r="L398" s="76">
        <v>0</v>
      </c>
      <c r="M398" s="76">
        <v>0</v>
      </c>
      <c r="N398" s="76">
        <v>0</v>
      </c>
      <c r="O398" s="76">
        <v>0</v>
      </c>
      <c r="P398" s="76">
        <v>0</v>
      </c>
      <c r="Q398" s="76">
        <v>0</v>
      </c>
      <c r="R398" s="76">
        <v>0</v>
      </c>
      <c r="S398" s="76">
        <v>0</v>
      </c>
      <c r="T398" s="76">
        <v>0</v>
      </c>
      <c r="U398" s="76">
        <v>0</v>
      </c>
      <c r="V398" s="76">
        <v>0</v>
      </c>
      <c r="W398" s="76">
        <v>0</v>
      </c>
      <c r="X398" s="76">
        <v>0</v>
      </c>
      <c r="Y398" s="76">
        <v>0</v>
      </c>
      <c r="Z398" s="76">
        <v>0</v>
      </c>
      <c r="AA398" s="76">
        <v>0</v>
      </c>
      <c r="AB398" s="76">
        <v>0</v>
      </c>
      <c r="AC398" s="76">
        <v>0</v>
      </c>
      <c r="AD398" s="76">
        <v>0</v>
      </c>
      <c r="AE398" s="76">
        <v>0</v>
      </c>
      <c r="AF398" s="76">
        <v>0</v>
      </c>
      <c r="AG398" s="76">
        <v>0</v>
      </c>
      <c r="AH398" s="76">
        <v>0</v>
      </c>
      <c r="AI398" s="76">
        <v>0</v>
      </c>
      <c r="AJ398" s="77">
        <f t="shared" ref="AJ398:AJ461" si="6">SUM(D398:AI398)</f>
        <v>0</v>
      </c>
      <c r="AM398" s="70"/>
    </row>
    <row r="399" spans="1:39" ht="20.100000000000001" hidden="1" customHeight="1" outlineLevel="2">
      <c r="A399" s="73">
        <v>1332</v>
      </c>
      <c r="B399" s="74" t="s">
        <v>1035</v>
      </c>
      <c r="C399" s="75" t="s">
        <v>1298</v>
      </c>
      <c r="D399" s="76">
        <v>0</v>
      </c>
      <c r="E399" s="76">
        <v>0</v>
      </c>
      <c r="F399" s="76">
        <v>0</v>
      </c>
      <c r="G399" s="76">
        <v>0</v>
      </c>
      <c r="H399" s="76">
        <v>0</v>
      </c>
      <c r="I399" s="76">
        <v>0</v>
      </c>
      <c r="J399" s="76">
        <v>0</v>
      </c>
      <c r="K399" s="76">
        <v>0</v>
      </c>
      <c r="L399" s="76">
        <v>0</v>
      </c>
      <c r="M399" s="76">
        <v>0</v>
      </c>
      <c r="N399" s="76">
        <v>0</v>
      </c>
      <c r="O399" s="76">
        <v>0</v>
      </c>
      <c r="P399" s="76">
        <v>0</v>
      </c>
      <c r="Q399" s="76">
        <v>0</v>
      </c>
      <c r="R399" s="76">
        <v>0</v>
      </c>
      <c r="S399" s="76">
        <v>0</v>
      </c>
      <c r="T399" s="76">
        <v>0</v>
      </c>
      <c r="U399" s="76">
        <v>0</v>
      </c>
      <c r="V399" s="76">
        <v>0</v>
      </c>
      <c r="W399" s="76">
        <v>0</v>
      </c>
      <c r="X399" s="76">
        <v>0</v>
      </c>
      <c r="Y399" s="76">
        <v>0</v>
      </c>
      <c r="Z399" s="76">
        <v>0</v>
      </c>
      <c r="AA399" s="76">
        <v>0</v>
      </c>
      <c r="AB399" s="76">
        <v>0</v>
      </c>
      <c r="AC399" s="76">
        <v>0</v>
      </c>
      <c r="AD399" s="76">
        <v>0</v>
      </c>
      <c r="AE399" s="76">
        <v>0</v>
      </c>
      <c r="AF399" s="76">
        <v>0</v>
      </c>
      <c r="AG399" s="76">
        <v>0</v>
      </c>
      <c r="AH399" s="76">
        <v>0</v>
      </c>
      <c r="AI399" s="76">
        <v>0</v>
      </c>
      <c r="AJ399" s="77">
        <f t="shared" si="6"/>
        <v>0</v>
      </c>
      <c r="AM399" s="70"/>
    </row>
    <row r="400" spans="1:39" ht="20.100000000000001" hidden="1" customHeight="1" outlineLevel="2">
      <c r="A400" s="73">
        <v>1333</v>
      </c>
      <c r="B400" s="74" t="s">
        <v>1036</v>
      </c>
      <c r="C400" s="75" t="s">
        <v>1298</v>
      </c>
      <c r="D400" s="76">
        <v>0</v>
      </c>
      <c r="E400" s="76">
        <v>0</v>
      </c>
      <c r="F400" s="76">
        <v>0</v>
      </c>
      <c r="G400" s="76">
        <v>0</v>
      </c>
      <c r="H400" s="76">
        <v>0</v>
      </c>
      <c r="I400" s="76">
        <v>0</v>
      </c>
      <c r="J400" s="76">
        <v>0</v>
      </c>
      <c r="K400" s="76">
        <v>0</v>
      </c>
      <c r="L400" s="76">
        <v>0</v>
      </c>
      <c r="M400" s="76">
        <v>0</v>
      </c>
      <c r="N400" s="76">
        <v>0</v>
      </c>
      <c r="O400" s="76">
        <v>0</v>
      </c>
      <c r="P400" s="76">
        <v>0</v>
      </c>
      <c r="Q400" s="76">
        <v>0</v>
      </c>
      <c r="R400" s="76">
        <v>0</v>
      </c>
      <c r="S400" s="76">
        <v>0</v>
      </c>
      <c r="T400" s="76">
        <v>0</v>
      </c>
      <c r="U400" s="76">
        <v>0</v>
      </c>
      <c r="V400" s="76">
        <v>0</v>
      </c>
      <c r="W400" s="76">
        <v>0</v>
      </c>
      <c r="X400" s="76">
        <v>0</v>
      </c>
      <c r="Y400" s="76">
        <v>0</v>
      </c>
      <c r="Z400" s="76">
        <v>0</v>
      </c>
      <c r="AA400" s="76">
        <v>0</v>
      </c>
      <c r="AB400" s="76">
        <v>0</v>
      </c>
      <c r="AC400" s="76">
        <v>0</v>
      </c>
      <c r="AD400" s="76">
        <v>0</v>
      </c>
      <c r="AE400" s="76">
        <v>0</v>
      </c>
      <c r="AF400" s="76">
        <v>0</v>
      </c>
      <c r="AG400" s="76">
        <v>0</v>
      </c>
      <c r="AH400" s="76">
        <v>0</v>
      </c>
      <c r="AI400" s="76">
        <v>0</v>
      </c>
      <c r="AJ400" s="77">
        <f t="shared" si="6"/>
        <v>0</v>
      </c>
      <c r="AM400" s="70"/>
    </row>
    <row r="401" spans="1:39" ht="20.100000000000001" hidden="1" customHeight="1" outlineLevel="2">
      <c r="A401" s="73">
        <v>1334</v>
      </c>
      <c r="B401" s="74" t="s">
        <v>1037</v>
      </c>
      <c r="C401" s="75" t="s">
        <v>1298</v>
      </c>
      <c r="D401" s="76">
        <v>0</v>
      </c>
      <c r="E401" s="76">
        <v>0</v>
      </c>
      <c r="F401" s="76">
        <v>0</v>
      </c>
      <c r="G401" s="76">
        <v>441870.36</v>
      </c>
      <c r="H401" s="76">
        <v>0</v>
      </c>
      <c r="I401" s="76">
        <v>0</v>
      </c>
      <c r="J401" s="76">
        <v>0</v>
      </c>
      <c r="K401" s="76">
        <v>0</v>
      </c>
      <c r="L401" s="76">
        <v>0</v>
      </c>
      <c r="M401" s="76">
        <v>0</v>
      </c>
      <c r="N401" s="76">
        <v>0</v>
      </c>
      <c r="O401" s="76">
        <v>0</v>
      </c>
      <c r="P401" s="76">
        <v>0</v>
      </c>
      <c r="Q401" s="76">
        <v>0</v>
      </c>
      <c r="R401" s="76">
        <v>0</v>
      </c>
      <c r="S401" s="76">
        <v>0</v>
      </c>
      <c r="T401" s="76">
        <v>0</v>
      </c>
      <c r="U401" s="76">
        <v>0</v>
      </c>
      <c r="V401" s="76">
        <v>0</v>
      </c>
      <c r="W401" s="76">
        <v>0</v>
      </c>
      <c r="X401" s="76">
        <v>0</v>
      </c>
      <c r="Y401" s="76">
        <v>0</v>
      </c>
      <c r="Z401" s="76">
        <v>0</v>
      </c>
      <c r="AA401" s="76">
        <v>0</v>
      </c>
      <c r="AB401" s="76">
        <v>0</v>
      </c>
      <c r="AC401" s="76">
        <v>0</v>
      </c>
      <c r="AD401" s="76">
        <v>0</v>
      </c>
      <c r="AE401" s="76">
        <v>0</v>
      </c>
      <c r="AF401" s="76">
        <v>0</v>
      </c>
      <c r="AG401" s="76">
        <v>0</v>
      </c>
      <c r="AH401" s="76">
        <v>0</v>
      </c>
      <c r="AI401" s="76">
        <v>0</v>
      </c>
      <c r="AJ401" s="77">
        <f t="shared" si="6"/>
        <v>441870.36</v>
      </c>
      <c r="AM401" s="70"/>
    </row>
    <row r="402" spans="1:39" ht="20.100000000000001" hidden="1" customHeight="1" outlineLevel="2">
      <c r="A402" s="73">
        <v>1335</v>
      </c>
      <c r="B402" s="74" t="s">
        <v>1038</v>
      </c>
      <c r="C402" s="75" t="s">
        <v>1298</v>
      </c>
      <c r="D402" s="76">
        <v>0</v>
      </c>
      <c r="E402" s="76">
        <v>0</v>
      </c>
      <c r="F402" s="76">
        <v>0</v>
      </c>
      <c r="G402" s="76">
        <v>0</v>
      </c>
      <c r="H402" s="76">
        <v>0</v>
      </c>
      <c r="I402" s="76">
        <v>0</v>
      </c>
      <c r="J402" s="76">
        <v>0</v>
      </c>
      <c r="K402" s="76">
        <v>0</v>
      </c>
      <c r="L402" s="76">
        <v>0</v>
      </c>
      <c r="M402" s="76">
        <v>0</v>
      </c>
      <c r="N402" s="76">
        <v>0</v>
      </c>
      <c r="O402" s="76">
        <v>0</v>
      </c>
      <c r="P402" s="76">
        <v>0</v>
      </c>
      <c r="Q402" s="76">
        <v>0</v>
      </c>
      <c r="R402" s="76">
        <v>0</v>
      </c>
      <c r="S402" s="76">
        <v>0</v>
      </c>
      <c r="T402" s="76">
        <v>0</v>
      </c>
      <c r="U402" s="76">
        <v>0</v>
      </c>
      <c r="V402" s="76">
        <v>0</v>
      </c>
      <c r="W402" s="76">
        <v>0</v>
      </c>
      <c r="X402" s="76">
        <v>0</v>
      </c>
      <c r="Y402" s="76">
        <v>0</v>
      </c>
      <c r="Z402" s="76">
        <v>0</v>
      </c>
      <c r="AA402" s="76">
        <v>0</v>
      </c>
      <c r="AB402" s="76">
        <v>0</v>
      </c>
      <c r="AC402" s="76">
        <v>0</v>
      </c>
      <c r="AD402" s="76">
        <v>0</v>
      </c>
      <c r="AE402" s="76">
        <v>0</v>
      </c>
      <c r="AF402" s="76">
        <v>0</v>
      </c>
      <c r="AG402" s="76">
        <v>0</v>
      </c>
      <c r="AH402" s="76">
        <v>0</v>
      </c>
      <c r="AI402" s="76">
        <v>0</v>
      </c>
      <c r="AJ402" s="77">
        <f t="shared" si="6"/>
        <v>0</v>
      </c>
      <c r="AM402" s="70"/>
    </row>
    <row r="403" spans="1:39" ht="20.100000000000001" hidden="1" customHeight="1" outlineLevel="2">
      <c r="A403" s="73">
        <v>1336</v>
      </c>
      <c r="B403" s="74" t="s">
        <v>1039</v>
      </c>
      <c r="C403" s="75" t="s">
        <v>1298</v>
      </c>
      <c r="D403" s="76">
        <v>0</v>
      </c>
      <c r="E403" s="76">
        <v>0</v>
      </c>
      <c r="F403" s="76">
        <v>0</v>
      </c>
      <c r="G403" s="76">
        <v>0</v>
      </c>
      <c r="H403" s="76">
        <v>0</v>
      </c>
      <c r="I403" s="76">
        <v>0</v>
      </c>
      <c r="J403" s="76">
        <v>0</v>
      </c>
      <c r="K403" s="76">
        <v>0</v>
      </c>
      <c r="L403" s="76">
        <v>0</v>
      </c>
      <c r="M403" s="76">
        <v>0</v>
      </c>
      <c r="N403" s="76">
        <v>0</v>
      </c>
      <c r="O403" s="76">
        <v>0</v>
      </c>
      <c r="P403" s="76">
        <v>0</v>
      </c>
      <c r="Q403" s="76">
        <v>0</v>
      </c>
      <c r="R403" s="76">
        <v>0</v>
      </c>
      <c r="S403" s="76">
        <v>0</v>
      </c>
      <c r="T403" s="76">
        <v>0</v>
      </c>
      <c r="U403" s="76">
        <v>0</v>
      </c>
      <c r="V403" s="76">
        <v>0</v>
      </c>
      <c r="W403" s="76">
        <v>0</v>
      </c>
      <c r="X403" s="76">
        <v>0</v>
      </c>
      <c r="Y403" s="76">
        <v>0</v>
      </c>
      <c r="Z403" s="76">
        <v>0</v>
      </c>
      <c r="AA403" s="76">
        <v>0</v>
      </c>
      <c r="AB403" s="76">
        <v>0</v>
      </c>
      <c r="AC403" s="76">
        <v>0</v>
      </c>
      <c r="AD403" s="76">
        <v>0</v>
      </c>
      <c r="AE403" s="76">
        <v>0</v>
      </c>
      <c r="AF403" s="76">
        <v>0</v>
      </c>
      <c r="AG403" s="76">
        <v>0</v>
      </c>
      <c r="AH403" s="76">
        <v>0</v>
      </c>
      <c r="AI403" s="76">
        <v>0</v>
      </c>
      <c r="AJ403" s="77">
        <f t="shared" si="6"/>
        <v>0</v>
      </c>
      <c r="AM403" s="70"/>
    </row>
    <row r="404" spans="1:39" ht="20.100000000000001" hidden="1" customHeight="1" outlineLevel="2">
      <c r="A404" s="73">
        <v>1337</v>
      </c>
      <c r="B404" s="74" t="s">
        <v>1040</v>
      </c>
      <c r="C404" s="75" t="s">
        <v>1298</v>
      </c>
      <c r="D404" s="76">
        <v>0</v>
      </c>
      <c r="E404" s="76">
        <v>0</v>
      </c>
      <c r="F404" s="76">
        <v>0</v>
      </c>
      <c r="G404" s="76">
        <v>0</v>
      </c>
      <c r="H404" s="76">
        <v>0</v>
      </c>
      <c r="I404" s="76">
        <v>0</v>
      </c>
      <c r="J404" s="76">
        <v>0</v>
      </c>
      <c r="K404" s="76">
        <v>0</v>
      </c>
      <c r="L404" s="76">
        <v>0</v>
      </c>
      <c r="M404" s="76">
        <v>0</v>
      </c>
      <c r="N404" s="76">
        <v>0</v>
      </c>
      <c r="O404" s="76">
        <v>0</v>
      </c>
      <c r="P404" s="76">
        <v>0</v>
      </c>
      <c r="Q404" s="76">
        <v>0</v>
      </c>
      <c r="R404" s="76">
        <v>0</v>
      </c>
      <c r="S404" s="76">
        <v>0</v>
      </c>
      <c r="T404" s="76">
        <v>0</v>
      </c>
      <c r="U404" s="76">
        <v>0</v>
      </c>
      <c r="V404" s="76">
        <v>0</v>
      </c>
      <c r="W404" s="76">
        <v>0</v>
      </c>
      <c r="X404" s="76">
        <v>0</v>
      </c>
      <c r="Y404" s="76">
        <v>0</v>
      </c>
      <c r="Z404" s="76">
        <v>0</v>
      </c>
      <c r="AA404" s="76">
        <v>0</v>
      </c>
      <c r="AB404" s="76">
        <v>0</v>
      </c>
      <c r="AC404" s="76">
        <v>0</v>
      </c>
      <c r="AD404" s="76">
        <v>0</v>
      </c>
      <c r="AE404" s="76">
        <v>0</v>
      </c>
      <c r="AF404" s="76">
        <v>0</v>
      </c>
      <c r="AG404" s="76">
        <v>0</v>
      </c>
      <c r="AH404" s="76">
        <v>0</v>
      </c>
      <c r="AI404" s="76">
        <v>0</v>
      </c>
      <c r="AJ404" s="77">
        <f t="shared" si="6"/>
        <v>0</v>
      </c>
      <c r="AM404" s="70"/>
    </row>
    <row r="405" spans="1:39" ht="20.100000000000001" hidden="1" customHeight="1" outlineLevel="2">
      <c r="A405" s="73">
        <v>1338</v>
      </c>
      <c r="B405" s="74" t="s">
        <v>1041</v>
      </c>
      <c r="C405" s="75" t="s">
        <v>1298</v>
      </c>
      <c r="D405" s="76">
        <v>0</v>
      </c>
      <c r="E405" s="76">
        <v>0</v>
      </c>
      <c r="F405" s="76">
        <v>0</v>
      </c>
      <c r="G405" s="76">
        <v>0</v>
      </c>
      <c r="H405" s="76">
        <v>0</v>
      </c>
      <c r="I405" s="76">
        <v>0</v>
      </c>
      <c r="J405" s="76">
        <v>0</v>
      </c>
      <c r="K405" s="76">
        <v>0</v>
      </c>
      <c r="L405" s="76">
        <v>0</v>
      </c>
      <c r="M405" s="76">
        <v>0</v>
      </c>
      <c r="N405" s="76">
        <v>0</v>
      </c>
      <c r="O405" s="76">
        <v>0</v>
      </c>
      <c r="P405" s="76">
        <v>0</v>
      </c>
      <c r="Q405" s="76">
        <v>0</v>
      </c>
      <c r="R405" s="76">
        <v>0</v>
      </c>
      <c r="S405" s="76">
        <v>0</v>
      </c>
      <c r="T405" s="76">
        <v>0</v>
      </c>
      <c r="U405" s="76">
        <v>0</v>
      </c>
      <c r="V405" s="76">
        <v>0</v>
      </c>
      <c r="W405" s="76">
        <v>0</v>
      </c>
      <c r="X405" s="76">
        <v>0</v>
      </c>
      <c r="Y405" s="76">
        <v>0</v>
      </c>
      <c r="Z405" s="76">
        <v>0</v>
      </c>
      <c r="AA405" s="76">
        <v>0</v>
      </c>
      <c r="AB405" s="76">
        <v>0</v>
      </c>
      <c r="AC405" s="76">
        <v>0</v>
      </c>
      <c r="AD405" s="76">
        <v>0</v>
      </c>
      <c r="AE405" s="76">
        <v>0</v>
      </c>
      <c r="AF405" s="76">
        <v>0</v>
      </c>
      <c r="AG405" s="76">
        <v>0</v>
      </c>
      <c r="AH405" s="76">
        <v>0</v>
      </c>
      <c r="AI405" s="76">
        <v>0</v>
      </c>
      <c r="AJ405" s="77">
        <f t="shared" si="6"/>
        <v>0</v>
      </c>
      <c r="AM405" s="70"/>
    </row>
    <row r="406" spans="1:39" ht="20.100000000000001" hidden="1" customHeight="1" outlineLevel="2">
      <c r="A406" s="73">
        <v>1339</v>
      </c>
      <c r="B406" s="74" t="s">
        <v>1042</v>
      </c>
      <c r="C406" s="75" t="s">
        <v>1298</v>
      </c>
      <c r="D406" s="76">
        <v>0</v>
      </c>
      <c r="E406" s="76">
        <v>0</v>
      </c>
      <c r="F406" s="76">
        <v>0</v>
      </c>
      <c r="G406" s="76">
        <v>0</v>
      </c>
      <c r="H406" s="76">
        <v>0</v>
      </c>
      <c r="I406" s="76">
        <v>0</v>
      </c>
      <c r="J406" s="76">
        <v>0</v>
      </c>
      <c r="K406" s="76">
        <v>0</v>
      </c>
      <c r="L406" s="76">
        <v>0</v>
      </c>
      <c r="M406" s="76">
        <v>0</v>
      </c>
      <c r="N406" s="76">
        <v>0</v>
      </c>
      <c r="O406" s="76">
        <v>0</v>
      </c>
      <c r="P406" s="76">
        <v>0</v>
      </c>
      <c r="Q406" s="76">
        <v>0</v>
      </c>
      <c r="R406" s="76">
        <v>0</v>
      </c>
      <c r="S406" s="76">
        <v>0</v>
      </c>
      <c r="T406" s="76">
        <v>0</v>
      </c>
      <c r="U406" s="76">
        <v>0</v>
      </c>
      <c r="V406" s="76">
        <v>0</v>
      </c>
      <c r="W406" s="76">
        <v>0</v>
      </c>
      <c r="X406" s="76">
        <v>0</v>
      </c>
      <c r="Y406" s="76">
        <v>0</v>
      </c>
      <c r="Z406" s="76">
        <v>0</v>
      </c>
      <c r="AA406" s="76">
        <v>0</v>
      </c>
      <c r="AB406" s="76">
        <v>0</v>
      </c>
      <c r="AC406" s="76">
        <v>0</v>
      </c>
      <c r="AD406" s="76">
        <v>0</v>
      </c>
      <c r="AE406" s="76">
        <v>0</v>
      </c>
      <c r="AF406" s="76">
        <v>0</v>
      </c>
      <c r="AG406" s="76">
        <v>0</v>
      </c>
      <c r="AH406" s="76">
        <v>0</v>
      </c>
      <c r="AI406" s="76">
        <v>0</v>
      </c>
      <c r="AJ406" s="77">
        <f t="shared" si="6"/>
        <v>0</v>
      </c>
      <c r="AM406" s="70"/>
    </row>
    <row r="407" spans="1:39" ht="20.100000000000001" hidden="1" customHeight="1" outlineLevel="2">
      <c r="A407" s="73">
        <v>1340</v>
      </c>
      <c r="B407" s="74" t="s">
        <v>1043</v>
      </c>
      <c r="C407" s="75" t="s">
        <v>1298</v>
      </c>
      <c r="D407" s="76">
        <v>0</v>
      </c>
      <c r="E407" s="76">
        <v>0</v>
      </c>
      <c r="F407" s="76">
        <v>0</v>
      </c>
      <c r="G407" s="76">
        <v>0</v>
      </c>
      <c r="H407" s="76">
        <v>0</v>
      </c>
      <c r="I407" s="76">
        <v>0</v>
      </c>
      <c r="J407" s="76">
        <v>0</v>
      </c>
      <c r="K407" s="76">
        <v>0</v>
      </c>
      <c r="L407" s="76">
        <v>0</v>
      </c>
      <c r="M407" s="76">
        <v>0</v>
      </c>
      <c r="N407" s="76">
        <v>0</v>
      </c>
      <c r="O407" s="76">
        <v>0</v>
      </c>
      <c r="P407" s="76">
        <v>0</v>
      </c>
      <c r="Q407" s="76">
        <v>0</v>
      </c>
      <c r="R407" s="76">
        <v>0</v>
      </c>
      <c r="S407" s="76">
        <v>0</v>
      </c>
      <c r="T407" s="76">
        <v>0</v>
      </c>
      <c r="U407" s="76">
        <v>0</v>
      </c>
      <c r="V407" s="76">
        <v>0</v>
      </c>
      <c r="W407" s="76">
        <v>0</v>
      </c>
      <c r="X407" s="76">
        <v>0</v>
      </c>
      <c r="Y407" s="76">
        <v>0</v>
      </c>
      <c r="Z407" s="76">
        <v>0</v>
      </c>
      <c r="AA407" s="76">
        <v>0</v>
      </c>
      <c r="AB407" s="76">
        <v>0</v>
      </c>
      <c r="AC407" s="76">
        <v>0</v>
      </c>
      <c r="AD407" s="76">
        <v>0</v>
      </c>
      <c r="AE407" s="76">
        <v>0</v>
      </c>
      <c r="AF407" s="76">
        <v>0</v>
      </c>
      <c r="AG407" s="76">
        <v>0</v>
      </c>
      <c r="AH407" s="76">
        <v>0</v>
      </c>
      <c r="AI407" s="76">
        <v>0</v>
      </c>
      <c r="AJ407" s="77">
        <f t="shared" si="6"/>
        <v>0</v>
      </c>
      <c r="AM407" s="70"/>
    </row>
    <row r="408" spans="1:39" ht="20.100000000000001" hidden="1" customHeight="1" outlineLevel="2">
      <c r="A408" s="73">
        <v>1341</v>
      </c>
      <c r="B408" s="74" t="s">
        <v>1044</v>
      </c>
      <c r="C408" s="75" t="s">
        <v>1298</v>
      </c>
      <c r="D408" s="76">
        <v>0</v>
      </c>
      <c r="E408" s="76">
        <v>0</v>
      </c>
      <c r="F408" s="76">
        <v>0</v>
      </c>
      <c r="G408" s="76">
        <v>0</v>
      </c>
      <c r="H408" s="76">
        <v>0</v>
      </c>
      <c r="I408" s="76">
        <v>0</v>
      </c>
      <c r="J408" s="76">
        <v>0</v>
      </c>
      <c r="K408" s="76">
        <v>0</v>
      </c>
      <c r="L408" s="76">
        <v>0</v>
      </c>
      <c r="M408" s="76">
        <v>0</v>
      </c>
      <c r="N408" s="76">
        <v>0</v>
      </c>
      <c r="O408" s="76">
        <v>0</v>
      </c>
      <c r="P408" s="76">
        <v>0</v>
      </c>
      <c r="Q408" s="76">
        <v>0</v>
      </c>
      <c r="R408" s="76">
        <v>0</v>
      </c>
      <c r="S408" s="76">
        <v>0</v>
      </c>
      <c r="T408" s="76">
        <v>0</v>
      </c>
      <c r="U408" s="76">
        <v>0</v>
      </c>
      <c r="V408" s="76">
        <v>0</v>
      </c>
      <c r="W408" s="76">
        <v>0</v>
      </c>
      <c r="X408" s="76">
        <v>0</v>
      </c>
      <c r="Y408" s="76">
        <v>0</v>
      </c>
      <c r="Z408" s="76">
        <v>0</v>
      </c>
      <c r="AA408" s="76">
        <v>0</v>
      </c>
      <c r="AB408" s="76">
        <v>0</v>
      </c>
      <c r="AC408" s="76">
        <v>0</v>
      </c>
      <c r="AD408" s="76">
        <v>0</v>
      </c>
      <c r="AE408" s="76">
        <v>0</v>
      </c>
      <c r="AF408" s="76">
        <v>0</v>
      </c>
      <c r="AG408" s="76">
        <v>0</v>
      </c>
      <c r="AH408" s="76">
        <v>0</v>
      </c>
      <c r="AI408" s="76">
        <v>0</v>
      </c>
      <c r="AJ408" s="77">
        <f t="shared" si="6"/>
        <v>0</v>
      </c>
      <c r="AM408" s="70"/>
    </row>
    <row r="409" spans="1:39" ht="20.100000000000001" hidden="1" customHeight="1" outlineLevel="2">
      <c r="A409" s="73">
        <v>1342</v>
      </c>
      <c r="B409" s="74" t="s">
        <v>1045</v>
      </c>
      <c r="C409" s="75" t="s">
        <v>1298</v>
      </c>
      <c r="D409" s="76">
        <v>0</v>
      </c>
      <c r="E409" s="76">
        <v>0</v>
      </c>
      <c r="F409" s="76">
        <v>0</v>
      </c>
      <c r="G409" s="76">
        <v>0</v>
      </c>
      <c r="H409" s="76">
        <v>0</v>
      </c>
      <c r="I409" s="76">
        <v>0</v>
      </c>
      <c r="J409" s="76">
        <v>0</v>
      </c>
      <c r="K409" s="76">
        <v>0</v>
      </c>
      <c r="L409" s="76">
        <v>0</v>
      </c>
      <c r="M409" s="76">
        <v>0</v>
      </c>
      <c r="N409" s="76">
        <v>0</v>
      </c>
      <c r="O409" s="76">
        <v>0</v>
      </c>
      <c r="P409" s="76">
        <v>0</v>
      </c>
      <c r="Q409" s="76">
        <v>0</v>
      </c>
      <c r="R409" s="76">
        <v>0</v>
      </c>
      <c r="S409" s="76">
        <v>0</v>
      </c>
      <c r="T409" s="76">
        <v>0</v>
      </c>
      <c r="U409" s="76">
        <v>0</v>
      </c>
      <c r="V409" s="76">
        <v>0</v>
      </c>
      <c r="W409" s="76">
        <v>0</v>
      </c>
      <c r="X409" s="76">
        <v>0</v>
      </c>
      <c r="Y409" s="76">
        <v>0</v>
      </c>
      <c r="Z409" s="76">
        <v>0</v>
      </c>
      <c r="AA409" s="76">
        <v>0</v>
      </c>
      <c r="AB409" s="76">
        <v>0</v>
      </c>
      <c r="AC409" s="76">
        <v>0</v>
      </c>
      <c r="AD409" s="76">
        <v>0</v>
      </c>
      <c r="AE409" s="76">
        <v>0</v>
      </c>
      <c r="AF409" s="76">
        <v>0</v>
      </c>
      <c r="AG409" s="76">
        <v>0</v>
      </c>
      <c r="AH409" s="76">
        <v>0</v>
      </c>
      <c r="AI409" s="76">
        <v>0</v>
      </c>
      <c r="AJ409" s="77">
        <f t="shared" si="6"/>
        <v>0</v>
      </c>
      <c r="AM409" s="70"/>
    </row>
    <row r="410" spans="1:39" ht="20.100000000000001" hidden="1" customHeight="1" outlineLevel="2">
      <c r="A410" s="73">
        <v>1343</v>
      </c>
      <c r="B410" s="74" t="s">
        <v>1046</v>
      </c>
      <c r="C410" s="75" t="s">
        <v>1298</v>
      </c>
      <c r="D410" s="76">
        <v>0</v>
      </c>
      <c r="E410" s="76">
        <v>0</v>
      </c>
      <c r="F410" s="76">
        <v>0</v>
      </c>
      <c r="G410" s="76">
        <v>0</v>
      </c>
      <c r="H410" s="76">
        <v>0</v>
      </c>
      <c r="I410" s="76">
        <v>0</v>
      </c>
      <c r="J410" s="76">
        <v>0</v>
      </c>
      <c r="K410" s="76">
        <v>0</v>
      </c>
      <c r="L410" s="76">
        <v>0</v>
      </c>
      <c r="M410" s="76">
        <v>0</v>
      </c>
      <c r="N410" s="76">
        <v>0</v>
      </c>
      <c r="O410" s="76">
        <v>0</v>
      </c>
      <c r="P410" s="76">
        <v>0</v>
      </c>
      <c r="Q410" s="76">
        <v>0</v>
      </c>
      <c r="R410" s="76">
        <v>0</v>
      </c>
      <c r="S410" s="76">
        <v>0</v>
      </c>
      <c r="T410" s="76">
        <v>0</v>
      </c>
      <c r="U410" s="76">
        <v>0</v>
      </c>
      <c r="V410" s="76">
        <v>0</v>
      </c>
      <c r="W410" s="76">
        <v>0</v>
      </c>
      <c r="X410" s="76">
        <v>0</v>
      </c>
      <c r="Y410" s="76">
        <v>0</v>
      </c>
      <c r="Z410" s="76">
        <v>0</v>
      </c>
      <c r="AA410" s="76">
        <v>0</v>
      </c>
      <c r="AB410" s="76">
        <v>0</v>
      </c>
      <c r="AC410" s="76">
        <v>0</v>
      </c>
      <c r="AD410" s="76">
        <v>0</v>
      </c>
      <c r="AE410" s="76">
        <v>0</v>
      </c>
      <c r="AF410" s="76">
        <v>0</v>
      </c>
      <c r="AG410" s="76">
        <v>0</v>
      </c>
      <c r="AH410" s="76">
        <v>0</v>
      </c>
      <c r="AI410" s="76">
        <v>0</v>
      </c>
      <c r="AJ410" s="77">
        <f t="shared" si="6"/>
        <v>0</v>
      </c>
      <c r="AM410" s="70"/>
    </row>
    <row r="411" spans="1:39" ht="20.100000000000001" hidden="1" customHeight="1" outlineLevel="2">
      <c r="A411" s="73">
        <v>1344</v>
      </c>
      <c r="B411" s="74" t="s">
        <v>1047</v>
      </c>
      <c r="C411" s="75" t="s">
        <v>1298</v>
      </c>
      <c r="D411" s="76">
        <v>0</v>
      </c>
      <c r="E411" s="76">
        <v>0</v>
      </c>
      <c r="F411" s="76">
        <v>0</v>
      </c>
      <c r="G411" s="76">
        <v>0</v>
      </c>
      <c r="H411" s="76">
        <v>0</v>
      </c>
      <c r="I411" s="76">
        <v>0</v>
      </c>
      <c r="J411" s="76">
        <v>0</v>
      </c>
      <c r="K411" s="76">
        <v>0</v>
      </c>
      <c r="L411" s="76">
        <v>0</v>
      </c>
      <c r="M411" s="76">
        <v>0</v>
      </c>
      <c r="N411" s="76">
        <v>0</v>
      </c>
      <c r="O411" s="76">
        <v>0</v>
      </c>
      <c r="P411" s="76">
        <v>0</v>
      </c>
      <c r="Q411" s="76">
        <v>0</v>
      </c>
      <c r="R411" s="76">
        <v>0</v>
      </c>
      <c r="S411" s="76">
        <v>0</v>
      </c>
      <c r="T411" s="76">
        <v>0</v>
      </c>
      <c r="U411" s="76">
        <v>0</v>
      </c>
      <c r="V411" s="76">
        <v>0</v>
      </c>
      <c r="W411" s="76">
        <v>0</v>
      </c>
      <c r="X411" s="76">
        <v>0</v>
      </c>
      <c r="Y411" s="76">
        <v>0</v>
      </c>
      <c r="Z411" s="76">
        <v>0</v>
      </c>
      <c r="AA411" s="76">
        <v>0</v>
      </c>
      <c r="AB411" s="76">
        <v>0</v>
      </c>
      <c r="AC411" s="76">
        <v>0</v>
      </c>
      <c r="AD411" s="76">
        <v>0</v>
      </c>
      <c r="AE411" s="76">
        <v>0</v>
      </c>
      <c r="AF411" s="76">
        <v>0</v>
      </c>
      <c r="AG411" s="76">
        <v>0</v>
      </c>
      <c r="AH411" s="76">
        <v>0</v>
      </c>
      <c r="AI411" s="76">
        <v>0</v>
      </c>
      <c r="AJ411" s="77">
        <f t="shared" si="6"/>
        <v>0</v>
      </c>
      <c r="AM411" s="70"/>
    </row>
    <row r="412" spans="1:39" ht="20.100000000000001" hidden="1" customHeight="1" outlineLevel="2">
      <c r="A412" s="73">
        <v>1345</v>
      </c>
      <c r="B412" s="74" t="s">
        <v>1048</v>
      </c>
      <c r="C412" s="75" t="s">
        <v>1298</v>
      </c>
      <c r="D412" s="76">
        <v>0</v>
      </c>
      <c r="E412" s="76">
        <v>0</v>
      </c>
      <c r="F412" s="76">
        <v>0</v>
      </c>
      <c r="G412" s="76">
        <v>0</v>
      </c>
      <c r="H412" s="76">
        <v>0</v>
      </c>
      <c r="I412" s="76">
        <v>0</v>
      </c>
      <c r="J412" s="76">
        <v>0</v>
      </c>
      <c r="K412" s="76">
        <v>0</v>
      </c>
      <c r="L412" s="76">
        <v>0</v>
      </c>
      <c r="M412" s="76">
        <v>0</v>
      </c>
      <c r="N412" s="76">
        <v>0</v>
      </c>
      <c r="O412" s="76">
        <v>0</v>
      </c>
      <c r="P412" s="76">
        <v>0</v>
      </c>
      <c r="Q412" s="76">
        <v>0</v>
      </c>
      <c r="R412" s="76">
        <v>0</v>
      </c>
      <c r="S412" s="76">
        <v>0</v>
      </c>
      <c r="T412" s="76">
        <v>0</v>
      </c>
      <c r="U412" s="76">
        <v>0</v>
      </c>
      <c r="V412" s="76">
        <v>0</v>
      </c>
      <c r="W412" s="76">
        <v>0</v>
      </c>
      <c r="X412" s="76">
        <v>0</v>
      </c>
      <c r="Y412" s="76">
        <v>0</v>
      </c>
      <c r="Z412" s="76">
        <v>0</v>
      </c>
      <c r="AA412" s="76">
        <v>0</v>
      </c>
      <c r="AB412" s="76">
        <v>0</v>
      </c>
      <c r="AC412" s="76">
        <v>0</v>
      </c>
      <c r="AD412" s="76">
        <v>0</v>
      </c>
      <c r="AE412" s="76">
        <v>0</v>
      </c>
      <c r="AF412" s="76">
        <v>0</v>
      </c>
      <c r="AG412" s="76">
        <v>0</v>
      </c>
      <c r="AH412" s="76">
        <v>0</v>
      </c>
      <c r="AI412" s="76">
        <v>0</v>
      </c>
      <c r="AJ412" s="77">
        <f t="shared" si="6"/>
        <v>0</v>
      </c>
      <c r="AM412" s="70"/>
    </row>
    <row r="413" spans="1:39" ht="20.100000000000001" hidden="1" customHeight="1" outlineLevel="2">
      <c r="A413" s="73">
        <v>1346</v>
      </c>
      <c r="B413" s="74" t="s">
        <v>1049</v>
      </c>
      <c r="C413" s="75" t="s">
        <v>1298</v>
      </c>
      <c r="D413" s="76">
        <v>0</v>
      </c>
      <c r="E413" s="76">
        <v>0</v>
      </c>
      <c r="F413" s="76">
        <v>0</v>
      </c>
      <c r="G413" s="76">
        <v>0</v>
      </c>
      <c r="H413" s="76">
        <v>0</v>
      </c>
      <c r="I413" s="76">
        <v>0</v>
      </c>
      <c r="J413" s="76">
        <v>0</v>
      </c>
      <c r="K413" s="76">
        <v>0</v>
      </c>
      <c r="L413" s="76">
        <v>0</v>
      </c>
      <c r="M413" s="76">
        <v>0</v>
      </c>
      <c r="N413" s="76">
        <v>0</v>
      </c>
      <c r="O413" s="76">
        <v>0</v>
      </c>
      <c r="P413" s="76">
        <v>0</v>
      </c>
      <c r="Q413" s="76">
        <v>0</v>
      </c>
      <c r="R413" s="76">
        <v>0</v>
      </c>
      <c r="S413" s="76">
        <v>0</v>
      </c>
      <c r="T413" s="76">
        <v>0</v>
      </c>
      <c r="U413" s="76">
        <v>0</v>
      </c>
      <c r="V413" s="76">
        <v>0</v>
      </c>
      <c r="W413" s="76">
        <v>0</v>
      </c>
      <c r="X413" s="76">
        <v>0</v>
      </c>
      <c r="Y413" s="76">
        <v>0</v>
      </c>
      <c r="Z413" s="76">
        <v>0</v>
      </c>
      <c r="AA413" s="76">
        <v>0</v>
      </c>
      <c r="AB413" s="76">
        <v>0</v>
      </c>
      <c r="AC413" s="76">
        <v>0</v>
      </c>
      <c r="AD413" s="76">
        <v>0</v>
      </c>
      <c r="AE413" s="76">
        <v>0</v>
      </c>
      <c r="AF413" s="76">
        <v>0</v>
      </c>
      <c r="AG413" s="76">
        <v>0</v>
      </c>
      <c r="AH413" s="76">
        <v>0</v>
      </c>
      <c r="AI413" s="76">
        <v>0</v>
      </c>
      <c r="AJ413" s="77">
        <f t="shared" si="6"/>
        <v>0</v>
      </c>
      <c r="AM413" s="70"/>
    </row>
    <row r="414" spans="1:39" ht="20.100000000000001" hidden="1" customHeight="1" outlineLevel="2">
      <c r="A414" s="73">
        <v>1347</v>
      </c>
      <c r="B414" s="74" t="s">
        <v>1050</v>
      </c>
      <c r="C414" s="75" t="s">
        <v>1298</v>
      </c>
      <c r="D414" s="76">
        <v>0</v>
      </c>
      <c r="E414" s="76">
        <v>0</v>
      </c>
      <c r="F414" s="76">
        <v>0</v>
      </c>
      <c r="G414" s="76">
        <v>28059.75</v>
      </c>
      <c r="H414" s="76">
        <v>0</v>
      </c>
      <c r="I414" s="76">
        <v>0</v>
      </c>
      <c r="J414" s="76">
        <v>0</v>
      </c>
      <c r="K414" s="76">
        <v>0</v>
      </c>
      <c r="L414" s="76">
        <v>0</v>
      </c>
      <c r="M414" s="76">
        <v>0</v>
      </c>
      <c r="N414" s="76">
        <v>0</v>
      </c>
      <c r="O414" s="76">
        <v>0</v>
      </c>
      <c r="P414" s="76">
        <v>0</v>
      </c>
      <c r="Q414" s="76">
        <v>0</v>
      </c>
      <c r="R414" s="76">
        <v>0</v>
      </c>
      <c r="S414" s="76">
        <v>0</v>
      </c>
      <c r="T414" s="76">
        <v>0</v>
      </c>
      <c r="U414" s="76">
        <v>0</v>
      </c>
      <c r="V414" s="76">
        <v>0</v>
      </c>
      <c r="W414" s="76">
        <v>0</v>
      </c>
      <c r="X414" s="76">
        <v>0</v>
      </c>
      <c r="Y414" s="76">
        <v>0</v>
      </c>
      <c r="Z414" s="76">
        <v>0</v>
      </c>
      <c r="AA414" s="76">
        <v>0</v>
      </c>
      <c r="AB414" s="76">
        <v>0</v>
      </c>
      <c r="AC414" s="76">
        <v>0</v>
      </c>
      <c r="AD414" s="76">
        <v>0</v>
      </c>
      <c r="AE414" s="76">
        <v>0</v>
      </c>
      <c r="AF414" s="76">
        <v>0</v>
      </c>
      <c r="AG414" s="76">
        <v>0</v>
      </c>
      <c r="AH414" s="76">
        <v>0</v>
      </c>
      <c r="AI414" s="76">
        <v>0</v>
      </c>
      <c r="AJ414" s="77">
        <f t="shared" si="6"/>
        <v>28059.75</v>
      </c>
      <c r="AM414" s="70"/>
    </row>
    <row r="415" spans="1:39" ht="20.100000000000001" hidden="1" customHeight="1" outlineLevel="2">
      <c r="A415" s="73">
        <v>1401</v>
      </c>
      <c r="B415" s="74" t="s">
        <v>1051</v>
      </c>
      <c r="C415" s="75" t="s">
        <v>1298</v>
      </c>
      <c r="D415" s="76">
        <v>0</v>
      </c>
      <c r="E415" s="76">
        <v>0</v>
      </c>
      <c r="F415" s="76">
        <v>0</v>
      </c>
      <c r="G415" s="76">
        <v>0</v>
      </c>
      <c r="H415" s="76">
        <v>0</v>
      </c>
      <c r="I415" s="76">
        <v>0</v>
      </c>
      <c r="J415" s="76">
        <v>0</v>
      </c>
      <c r="K415" s="76">
        <v>0</v>
      </c>
      <c r="L415" s="76">
        <v>0</v>
      </c>
      <c r="M415" s="76">
        <v>0</v>
      </c>
      <c r="N415" s="76">
        <v>0</v>
      </c>
      <c r="O415" s="76">
        <v>0</v>
      </c>
      <c r="P415" s="76">
        <v>0</v>
      </c>
      <c r="Q415" s="76">
        <v>0</v>
      </c>
      <c r="R415" s="76">
        <v>0</v>
      </c>
      <c r="S415" s="76">
        <v>0</v>
      </c>
      <c r="T415" s="76">
        <v>0</v>
      </c>
      <c r="U415" s="76">
        <v>0</v>
      </c>
      <c r="V415" s="76">
        <v>0</v>
      </c>
      <c r="W415" s="76">
        <v>0</v>
      </c>
      <c r="X415" s="76">
        <v>0</v>
      </c>
      <c r="Y415" s="76">
        <v>0</v>
      </c>
      <c r="Z415" s="76">
        <v>0</v>
      </c>
      <c r="AA415" s="76">
        <v>0</v>
      </c>
      <c r="AB415" s="76">
        <v>0</v>
      </c>
      <c r="AC415" s="76">
        <v>0</v>
      </c>
      <c r="AD415" s="76">
        <v>0</v>
      </c>
      <c r="AE415" s="76">
        <v>0</v>
      </c>
      <c r="AF415" s="76">
        <v>0</v>
      </c>
      <c r="AG415" s="76">
        <v>0</v>
      </c>
      <c r="AH415" s="76">
        <v>0</v>
      </c>
      <c r="AI415" s="76">
        <v>0</v>
      </c>
      <c r="AJ415" s="77">
        <f t="shared" si="6"/>
        <v>0</v>
      </c>
      <c r="AM415" s="70"/>
    </row>
    <row r="416" spans="1:39" ht="20.100000000000001" hidden="1" customHeight="1" outlineLevel="2">
      <c r="A416" s="73">
        <v>1402</v>
      </c>
      <c r="B416" s="74" t="s">
        <v>1052</v>
      </c>
      <c r="C416" s="75" t="s">
        <v>1298</v>
      </c>
      <c r="D416" s="76">
        <v>0</v>
      </c>
      <c r="E416" s="76">
        <v>0</v>
      </c>
      <c r="F416" s="76">
        <v>0</v>
      </c>
      <c r="G416" s="76">
        <v>0</v>
      </c>
      <c r="H416" s="76">
        <v>0</v>
      </c>
      <c r="I416" s="76">
        <v>0</v>
      </c>
      <c r="J416" s="76">
        <v>0</v>
      </c>
      <c r="K416" s="76">
        <v>0</v>
      </c>
      <c r="L416" s="76">
        <v>0</v>
      </c>
      <c r="M416" s="76">
        <v>0</v>
      </c>
      <c r="N416" s="76">
        <v>0</v>
      </c>
      <c r="O416" s="76">
        <v>0</v>
      </c>
      <c r="P416" s="76">
        <v>0</v>
      </c>
      <c r="Q416" s="76">
        <v>0</v>
      </c>
      <c r="R416" s="76">
        <v>0</v>
      </c>
      <c r="S416" s="76">
        <v>0</v>
      </c>
      <c r="T416" s="76">
        <v>0</v>
      </c>
      <c r="U416" s="76">
        <v>0</v>
      </c>
      <c r="V416" s="76">
        <v>0</v>
      </c>
      <c r="W416" s="76">
        <v>0</v>
      </c>
      <c r="X416" s="76">
        <v>0</v>
      </c>
      <c r="Y416" s="76">
        <v>0</v>
      </c>
      <c r="Z416" s="76">
        <v>0</v>
      </c>
      <c r="AA416" s="76">
        <v>0</v>
      </c>
      <c r="AB416" s="76">
        <v>0</v>
      </c>
      <c r="AC416" s="76">
        <v>0</v>
      </c>
      <c r="AD416" s="76">
        <v>0</v>
      </c>
      <c r="AE416" s="76">
        <v>0</v>
      </c>
      <c r="AF416" s="76">
        <v>0</v>
      </c>
      <c r="AG416" s="76">
        <v>0</v>
      </c>
      <c r="AH416" s="76">
        <v>0</v>
      </c>
      <c r="AI416" s="76">
        <v>0</v>
      </c>
      <c r="AJ416" s="77">
        <f t="shared" si="6"/>
        <v>0</v>
      </c>
      <c r="AM416" s="70"/>
    </row>
    <row r="417" spans="1:39" ht="20.100000000000001" hidden="1" customHeight="1" outlineLevel="2">
      <c r="A417" s="73">
        <v>1403</v>
      </c>
      <c r="B417" s="74" t="s">
        <v>1053</v>
      </c>
      <c r="C417" s="75" t="s">
        <v>1298</v>
      </c>
      <c r="D417" s="76">
        <v>0</v>
      </c>
      <c r="E417" s="76">
        <v>0</v>
      </c>
      <c r="F417" s="76">
        <v>0</v>
      </c>
      <c r="G417" s="76">
        <v>0</v>
      </c>
      <c r="H417" s="76">
        <v>0</v>
      </c>
      <c r="I417" s="76">
        <v>0</v>
      </c>
      <c r="J417" s="76">
        <v>0</v>
      </c>
      <c r="K417" s="76">
        <v>0</v>
      </c>
      <c r="L417" s="76">
        <v>0</v>
      </c>
      <c r="M417" s="76">
        <v>0</v>
      </c>
      <c r="N417" s="76">
        <v>0</v>
      </c>
      <c r="O417" s="76">
        <v>0</v>
      </c>
      <c r="P417" s="76">
        <v>0</v>
      </c>
      <c r="Q417" s="76">
        <v>0</v>
      </c>
      <c r="R417" s="76">
        <v>0</v>
      </c>
      <c r="S417" s="76">
        <v>0</v>
      </c>
      <c r="T417" s="76">
        <v>0</v>
      </c>
      <c r="U417" s="76">
        <v>0</v>
      </c>
      <c r="V417" s="76">
        <v>0</v>
      </c>
      <c r="W417" s="76">
        <v>0</v>
      </c>
      <c r="X417" s="76">
        <v>0</v>
      </c>
      <c r="Y417" s="76">
        <v>0</v>
      </c>
      <c r="Z417" s="76">
        <v>0</v>
      </c>
      <c r="AA417" s="76">
        <v>0</v>
      </c>
      <c r="AB417" s="76">
        <v>0</v>
      </c>
      <c r="AC417" s="76">
        <v>0</v>
      </c>
      <c r="AD417" s="76">
        <v>0</v>
      </c>
      <c r="AE417" s="76">
        <v>0</v>
      </c>
      <c r="AF417" s="76">
        <v>0</v>
      </c>
      <c r="AG417" s="76">
        <v>0</v>
      </c>
      <c r="AH417" s="76">
        <v>0</v>
      </c>
      <c r="AI417" s="76">
        <v>0</v>
      </c>
      <c r="AJ417" s="77">
        <f t="shared" si="6"/>
        <v>0</v>
      </c>
      <c r="AM417" s="70"/>
    </row>
    <row r="418" spans="1:39" ht="20.100000000000001" hidden="1" customHeight="1" outlineLevel="2">
      <c r="A418" s="73">
        <v>1404</v>
      </c>
      <c r="B418" s="74" t="s">
        <v>1054</v>
      </c>
      <c r="C418" s="75" t="s">
        <v>1298</v>
      </c>
      <c r="D418" s="76">
        <v>0</v>
      </c>
      <c r="E418" s="76">
        <v>0</v>
      </c>
      <c r="F418" s="76">
        <v>0</v>
      </c>
      <c r="G418" s="76">
        <v>0</v>
      </c>
      <c r="H418" s="76">
        <v>0</v>
      </c>
      <c r="I418" s="76">
        <v>0</v>
      </c>
      <c r="J418" s="76">
        <v>0</v>
      </c>
      <c r="K418" s="76">
        <v>0</v>
      </c>
      <c r="L418" s="76">
        <v>0</v>
      </c>
      <c r="M418" s="76">
        <v>0</v>
      </c>
      <c r="N418" s="76">
        <v>0</v>
      </c>
      <c r="O418" s="76">
        <v>0</v>
      </c>
      <c r="P418" s="76">
        <v>0</v>
      </c>
      <c r="Q418" s="76">
        <v>0</v>
      </c>
      <c r="R418" s="76">
        <v>0</v>
      </c>
      <c r="S418" s="76">
        <v>0</v>
      </c>
      <c r="T418" s="76">
        <v>0</v>
      </c>
      <c r="U418" s="76">
        <v>0</v>
      </c>
      <c r="V418" s="76">
        <v>0</v>
      </c>
      <c r="W418" s="76">
        <v>0</v>
      </c>
      <c r="X418" s="76">
        <v>0</v>
      </c>
      <c r="Y418" s="76">
        <v>0</v>
      </c>
      <c r="Z418" s="76">
        <v>0</v>
      </c>
      <c r="AA418" s="76">
        <v>0</v>
      </c>
      <c r="AB418" s="76">
        <v>0</v>
      </c>
      <c r="AC418" s="76">
        <v>0</v>
      </c>
      <c r="AD418" s="76">
        <v>0</v>
      </c>
      <c r="AE418" s="76">
        <v>0</v>
      </c>
      <c r="AF418" s="76">
        <v>0</v>
      </c>
      <c r="AG418" s="76">
        <v>0</v>
      </c>
      <c r="AH418" s="76">
        <v>0</v>
      </c>
      <c r="AI418" s="76">
        <v>0</v>
      </c>
      <c r="AJ418" s="77">
        <f t="shared" si="6"/>
        <v>0</v>
      </c>
      <c r="AM418" s="70"/>
    </row>
    <row r="419" spans="1:39" ht="20.100000000000001" hidden="1" customHeight="1" outlineLevel="2">
      <c r="A419" s="73">
        <v>1405</v>
      </c>
      <c r="B419" s="74" t="s">
        <v>1055</v>
      </c>
      <c r="C419" s="75" t="s">
        <v>1298</v>
      </c>
      <c r="D419" s="76">
        <v>0</v>
      </c>
      <c r="E419" s="76">
        <v>0</v>
      </c>
      <c r="F419" s="76">
        <v>0</v>
      </c>
      <c r="G419" s="76">
        <v>0</v>
      </c>
      <c r="H419" s="76">
        <v>0</v>
      </c>
      <c r="I419" s="76">
        <v>0</v>
      </c>
      <c r="J419" s="76">
        <v>0</v>
      </c>
      <c r="K419" s="76">
        <v>0</v>
      </c>
      <c r="L419" s="76">
        <v>0</v>
      </c>
      <c r="M419" s="76">
        <v>0</v>
      </c>
      <c r="N419" s="76">
        <v>0</v>
      </c>
      <c r="O419" s="76">
        <v>0</v>
      </c>
      <c r="P419" s="76">
        <v>0</v>
      </c>
      <c r="Q419" s="76">
        <v>0</v>
      </c>
      <c r="R419" s="76">
        <v>0</v>
      </c>
      <c r="S419" s="76">
        <v>0</v>
      </c>
      <c r="T419" s="76">
        <v>0</v>
      </c>
      <c r="U419" s="76">
        <v>0</v>
      </c>
      <c r="V419" s="76">
        <v>0</v>
      </c>
      <c r="W419" s="76">
        <v>0</v>
      </c>
      <c r="X419" s="76">
        <v>0</v>
      </c>
      <c r="Y419" s="76">
        <v>0</v>
      </c>
      <c r="Z419" s="76">
        <v>0</v>
      </c>
      <c r="AA419" s="76">
        <v>0</v>
      </c>
      <c r="AB419" s="76">
        <v>0</v>
      </c>
      <c r="AC419" s="76">
        <v>0</v>
      </c>
      <c r="AD419" s="76">
        <v>0</v>
      </c>
      <c r="AE419" s="76">
        <v>0</v>
      </c>
      <c r="AF419" s="76">
        <v>0</v>
      </c>
      <c r="AG419" s="76">
        <v>0</v>
      </c>
      <c r="AH419" s="76">
        <v>0</v>
      </c>
      <c r="AI419" s="76">
        <v>0</v>
      </c>
      <c r="AJ419" s="77">
        <f t="shared" si="6"/>
        <v>0</v>
      </c>
      <c r="AM419" s="70"/>
    </row>
    <row r="420" spans="1:39" ht="20.100000000000001" hidden="1" customHeight="1" outlineLevel="2">
      <c r="A420" s="73">
        <v>1406</v>
      </c>
      <c r="B420" s="74" t="s">
        <v>1056</v>
      </c>
      <c r="C420" s="75" t="s">
        <v>1298</v>
      </c>
      <c r="D420" s="76">
        <v>0</v>
      </c>
      <c r="E420" s="76">
        <v>0</v>
      </c>
      <c r="F420" s="76">
        <v>0</v>
      </c>
      <c r="G420" s="76">
        <v>0</v>
      </c>
      <c r="H420" s="76">
        <v>0</v>
      </c>
      <c r="I420" s="76">
        <v>0</v>
      </c>
      <c r="J420" s="76">
        <v>0</v>
      </c>
      <c r="K420" s="76">
        <v>0</v>
      </c>
      <c r="L420" s="76">
        <v>0</v>
      </c>
      <c r="M420" s="76">
        <v>0</v>
      </c>
      <c r="N420" s="76">
        <v>0</v>
      </c>
      <c r="O420" s="76">
        <v>0</v>
      </c>
      <c r="P420" s="76">
        <v>0</v>
      </c>
      <c r="Q420" s="76">
        <v>0</v>
      </c>
      <c r="R420" s="76">
        <v>0</v>
      </c>
      <c r="S420" s="76">
        <v>0</v>
      </c>
      <c r="T420" s="76">
        <v>0</v>
      </c>
      <c r="U420" s="76">
        <v>0</v>
      </c>
      <c r="V420" s="76">
        <v>0</v>
      </c>
      <c r="W420" s="76">
        <v>0</v>
      </c>
      <c r="X420" s="76">
        <v>0</v>
      </c>
      <c r="Y420" s="76">
        <v>0</v>
      </c>
      <c r="Z420" s="76">
        <v>0</v>
      </c>
      <c r="AA420" s="76">
        <v>0</v>
      </c>
      <c r="AB420" s="76">
        <v>0</v>
      </c>
      <c r="AC420" s="76">
        <v>0</v>
      </c>
      <c r="AD420" s="76">
        <v>0</v>
      </c>
      <c r="AE420" s="76">
        <v>0</v>
      </c>
      <c r="AF420" s="76">
        <v>0</v>
      </c>
      <c r="AG420" s="76">
        <v>0</v>
      </c>
      <c r="AH420" s="76">
        <v>0</v>
      </c>
      <c r="AI420" s="76">
        <v>0</v>
      </c>
      <c r="AJ420" s="77">
        <f t="shared" si="6"/>
        <v>0</v>
      </c>
      <c r="AM420" s="70"/>
    </row>
    <row r="421" spans="1:39" ht="20.100000000000001" hidden="1" customHeight="1" outlineLevel="2">
      <c r="A421" s="73">
        <v>1407</v>
      </c>
      <c r="B421" s="74" t="s">
        <v>1057</v>
      </c>
      <c r="C421" s="75" t="s">
        <v>1298</v>
      </c>
      <c r="D421" s="76">
        <v>0</v>
      </c>
      <c r="E421" s="76">
        <v>0</v>
      </c>
      <c r="F421" s="76">
        <v>0</v>
      </c>
      <c r="G421" s="76">
        <v>0</v>
      </c>
      <c r="H421" s="76">
        <v>0</v>
      </c>
      <c r="I421" s="76">
        <v>0</v>
      </c>
      <c r="J421" s="76">
        <v>0</v>
      </c>
      <c r="K421" s="76">
        <v>0</v>
      </c>
      <c r="L421" s="76">
        <v>0</v>
      </c>
      <c r="M421" s="76">
        <v>0</v>
      </c>
      <c r="N421" s="76">
        <v>0</v>
      </c>
      <c r="O421" s="76">
        <v>0</v>
      </c>
      <c r="P421" s="76">
        <v>0</v>
      </c>
      <c r="Q421" s="76">
        <v>0</v>
      </c>
      <c r="R421" s="76">
        <v>0</v>
      </c>
      <c r="S421" s="76">
        <v>0</v>
      </c>
      <c r="T421" s="76">
        <v>0</v>
      </c>
      <c r="U421" s="76">
        <v>0</v>
      </c>
      <c r="V421" s="76">
        <v>0</v>
      </c>
      <c r="W421" s="76">
        <v>0</v>
      </c>
      <c r="X421" s="76">
        <v>0</v>
      </c>
      <c r="Y421" s="76">
        <v>0</v>
      </c>
      <c r="Z421" s="76">
        <v>0</v>
      </c>
      <c r="AA421" s="76">
        <v>0</v>
      </c>
      <c r="AB421" s="76">
        <v>0</v>
      </c>
      <c r="AC421" s="76">
        <v>0</v>
      </c>
      <c r="AD421" s="76">
        <v>0</v>
      </c>
      <c r="AE421" s="76">
        <v>0</v>
      </c>
      <c r="AF421" s="76">
        <v>0</v>
      </c>
      <c r="AG421" s="76">
        <v>0</v>
      </c>
      <c r="AH421" s="76">
        <v>0</v>
      </c>
      <c r="AI421" s="76">
        <v>0</v>
      </c>
      <c r="AJ421" s="77">
        <f t="shared" si="6"/>
        <v>0</v>
      </c>
      <c r="AM421" s="70"/>
    </row>
    <row r="422" spans="1:39" ht="20.100000000000001" hidden="1" customHeight="1" outlineLevel="2">
      <c r="A422" s="73">
        <v>1408</v>
      </c>
      <c r="B422" s="74" t="s">
        <v>1058</v>
      </c>
      <c r="C422" s="75" t="s">
        <v>1298</v>
      </c>
      <c r="D422" s="76">
        <v>0</v>
      </c>
      <c r="E422" s="76">
        <v>0</v>
      </c>
      <c r="F422" s="76">
        <v>0</v>
      </c>
      <c r="G422" s="76">
        <v>0</v>
      </c>
      <c r="H422" s="76">
        <v>0</v>
      </c>
      <c r="I422" s="76">
        <v>0</v>
      </c>
      <c r="J422" s="76">
        <v>0</v>
      </c>
      <c r="K422" s="76">
        <v>0</v>
      </c>
      <c r="L422" s="76">
        <v>0</v>
      </c>
      <c r="M422" s="76">
        <v>0</v>
      </c>
      <c r="N422" s="76">
        <v>0</v>
      </c>
      <c r="O422" s="76">
        <v>0</v>
      </c>
      <c r="P422" s="76">
        <v>0</v>
      </c>
      <c r="Q422" s="76">
        <v>0</v>
      </c>
      <c r="R422" s="76">
        <v>0</v>
      </c>
      <c r="S422" s="76">
        <v>0</v>
      </c>
      <c r="T422" s="76">
        <v>0</v>
      </c>
      <c r="U422" s="76">
        <v>0</v>
      </c>
      <c r="V422" s="76">
        <v>0</v>
      </c>
      <c r="W422" s="76">
        <v>0</v>
      </c>
      <c r="X422" s="76">
        <v>0</v>
      </c>
      <c r="Y422" s="76">
        <v>0</v>
      </c>
      <c r="Z422" s="76">
        <v>0</v>
      </c>
      <c r="AA422" s="76">
        <v>0</v>
      </c>
      <c r="AB422" s="76">
        <v>0</v>
      </c>
      <c r="AC422" s="76">
        <v>0</v>
      </c>
      <c r="AD422" s="76">
        <v>0</v>
      </c>
      <c r="AE422" s="76">
        <v>0</v>
      </c>
      <c r="AF422" s="76">
        <v>0</v>
      </c>
      <c r="AG422" s="76">
        <v>0</v>
      </c>
      <c r="AH422" s="76">
        <v>0</v>
      </c>
      <c r="AI422" s="76">
        <v>0</v>
      </c>
      <c r="AJ422" s="77">
        <f t="shared" si="6"/>
        <v>0</v>
      </c>
      <c r="AM422" s="70"/>
    </row>
    <row r="423" spans="1:39" ht="20.100000000000001" hidden="1" customHeight="1" outlineLevel="2">
      <c r="A423" s="73">
        <v>1409</v>
      </c>
      <c r="B423" s="74" t="s">
        <v>1059</v>
      </c>
      <c r="C423" s="75" t="s">
        <v>1298</v>
      </c>
      <c r="D423" s="76">
        <v>0</v>
      </c>
      <c r="E423" s="76">
        <v>0</v>
      </c>
      <c r="F423" s="76">
        <v>0</v>
      </c>
      <c r="G423" s="76">
        <v>0</v>
      </c>
      <c r="H423" s="76">
        <v>0</v>
      </c>
      <c r="I423" s="76">
        <v>0</v>
      </c>
      <c r="J423" s="76">
        <v>0</v>
      </c>
      <c r="K423" s="76">
        <v>0</v>
      </c>
      <c r="L423" s="76">
        <v>0</v>
      </c>
      <c r="M423" s="76">
        <v>0</v>
      </c>
      <c r="N423" s="76">
        <v>0</v>
      </c>
      <c r="O423" s="76">
        <v>0</v>
      </c>
      <c r="P423" s="76">
        <v>0</v>
      </c>
      <c r="Q423" s="76">
        <v>0</v>
      </c>
      <c r="R423" s="76">
        <v>0</v>
      </c>
      <c r="S423" s="76">
        <v>0</v>
      </c>
      <c r="T423" s="76">
        <v>0</v>
      </c>
      <c r="U423" s="76">
        <v>0</v>
      </c>
      <c r="V423" s="76">
        <v>0</v>
      </c>
      <c r="W423" s="76">
        <v>0</v>
      </c>
      <c r="X423" s="76">
        <v>0</v>
      </c>
      <c r="Y423" s="76">
        <v>0</v>
      </c>
      <c r="Z423" s="76">
        <v>0</v>
      </c>
      <c r="AA423" s="76">
        <v>0</v>
      </c>
      <c r="AB423" s="76">
        <v>0</v>
      </c>
      <c r="AC423" s="76">
        <v>0</v>
      </c>
      <c r="AD423" s="76">
        <v>0</v>
      </c>
      <c r="AE423" s="76">
        <v>0</v>
      </c>
      <c r="AF423" s="76">
        <v>0</v>
      </c>
      <c r="AG423" s="76">
        <v>0</v>
      </c>
      <c r="AH423" s="76">
        <v>0</v>
      </c>
      <c r="AI423" s="76">
        <v>0</v>
      </c>
      <c r="AJ423" s="77">
        <f t="shared" si="6"/>
        <v>0</v>
      </c>
      <c r="AM423" s="70"/>
    </row>
    <row r="424" spans="1:39" ht="20.100000000000001" hidden="1" customHeight="1" outlineLevel="2">
      <c r="A424" s="73">
        <v>1410</v>
      </c>
      <c r="B424" s="74" t="s">
        <v>1060</v>
      </c>
      <c r="C424" s="75" t="s">
        <v>1298</v>
      </c>
      <c r="D424" s="76">
        <v>0</v>
      </c>
      <c r="E424" s="76">
        <v>0</v>
      </c>
      <c r="F424" s="76">
        <v>0</v>
      </c>
      <c r="G424" s="76">
        <v>0</v>
      </c>
      <c r="H424" s="76">
        <v>0</v>
      </c>
      <c r="I424" s="76">
        <v>0</v>
      </c>
      <c r="J424" s="76">
        <v>0</v>
      </c>
      <c r="K424" s="76">
        <v>0</v>
      </c>
      <c r="L424" s="76">
        <v>0</v>
      </c>
      <c r="M424" s="76">
        <v>0</v>
      </c>
      <c r="N424" s="76">
        <v>0</v>
      </c>
      <c r="O424" s="76">
        <v>0</v>
      </c>
      <c r="P424" s="76">
        <v>0</v>
      </c>
      <c r="Q424" s="76">
        <v>0</v>
      </c>
      <c r="R424" s="76">
        <v>0</v>
      </c>
      <c r="S424" s="76">
        <v>0</v>
      </c>
      <c r="T424" s="76">
        <v>0</v>
      </c>
      <c r="U424" s="76">
        <v>0</v>
      </c>
      <c r="V424" s="76">
        <v>0</v>
      </c>
      <c r="W424" s="76">
        <v>0</v>
      </c>
      <c r="X424" s="76">
        <v>0</v>
      </c>
      <c r="Y424" s="76">
        <v>0</v>
      </c>
      <c r="Z424" s="76">
        <v>0</v>
      </c>
      <c r="AA424" s="76">
        <v>0</v>
      </c>
      <c r="AB424" s="76">
        <v>0</v>
      </c>
      <c r="AC424" s="76">
        <v>0</v>
      </c>
      <c r="AD424" s="76">
        <v>0</v>
      </c>
      <c r="AE424" s="76">
        <v>0</v>
      </c>
      <c r="AF424" s="76">
        <v>0</v>
      </c>
      <c r="AG424" s="76">
        <v>0</v>
      </c>
      <c r="AH424" s="76">
        <v>0</v>
      </c>
      <c r="AI424" s="76">
        <v>0</v>
      </c>
      <c r="AJ424" s="77">
        <f t="shared" si="6"/>
        <v>0</v>
      </c>
      <c r="AM424" s="70"/>
    </row>
    <row r="425" spans="1:39" ht="20.100000000000001" hidden="1" customHeight="1" outlineLevel="2">
      <c r="A425" s="73">
        <v>1411</v>
      </c>
      <c r="B425" s="74" t="s">
        <v>1061</v>
      </c>
      <c r="C425" s="75" t="s">
        <v>1298</v>
      </c>
      <c r="D425" s="76">
        <v>0</v>
      </c>
      <c r="E425" s="76">
        <v>0</v>
      </c>
      <c r="F425" s="76">
        <v>0</v>
      </c>
      <c r="G425" s="76">
        <v>0</v>
      </c>
      <c r="H425" s="76">
        <v>0</v>
      </c>
      <c r="I425" s="76">
        <v>0</v>
      </c>
      <c r="J425" s="76">
        <v>0</v>
      </c>
      <c r="K425" s="76">
        <v>0</v>
      </c>
      <c r="L425" s="76">
        <v>0</v>
      </c>
      <c r="M425" s="76">
        <v>0</v>
      </c>
      <c r="N425" s="76">
        <v>0</v>
      </c>
      <c r="O425" s="76">
        <v>0</v>
      </c>
      <c r="P425" s="76">
        <v>0</v>
      </c>
      <c r="Q425" s="76">
        <v>0</v>
      </c>
      <c r="R425" s="76">
        <v>0</v>
      </c>
      <c r="S425" s="76">
        <v>0</v>
      </c>
      <c r="T425" s="76">
        <v>0</v>
      </c>
      <c r="U425" s="76">
        <v>0</v>
      </c>
      <c r="V425" s="76">
        <v>0</v>
      </c>
      <c r="W425" s="76">
        <v>0</v>
      </c>
      <c r="X425" s="76">
        <v>0</v>
      </c>
      <c r="Y425" s="76">
        <v>0</v>
      </c>
      <c r="Z425" s="76">
        <v>0</v>
      </c>
      <c r="AA425" s="76">
        <v>0</v>
      </c>
      <c r="AB425" s="76">
        <v>0</v>
      </c>
      <c r="AC425" s="76">
        <v>0</v>
      </c>
      <c r="AD425" s="76">
        <v>0</v>
      </c>
      <c r="AE425" s="76">
        <v>0</v>
      </c>
      <c r="AF425" s="76">
        <v>0</v>
      </c>
      <c r="AG425" s="76">
        <v>0</v>
      </c>
      <c r="AH425" s="76">
        <v>0</v>
      </c>
      <c r="AI425" s="76">
        <v>0</v>
      </c>
      <c r="AJ425" s="77">
        <f t="shared" si="6"/>
        <v>0</v>
      </c>
      <c r="AM425" s="70"/>
    </row>
    <row r="426" spans="1:39" ht="20.100000000000001" hidden="1" customHeight="1" outlineLevel="2">
      <c r="A426" s="73">
        <v>1412</v>
      </c>
      <c r="B426" s="74" t="s">
        <v>1062</v>
      </c>
      <c r="C426" s="75" t="s">
        <v>1298</v>
      </c>
      <c r="D426" s="76">
        <v>0</v>
      </c>
      <c r="E426" s="76">
        <v>0</v>
      </c>
      <c r="F426" s="76">
        <v>0</v>
      </c>
      <c r="G426" s="76">
        <v>0</v>
      </c>
      <c r="H426" s="76">
        <v>0</v>
      </c>
      <c r="I426" s="76">
        <v>0</v>
      </c>
      <c r="J426" s="76">
        <v>0</v>
      </c>
      <c r="K426" s="76">
        <v>0</v>
      </c>
      <c r="L426" s="76">
        <v>0</v>
      </c>
      <c r="M426" s="76">
        <v>0</v>
      </c>
      <c r="N426" s="76">
        <v>0</v>
      </c>
      <c r="O426" s="76">
        <v>0</v>
      </c>
      <c r="P426" s="76">
        <v>0</v>
      </c>
      <c r="Q426" s="76">
        <v>0</v>
      </c>
      <c r="R426" s="76">
        <v>0</v>
      </c>
      <c r="S426" s="76">
        <v>0</v>
      </c>
      <c r="T426" s="76">
        <v>0</v>
      </c>
      <c r="U426" s="76">
        <v>0</v>
      </c>
      <c r="V426" s="76">
        <v>0</v>
      </c>
      <c r="W426" s="76">
        <v>0</v>
      </c>
      <c r="X426" s="76">
        <v>0</v>
      </c>
      <c r="Y426" s="76">
        <v>0</v>
      </c>
      <c r="Z426" s="76">
        <v>0</v>
      </c>
      <c r="AA426" s="76">
        <v>0</v>
      </c>
      <c r="AB426" s="76">
        <v>0</v>
      </c>
      <c r="AC426" s="76">
        <v>0</v>
      </c>
      <c r="AD426" s="76">
        <v>0</v>
      </c>
      <c r="AE426" s="76">
        <v>0</v>
      </c>
      <c r="AF426" s="76">
        <v>0</v>
      </c>
      <c r="AG426" s="76">
        <v>0</v>
      </c>
      <c r="AH426" s="76">
        <v>0</v>
      </c>
      <c r="AI426" s="76">
        <v>0</v>
      </c>
      <c r="AJ426" s="77">
        <f t="shared" si="6"/>
        <v>0</v>
      </c>
      <c r="AM426" s="70"/>
    </row>
    <row r="427" spans="1:39" ht="20.100000000000001" hidden="1" customHeight="1" outlineLevel="2">
      <c r="A427" s="73">
        <v>1413</v>
      </c>
      <c r="B427" s="74" t="s">
        <v>1034</v>
      </c>
      <c r="C427" s="75" t="s">
        <v>1298</v>
      </c>
      <c r="D427" s="76">
        <v>0</v>
      </c>
      <c r="E427" s="76">
        <v>0</v>
      </c>
      <c r="F427" s="76">
        <v>0</v>
      </c>
      <c r="G427" s="76">
        <v>0</v>
      </c>
      <c r="H427" s="76">
        <v>0</v>
      </c>
      <c r="I427" s="76">
        <v>0</v>
      </c>
      <c r="J427" s="76">
        <v>0</v>
      </c>
      <c r="K427" s="76">
        <v>0</v>
      </c>
      <c r="L427" s="76">
        <v>0</v>
      </c>
      <c r="M427" s="76">
        <v>0</v>
      </c>
      <c r="N427" s="76">
        <v>0</v>
      </c>
      <c r="O427" s="76">
        <v>0</v>
      </c>
      <c r="P427" s="76">
        <v>0</v>
      </c>
      <c r="Q427" s="76">
        <v>0</v>
      </c>
      <c r="R427" s="76">
        <v>0</v>
      </c>
      <c r="S427" s="76">
        <v>0</v>
      </c>
      <c r="T427" s="76">
        <v>0</v>
      </c>
      <c r="U427" s="76">
        <v>0</v>
      </c>
      <c r="V427" s="76">
        <v>0</v>
      </c>
      <c r="W427" s="76">
        <v>0</v>
      </c>
      <c r="X427" s="76">
        <v>0</v>
      </c>
      <c r="Y427" s="76">
        <v>0</v>
      </c>
      <c r="Z427" s="76">
        <v>0</v>
      </c>
      <c r="AA427" s="76">
        <v>0</v>
      </c>
      <c r="AB427" s="76">
        <v>0</v>
      </c>
      <c r="AC427" s="76">
        <v>0</v>
      </c>
      <c r="AD427" s="76">
        <v>0</v>
      </c>
      <c r="AE427" s="76">
        <v>0</v>
      </c>
      <c r="AF427" s="76">
        <v>0</v>
      </c>
      <c r="AG427" s="76">
        <v>0</v>
      </c>
      <c r="AH427" s="76">
        <v>0</v>
      </c>
      <c r="AI427" s="76">
        <v>0</v>
      </c>
      <c r="AJ427" s="77">
        <f t="shared" si="6"/>
        <v>0</v>
      </c>
      <c r="AM427" s="70"/>
    </row>
    <row r="428" spans="1:39" ht="20.100000000000001" hidden="1" customHeight="1" outlineLevel="2">
      <c r="A428" s="73">
        <v>1414</v>
      </c>
      <c r="B428" s="74" t="s">
        <v>1063</v>
      </c>
      <c r="C428" s="75" t="s">
        <v>1298</v>
      </c>
      <c r="D428" s="76">
        <v>0</v>
      </c>
      <c r="E428" s="76">
        <v>0</v>
      </c>
      <c r="F428" s="76">
        <v>0</v>
      </c>
      <c r="G428" s="76">
        <v>0</v>
      </c>
      <c r="H428" s="76">
        <v>0</v>
      </c>
      <c r="I428" s="76">
        <v>0</v>
      </c>
      <c r="J428" s="76">
        <v>0</v>
      </c>
      <c r="K428" s="76">
        <v>0</v>
      </c>
      <c r="L428" s="76">
        <v>0</v>
      </c>
      <c r="M428" s="76">
        <v>0</v>
      </c>
      <c r="N428" s="76">
        <v>0</v>
      </c>
      <c r="O428" s="76">
        <v>0</v>
      </c>
      <c r="P428" s="76">
        <v>0</v>
      </c>
      <c r="Q428" s="76">
        <v>0</v>
      </c>
      <c r="R428" s="76">
        <v>0</v>
      </c>
      <c r="S428" s="76">
        <v>0</v>
      </c>
      <c r="T428" s="76">
        <v>0</v>
      </c>
      <c r="U428" s="76">
        <v>0</v>
      </c>
      <c r="V428" s="76">
        <v>0</v>
      </c>
      <c r="W428" s="76">
        <v>0</v>
      </c>
      <c r="X428" s="76">
        <v>0</v>
      </c>
      <c r="Y428" s="76">
        <v>0</v>
      </c>
      <c r="Z428" s="76">
        <v>0</v>
      </c>
      <c r="AA428" s="76">
        <v>0</v>
      </c>
      <c r="AB428" s="76">
        <v>0</v>
      </c>
      <c r="AC428" s="76">
        <v>0</v>
      </c>
      <c r="AD428" s="76">
        <v>0</v>
      </c>
      <c r="AE428" s="76">
        <v>0</v>
      </c>
      <c r="AF428" s="76">
        <v>0</v>
      </c>
      <c r="AG428" s="76">
        <v>0</v>
      </c>
      <c r="AH428" s="76">
        <v>0</v>
      </c>
      <c r="AI428" s="76">
        <v>0</v>
      </c>
      <c r="AJ428" s="77">
        <f t="shared" si="6"/>
        <v>0</v>
      </c>
      <c r="AM428" s="70"/>
    </row>
    <row r="429" spans="1:39" ht="20.100000000000001" hidden="1" customHeight="1" outlineLevel="2">
      <c r="A429" s="73">
        <v>1415</v>
      </c>
      <c r="B429" s="74" t="s">
        <v>1064</v>
      </c>
      <c r="C429" s="75" t="s">
        <v>1298</v>
      </c>
      <c r="D429" s="76">
        <v>0</v>
      </c>
      <c r="E429" s="76">
        <v>0</v>
      </c>
      <c r="F429" s="76">
        <v>0</v>
      </c>
      <c r="G429" s="76">
        <v>0</v>
      </c>
      <c r="H429" s="76">
        <v>0</v>
      </c>
      <c r="I429" s="76">
        <v>0</v>
      </c>
      <c r="J429" s="76">
        <v>0</v>
      </c>
      <c r="K429" s="76">
        <v>0</v>
      </c>
      <c r="L429" s="76">
        <v>0</v>
      </c>
      <c r="M429" s="76">
        <v>0</v>
      </c>
      <c r="N429" s="76">
        <v>0</v>
      </c>
      <c r="O429" s="76">
        <v>0</v>
      </c>
      <c r="P429" s="76">
        <v>0</v>
      </c>
      <c r="Q429" s="76">
        <v>0</v>
      </c>
      <c r="R429" s="76">
        <v>0</v>
      </c>
      <c r="S429" s="76">
        <v>0</v>
      </c>
      <c r="T429" s="76">
        <v>0</v>
      </c>
      <c r="U429" s="76">
        <v>0</v>
      </c>
      <c r="V429" s="76">
        <v>0</v>
      </c>
      <c r="W429" s="76">
        <v>0</v>
      </c>
      <c r="X429" s="76">
        <v>0</v>
      </c>
      <c r="Y429" s="76">
        <v>0</v>
      </c>
      <c r="Z429" s="76">
        <v>0</v>
      </c>
      <c r="AA429" s="76">
        <v>0</v>
      </c>
      <c r="AB429" s="76">
        <v>0</v>
      </c>
      <c r="AC429" s="76">
        <v>0</v>
      </c>
      <c r="AD429" s="76">
        <v>0</v>
      </c>
      <c r="AE429" s="76">
        <v>0</v>
      </c>
      <c r="AF429" s="76">
        <v>0</v>
      </c>
      <c r="AG429" s="76">
        <v>0</v>
      </c>
      <c r="AH429" s="76">
        <v>0</v>
      </c>
      <c r="AI429" s="76">
        <v>0</v>
      </c>
      <c r="AJ429" s="77">
        <f t="shared" si="6"/>
        <v>0</v>
      </c>
      <c r="AM429" s="70"/>
    </row>
    <row r="430" spans="1:39" ht="20.100000000000001" hidden="1" customHeight="1" outlineLevel="2">
      <c r="A430" s="73">
        <v>1416</v>
      </c>
      <c r="B430" s="74" t="s">
        <v>1065</v>
      </c>
      <c r="C430" s="75" t="s">
        <v>1298</v>
      </c>
      <c r="D430" s="76">
        <v>0</v>
      </c>
      <c r="E430" s="76">
        <v>0</v>
      </c>
      <c r="F430" s="76">
        <v>0</v>
      </c>
      <c r="G430" s="76">
        <v>0</v>
      </c>
      <c r="H430" s="76">
        <v>0</v>
      </c>
      <c r="I430" s="76">
        <v>0</v>
      </c>
      <c r="J430" s="76">
        <v>0</v>
      </c>
      <c r="K430" s="76">
        <v>0</v>
      </c>
      <c r="L430" s="76">
        <v>0</v>
      </c>
      <c r="M430" s="76">
        <v>0</v>
      </c>
      <c r="N430" s="76">
        <v>0</v>
      </c>
      <c r="O430" s="76">
        <v>0</v>
      </c>
      <c r="P430" s="76">
        <v>0</v>
      </c>
      <c r="Q430" s="76">
        <v>0</v>
      </c>
      <c r="R430" s="76">
        <v>0</v>
      </c>
      <c r="S430" s="76">
        <v>0</v>
      </c>
      <c r="T430" s="76">
        <v>0</v>
      </c>
      <c r="U430" s="76">
        <v>0</v>
      </c>
      <c r="V430" s="76">
        <v>0</v>
      </c>
      <c r="W430" s="76">
        <v>0</v>
      </c>
      <c r="X430" s="76">
        <v>0</v>
      </c>
      <c r="Y430" s="76">
        <v>0</v>
      </c>
      <c r="Z430" s="76">
        <v>0</v>
      </c>
      <c r="AA430" s="76">
        <v>0</v>
      </c>
      <c r="AB430" s="76">
        <v>0</v>
      </c>
      <c r="AC430" s="76">
        <v>0</v>
      </c>
      <c r="AD430" s="76">
        <v>0</v>
      </c>
      <c r="AE430" s="76">
        <v>0</v>
      </c>
      <c r="AF430" s="76">
        <v>0</v>
      </c>
      <c r="AG430" s="76">
        <v>0</v>
      </c>
      <c r="AH430" s="76">
        <v>0</v>
      </c>
      <c r="AI430" s="76">
        <v>0</v>
      </c>
      <c r="AJ430" s="77">
        <f t="shared" si="6"/>
        <v>0</v>
      </c>
      <c r="AM430" s="70"/>
    </row>
    <row r="431" spans="1:39" ht="20.100000000000001" hidden="1" customHeight="1" outlineLevel="2">
      <c r="A431" s="73">
        <v>1417</v>
      </c>
      <c r="B431" s="74" t="s">
        <v>1066</v>
      </c>
      <c r="C431" s="75" t="s">
        <v>1298</v>
      </c>
      <c r="D431" s="76">
        <v>0</v>
      </c>
      <c r="E431" s="76">
        <v>0</v>
      </c>
      <c r="F431" s="76">
        <v>0</v>
      </c>
      <c r="G431" s="76">
        <v>0</v>
      </c>
      <c r="H431" s="76">
        <v>0</v>
      </c>
      <c r="I431" s="76">
        <v>0</v>
      </c>
      <c r="J431" s="76">
        <v>0</v>
      </c>
      <c r="K431" s="76">
        <v>0</v>
      </c>
      <c r="L431" s="76">
        <v>0</v>
      </c>
      <c r="M431" s="76">
        <v>0</v>
      </c>
      <c r="N431" s="76">
        <v>0</v>
      </c>
      <c r="O431" s="76">
        <v>0</v>
      </c>
      <c r="P431" s="76">
        <v>0</v>
      </c>
      <c r="Q431" s="76">
        <v>0</v>
      </c>
      <c r="R431" s="76">
        <v>0</v>
      </c>
      <c r="S431" s="76">
        <v>0</v>
      </c>
      <c r="T431" s="76">
        <v>0</v>
      </c>
      <c r="U431" s="76">
        <v>0</v>
      </c>
      <c r="V431" s="76">
        <v>0</v>
      </c>
      <c r="W431" s="76">
        <v>0</v>
      </c>
      <c r="X431" s="76">
        <v>0</v>
      </c>
      <c r="Y431" s="76">
        <v>0</v>
      </c>
      <c r="Z431" s="76">
        <v>0</v>
      </c>
      <c r="AA431" s="76">
        <v>0</v>
      </c>
      <c r="AB431" s="76">
        <v>0</v>
      </c>
      <c r="AC431" s="76">
        <v>0</v>
      </c>
      <c r="AD431" s="76">
        <v>0</v>
      </c>
      <c r="AE431" s="76">
        <v>0</v>
      </c>
      <c r="AF431" s="76">
        <v>0</v>
      </c>
      <c r="AG431" s="76">
        <v>0</v>
      </c>
      <c r="AH431" s="76">
        <v>0</v>
      </c>
      <c r="AI431" s="76">
        <v>0</v>
      </c>
      <c r="AJ431" s="77">
        <f t="shared" si="6"/>
        <v>0</v>
      </c>
      <c r="AM431" s="70"/>
    </row>
    <row r="432" spans="1:39" ht="20.100000000000001" hidden="1" customHeight="1" outlineLevel="2">
      <c r="A432" s="73">
        <v>1418</v>
      </c>
      <c r="B432" s="74" t="s">
        <v>1067</v>
      </c>
      <c r="C432" s="75" t="s">
        <v>1298</v>
      </c>
      <c r="D432" s="76">
        <v>0</v>
      </c>
      <c r="E432" s="76">
        <v>0</v>
      </c>
      <c r="F432" s="76">
        <v>0</v>
      </c>
      <c r="G432" s="76">
        <v>0</v>
      </c>
      <c r="H432" s="76">
        <v>0</v>
      </c>
      <c r="I432" s="76">
        <v>0</v>
      </c>
      <c r="J432" s="76">
        <v>0</v>
      </c>
      <c r="K432" s="76">
        <v>0</v>
      </c>
      <c r="L432" s="76">
        <v>0</v>
      </c>
      <c r="M432" s="76">
        <v>0</v>
      </c>
      <c r="N432" s="76">
        <v>0</v>
      </c>
      <c r="O432" s="76">
        <v>0</v>
      </c>
      <c r="P432" s="76">
        <v>0</v>
      </c>
      <c r="Q432" s="76">
        <v>0</v>
      </c>
      <c r="R432" s="76">
        <v>0</v>
      </c>
      <c r="S432" s="76">
        <v>0</v>
      </c>
      <c r="T432" s="76">
        <v>0</v>
      </c>
      <c r="U432" s="76">
        <v>0</v>
      </c>
      <c r="V432" s="76">
        <v>0</v>
      </c>
      <c r="W432" s="76">
        <v>0</v>
      </c>
      <c r="X432" s="76">
        <v>0</v>
      </c>
      <c r="Y432" s="76">
        <v>0</v>
      </c>
      <c r="Z432" s="76">
        <v>0</v>
      </c>
      <c r="AA432" s="76">
        <v>0</v>
      </c>
      <c r="AB432" s="76">
        <v>0</v>
      </c>
      <c r="AC432" s="76">
        <v>0</v>
      </c>
      <c r="AD432" s="76">
        <v>0</v>
      </c>
      <c r="AE432" s="76">
        <v>0</v>
      </c>
      <c r="AF432" s="76">
        <v>0</v>
      </c>
      <c r="AG432" s="76">
        <v>0</v>
      </c>
      <c r="AH432" s="76">
        <v>0</v>
      </c>
      <c r="AI432" s="76">
        <v>0</v>
      </c>
      <c r="AJ432" s="77">
        <f t="shared" si="6"/>
        <v>0</v>
      </c>
      <c r="AM432" s="70"/>
    </row>
    <row r="433" spans="1:39" ht="20.100000000000001" hidden="1" customHeight="1" outlineLevel="2">
      <c r="A433" s="73">
        <v>1419</v>
      </c>
      <c r="B433" s="74" t="s">
        <v>1068</v>
      </c>
      <c r="C433" s="75" t="s">
        <v>1298</v>
      </c>
      <c r="D433" s="76">
        <v>0</v>
      </c>
      <c r="E433" s="76">
        <v>0</v>
      </c>
      <c r="F433" s="76">
        <v>0</v>
      </c>
      <c r="G433" s="76">
        <v>0</v>
      </c>
      <c r="H433" s="76">
        <v>0</v>
      </c>
      <c r="I433" s="76">
        <v>0</v>
      </c>
      <c r="J433" s="76">
        <v>0</v>
      </c>
      <c r="K433" s="76">
        <v>0</v>
      </c>
      <c r="L433" s="76">
        <v>0</v>
      </c>
      <c r="M433" s="76">
        <v>0</v>
      </c>
      <c r="N433" s="76">
        <v>0</v>
      </c>
      <c r="O433" s="76">
        <v>0</v>
      </c>
      <c r="P433" s="76">
        <v>0</v>
      </c>
      <c r="Q433" s="76">
        <v>0</v>
      </c>
      <c r="R433" s="76">
        <v>0</v>
      </c>
      <c r="S433" s="76">
        <v>0</v>
      </c>
      <c r="T433" s="76">
        <v>0</v>
      </c>
      <c r="U433" s="76">
        <v>0</v>
      </c>
      <c r="V433" s="76">
        <v>0</v>
      </c>
      <c r="W433" s="76">
        <v>0</v>
      </c>
      <c r="X433" s="76">
        <v>0</v>
      </c>
      <c r="Y433" s="76">
        <v>0</v>
      </c>
      <c r="Z433" s="76">
        <v>0</v>
      </c>
      <c r="AA433" s="76">
        <v>0</v>
      </c>
      <c r="AB433" s="76">
        <v>0</v>
      </c>
      <c r="AC433" s="76">
        <v>0</v>
      </c>
      <c r="AD433" s="76">
        <v>0</v>
      </c>
      <c r="AE433" s="76">
        <v>0</v>
      </c>
      <c r="AF433" s="76">
        <v>0</v>
      </c>
      <c r="AG433" s="76">
        <v>0</v>
      </c>
      <c r="AH433" s="76">
        <v>0</v>
      </c>
      <c r="AI433" s="76">
        <v>0</v>
      </c>
      <c r="AJ433" s="77">
        <f t="shared" si="6"/>
        <v>0</v>
      </c>
      <c r="AM433" s="70"/>
    </row>
    <row r="434" spans="1:39" ht="20.100000000000001" hidden="1" customHeight="1" outlineLevel="2">
      <c r="A434" s="73">
        <v>1420</v>
      </c>
      <c r="B434" s="74" t="s">
        <v>1069</v>
      </c>
      <c r="C434" s="75" t="s">
        <v>1298</v>
      </c>
      <c r="D434" s="76">
        <v>0</v>
      </c>
      <c r="E434" s="76">
        <v>0</v>
      </c>
      <c r="F434" s="76">
        <v>0</v>
      </c>
      <c r="G434" s="76">
        <v>0</v>
      </c>
      <c r="H434" s="76">
        <v>0</v>
      </c>
      <c r="I434" s="76">
        <v>0</v>
      </c>
      <c r="J434" s="76">
        <v>0</v>
      </c>
      <c r="K434" s="76">
        <v>0</v>
      </c>
      <c r="L434" s="76">
        <v>0</v>
      </c>
      <c r="M434" s="76">
        <v>0</v>
      </c>
      <c r="N434" s="76">
        <v>0</v>
      </c>
      <c r="O434" s="76">
        <v>0</v>
      </c>
      <c r="P434" s="76">
        <v>0</v>
      </c>
      <c r="Q434" s="76">
        <v>0</v>
      </c>
      <c r="R434" s="76">
        <v>0</v>
      </c>
      <c r="S434" s="76">
        <v>0</v>
      </c>
      <c r="T434" s="76">
        <v>0</v>
      </c>
      <c r="U434" s="76">
        <v>0</v>
      </c>
      <c r="V434" s="76">
        <v>0</v>
      </c>
      <c r="W434" s="76">
        <v>0</v>
      </c>
      <c r="X434" s="76">
        <v>0</v>
      </c>
      <c r="Y434" s="76">
        <v>0</v>
      </c>
      <c r="Z434" s="76">
        <v>0</v>
      </c>
      <c r="AA434" s="76">
        <v>0</v>
      </c>
      <c r="AB434" s="76">
        <v>0</v>
      </c>
      <c r="AC434" s="76">
        <v>0</v>
      </c>
      <c r="AD434" s="76">
        <v>0</v>
      </c>
      <c r="AE434" s="76">
        <v>0</v>
      </c>
      <c r="AF434" s="76">
        <v>0</v>
      </c>
      <c r="AG434" s="76">
        <v>0</v>
      </c>
      <c r="AH434" s="76">
        <v>0</v>
      </c>
      <c r="AI434" s="76">
        <v>0</v>
      </c>
      <c r="AJ434" s="77">
        <f t="shared" si="6"/>
        <v>0</v>
      </c>
      <c r="AM434" s="70"/>
    </row>
    <row r="435" spans="1:39" ht="20.100000000000001" hidden="1" customHeight="1" outlineLevel="2">
      <c r="A435" s="73">
        <v>1421</v>
      </c>
      <c r="B435" s="74" t="s">
        <v>1070</v>
      </c>
      <c r="C435" s="75" t="s">
        <v>1298</v>
      </c>
      <c r="D435" s="76">
        <v>0</v>
      </c>
      <c r="E435" s="76">
        <v>0</v>
      </c>
      <c r="F435" s="76">
        <v>0</v>
      </c>
      <c r="G435" s="76">
        <v>0</v>
      </c>
      <c r="H435" s="76">
        <v>0</v>
      </c>
      <c r="I435" s="76">
        <v>0</v>
      </c>
      <c r="J435" s="76">
        <v>0</v>
      </c>
      <c r="K435" s="76">
        <v>0</v>
      </c>
      <c r="L435" s="76">
        <v>0</v>
      </c>
      <c r="M435" s="76">
        <v>0</v>
      </c>
      <c r="N435" s="76">
        <v>0</v>
      </c>
      <c r="O435" s="76">
        <v>0</v>
      </c>
      <c r="P435" s="76">
        <v>0</v>
      </c>
      <c r="Q435" s="76">
        <v>0</v>
      </c>
      <c r="R435" s="76">
        <v>0</v>
      </c>
      <c r="S435" s="76">
        <v>0</v>
      </c>
      <c r="T435" s="76">
        <v>0</v>
      </c>
      <c r="U435" s="76">
        <v>0</v>
      </c>
      <c r="V435" s="76">
        <v>0</v>
      </c>
      <c r="W435" s="76">
        <v>0</v>
      </c>
      <c r="X435" s="76">
        <v>0</v>
      </c>
      <c r="Y435" s="76">
        <v>0</v>
      </c>
      <c r="Z435" s="76">
        <v>0</v>
      </c>
      <c r="AA435" s="76">
        <v>0</v>
      </c>
      <c r="AB435" s="76">
        <v>0</v>
      </c>
      <c r="AC435" s="76">
        <v>0</v>
      </c>
      <c r="AD435" s="76">
        <v>0</v>
      </c>
      <c r="AE435" s="76">
        <v>0</v>
      </c>
      <c r="AF435" s="76">
        <v>0</v>
      </c>
      <c r="AG435" s="76">
        <v>0</v>
      </c>
      <c r="AH435" s="76">
        <v>0</v>
      </c>
      <c r="AI435" s="76">
        <v>0</v>
      </c>
      <c r="AJ435" s="77">
        <f t="shared" si="6"/>
        <v>0</v>
      </c>
      <c r="AM435" s="70"/>
    </row>
    <row r="436" spans="1:39" ht="20.100000000000001" hidden="1" customHeight="1" outlineLevel="2">
      <c r="A436" s="73">
        <v>1422</v>
      </c>
      <c r="B436" s="74" t="s">
        <v>1071</v>
      </c>
      <c r="C436" s="75" t="s">
        <v>1298</v>
      </c>
      <c r="D436" s="76">
        <v>0</v>
      </c>
      <c r="E436" s="76">
        <v>0</v>
      </c>
      <c r="F436" s="76">
        <v>0</v>
      </c>
      <c r="G436" s="76">
        <v>0</v>
      </c>
      <c r="H436" s="76">
        <v>0</v>
      </c>
      <c r="I436" s="76">
        <v>0</v>
      </c>
      <c r="J436" s="76">
        <v>0</v>
      </c>
      <c r="K436" s="76">
        <v>0</v>
      </c>
      <c r="L436" s="76">
        <v>0</v>
      </c>
      <c r="M436" s="76">
        <v>0</v>
      </c>
      <c r="N436" s="76">
        <v>0</v>
      </c>
      <c r="O436" s="76">
        <v>0</v>
      </c>
      <c r="P436" s="76">
        <v>0</v>
      </c>
      <c r="Q436" s="76">
        <v>0</v>
      </c>
      <c r="R436" s="76">
        <v>0</v>
      </c>
      <c r="S436" s="76">
        <v>0</v>
      </c>
      <c r="T436" s="76">
        <v>0</v>
      </c>
      <c r="U436" s="76">
        <v>0</v>
      </c>
      <c r="V436" s="76">
        <v>0</v>
      </c>
      <c r="W436" s="76">
        <v>0</v>
      </c>
      <c r="X436" s="76">
        <v>0</v>
      </c>
      <c r="Y436" s="76">
        <v>0</v>
      </c>
      <c r="Z436" s="76">
        <v>0</v>
      </c>
      <c r="AA436" s="76">
        <v>0</v>
      </c>
      <c r="AB436" s="76">
        <v>0</v>
      </c>
      <c r="AC436" s="76">
        <v>0</v>
      </c>
      <c r="AD436" s="76">
        <v>0</v>
      </c>
      <c r="AE436" s="76">
        <v>0</v>
      </c>
      <c r="AF436" s="76">
        <v>0</v>
      </c>
      <c r="AG436" s="76">
        <v>0</v>
      </c>
      <c r="AH436" s="76">
        <v>0</v>
      </c>
      <c r="AI436" s="76">
        <v>0</v>
      </c>
      <c r="AJ436" s="77">
        <f t="shared" si="6"/>
        <v>0</v>
      </c>
      <c r="AM436" s="70"/>
    </row>
    <row r="437" spans="1:39" ht="20.100000000000001" hidden="1" customHeight="1" outlineLevel="2">
      <c r="A437" s="73">
        <v>1423</v>
      </c>
      <c r="B437" s="74" t="s">
        <v>1072</v>
      </c>
      <c r="C437" s="75" t="s">
        <v>1298</v>
      </c>
      <c r="D437" s="76">
        <v>0</v>
      </c>
      <c r="E437" s="76">
        <v>0</v>
      </c>
      <c r="F437" s="76">
        <v>0</v>
      </c>
      <c r="G437" s="76">
        <v>0</v>
      </c>
      <c r="H437" s="76">
        <v>0</v>
      </c>
      <c r="I437" s="76">
        <v>0</v>
      </c>
      <c r="J437" s="76">
        <v>0</v>
      </c>
      <c r="K437" s="76">
        <v>0</v>
      </c>
      <c r="L437" s="76">
        <v>0</v>
      </c>
      <c r="M437" s="76">
        <v>0</v>
      </c>
      <c r="N437" s="76">
        <v>0</v>
      </c>
      <c r="O437" s="76">
        <v>0</v>
      </c>
      <c r="P437" s="76">
        <v>0</v>
      </c>
      <c r="Q437" s="76">
        <v>0</v>
      </c>
      <c r="R437" s="76">
        <v>0</v>
      </c>
      <c r="S437" s="76">
        <v>0</v>
      </c>
      <c r="T437" s="76">
        <v>0</v>
      </c>
      <c r="U437" s="76">
        <v>0</v>
      </c>
      <c r="V437" s="76">
        <v>0</v>
      </c>
      <c r="W437" s="76">
        <v>0</v>
      </c>
      <c r="X437" s="76">
        <v>0</v>
      </c>
      <c r="Y437" s="76">
        <v>0</v>
      </c>
      <c r="Z437" s="76">
        <v>0</v>
      </c>
      <c r="AA437" s="76">
        <v>0</v>
      </c>
      <c r="AB437" s="76">
        <v>0</v>
      </c>
      <c r="AC437" s="76">
        <v>0</v>
      </c>
      <c r="AD437" s="76">
        <v>0</v>
      </c>
      <c r="AE437" s="76">
        <v>0</v>
      </c>
      <c r="AF437" s="76">
        <v>0</v>
      </c>
      <c r="AG437" s="76">
        <v>0</v>
      </c>
      <c r="AH437" s="76">
        <v>0</v>
      </c>
      <c r="AI437" s="76">
        <v>0</v>
      </c>
      <c r="AJ437" s="77">
        <f t="shared" si="6"/>
        <v>0</v>
      </c>
      <c r="AM437" s="70"/>
    </row>
    <row r="438" spans="1:39" ht="20.100000000000001" hidden="1" customHeight="1" outlineLevel="2">
      <c r="A438" s="73">
        <v>1424</v>
      </c>
      <c r="B438" s="74" t="s">
        <v>1073</v>
      </c>
      <c r="C438" s="75" t="s">
        <v>1298</v>
      </c>
      <c r="D438" s="76">
        <v>0</v>
      </c>
      <c r="E438" s="76">
        <v>0</v>
      </c>
      <c r="F438" s="76">
        <v>0</v>
      </c>
      <c r="G438" s="76">
        <v>0</v>
      </c>
      <c r="H438" s="76">
        <v>0</v>
      </c>
      <c r="I438" s="76">
        <v>0</v>
      </c>
      <c r="J438" s="76">
        <v>0</v>
      </c>
      <c r="K438" s="76">
        <v>0</v>
      </c>
      <c r="L438" s="76">
        <v>0</v>
      </c>
      <c r="M438" s="76">
        <v>0</v>
      </c>
      <c r="N438" s="76">
        <v>0</v>
      </c>
      <c r="O438" s="76">
        <v>0</v>
      </c>
      <c r="P438" s="76">
        <v>0</v>
      </c>
      <c r="Q438" s="76">
        <v>0</v>
      </c>
      <c r="R438" s="76">
        <v>0</v>
      </c>
      <c r="S438" s="76">
        <v>0</v>
      </c>
      <c r="T438" s="76">
        <v>0</v>
      </c>
      <c r="U438" s="76">
        <v>0</v>
      </c>
      <c r="V438" s="76">
        <v>0</v>
      </c>
      <c r="W438" s="76">
        <v>0</v>
      </c>
      <c r="X438" s="76">
        <v>0</v>
      </c>
      <c r="Y438" s="76">
        <v>0</v>
      </c>
      <c r="Z438" s="76">
        <v>0</v>
      </c>
      <c r="AA438" s="76">
        <v>0</v>
      </c>
      <c r="AB438" s="76">
        <v>0</v>
      </c>
      <c r="AC438" s="76">
        <v>0</v>
      </c>
      <c r="AD438" s="76">
        <v>0</v>
      </c>
      <c r="AE438" s="76">
        <v>0</v>
      </c>
      <c r="AF438" s="76">
        <v>0</v>
      </c>
      <c r="AG438" s="76">
        <v>0</v>
      </c>
      <c r="AH438" s="76">
        <v>0</v>
      </c>
      <c r="AI438" s="76">
        <v>0</v>
      </c>
      <c r="AJ438" s="77">
        <f t="shared" si="6"/>
        <v>0</v>
      </c>
      <c r="AM438" s="70"/>
    </row>
    <row r="439" spans="1:39" ht="20.100000000000001" hidden="1" customHeight="1" outlineLevel="2">
      <c r="A439" s="73">
        <v>1425</v>
      </c>
      <c r="B439" s="74" t="s">
        <v>1074</v>
      </c>
      <c r="C439" s="75" t="s">
        <v>1298</v>
      </c>
      <c r="D439" s="76">
        <v>0</v>
      </c>
      <c r="E439" s="76">
        <v>0</v>
      </c>
      <c r="F439" s="76">
        <v>0</v>
      </c>
      <c r="G439" s="76">
        <v>0</v>
      </c>
      <c r="H439" s="76">
        <v>0</v>
      </c>
      <c r="I439" s="76">
        <v>0</v>
      </c>
      <c r="J439" s="76">
        <v>0</v>
      </c>
      <c r="K439" s="76">
        <v>0</v>
      </c>
      <c r="L439" s="76">
        <v>0</v>
      </c>
      <c r="M439" s="76">
        <v>0</v>
      </c>
      <c r="N439" s="76">
        <v>0</v>
      </c>
      <c r="O439" s="76">
        <v>0</v>
      </c>
      <c r="P439" s="76">
        <v>0</v>
      </c>
      <c r="Q439" s="76">
        <v>0</v>
      </c>
      <c r="R439" s="76">
        <v>0</v>
      </c>
      <c r="S439" s="76">
        <v>0</v>
      </c>
      <c r="T439" s="76">
        <v>0</v>
      </c>
      <c r="U439" s="76">
        <v>0</v>
      </c>
      <c r="V439" s="76">
        <v>0</v>
      </c>
      <c r="W439" s="76">
        <v>0</v>
      </c>
      <c r="X439" s="76">
        <v>0</v>
      </c>
      <c r="Y439" s="76">
        <v>0</v>
      </c>
      <c r="Z439" s="76">
        <v>0</v>
      </c>
      <c r="AA439" s="76">
        <v>0</v>
      </c>
      <c r="AB439" s="76">
        <v>0</v>
      </c>
      <c r="AC439" s="76">
        <v>0</v>
      </c>
      <c r="AD439" s="76">
        <v>0</v>
      </c>
      <c r="AE439" s="76">
        <v>0</v>
      </c>
      <c r="AF439" s="76">
        <v>0</v>
      </c>
      <c r="AG439" s="76">
        <v>0</v>
      </c>
      <c r="AH439" s="76">
        <v>0</v>
      </c>
      <c r="AI439" s="76">
        <v>0</v>
      </c>
      <c r="AJ439" s="77">
        <f t="shared" si="6"/>
        <v>0</v>
      </c>
      <c r="AM439" s="70"/>
    </row>
    <row r="440" spans="1:39" ht="20.100000000000001" hidden="1" customHeight="1" outlineLevel="2">
      <c r="A440" s="73">
        <v>1426</v>
      </c>
      <c r="B440" s="74" t="s">
        <v>1075</v>
      </c>
      <c r="C440" s="75" t="s">
        <v>1298</v>
      </c>
      <c r="D440" s="76">
        <v>0</v>
      </c>
      <c r="E440" s="76">
        <v>0</v>
      </c>
      <c r="F440" s="76">
        <v>0</v>
      </c>
      <c r="G440" s="76">
        <v>0</v>
      </c>
      <c r="H440" s="76">
        <v>0</v>
      </c>
      <c r="I440" s="76">
        <v>0</v>
      </c>
      <c r="J440" s="76">
        <v>0</v>
      </c>
      <c r="K440" s="76">
        <v>0</v>
      </c>
      <c r="L440" s="76">
        <v>0</v>
      </c>
      <c r="M440" s="76">
        <v>0</v>
      </c>
      <c r="N440" s="76">
        <v>0</v>
      </c>
      <c r="O440" s="76">
        <v>0</v>
      </c>
      <c r="P440" s="76">
        <v>0</v>
      </c>
      <c r="Q440" s="76">
        <v>0</v>
      </c>
      <c r="R440" s="76">
        <v>0</v>
      </c>
      <c r="S440" s="76">
        <v>0</v>
      </c>
      <c r="T440" s="76">
        <v>0</v>
      </c>
      <c r="U440" s="76">
        <v>0</v>
      </c>
      <c r="V440" s="76">
        <v>0</v>
      </c>
      <c r="W440" s="76">
        <v>0</v>
      </c>
      <c r="X440" s="76">
        <v>0</v>
      </c>
      <c r="Y440" s="76">
        <v>0</v>
      </c>
      <c r="Z440" s="76">
        <v>0</v>
      </c>
      <c r="AA440" s="76">
        <v>0</v>
      </c>
      <c r="AB440" s="76">
        <v>0</v>
      </c>
      <c r="AC440" s="76">
        <v>0</v>
      </c>
      <c r="AD440" s="76">
        <v>0</v>
      </c>
      <c r="AE440" s="76">
        <v>0</v>
      </c>
      <c r="AF440" s="76">
        <v>0</v>
      </c>
      <c r="AG440" s="76">
        <v>0</v>
      </c>
      <c r="AH440" s="76">
        <v>0</v>
      </c>
      <c r="AI440" s="76">
        <v>0</v>
      </c>
      <c r="AJ440" s="77">
        <f t="shared" si="6"/>
        <v>0</v>
      </c>
      <c r="AM440" s="70"/>
    </row>
    <row r="441" spans="1:39" ht="20.100000000000001" hidden="1" customHeight="1" outlineLevel="2">
      <c r="A441" s="73">
        <v>1427</v>
      </c>
      <c r="B441" s="74" t="s">
        <v>1076</v>
      </c>
      <c r="C441" s="75" t="s">
        <v>1298</v>
      </c>
      <c r="D441" s="76">
        <v>0</v>
      </c>
      <c r="E441" s="76">
        <v>0</v>
      </c>
      <c r="F441" s="76">
        <v>0</v>
      </c>
      <c r="G441" s="76">
        <v>0</v>
      </c>
      <c r="H441" s="76">
        <v>0</v>
      </c>
      <c r="I441" s="76">
        <v>0</v>
      </c>
      <c r="J441" s="76">
        <v>0</v>
      </c>
      <c r="K441" s="76">
        <v>0</v>
      </c>
      <c r="L441" s="76">
        <v>0</v>
      </c>
      <c r="M441" s="76">
        <v>0</v>
      </c>
      <c r="N441" s="76">
        <v>0</v>
      </c>
      <c r="O441" s="76">
        <v>0</v>
      </c>
      <c r="P441" s="76">
        <v>0</v>
      </c>
      <c r="Q441" s="76">
        <v>0</v>
      </c>
      <c r="R441" s="76">
        <v>0</v>
      </c>
      <c r="S441" s="76">
        <v>0</v>
      </c>
      <c r="T441" s="76">
        <v>0</v>
      </c>
      <c r="U441" s="76">
        <v>0</v>
      </c>
      <c r="V441" s="76">
        <v>0</v>
      </c>
      <c r="W441" s="76">
        <v>0</v>
      </c>
      <c r="X441" s="76">
        <v>0</v>
      </c>
      <c r="Y441" s="76">
        <v>0</v>
      </c>
      <c r="Z441" s="76">
        <v>0</v>
      </c>
      <c r="AA441" s="76">
        <v>0</v>
      </c>
      <c r="AB441" s="76">
        <v>0</v>
      </c>
      <c r="AC441" s="76">
        <v>0</v>
      </c>
      <c r="AD441" s="76">
        <v>0</v>
      </c>
      <c r="AE441" s="76">
        <v>0</v>
      </c>
      <c r="AF441" s="76">
        <v>0</v>
      </c>
      <c r="AG441" s="76">
        <v>0</v>
      </c>
      <c r="AH441" s="76">
        <v>0</v>
      </c>
      <c r="AI441" s="76">
        <v>0</v>
      </c>
      <c r="AJ441" s="77">
        <f t="shared" si="6"/>
        <v>0</v>
      </c>
      <c r="AM441" s="70"/>
    </row>
    <row r="442" spans="1:39" ht="20.100000000000001" hidden="1" customHeight="1" outlineLevel="2">
      <c r="A442" s="73">
        <v>1428</v>
      </c>
      <c r="B442" s="74" t="s">
        <v>1077</v>
      </c>
      <c r="C442" s="75" t="s">
        <v>1298</v>
      </c>
      <c r="D442" s="76">
        <v>0</v>
      </c>
      <c r="E442" s="76">
        <v>0</v>
      </c>
      <c r="F442" s="76">
        <v>0</v>
      </c>
      <c r="G442" s="76">
        <v>0</v>
      </c>
      <c r="H442" s="76">
        <v>0</v>
      </c>
      <c r="I442" s="76">
        <v>0</v>
      </c>
      <c r="J442" s="76">
        <v>0</v>
      </c>
      <c r="K442" s="76">
        <v>0</v>
      </c>
      <c r="L442" s="76">
        <v>0</v>
      </c>
      <c r="M442" s="76">
        <v>0</v>
      </c>
      <c r="N442" s="76">
        <v>0</v>
      </c>
      <c r="O442" s="76">
        <v>0</v>
      </c>
      <c r="P442" s="76">
        <v>0</v>
      </c>
      <c r="Q442" s="76">
        <v>0</v>
      </c>
      <c r="R442" s="76">
        <v>0</v>
      </c>
      <c r="S442" s="76">
        <v>0</v>
      </c>
      <c r="T442" s="76">
        <v>0</v>
      </c>
      <c r="U442" s="76">
        <v>0</v>
      </c>
      <c r="V442" s="76">
        <v>0</v>
      </c>
      <c r="W442" s="76">
        <v>0</v>
      </c>
      <c r="X442" s="76">
        <v>0</v>
      </c>
      <c r="Y442" s="76">
        <v>0</v>
      </c>
      <c r="Z442" s="76">
        <v>0</v>
      </c>
      <c r="AA442" s="76">
        <v>0</v>
      </c>
      <c r="AB442" s="76">
        <v>0</v>
      </c>
      <c r="AC442" s="76">
        <v>0</v>
      </c>
      <c r="AD442" s="76">
        <v>0</v>
      </c>
      <c r="AE442" s="76">
        <v>0</v>
      </c>
      <c r="AF442" s="76">
        <v>0</v>
      </c>
      <c r="AG442" s="76">
        <v>0</v>
      </c>
      <c r="AH442" s="76">
        <v>0</v>
      </c>
      <c r="AI442" s="76">
        <v>0</v>
      </c>
      <c r="AJ442" s="77">
        <f t="shared" si="6"/>
        <v>0</v>
      </c>
      <c r="AM442" s="70"/>
    </row>
    <row r="443" spans="1:39" ht="20.100000000000001" hidden="1" customHeight="1" outlineLevel="2">
      <c r="A443" s="73">
        <v>1429</v>
      </c>
      <c r="B443" s="74" t="s">
        <v>1078</v>
      </c>
      <c r="C443" s="75" t="s">
        <v>1298</v>
      </c>
      <c r="D443" s="76">
        <v>0</v>
      </c>
      <c r="E443" s="76">
        <v>0</v>
      </c>
      <c r="F443" s="76">
        <v>0</v>
      </c>
      <c r="G443" s="76">
        <v>0</v>
      </c>
      <c r="H443" s="76">
        <v>0</v>
      </c>
      <c r="I443" s="76">
        <v>0</v>
      </c>
      <c r="J443" s="76">
        <v>0</v>
      </c>
      <c r="K443" s="76">
        <v>0</v>
      </c>
      <c r="L443" s="76">
        <v>0</v>
      </c>
      <c r="M443" s="76">
        <v>0</v>
      </c>
      <c r="N443" s="76">
        <v>0</v>
      </c>
      <c r="O443" s="76">
        <v>0</v>
      </c>
      <c r="P443" s="76">
        <v>0</v>
      </c>
      <c r="Q443" s="76">
        <v>0</v>
      </c>
      <c r="R443" s="76">
        <v>0</v>
      </c>
      <c r="S443" s="76">
        <v>0</v>
      </c>
      <c r="T443" s="76">
        <v>0</v>
      </c>
      <c r="U443" s="76">
        <v>0</v>
      </c>
      <c r="V443" s="76">
        <v>0</v>
      </c>
      <c r="W443" s="76">
        <v>0</v>
      </c>
      <c r="X443" s="76">
        <v>0</v>
      </c>
      <c r="Y443" s="76">
        <v>0</v>
      </c>
      <c r="Z443" s="76">
        <v>0</v>
      </c>
      <c r="AA443" s="76">
        <v>0</v>
      </c>
      <c r="AB443" s="76">
        <v>0</v>
      </c>
      <c r="AC443" s="76">
        <v>0</v>
      </c>
      <c r="AD443" s="76">
        <v>0</v>
      </c>
      <c r="AE443" s="76">
        <v>0</v>
      </c>
      <c r="AF443" s="76">
        <v>0</v>
      </c>
      <c r="AG443" s="76">
        <v>0</v>
      </c>
      <c r="AH443" s="76">
        <v>0</v>
      </c>
      <c r="AI443" s="76">
        <v>0</v>
      </c>
      <c r="AJ443" s="77">
        <f t="shared" si="6"/>
        <v>0</v>
      </c>
      <c r="AM443" s="70"/>
    </row>
    <row r="444" spans="1:39" ht="20.100000000000001" hidden="1" customHeight="1" outlineLevel="2">
      <c r="A444" s="73">
        <v>1430</v>
      </c>
      <c r="B444" s="74" t="s">
        <v>1079</v>
      </c>
      <c r="C444" s="75" t="s">
        <v>1298</v>
      </c>
      <c r="D444" s="76">
        <v>0</v>
      </c>
      <c r="E444" s="76">
        <v>0</v>
      </c>
      <c r="F444" s="76">
        <v>0</v>
      </c>
      <c r="G444" s="76">
        <v>0</v>
      </c>
      <c r="H444" s="76">
        <v>0</v>
      </c>
      <c r="I444" s="76">
        <v>0</v>
      </c>
      <c r="J444" s="76">
        <v>0</v>
      </c>
      <c r="K444" s="76">
        <v>0</v>
      </c>
      <c r="L444" s="76">
        <v>0</v>
      </c>
      <c r="M444" s="76">
        <v>0</v>
      </c>
      <c r="N444" s="76">
        <v>0</v>
      </c>
      <c r="O444" s="76">
        <v>0</v>
      </c>
      <c r="P444" s="76">
        <v>0</v>
      </c>
      <c r="Q444" s="76">
        <v>0</v>
      </c>
      <c r="R444" s="76">
        <v>0</v>
      </c>
      <c r="S444" s="76">
        <v>0</v>
      </c>
      <c r="T444" s="76">
        <v>0</v>
      </c>
      <c r="U444" s="76">
        <v>0</v>
      </c>
      <c r="V444" s="76">
        <v>0</v>
      </c>
      <c r="W444" s="76">
        <v>0</v>
      </c>
      <c r="X444" s="76">
        <v>0</v>
      </c>
      <c r="Y444" s="76">
        <v>0</v>
      </c>
      <c r="Z444" s="76">
        <v>0</v>
      </c>
      <c r="AA444" s="76">
        <v>0</v>
      </c>
      <c r="AB444" s="76">
        <v>0</v>
      </c>
      <c r="AC444" s="76">
        <v>0</v>
      </c>
      <c r="AD444" s="76">
        <v>0</v>
      </c>
      <c r="AE444" s="76">
        <v>0</v>
      </c>
      <c r="AF444" s="76">
        <v>0</v>
      </c>
      <c r="AG444" s="76">
        <v>0</v>
      </c>
      <c r="AH444" s="76">
        <v>0</v>
      </c>
      <c r="AI444" s="76">
        <v>0</v>
      </c>
      <c r="AJ444" s="77">
        <f t="shared" si="6"/>
        <v>0</v>
      </c>
      <c r="AM444" s="70"/>
    </row>
    <row r="445" spans="1:39" ht="20.100000000000001" hidden="1" customHeight="1" outlineLevel="2">
      <c r="A445" s="73">
        <v>1431</v>
      </c>
      <c r="B445" s="74" t="s">
        <v>1080</v>
      </c>
      <c r="C445" s="75" t="s">
        <v>1298</v>
      </c>
      <c r="D445" s="76">
        <v>0</v>
      </c>
      <c r="E445" s="76">
        <v>0</v>
      </c>
      <c r="F445" s="76">
        <v>0</v>
      </c>
      <c r="G445" s="76">
        <v>0</v>
      </c>
      <c r="H445" s="76">
        <v>0</v>
      </c>
      <c r="I445" s="76">
        <v>0</v>
      </c>
      <c r="J445" s="76">
        <v>0</v>
      </c>
      <c r="K445" s="76">
        <v>0</v>
      </c>
      <c r="L445" s="76">
        <v>0</v>
      </c>
      <c r="M445" s="76">
        <v>0</v>
      </c>
      <c r="N445" s="76">
        <v>0</v>
      </c>
      <c r="O445" s="76">
        <v>0</v>
      </c>
      <c r="P445" s="76">
        <v>0</v>
      </c>
      <c r="Q445" s="76">
        <v>0</v>
      </c>
      <c r="R445" s="76">
        <v>0</v>
      </c>
      <c r="S445" s="76">
        <v>0</v>
      </c>
      <c r="T445" s="76">
        <v>0</v>
      </c>
      <c r="U445" s="76">
        <v>0</v>
      </c>
      <c r="V445" s="76">
        <v>0</v>
      </c>
      <c r="W445" s="76">
        <v>0</v>
      </c>
      <c r="X445" s="76">
        <v>0</v>
      </c>
      <c r="Y445" s="76">
        <v>0</v>
      </c>
      <c r="Z445" s="76">
        <v>0</v>
      </c>
      <c r="AA445" s="76">
        <v>0</v>
      </c>
      <c r="AB445" s="76">
        <v>0</v>
      </c>
      <c r="AC445" s="76">
        <v>0</v>
      </c>
      <c r="AD445" s="76">
        <v>0</v>
      </c>
      <c r="AE445" s="76">
        <v>0</v>
      </c>
      <c r="AF445" s="76">
        <v>0</v>
      </c>
      <c r="AG445" s="76">
        <v>0</v>
      </c>
      <c r="AH445" s="76">
        <v>0</v>
      </c>
      <c r="AI445" s="76">
        <v>0</v>
      </c>
      <c r="AJ445" s="77">
        <f t="shared" si="6"/>
        <v>0</v>
      </c>
      <c r="AM445" s="70"/>
    </row>
    <row r="446" spans="1:39" ht="20.100000000000001" hidden="1" customHeight="1" outlineLevel="2">
      <c r="A446" s="73">
        <v>1432</v>
      </c>
      <c r="B446" s="74" t="s">
        <v>1081</v>
      </c>
      <c r="C446" s="75" t="s">
        <v>1298</v>
      </c>
      <c r="D446" s="76">
        <v>0</v>
      </c>
      <c r="E446" s="76">
        <v>0</v>
      </c>
      <c r="F446" s="76">
        <v>0</v>
      </c>
      <c r="G446" s="76">
        <v>0</v>
      </c>
      <c r="H446" s="76">
        <v>0</v>
      </c>
      <c r="I446" s="76">
        <v>0</v>
      </c>
      <c r="J446" s="76">
        <v>0</v>
      </c>
      <c r="K446" s="76">
        <v>0</v>
      </c>
      <c r="L446" s="76">
        <v>0</v>
      </c>
      <c r="M446" s="76">
        <v>0</v>
      </c>
      <c r="N446" s="76">
        <v>0</v>
      </c>
      <c r="O446" s="76">
        <v>0</v>
      </c>
      <c r="P446" s="76">
        <v>0</v>
      </c>
      <c r="Q446" s="76">
        <v>0</v>
      </c>
      <c r="R446" s="76">
        <v>0</v>
      </c>
      <c r="S446" s="76">
        <v>0</v>
      </c>
      <c r="T446" s="76">
        <v>0</v>
      </c>
      <c r="U446" s="76">
        <v>0</v>
      </c>
      <c r="V446" s="76">
        <v>0</v>
      </c>
      <c r="W446" s="76">
        <v>0</v>
      </c>
      <c r="X446" s="76">
        <v>0</v>
      </c>
      <c r="Y446" s="76">
        <v>0</v>
      </c>
      <c r="Z446" s="76">
        <v>0</v>
      </c>
      <c r="AA446" s="76">
        <v>0</v>
      </c>
      <c r="AB446" s="76">
        <v>0</v>
      </c>
      <c r="AC446" s="76">
        <v>0</v>
      </c>
      <c r="AD446" s="76">
        <v>0</v>
      </c>
      <c r="AE446" s="76">
        <v>0</v>
      </c>
      <c r="AF446" s="76">
        <v>0</v>
      </c>
      <c r="AG446" s="76">
        <v>0</v>
      </c>
      <c r="AH446" s="76">
        <v>0</v>
      </c>
      <c r="AI446" s="76">
        <v>0</v>
      </c>
      <c r="AJ446" s="77">
        <f t="shared" si="6"/>
        <v>0</v>
      </c>
      <c r="AM446" s="70"/>
    </row>
    <row r="447" spans="1:39" ht="20.100000000000001" hidden="1" customHeight="1" outlineLevel="2">
      <c r="A447" s="73">
        <v>1433</v>
      </c>
      <c r="B447" s="74" t="s">
        <v>1082</v>
      </c>
      <c r="C447" s="75" t="s">
        <v>1298</v>
      </c>
      <c r="D447" s="76">
        <v>0</v>
      </c>
      <c r="E447" s="76">
        <v>0</v>
      </c>
      <c r="F447" s="76">
        <v>0</v>
      </c>
      <c r="G447" s="76">
        <v>0</v>
      </c>
      <c r="H447" s="76">
        <v>0</v>
      </c>
      <c r="I447" s="76">
        <v>0</v>
      </c>
      <c r="J447" s="76">
        <v>0</v>
      </c>
      <c r="K447" s="76">
        <v>0</v>
      </c>
      <c r="L447" s="76">
        <v>0</v>
      </c>
      <c r="M447" s="76">
        <v>0</v>
      </c>
      <c r="N447" s="76">
        <v>0</v>
      </c>
      <c r="O447" s="76">
        <v>0</v>
      </c>
      <c r="P447" s="76">
        <v>0</v>
      </c>
      <c r="Q447" s="76">
        <v>0</v>
      </c>
      <c r="R447" s="76">
        <v>0</v>
      </c>
      <c r="S447" s="76">
        <v>0</v>
      </c>
      <c r="T447" s="76">
        <v>0</v>
      </c>
      <c r="U447" s="76">
        <v>0</v>
      </c>
      <c r="V447" s="76">
        <v>0</v>
      </c>
      <c r="W447" s="76">
        <v>0</v>
      </c>
      <c r="X447" s="76">
        <v>0</v>
      </c>
      <c r="Y447" s="76">
        <v>0</v>
      </c>
      <c r="Z447" s="76">
        <v>0</v>
      </c>
      <c r="AA447" s="76">
        <v>0</v>
      </c>
      <c r="AB447" s="76">
        <v>0</v>
      </c>
      <c r="AC447" s="76">
        <v>0</v>
      </c>
      <c r="AD447" s="76">
        <v>0</v>
      </c>
      <c r="AE447" s="76">
        <v>0</v>
      </c>
      <c r="AF447" s="76">
        <v>0</v>
      </c>
      <c r="AG447" s="76">
        <v>0</v>
      </c>
      <c r="AH447" s="76">
        <v>0</v>
      </c>
      <c r="AI447" s="76">
        <v>0</v>
      </c>
      <c r="AJ447" s="77">
        <f t="shared" si="6"/>
        <v>0</v>
      </c>
      <c r="AM447" s="70"/>
    </row>
    <row r="448" spans="1:39" ht="20.100000000000001" hidden="1" customHeight="1" outlineLevel="2">
      <c r="A448" s="73">
        <v>1434</v>
      </c>
      <c r="B448" s="74" t="s">
        <v>1083</v>
      </c>
      <c r="C448" s="75" t="s">
        <v>1298</v>
      </c>
      <c r="D448" s="76">
        <v>0</v>
      </c>
      <c r="E448" s="76">
        <v>0</v>
      </c>
      <c r="F448" s="76">
        <v>0</v>
      </c>
      <c r="G448" s="76">
        <v>0</v>
      </c>
      <c r="H448" s="76">
        <v>0</v>
      </c>
      <c r="I448" s="76">
        <v>0</v>
      </c>
      <c r="J448" s="76">
        <v>0</v>
      </c>
      <c r="K448" s="76">
        <v>0</v>
      </c>
      <c r="L448" s="76">
        <v>0</v>
      </c>
      <c r="M448" s="76">
        <v>0</v>
      </c>
      <c r="N448" s="76">
        <v>0</v>
      </c>
      <c r="O448" s="76">
        <v>0</v>
      </c>
      <c r="P448" s="76">
        <v>0</v>
      </c>
      <c r="Q448" s="76">
        <v>0</v>
      </c>
      <c r="R448" s="76">
        <v>0</v>
      </c>
      <c r="S448" s="76">
        <v>0</v>
      </c>
      <c r="T448" s="76">
        <v>0</v>
      </c>
      <c r="U448" s="76">
        <v>0</v>
      </c>
      <c r="V448" s="76">
        <v>0</v>
      </c>
      <c r="W448" s="76">
        <v>0</v>
      </c>
      <c r="X448" s="76">
        <v>0</v>
      </c>
      <c r="Y448" s="76">
        <v>0</v>
      </c>
      <c r="Z448" s="76">
        <v>0</v>
      </c>
      <c r="AA448" s="76">
        <v>0</v>
      </c>
      <c r="AB448" s="76">
        <v>0</v>
      </c>
      <c r="AC448" s="76">
        <v>0</v>
      </c>
      <c r="AD448" s="76">
        <v>0</v>
      </c>
      <c r="AE448" s="76">
        <v>0</v>
      </c>
      <c r="AF448" s="76">
        <v>0</v>
      </c>
      <c r="AG448" s="76">
        <v>0</v>
      </c>
      <c r="AH448" s="76">
        <v>0</v>
      </c>
      <c r="AI448" s="76">
        <v>0</v>
      </c>
      <c r="AJ448" s="77">
        <f t="shared" si="6"/>
        <v>0</v>
      </c>
      <c r="AM448" s="70"/>
    </row>
    <row r="449" spans="1:39" ht="20.100000000000001" hidden="1" customHeight="1" outlineLevel="2">
      <c r="A449" s="73">
        <v>1435</v>
      </c>
      <c r="B449" s="74" t="s">
        <v>1084</v>
      </c>
      <c r="C449" s="75" t="s">
        <v>1298</v>
      </c>
      <c r="D449" s="76">
        <v>0</v>
      </c>
      <c r="E449" s="76">
        <v>0</v>
      </c>
      <c r="F449" s="76">
        <v>0</v>
      </c>
      <c r="G449" s="76">
        <v>0</v>
      </c>
      <c r="H449" s="76">
        <v>0</v>
      </c>
      <c r="I449" s="76">
        <v>0</v>
      </c>
      <c r="J449" s="76">
        <v>0</v>
      </c>
      <c r="K449" s="76">
        <v>0</v>
      </c>
      <c r="L449" s="76">
        <v>0</v>
      </c>
      <c r="M449" s="76">
        <v>0</v>
      </c>
      <c r="N449" s="76">
        <v>0</v>
      </c>
      <c r="O449" s="76">
        <v>0</v>
      </c>
      <c r="P449" s="76">
        <v>0</v>
      </c>
      <c r="Q449" s="76">
        <v>0</v>
      </c>
      <c r="R449" s="76">
        <v>0</v>
      </c>
      <c r="S449" s="76">
        <v>0</v>
      </c>
      <c r="T449" s="76">
        <v>0</v>
      </c>
      <c r="U449" s="76">
        <v>0</v>
      </c>
      <c r="V449" s="76">
        <v>0</v>
      </c>
      <c r="W449" s="76">
        <v>0</v>
      </c>
      <c r="X449" s="76">
        <v>0</v>
      </c>
      <c r="Y449" s="76">
        <v>0</v>
      </c>
      <c r="Z449" s="76">
        <v>0</v>
      </c>
      <c r="AA449" s="76">
        <v>0</v>
      </c>
      <c r="AB449" s="76">
        <v>0</v>
      </c>
      <c r="AC449" s="76">
        <v>0</v>
      </c>
      <c r="AD449" s="76">
        <v>0</v>
      </c>
      <c r="AE449" s="76">
        <v>0</v>
      </c>
      <c r="AF449" s="76">
        <v>0</v>
      </c>
      <c r="AG449" s="76">
        <v>0</v>
      </c>
      <c r="AH449" s="76">
        <v>0</v>
      </c>
      <c r="AI449" s="76">
        <v>0</v>
      </c>
      <c r="AJ449" s="77">
        <f t="shared" si="6"/>
        <v>0</v>
      </c>
      <c r="AM449" s="70"/>
    </row>
    <row r="450" spans="1:39" ht="20.100000000000001" hidden="1" customHeight="1" outlineLevel="2">
      <c r="A450" s="73">
        <v>1501</v>
      </c>
      <c r="B450" s="74" t="s">
        <v>1085</v>
      </c>
      <c r="C450" s="75" t="s">
        <v>1298</v>
      </c>
      <c r="D450" s="76">
        <v>0</v>
      </c>
      <c r="E450" s="76">
        <v>0</v>
      </c>
      <c r="F450" s="76">
        <v>0</v>
      </c>
      <c r="G450" s="76">
        <v>0</v>
      </c>
      <c r="H450" s="76">
        <v>0</v>
      </c>
      <c r="I450" s="76">
        <v>0</v>
      </c>
      <c r="J450" s="76">
        <v>0</v>
      </c>
      <c r="K450" s="76">
        <v>0</v>
      </c>
      <c r="L450" s="76">
        <v>0</v>
      </c>
      <c r="M450" s="76">
        <v>0</v>
      </c>
      <c r="N450" s="76">
        <v>0</v>
      </c>
      <c r="O450" s="76">
        <v>0</v>
      </c>
      <c r="P450" s="76">
        <v>0</v>
      </c>
      <c r="Q450" s="76">
        <v>0</v>
      </c>
      <c r="R450" s="76">
        <v>0</v>
      </c>
      <c r="S450" s="76">
        <v>0</v>
      </c>
      <c r="T450" s="76">
        <v>0</v>
      </c>
      <c r="U450" s="76">
        <v>0</v>
      </c>
      <c r="V450" s="76">
        <v>0</v>
      </c>
      <c r="W450" s="76">
        <v>0</v>
      </c>
      <c r="X450" s="76">
        <v>0</v>
      </c>
      <c r="Y450" s="76">
        <v>0</v>
      </c>
      <c r="Z450" s="76">
        <v>0</v>
      </c>
      <c r="AA450" s="76">
        <v>0</v>
      </c>
      <c r="AB450" s="76">
        <v>0</v>
      </c>
      <c r="AC450" s="76">
        <v>0</v>
      </c>
      <c r="AD450" s="76">
        <v>0</v>
      </c>
      <c r="AE450" s="76">
        <v>0</v>
      </c>
      <c r="AF450" s="76">
        <v>0</v>
      </c>
      <c r="AG450" s="76">
        <v>0</v>
      </c>
      <c r="AH450" s="76">
        <v>0</v>
      </c>
      <c r="AI450" s="76">
        <v>0</v>
      </c>
      <c r="AJ450" s="77">
        <f t="shared" si="6"/>
        <v>0</v>
      </c>
      <c r="AM450" s="70"/>
    </row>
    <row r="451" spans="1:39" ht="20.100000000000001" hidden="1" customHeight="1" outlineLevel="2">
      <c r="A451" s="73">
        <v>1502</v>
      </c>
      <c r="B451" s="74" t="s">
        <v>1086</v>
      </c>
      <c r="C451" s="75" t="s">
        <v>1298</v>
      </c>
      <c r="D451" s="76">
        <v>0</v>
      </c>
      <c r="E451" s="76">
        <v>0</v>
      </c>
      <c r="F451" s="76">
        <v>0</v>
      </c>
      <c r="G451" s="76">
        <v>0</v>
      </c>
      <c r="H451" s="76">
        <v>0</v>
      </c>
      <c r="I451" s="76">
        <v>0</v>
      </c>
      <c r="J451" s="76">
        <v>0</v>
      </c>
      <c r="K451" s="76">
        <v>0</v>
      </c>
      <c r="L451" s="76">
        <v>0</v>
      </c>
      <c r="M451" s="76">
        <v>0</v>
      </c>
      <c r="N451" s="76">
        <v>0</v>
      </c>
      <c r="O451" s="76">
        <v>0</v>
      </c>
      <c r="P451" s="76">
        <v>0</v>
      </c>
      <c r="Q451" s="76">
        <v>0</v>
      </c>
      <c r="R451" s="76">
        <v>0</v>
      </c>
      <c r="S451" s="76">
        <v>0</v>
      </c>
      <c r="T451" s="76">
        <v>0</v>
      </c>
      <c r="U451" s="76">
        <v>0</v>
      </c>
      <c r="V451" s="76">
        <v>0</v>
      </c>
      <c r="W451" s="76">
        <v>0</v>
      </c>
      <c r="X451" s="76">
        <v>0</v>
      </c>
      <c r="Y451" s="76">
        <v>0</v>
      </c>
      <c r="Z451" s="76">
        <v>0</v>
      </c>
      <c r="AA451" s="76">
        <v>0</v>
      </c>
      <c r="AB451" s="76">
        <v>0</v>
      </c>
      <c r="AC451" s="76">
        <v>0</v>
      </c>
      <c r="AD451" s="76">
        <v>0</v>
      </c>
      <c r="AE451" s="76">
        <v>0</v>
      </c>
      <c r="AF451" s="76">
        <v>0</v>
      </c>
      <c r="AG451" s="76">
        <v>0</v>
      </c>
      <c r="AH451" s="76">
        <v>0</v>
      </c>
      <c r="AI451" s="76">
        <v>0</v>
      </c>
      <c r="AJ451" s="77">
        <f t="shared" si="6"/>
        <v>0</v>
      </c>
      <c r="AM451" s="70"/>
    </row>
    <row r="452" spans="1:39" ht="20.100000000000001" hidden="1" customHeight="1" outlineLevel="2">
      <c r="A452" s="73">
        <v>1503</v>
      </c>
      <c r="B452" s="74" t="s">
        <v>1087</v>
      </c>
      <c r="C452" s="75" t="s">
        <v>1298</v>
      </c>
      <c r="D452" s="76">
        <v>0</v>
      </c>
      <c r="E452" s="76">
        <v>0</v>
      </c>
      <c r="F452" s="76">
        <v>0</v>
      </c>
      <c r="G452" s="76">
        <v>0</v>
      </c>
      <c r="H452" s="76">
        <v>0</v>
      </c>
      <c r="I452" s="76">
        <v>0</v>
      </c>
      <c r="J452" s="76">
        <v>0</v>
      </c>
      <c r="K452" s="76">
        <v>0</v>
      </c>
      <c r="L452" s="76">
        <v>0</v>
      </c>
      <c r="M452" s="76">
        <v>0</v>
      </c>
      <c r="N452" s="76">
        <v>0</v>
      </c>
      <c r="O452" s="76">
        <v>0</v>
      </c>
      <c r="P452" s="76">
        <v>0</v>
      </c>
      <c r="Q452" s="76">
        <v>0</v>
      </c>
      <c r="R452" s="76">
        <v>0</v>
      </c>
      <c r="S452" s="76">
        <v>0</v>
      </c>
      <c r="T452" s="76">
        <v>0</v>
      </c>
      <c r="U452" s="76">
        <v>0</v>
      </c>
      <c r="V452" s="76">
        <v>0</v>
      </c>
      <c r="W452" s="76">
        <v>0</v>
      </c>
      <c r="X452" s="76">
        <v>0</v>
      </c>
      <c r="Y452" s="76">
        <v>0</v>
      </c>
      <c r="Z452" s="76">
        <v>0</v>
      </c>
      <c r="AA452" s="76">
        <v>0</v>
      </c>
      <c r="AB452" s="76">
        <v>0</v>
      </c>
      <c r="AC452" s="76">
        <v>0</v>
      </c>
      <c r="AD452" s="76">
        <v>0</v>
      </c>
      <c r="AE452" s="76">
        <v>0</v>
      </c>
      <c r="AF452" s="76">
        <v>0</v>
      </c>
      <c r="AG452" s="76">
        <v>0</v>
      </c>
      <c r="AH452" s="76">
        <v>0</v>
      </c>
      <c r="AI452" s="76">
        <v>0</v>
      </c>
      <c r="AJ452" s="77">
        <f t="shared" si="6"/>
        <v>0</v>
      </c>
      <c r="AM452" s="70"/>
    </row>
    <row r="453" spans="1:39" ht="20.100000000000001" hidden="1" customHeight="1" outlineLevel="2">
      <c r="A453" s="73">
        <v>1504</v>
      </c>
      <c r="B453" s="74" t="s">
        <v>1088</v>
      </c>
      <c r="C453" s="75" t="s">
        <v>1298</v>
      </c>
      <c r="D453" s="76">
        <v>0</v>
      </c>
      <c r="E453" s="76">
        <v>0</v>
      </c>
      <c r="F453" s="76">
        <v>0</v>
      </c>
      <c r="G453" s="76">
        <v>0</v>
      </c>
      <c r="H453" s="76">
        <v>0</v>
      </c>
      <c r="I453" s="76">
        <v>0</v>
      </c>
      <c r="J453" s="76">
        <v>0</v>
      </c>
      <c r="K453" s="76">
        <v>0</v>
      </c>
      <c r="L453" s="76">
        <v>0</v>
      </c>
      <c r="M453" s="76">
        <v>0</v>
      </c>
      <c r="N453" s="76">
        <v>0</v>
      </c>
      <c r="O453" s="76">
        <v>0</v>
      </c>
      <c r="P453" s="76">
        <v>0</v>
      </c>
      <c r="Q453" s="76">
        <v>0</v>
      </c>
      <c r="R453" s="76">
        <v>0</v>
      </c>
      <c r="S453" s="76">
        <v>0</v>
      </c>
      <c r="T453" s="76">
        <v>0</v>
      </c>
      <c r="U453" s="76">
        <v>0</v>
      </c>
      <c r="V453" s="76">
        <v>0</v>
      </c>
      <c r="W453" s="76">
        <v>0</v>
      </c>
      <c r="X453" s="76">
        <v>0</v>
      </c>
      <c r="Y453" s="76">
        <v>0</v>
      </c>
      <c r="Z453" s="76">
        <v>0</v>
      </c>
      <c r="AA453" s="76">
        <v>0</v>
      </c>
      <c r="AB453" s="76">
        <v>0</v>
      </c>
      <c r="AC453" s="76">
        <v>0</v>
      </c>
      <c r="AD453" s="76">
        <v>0</v>
      </c>
      <c r="AE453" s="76">
        <v>0</v>
      </c>
      <c r="AF453" s="76">
        <v>0</v>
      </c>
      <c r="AG453" s="76">
        <v>0</v>
      </c>
      <c r="AH453" s="76">
        <v>0</v>
      </c>
      <c r="AI453" s="76">
        <v>0</v>
      </c>
      <c r="AJ453" s="77">
        <f t="shared" si="6"/>
        <v>0</v>
      </c>
      <c r="AM453" s="70"/>
    </row>
    <row r="454" spans="1:39" ht="20.100000000000001" hidden="1" customHeight="1" outlineLevel="2">
      <c r="A454" s="73">
        <v>1505</v>
      </c>
      <c r="B454" s="74" t="s">
        <v>1089</v>
      </c>
      <c r="C454" s="75" t="s">
        <v>1298</v>
      </c>
      <c r="D454" s="76">
        <v>0</v>
      </c>
      <c r="E454" s="76">
        <v>0</v>
      </c>
      <c r="F454" s="76">
        <v>0</v>
      </c>
      <c r="G454" s="76">
        <v>0</v>
      </c>
      <c r="H454" s="76">
        <v>0</v>
      </c>
      <c r="I454" s="76">
        <v>0</v>
      </c>
      <c r="J454" s="76">
        <v>0</v>
      </c>
      <c r="K454" s="76">
        <v>0</v>
      </c>
      <c r="L454" s="76">
        <v>0</v>
      </c>
      <c r="M454" s="76">
        <v>0</v>
      </c>
      <c r="N454" s="76">
        <v>0</v>
      </c>
      <c r="O454" s="76">
        <v>0</v>
      </c>
      <c r="P454" s="76">
        <v>0</v>
      </c>
      <c r="Q454" s="76">
        <v>0</v>
      </c>
      <c r="R454" s="76">
        <v>0</v>
      </c>
      <c r="S454" s="76">
        <v>0</v>
      </c>
      <c r="T454" s="76">
        <v>0</v>
      </c>
      <c r="U454" s="76">
        <v>0</v>
      </c>
      <c r="V454" s="76">
        <v>0</v>
      </c>
      <c r="W454" s="76">
        <v>0</v>
      </c>
      <c r="X454" s="76">
        <v>0</v>
      </c>
      <c r="Y454" s="76">
        <v>0</v>
      </c>
      <c r="Z454" s="76">
        <v>0</v>
      </c>
      <c r="AA454" s="76">
        <v>0</v>
      </c>
      <c r="AB454" s="76">
        <v>0</v>
      </c>
      <c r="AC454" s="76">
        <v>0</v>
      </c>
      <c r="AD454" s="76">
        <v>0</v>
      </c>
      <c r="AE454" s="76">
        <v>0</v>
      </c>
      <c r="AF454" s="76">
        <v>0</v>
      </c>
      <c r="AG454" s="76">
        <v>0</v>
      </c>
      <c r="AH454" s="76">
        <v>0</v>
      </c>
      <c r="AI454" s="76">
        <v>0</v>
      </c>
      <c r="AJ454" s="77">
        <f t="shared" si="6"/>
        <v>0</v>
      </c>
      <c r="AM454" s="70"/>
    </row>
    <row r="455" spans="1:39" ht="20.100000000000001" hidden="1" customHeight="1" outlineLevel="2">
      <c r="A455" s="73">
        <v>1506</v>
      </c>
      <c r="B455" s="74" t="s">
        <v>1090</v>
      </c>
      <c r="C455" s="75" t="s">
        <v>1298</v>
      </c>
      <c r="D455" s="76">
        <v>0</v>
      </c>
      <c r="E455" s="76">
        <v>0</v>
      </c>
      <c r="F455" s="76">
        <v>0</v>
      </c>
      <c r="G455" s="76">
        <v>0</v>
      </c>
      <c r="H455" s="76">
        <v>0</v>
      </c>
      <c r="I455" s="76">
        <v>0</v>
      </c>
      <c r="J455" s="76">
        <v>0</v>
      </c>
      <c r="K455" s="76">
        <v>0</v>
      </c>
      <c r="L455" s="76">
        <v>0</v>
      </c>
      <c r="M455" s="76">
        <v>0</v>
      </c>
      <c r="N455" s="76">
        <v>0</v>
      </c>
      <c r="O455" s="76">
        <v>0</v>
      </c>
      <c r="P455" s="76">
        <v>0</v>
      </c>
      <c r="Q455" s="76">
        <v>0</v>
      </c>
      <c r="R455" s="76">
        <v>0</v>
      </c>
      <c r="S455" s="76">
        <v>0</v>
      </c>
      <c r="T455" s="76">
        <v>0</v>
      </c>
      <c r="U455" s="76">
        <v>0</v>
      </c>
      <c r="V455" s="76">
        <v>0</v>
      </c>
      <c r="W455" s="76">
        <v>0</v>
      </c>
      <c r="X455" s="76">
        <v>0</v>
      </c>
      <c r="Y455" s="76">
        <v>0</v>
      </c>
      <c r="Z455" s="76">
        <v>0</v>
      </c>
      <c r="AA455" s="76">
        <v>0</v>
      </c>
      <c r="AB455" s="76">
        <v>0</v>
      </c>
      <c r="AC455" s="76">
        <v>0</v>
      </c>
      <c r="AD455" s="76">
        <v>0</v>
      </c>
      <c r="AE455" s="76">
        <v>0</v>
      </c>
      <c r="AF455" s="76">
        <v>0</v>
      </c>
      <c r="AG455" s="76">
        <v>0</v>
      </c>
      <c r="AH455" s="76">
        <v>0</v>
      </c>
      <c r="AI455" s="76">
        <v>0</v>
      </c>
      <c r="AJ455" s="77">
        <f t="shared" si="6"/>
        <v>0</v>
      </c>
      <c r="AM455" s="70"/>
    </row>
    <row r="456" spans="1:39" ht="20.100000000000001" hidden="1" customHeight="1" outlineLevel="2">
      <c r="A456" s="73">
        <v>1507</v>
      </c>
      <c r="B456" s="74" t="s">
        <v>1091</v>
      </c>
      <c r="C456" s="75" t="s">
        <v>1298</v>
      </c>
      <c r="D456" s="76">
        <v>0</v>
      </c>
      <c r="E456" s="76">
        <v>0</v>
      </c>
      <c r="F456" s="76">
        <v>0</v>
      </c>
      <c r="G456" s="76">
        <v>0</v>
      </c>
      <c r="H456" s="76">
        <v>0</v>
      </c>
      <c r="I456" s="76">
        <v>0</v>
      </c>
      <c r="J456" s="76">
        <v>0</v>
      </c>
      <c r="K456" s="76">
        <v>0</v>
      </c>
      <c r="L456" s="76">
        <v>0</v>
      </c>
      <c r="M456" s="76">
        <v>0</v>
      </c>
      <c r="N456" s="76">
        <v>0</v>
      </c>
      <c r="O456" s="76">
        <v>0</v>
      </c>
      <c r="P456" s="76">
        <v>0</v>
      </c>
      <c r="Q456" s="76">
        <v>0</v>
      </c>
      <c r="R456" s="76">
        <v>0</v>
      </c>
      <c r="S456" s="76">
        <v>0</v>
      </c>
      <c r="T456" s="76">
        <v>0</v>
      </c>
      <c r="U456" s="76">
        <v>0</v>
      </c>
      <c r="V456" s="76">
        <v>0</v>
      </c>
      <c r="W456" s="76">
        <v>0</v>
      </c>
      <c r="X456" s="76">
        <v>0</v>
      </c>
      <c r="Y456" s="76">
        <v>0</v>
      </c>
      <c r="Z456" s="76">
        <v>0</v>
      </c>
      <c r="AA456" s="76">
        <v>0</v>
      </c>
      <c r="AB456" s="76">
        <v>0</v>
      </c>
      <c r="AC456" s="76">
        <v>0</v>
      </c>
      <c r="AD456" s="76">
        <v>0</v>
      </c>
      <c r="AE456" s="76">
        <v>0</v>
      </c>
      <c r="AF456" s="76">
        <v>0</v>
      </c>
      <c r="AG456" s="76">
        <v>0</v>
      </c>
      <c r="AH456" s="76">
        <v>0</v>
      </c>
      <c r="AI456" s="76">
        <v>0</v>
      </c>
      <c r="AJ456" s="77">
        <f t="shared" si="6"/>
        <v>0</v>
      </c>
      <c r="AM456" s="70"/>
    </row>
    <row r="457" spans="1:39" ht="20.100000000000001" hidden="1" customHeight="1" outlineLevel="2">
      <c r="A457" s="73">
        <v>1508</v>
      </c>
      <c r="B457" s="74" t="s">
        <v>1092</v>
      </c>
      <c r="C457" s="75" t="s">
        <v>1298</v>
      </c>
      <c r="D457" s="76">
        <v>0</v>
      </c>
      <c r="E457" s="76">
        <v>0</v>
      </c>
      <c r="F457" s="76">
        <v>0</v>
      </c>
      <c r="G457" s="76">
        <v>0</v>
      </c>
      <c r="H457" s="76">
        <v>0</v>
      </c>
      <c r="I457" s="76">
        <v>0</v>
      </c>
      <c r="J457" s="76">
        <v>0</v>
      </c>
      <c r="K457" s="76">
        <v>0</v>
      </c>
      <c r="L457" s="76">
        <v>0</v>
      </c>
      <c r="M457" s="76">
        <v>0</v>
      </c>
      <c r="N457" s="76">
        <v>0</v>
      </c>
      <c r="O457" s="76">
        <v>0</v>
      </c>
      <c r="P457" s="76">
        <v>0</v>
      </c>
      <c r="Q457" s="76">
        <v>0</v>
      </c>
      <c r="R457" s="76">
        <v>0</v>
      </c>
      <c r="S457" s="76">
        <v>0</v>
      </c>
      <c r="T457" s="76">
        <v>0</v>
      </c>
      <c r="U457" s="76">
        <v>0</v>
      </c>
      <c r="V457" s="76">
        <v>0</v>
      </c>
      <c r="W457" s="76">
        <v>0</v>
      </c>
      <c r="X457" s="76">
        <v>0</v>
      </c>
      <c r="Y457" s="76">
        <v>0</v>
      </c>
      <c r="Z457" s="76">
        <v>0</v>
      </c>
      <c r="AA457" s="76">
        <v>0</v>
      </c>
      <c r="AB457" s="76">
        <v>0</v>
      </c>
      <c r="AC457" s="76">
        <v>0</v>
      </c>
      <c r="AD457" s="76">
        <v>0</v>
      </c>
      <c r="AE457" s="76">
        <v>0</v>
      </c>
      <c r="AF457" s="76">
        <v>0</v>
      </c>
      <c r="AG457" s="76">
        <v>0</v>
      </c>
      <c r="AH457" s="76">
        <v>0</v>
      </c>
      <c r="AI457" s="76">
        <v>0</v>
      </c>
      <c r="AJ457" s="77">
        <f t="shared" si="6"/>
        <v>0</v>
      </c>
      <c r="AM457" s="70"/>
    </row>
    <row r="458" spans="1:39" ht="20.100000000000001" hidden="1" customHeight="1" outlineLevel="2">
      <c r="A458" s="73">
        <v>1509</v>
      </c>
      <c r="B458" s="74" t="s">
        <v>1093</v>
      </c>
      <c r="C458" s="75" t="s">
        <v>1298</v>
      </c>
      <c r="D458" s="76">
        <v>0</v>
      </c>
      <c r="E458" s="76">
        <v>0</v>
      </c>
      <c r="F458" s="76">
        <v>0</v>
      </c>
      <c r="G458" s="76">
        <v>0</v>
      </c>
      <c r="H458" s="76">
        <v>0</v>
      </c>
      <c r="I458" s="76">
        <v>0</v>
      </c>
      <c r="J458" s="76">
        <v>0</v>
      </c>
      <c r="K458" s="76">
        <v>0</v>
      </c>
      <c r="L458" s="76">
        <v>0</v>
      </c>
      <c r="M458" s="76">
        <v>0</v>
      </c>
      <c r="N458" s="76">
        <v>0</v>
      </c>
      <c r="O458" s="76">
        <v>0</v>
      </c>
      <c r="P458" s="76">
        <v>0</v>
      </c>
      <c r="Q458" s="76">
        <v>0</v>
      </c>
      <c r="R458" s="76">
        <v>0</v>
      </c>
      <c r="S458" s="76">
        <v>0</v>
      </c>
      <c r="T458" s="76">
        <v>0</v>
      </c>
      <c r="U458" s="76">
        <v>0</v>
      </c>
      <c r="V458" s="76">
        <v>0</v>
      </c>
      <c r="W458" s="76">
        <v>0</v>
      </c>
      <c r="X458" s="76">
        <v>0</v>
      </c>
      <c r="Y458" s="76">
        <v>0</v>
      </c>
      <c r="Z458" s="76">
        <v>0</v>
      </c>
      <c r="AA458" s="76">
        <v>0</v>
      </c>
      <c r="AB458" s="76">
        <v>0</v>
      </c>
      <c r="AC458" s="76">
        <v>0</v>
      </c>
      <c r="AD458" s="76">
        <v>0</v>
      </c>
      <c r="AE458" s="76">
        <v>0</v>
      </c>
      <c r="AF458" s="76">
        <v>0</v>
      </c>
      <c r="AG458" s="76">
        <v>0</v>
      </c>
      <c r="AH458" s="76">
        <v>0</v>
      </c>
      <c r="AI458" s="76">
        <v>0</v>
      </c>
      <c r="AJ458" s="77">
        <f t="shared" si="6"/>
        <v>0</v>
      </c>
      <c r="AM458" s="70"/>
    </row>
    <row r="459" spans="1:39" ht="20.100000000000001" hidden="1" customHeight="1" outlineLevel="2">
      <c r="A459" s="73">
        <v>1510</v>
      </c>
      <c r="B459" s="74" t="s">
        <v>1094</v>
      </c>
      <c r="C459" s="75" t="s">
        <v>1298</v>
      </c>
      <c r="D459" s="76">
        <v>0</v>
      </c>
      <c r="E459" s="76">
        <v>0</v>
      </c>
      <c r="F459" s="76">
        <v>0</v>
      </c>
      <c r="G459" s="76">
        <v>0</v>
      </c>
      <c r="H459" s="76">
        <v>0</v>
      </c>
      <c r="I459" s="76">
        <v>0</v>
      </c>
      <c r="J459" s="76">
        <v>0</v>
      </c>
      <c r="K459" s="76">
        <v>0</v>
      </c>
      <c r="L459" s="76">
        <v>0</v>
      </c>
      <c r="M459" s="76">
        <v>0</v>
      </c>
      <c r="N459" s="76">
        <v>0</v>
      </c>
      <c r="O459" s="76">
        <v>0</v>
      </c>
      <c r="P459" s="76">
        <v>0</v>
      </c>
      <c r="Q459" s="76">
        <v>0</v>
      </c>
      <c r="R459" s="76">
        <v>0</v>
      </c>
      <c r="S459" s="76">
        <v>0</v>
      </c>
      <c r="T459" s="76">
        <v>0</v>
      </c>
      <c r="U459" s="76">
        <v>0</v>
      </c>
      <c r="V459" s="76">
        <v>0</v>
      </c>
      <c r="W459" s="76">
        <v>0</v>
      </c>
      <c r="X459" s="76">
        <v>0</v>
      </c>
      <c r="Y459" s="76">
        <v>0</v>
      </c>
      <c r="Z459" s="76">
        <v>0</v>
      </c>
      <c r="AA459" s="76">
        <v>0</v>
      </c>
      <c r="AB459" s="76">
        <v>0</v>
      </c>
      <c r="AC459" s="76">
        <v>0</v>
      </c>
      <c r="AD459" s="76">
        <v>0</v>
      </c>
      <c r="AE459" s="76">
        <v>0</v>
      </c>
      <c r="AF459" s="76">
        <v>0</v>
      </c>
      <c r="AG459" s="76">
        <v>0</v>
      </c>
      <c r="AH459" s="76">
        <v>0</v>
      </c>
      <c r="AI459" s="76">
        <v>0</v>
      </c>
      <c r="AJ459" s="77">
        <f t="shared" si="6"/>
        <v>0</v>
      </c>
      <c r="AM459" s="70"/>
    </row>
    <row r="460" spans="1:39" ht="20.100000000000001" hidden="1" customHeight="1" outlineLevel="2">
      <c r="A460" s="73">
        <v>1511</v>
      </c>
      <c r="B460" s="74" t="s">
        <v>1095</v>
      </c>
      <c r="C460" s="75" t="s">
        <v>1298</v>
      </c>
      <c r="D460" s="76">
        <v>0</v>
      </c>
      <c r="E460" s="76">
        <v>0</v>
      </c>
      <c r="F460" s="76">
        <v>0</v>
      </c>
      <c r="G460" s="76">
        <v>0</v>
      </c>
      <c r="H460" s="76">
        <v>0</v>
      </c>
      <c r="I460" s="76">
        <v>0</v>
      </c>
      <c r="J460" s="76">
        <v>0</v>
      </c>
      <c r="K460" s="76">
        <v>0</v>
      </c>
      <c r="L460" s="76">
        <v>0</v>
      </c>
      <c r="M460" s="76">
        <v>0</v>
      </c>
      <c r="N460" s="76">
        <v>0</v>
      </c>
      <c r="O460" s="76">
        <v>0</v>
      </c>
      <c r="P460" s="76">
        <v>0</v>
      </c>
      <c r="Q460" s="76">
        <v>0</v>
      </c>
      <c r="R460" s="76">
        <v>0</v>
      </c>
      <c r="S460" s="76">
        <v>0</v>
      </c>
      <c r="T460" s="76">
        <v>0</v>
      </c>
      <c r="U460" s="76">
        <v>0</v>
      </c>
      <c r="V460" s="76">
        <v>0</v>
      </c>
      <c r="W460" s="76">
        <v>0</v>
      </c>
      <c r="X460" s="76">
        <v>0</v>
      </c>
      <c r="Y460" s="76">
        <v>0</v>
      </c>
      <c r="Z460" s="76">
        <v>0</v>
      </c>
      <c r="AA460" s="76">
        <v>0</v>
      </c>
      <c r="AB460" s="76">
        <v>0</v>
      </c>
      <c r="AC460" s="76">
        <v>0</v>
      </c>
      <c r="AD460" s="76">
        <v>0</v>
      </c>
      <c r="AE460" s="76">
        <v>0</v>
      </c>
      <c r="AF460" s="76">
        <v>0</v>
      </c>
      <c r="AG460" s="76">
        <v>0</v>
      </c>
      <c r="AH460" s="76">
        <v>0</v>
      </c>
      <c r="AI460" s="76">
        <v>0</v>
      </c>
      <c r="AJ460" s="77">
        <f t="shared" si="6"/>
        <v>0</v>
      </c>
      <c r="AM460" s="70"/>
    </row>
    <row r="461" spans="1:39" ht="20.100000000000001" hidden="1" customHeight="1" outlineLevel="2">
      <c r="A461" s="73">
        <v>1512</v>
      </c>
      <c r="B461" s="74" t="s">
        <v>1096</v>
      </c>
      <c r="C461" s="75" t="s">
        <v>1298</v>
      </c>
      <c r="D461" s="76">
        <v>0</v>
      </c>
      <c r="E461" s="76">
        <v>0</v>
      </c>
      <c r="F461" s="76">
        <v>0</v>
      </c>
      <c r="G461" s="76">
        <v>0</v>
      </c>
      <c r="H461" s="76">
        <v>0</v>
      </c>
      <c r="I461" s="76">
        <v>0</v>
      </c>
      <c r="J461" s="76">
        <v>0</v>
      </c>
      <c r="K461" s="76">
        <v>0</v>
      </c>
      <c r="L461" s="76">
        <v>0</v>
      </c>
      <c r="M461" s="76">
        <v>0</v>
      </c>
      <c r="N461" s="76">
        <v>0</v>
      </c>
      <c r="O461" s="76">
        <v>0</v>
      </c>
      <c r="P461" s="76">
        <v>0</v>
      </c>
      <c r="Q461" s="76">
        <v>0</v>
      </c>
      <c r="R461" s="76">
        <v>0</v>
      </c>
      <c r="S461" s="76">
        <v>0</v>
      </c>
      <c r="T461" s="76">
        <v>0</v>
      </c>
      <c r="U461" s="76">
        <v>0</v>
      </c>
      <c r="V461" s="76">
        <v>0</v>
      </c>
      <c r="W461" s="76">
        <v>0</v>
      </c>
      <c r="X461" s="76">
        <v>0</v>
      </c>
      <c r="Y461" s="76">
        <v>0</v>
      </c>
      <c r="Z461" s="76">
        <v>0</v>
      </c>
      <c r="AA461" s="76">
        <v>0</v>
      </c>
      <c r="AB461" s="76">
        <v>0</v>
      </c>
      <c r="AC461" s="76">
        <v>0</v>
      </c>
      <c r="AD461" s="76">
        <v>0</v>
      </c>
      <c r="AE461" s="76">
        <v>0</v>
      </c>
      <c r="AF461" s="76">
        <v>0</v>
      </c>
      <c r="AG461" s="76">
        <v>0</v>
      </c>
      <c r="AH461" s="76">
        <v>0</v>
      </c>
      <c r="AI461" s="76">
        <v>0</v>
      </c>
      <c r="AJ461" s="77">
        <f t="shared" si="6"/>
        <v>0</v>
      </c>
      <c r="AM461" s="70"/>
    </row>
    <row r="462" spans="1:39" ht="20.100000000000001" hidden="1" customHeight="1" outlineLevel="2">
      <c r="A462" s="73">
        <v>1513</v>
      </c>
      <c r="B462" s="74" t="s">
        <v>1097</v>
      </c>
      <c r="C462" s="75" t="s">
        <v>1298</v>
      </c>
      <c r="D462" s="76">
        <v>0</v>
      </c>
      <c r="E462" s="76">
        <v>0</v>
      </c>
      <c r="F462" s="76">
        <v>0</v>
      </c>
      <c r="G462" s="76">
        <v>0</v>
      </c>
      <c r="H462" s="76">
        <v>0</v>
      </c>
      <c r="I462" s="76">
        <v>0</v>
      </c>
      <c r="J462" s="76">
        <v>0</v>
      </c>
      <c r="K462" s="76">
        <v>0</v>
      </c>
      <c r="L462" s="76">
        <v>0</v>
      </c>
      <c r="M462" s="76">
        <v>0</v>
      </c>
      <c r="N462" s="76">
        <v>0</v>
      </c>
      <c r="O462" s="76">
        <v>0</v>
      </c>
      <c r="P462" s="76">
        <v>0</v>
      </c>
      <c r="Q462" s="76">
        <v>0</v>
      </c>
      <c r="R462" s="76">
        <v>0</v>
      </c>
      <c r="S462" s="76">
        <v>0</v>
      </c>
      <c r="T462" s="76">
        <v>0</v>
      </c>
      <c r="U462" s="76">
        <v>0</v>
      </c>
      <c r="V462" s="76">
        <v>0</v>
      </c>
      <c r="W462" s="76">
        <v>0</v>
      </c>
      <c r="X462" s="76">
        <v>0</v>
      </c>
      <c r="Y462" s="76">
        <v>0</v>
      </c>
      <c r="Z462" s="76">
        <v>0</v>
      </c>
      <c r="AA462" s="76">
        <v>0</v>
      </c>
      <c r="AB462" s="76">
        <v>0</v>
      </c>
      <c r="AC462" s="76">
        <v>0</v>
      </c>
      <c r="AD462" s="76">
        <v>0</v>
      </c>
      <c r="AE462" s="76">
        <v>0</v>
      </c>
      <c r="AF462" s="76">
        <v>0</v>
      </c>
      <c r="AG462" s="76">
        <v>0</v>
      </c>
      <c r="AH462" s="76">
        <v>0</v>
      </c>
      <c r="AI462" s="76">
        <v>0</v>
      </c>
      <c r="AJ462" s="77">
        <f t="shared" ref="AJ462:AJ525" si="7">SUM(D462:AI462)</f>
        <v>0</v>
      </c>
      <c r="AM462" s="70"/>
    </row>
    <row r="463" spans="1:39" ht="20.100000000000001" hidden="1" customHeight="1" outlineLevel="2">
      <c r="A463" s="73">
        <v>1514</v>
      </c>
      <c r="B463" s="74" t="s">
        <v>1098</v>
      </c>
      <c r="C463" s="75" t="s">
        <v>1298</v>
      </c>
      <c r="D463" s="76">
        <v>0</v>
      </c>
      <c r="E463" s="76">
        <v>0</v>
      </c>
      <c r="F463" s="76">
        <v>0</v>
      </c>
      <c r="G463" s="76">
        <v>0</v>
      </c>
      <c r="H463" s="76">
        <v>0</v>
      </c>
      <c r="I463" s="76">
        <v>0</v>
      </c>
      <c r="J463" s="76">
        <v>0</v>
      </c>
      <c r="K463" s="76">
        <v>0</v>
      </c>
      <c r="L463" s="76">
        <v>0</v>
      </c>
      <c r="M463" s="76">
        <v>0</v>
      </c>
      <c r="N463" s="76">
        <v>0</v>
      </c>
      <c r="O463" s="76">
        <v>0</v>
      </c>
      <c r="P463" s="76">
        <v>0</v>
      </c>
      <c r="Q463" s="76">
        <v>0</v>
      </c>
      <c r="R463" s="76">
        <v>0</v>
      </c>
      <c r="S463" s="76">
        <v>0</v>
      </c>
      <c r="T463" s="76">
        <v>0</v>
      </c>
      <c r="U463" s="76">
        <v>0</v>
      </c>
      <c r="V463" s="76">
        <v>0</v>
      </c>
      <c r="W463" s="76">
        <v>0</v>
      </c>
      <c r="X463" s="76">
        <v>0</v>
      </c>
      <c r="Y463" s="76">
        <v>0</v>
      </c>
      <c r="Z463" s="76">
        <v>0</v>
      </c>
      <c r="AA463" s="76">
        <v>0</v>
      </c>
      <c r="AB463" s="76">
        <v>0</v>
      </c>
      <c r="AC463" s="76">
        <v>0</v>
      </c>
      <c r="AD463" s="76">
        <v>0</v>
      </c>
      <c r="AE463" s="76">
        <v>0</v>
      </c>
      <c r="AF463" s="76">
        <v>0</v>
      </c>
      <c r="AG463" s="76">
        <v>0</v>
      </c>
      <c r="AH463" s="76">
        <v>0</v>
      </c>
      <c r="AI463" s="76">
        <v>0</v>
      </c>
      <c r="AJ463" s="77">
        <f t="shared" si="7"/>
        <v>0</v>
      </c>
      <c r="AM463" s="70"/>
    </row>
    <row r="464" spans="1:39" ht="20.100000000000001" hidden="1" customHeight="1" outlineLevel="2">
      <c r="A464" s="73">
        <v>1515</v>
      </c>
      <c r="B464" s="74" t="s">
        <v>1099</v>
      </c>
      <c r="C464" s="75" t="s">
        <v>1298</v>
      </c>
      <c r="D464" s="76">
        <v>0</v>
      </c>
      <c r="E464" s="76">
        <v>0</v>
      </c>
      <c r="F464" s="76">
        <v>0</v>
      </c>
      <c r="G464" s="76">
        <v>0</v>
      </c>
      <c r="H464" s="76">
        <v>0</v>
      </c>
      <c r="I464" s="76">
        <v>0</v>
      </c>
      <c r="J464" s="76">
        <v>0</v>
      </c>
      <c r="K464" s="76">
        <v>0</v>
      </c>
      <c r="L464" s="76">
        <v>0</v>
      </c>
      <c r="M464" s="76">
        <v>0</v>
      </c>
      <c r="N464" s="76">
        <v>0</v>
      </c>
      <c r="O464" s="76">
        <v>0</v>
      </c>
      <c r="P464" s="76">
        <v>0</v>
      </c>
      <c r="Q464" s="76">
        <v>0</v>
      </c>
      <c r="R464" s="76">
        <v>0</v>
      </c>
      <c r="S464" s="76">
        <v>0</v>
      </c>
      <c r="T464" s="76">
        <v>0</v>
      </c>
      <c r="U464" s="76">
        <v>0</v>
      </c>
      <c r="V464" s="76">
        <v>0</v>
      </c>
      <c r="W464" s="76">
        <v>0</v>
      </c>
      <c r="X464" s="76">
        <v>0</v>
      </c>
      <c r="Y464" s="76">
        <v>0</v>
      </c>
      <c r="Z464" s="76">
        <v>0</v>
      </c>
      <c r="AA464" s="76">
        <v>0</v>
      </c>
      <c r="AB464" s="76">
        <v>0</v>
      </c>
      <c r="AC464" s="76">
        <v>0</v>
      </c>
      <c r="AD464" s="76">
        <v>0</v>
      </c>
      <c r="AE464" s="76">
        <v>0</v>
      </c>
      <c r="AF464" s="76">
        <v>0</v>
      </c>
      <c r="AG464" s="76">
        <v>0</v>
      </c>
      <c r="AH464" s="76">
        <v>0</v>
      </c>
      <c r="AI464" s="76">
        <v>0</v>
      </c>
      <c r="AJ464" s="77">
        <f t="shared" si="7"/>
        <v>0</v>
      </c>
      <c r="AM464" s="70"/>
    </row>
    <row r="465" spans="1:39" ht="20.100000000000001" hidden="1" customHeight="1" outlineLevel="2">
      <c r="A465" s="73">
        <v>1516</v>
      </c>
      <c r="B465" s="74" t="s">
        <v>1100</v>
      </c>
      <c r="C465" s="75" t="s">
        <v>1298</v>
      </c>
      <c r="D465" s="76">
        <v>0</v>
      </c>
      <c r="E465" s="76">
        <v>0</v>
      </c>
      <c r="F465" s="76">
        <v>0</v>
      </c>
      <c r="G465" s="76">
        <v>0</v>
      </c>
      <c r="H465" s="76">
        <v>0</v>
      </c>
      <c r="I465" s="76">
        <v>0</v>
      </c>
      <c r="J465" s="76">
        <v>0</v>
      </c>
      <c r="K465" s="76">
        <v>0</v>
      </c>
      <c r="L465" s="76">
        <v>0</v>
      </c>
      <c r="M465" s="76">
        <v>0</v>
      </c>
      <c r="N465" s="76">
        <v>0</v>
      </c>
      <c r="O465" s="76">
        <v>0</v>
      </c>
      <c r="P465" s="76">
        <v>0</v>
      </c>
      <c r="Q465" s="76">
        <v>0</v>
      </c>
      <c r="R465" s="76">
        <v>0</v>
      </c>
      <c r="S465" s="76">
        <v>0</v>
      </c>
      <c r="T465" s="76">
        <v>0</v>
      </c>
      <c r="U465" s="76">
        <v>0</v>
      </c>
      <c r="V465" s="76">
        <v>0</v>
      </c>
      <c r="W465" s="76">
        <v>0</v>
      </c>
      <c r="X465" s="76">
        <v>0</v>
      </c>
      <c r="Y465" s="76">
        <v>0</v>
      </c>
      <c r="Z465" s="76">
        <v>0</v>
      </c>
      <c r="AA465" s="76">
        <v>0</v>
      </c>
      <c r="AB465" s="76">
        <v>0</v>
      </c>
      <c r="AC465" s="76">
        <v>0</v>
      </c>
      <c r="AD465" s="76">
        <v>0</v>
      </c>
      <c r="AE465" s="76">
        <v>0</v>
      </c>
      <c r="AF465" s="76">
        <v>0</v>
      </c>
      <c r="AG465" s="76">
        <v>0</v>
      </c>
      <c r="AH465" s="76">
        <v>0</v>
      </c>
      <c r="AI465" s="76">
        <v>0</v>
      </c>
      <c r="AJ465" s="77">
        <f t="shared" si="7"/>
        <v>0</v>
      </c>
      <c r="AM465" s="70"/>
    </row>
    <row r="466" spans="1:39" ht="20.100000000000001" hidden="1" customHeight="1" outlineLevel="2">
      <c r="A466" s="73">
        <v>1517</v>
      </c>
      <c r="B466" s="74" t="s">
        <v>1101</v>
      </c>
      <c r="C466" s="75" t="s">
        <v>1298</v>
      </c>
      <c r="D466" s="76">
        <v>0</v>
      </c>
      <c r="E466" s="76">
        <v>0</v>
      </c>
      <c r="F466" s="76">
        <v>0</v>
      </c>
      <c r="G466" s="76">
        <v>0</v>
      </c>
      <c r="H466" s="76">
        <v>0</v>
      </c>
      <c r="I466" s="76">
        <v>0</v>
      </c>
      <c r="J466" s="76">
        <v>0</v>
      </c>
      <c r="K466" s="76">
        <v>0</v>
      </c>
      <c r="L466" s="76">
        <v>0</v>
      </c>
      <c r="M466" s="76">
        <v>0</v>
      </c>
      <c r="N466" s="76">
        <v>0</v>
      </c>
      <c r="O466" s="76">
        <v>0</v>
      </c>
      <c r="P466" s="76">
        <v>0</v>
      </c>
      <c r="Q466" s="76">
        <v>0</v>
      </c>
      <c r="R466" s="76">
        <v>0</v>
      </c>
      <c r="S466" s="76">
        <v>0</v>
      </c>
      <c r="T466" s="76">
        <v>0</v>
      </c>
      <c r="U466" s="76">
        <v>0</v>
      </c>
      <c r="V466" s="76">
        <v>0</v>
      </c>
      <c r="W466" s="76">
        <v>0</v>
      </c>
      <c r="X466" s="76">
        <v>0</v>
      </c>
      <c r="Y466" s="76">
        <v>0</v>
      </c>
      <c r="Z466" s="76">
        <v>0</v>
      </c>
      <c r="AA466" s="76">
        <v>0</v>
      </c>
      <c r="AB466" s="76">
        <v>0</v>
      </c>
      <c r="AC466" s="76">
        <v>0</v>
      </c>
      <c r="AD466" s="76">
        <v>0</v>
      </c>
      <c r="AE466" s="76">
        <v>0</v>
      </c>
      <c r="AF466" s="76">
        <v>0</v>
      </c>
      <c r="AG466" s="76">
        <v>0</v>
      </c>
      <c r="AH466" s="76">
        <v>0</v>
      </c>
      <c r="AI466" s="76">
        <v>0</v>
      </c>
      <c r="AJ466" s="77">
        <f t="shared" si="7"/>
        <v>0</v>
      </c>
      <c r="AM466" s="70"/>
    </row>
    <row r="467" spans="1:39" ht="20.100000000000001" hidden="1" customHeight="1" outlineLevel="2">
      <c r="A467" s="73">
        <v>1518</v>
      </c>
      <c r="B467" s="74" t="s">
        <v>1102</v>
      </c>
      <c r="C467" s="75" t="s">
        <v>1298</v>
      </c>
      <c r="D467" s="76">
        <v>0</v>
      </c>
      <c r="E467" s="76">
        <v>0</v>
      </c>
      <c r="F467" s="76">
        <v>0</v>
      </c>
      <c r="G467" s="76">
        <v>0</v>
      </c>
      <c r="H467" s="76">
        <v>0</v>
      </c>
      <c r="I467" s="76">
        <v>0</v>
      </c>
      <c r="J467" s="76">
        <v>0</v>
      </c>
      <c r="K467" s="76">
        <v>0</v>
      </c>
      <c r="L467" s="76">
        <v>0</v>
      </c>
      <c r="M467" s="76">
        <v>0</v>
      </c>
      <c r="N467" s="76">
        <v>0</v>
      </c>
      <c r="O467" s="76">
        <v>0</v>
      </c>
      <c r="P467" s="76">
        <v>0</v>
      </c>
      <c r="Q467" s="76">
        <v>0</v>
      </c>
      <c r="R467" s="76">
        <v>0</v>
      </c>
      <c r="S467" s="76">
        <v>0</v>
      </c>
      <c r="T467" s="76">
        <v>0</v>
      </c>
      <c r="U467" s="76">
        <v>0</v>
      </c>
      <c r="V467" s="76">
        <v>0</v>
      </c>
      <c r="W467" s="76">
        <v>0</v>
      </c>
      <c r="X467" s="76">
        <v>0</v>
      </c>
      <c r="Y467" s="76">
        <v>0</v>
      </c>
      <c r="Z467" s="76">
        <v>0</v>
      </c>
      <c r="AA467" s="76">
        <v>0</v>
      </c>
      <c r="AB467" s="76">
        <v>0</v>
      </c>
      <c r="AC467" s="76">
        <v>0</v>
      </c>
      <c r="AD467" s="76">
        <v>0</v>
      </c>
      <c r="AE467" s="76">
        <v>0</v>
      </c>
      <c r="AF467" s="76">
        <v>0</v>
      </c>
      <c r="AG467" s="76">
        <v>0</v>
      </c>
      <c r="AH467" s="76">
        <v>0</v>
      </c>
      <c r="AI467" s="76">
        <v>0</v>
      </c>
      <c r="AJ467" s="77">
        <f t="shared" si="7"/>
        <v>0</v>
      </c>
      <c r="AM467" s="70"/>
    </row>
    <row r="468" spans="1:39" ht="20.100000000000001" hidden="1" customHeight="1" outlineLevel="2">
      <c r="A468" s="73">
        <v>1519</v>
      </c>
      <c r="B468" s="74" t="s">
        <v>1103</v>
      </c>
      <c r="C468" s="75" t="s">
        <v>1298</v>
      </c>
      <c r="D468" s="76">
        <v>0</v>
      </c>
      <c r="E468" s="76">
        <v>0</v>
      </c>
      <c r="F468" s="76">
        <v>0</v>
      </c>
      <c r="G468" s="76">
        <v>0</v>
      </c>
      <c r="H468" s="76">
        <v>0</v>
      </c>
      <c r="I468" s="76">
        <v>0</v>
      </c>
      <c r="J468" s="76">
        <v>0</v>
      </c>
      <c r="K468" s="76">
        <v>0</v>
      </c>
      <c r="L468" s="76">
        <v>0</v>
      </c>
      <c r="M468" s="76">
        <v>0</v>
      </c>
      <c r="N468" s="76">
        <v>0</v>
      </c>
      <c r="O468" s="76">
        <v>0</v>
      </c>
      <c r="P468" s="76">
        <v>0</v>
      </c>
      <c r="Q468" s="76">
        <v>0</v>
      </c>
      <c r="R468" s="76">
        <v>0</v>
      </c>
      <c r="S468" s="76">
        <v>0</v>
      </c>
      <c r="T468" s="76">
        <v>0</v>
      </c>
      <c r="U468" s="76">
        <v>0</v>
      </c>
      <c r="V468" s="76">
        <v>0</v>
      </c>
      <c r="W468" s="76">
        <v>0</v>
      </c>
      <c r="X468" s="76">
        <v>0</v>
      </c>
      <c r="Y468" s="76">
        <v>0</v>
      </c>
      <c r="Z468" s="76">
        <v>0</v>
      </c>
      <c r="AA468" s="76">
        <v>0</v>
      </c>
      <c r="AB468" s="76">
        <v>0</v>
      </c>
      <c r="AC468" s="76">
        <v>0</v>
      </c>
      <c r="AD468" s="76">
        <v>0</v>
      </c>
      <c r="AE468" s="76">
        <v>0</v>
      </c>
      <c r="AF468" s="76">
        <v>0</v>
      </c>
      <c r="AG468" s="76">
        <v>0</v>
      </c>
      <c r="AH468" s="76">
        <v>0</v>
      </c>
      <c r="AI468" s="76">
        <v>0</v>
      </c>
      <c r="AJ468" s="77">
        <f t="shared" si="7"/>
        <v>0</v>
      </c>
      <c r="AM468" s="70"/>
    </row>
    <row r="469" spans="1:39" ht="20.100000000000001" hidden="1" customHeight="1" outlineLevel="2">
      <c r="A469" s="73">
        <v>1520</v>
      </c>
      <c r="B469" s="74" t="s">
        <v>1104</v>
      </c>
      <c r="C469" s="75" t="s">
        <v>1298</v>
      </c>
      <c r="D469" s="76">
        <v>0</v>
      </c>
      <c r="E469" s="76">
        <v>0</v>
      </c>
      <c r="F469" s="76">
        <v>0</v>
      </c>
      <c r="G469" s="76">
        <v>0</v>
      </c>
      <c r="H469" s="76">
        <v>0</v>
      </c>
      <c r="I469" s="76">
        <v>0</v>
      </c>
      <c r="J469" s="76">
        <v>0</v>
      </c>
      <c r="K469" s="76">
        <v>0</v>
      </c>
      <c r="L469" s="76">
        <v>0</v>
      </c>
      <c r="M469" s="76">
        <v>0</v>
      </c>
      <c r="N469" s="76">
        <v>0</v>
      </c>
      <c r="O469" s="76">
        <v>0</v>
      </c>
      <c r="P469" s="76">
        <v>0</v>
      </c>
      <c r="Q469" s="76">
        <v>0</v>
      </c>
      <c r="R469" s="76">
        <v>0</v>
      </c>
      <c r="S469" s="76">
        <v>0</v>
      </c>
      <c r="T469" s="76">
        <v>0</v>
      </c>
      <c r="U469" s="76">
        <v>0</v>
      </c>
      <c r="V469" s="76">
        <v>0</v>
      </c>
      <c r="W469" s="76">
        <v>0</v>
      </c>
      <c r="X469" s="76">
        <v>0</v>
      </c>
      <c r="Y469" s="76">
        <v>0</v>
      </c>
      <c r="Z469" s="76">
        <v>0</v>
      </c>
      <c r="AA469" s="76">
        <v>0</v>
      </c>
      <c r="AB469" s="76">
        <v>0</v>
      </c>
      <c r="AC469" s="76">
        <v>0</v>
      </c>
      <c r="AD469" s="76">
        <v>0</v>
      </c>
      <c r="AE469" s="76">
        <v>0</v>
      </c>
      <c r="AF469" s="76">
        <v>0</v>
      </c>
      <c r="AG469" s="76">
        <v>0</v>
      </c>
      <c r="AH469" s="76">
        <v>0</v>
      </c>
      <c r="AI469" s="76">
        <v>0</v>
      </c>
      <c r="AJ469" s="77">
        <f t="shared" si="7"/>
        <v>0</v>
      </c>
      <c r="AM469" s="70"/>
    </row>
    <row r="470" spans="1:39" ht="20.100000000000001" hidden="1" customHeight="1" outlineLevel="2">
      <c r="A470" s="73">
        <v>1521</v>
      </c>
      <c r="B470" s="74" t="s">
        <v>1105</v>
      </c>
      <c r="C470" s="75" t="s">
        <v>1298</v>
      </c>
      <c r="D470" s="76">
        <v>0</v>
      </c>
      <c r="E470" s="76">
        <v>0</v>
      </c>
      <c r="F470" s="76">
        <v>0</v>
      </c>
      <c r="G470" s="76">
        <v>0</v>
      </c>
      <c r="H470" s="76">
        <v>0</v>
      </c>
      <c r="I470" s="76">
        <v>0</v>
      </c>
      <c r="J470" s="76">
        <v>0</v>
      </c>
      <c r="K470" s="76">
        <v>0</v>
      </c>
      <c r="L470" s="76">
        <v>0</v>
      </c>
      <c r="M470" s="76">
        <v>0</v>
      </c>
      <c r="N470" s="76">
        <v>0</v>
      </c>
      <c r="O470" s="76">
        <v>0</v>
      </c>
      <c r="P470" s="76">
        <v>0</v>
      </c>
      <c r="Q470" s="76">
        <v>0</v>
      </c>
      <c r="R470" s="76">
        <v>0</v>
      </c>
      <c r="S470" s="76">
        <v>0</v>
      </c>
      <c r="T470" s="76">
        <v>0</v>
      </c>
      <c r="U470" s="76">
        <v>0</v>
      </c>
      <c r="V470" s="76">
        <v>0</v>
      </c>
      <c r="W470" s="76">
        <v>0</v>
      </c>
      <c r="X470" s="76">
        <v>0</v>
      </c>
      <c r="Y470" s="76">
        <v>0</v>
      </c>
      <c r="Z470" s="76">
        <v>0</v>
      </c>
      <c r="AA470" s="76">
        <v>0</v>
      </c>
      <c r="AB470" s="76">
        <v>0</v>
      </c>
      <c r="AC470" s="76">
        <v>0</v>
      </c>
      <c r="AD470" s="76">
        <v>0</v>
      </c>
      <c r="AE470" s="76">
        <v>0</v>
      </c>
      <c r="AF470" s="76">
        <v>0</v>
      </c>
      <c r="AG470" s="76">
        <v>0</v>
      </c>
      <c r="AH470" s="76">
        <v>0</v>
      </c>
      <c r="AI470" s="76">
        <v>0</v>
      </c>
      <c r="AJ470" s="77">
        <f t="shared" si="7"/>
        <v>0</v>
      </c>
      <c r="AM470" s="70"/>
    </row>
    <row r="471" spans="1:39" ht="20.100000000000001" hidden="1" customHeight="1" outlineLevel="2">
      <c r="A471" s="73">
        <v>1522</v>
      </c>
      <c r="B471" s="74" t="s">
        <v>1106</v>
      </c>
      <c r="C471" s="75" t="s">
        <v>1298</v>
      </c>
      <c r="D471" s="76">
        <v>0</v>
      </c>
      <c r="E471" s="76">
        <v>0</v>
      </c>
      <c r="F471" s="76">
        <v>0</v>
      </c>
      <c r="G471" s="76">
        <v>0</v>
      </c>
      <c r="H471" s="76">
        <v>0</v>
      </c>
      <c r="I471" s="76">
        <v>0</v>
      </c>
      <c r="J471" s="76">
        <v>0</v>
      </c>
      <c r="K471" s="76">
        <v>0</v>
      </c>
      <c r="L471" s="76">
        <v>0</v>
      </c>
      <c r="M471" s="76">
        <v>0</v>
      </c>
      <c r="N471" s="76">
        <v>0</v>
      </c>
      <c r="O471" s="76">
        <v>0</v>
      </c>
      <c r="P471" s="76">
        <v>0</v>
      </c>
      <c r="Q471" s="76">
        <v>0</v>
      </c>
      <c r="R471" s="76">
        <v>0</v>
      </c>
      <c r="S471" s="76">
        <v>0</v>
      </c>
      <c r="T471" s="76">
        <v>0</v>
      </c>
      <c r="U471" s="76">
        <v>0</v>
      </c>
      <c r="V471" s="76">
        <v>0</v>
      </c>
      <c r="W471" s="76">
        <v>0</v>
      </c>
      <c r="X471" s="76">
        <v>0</v>
      </c>
      <c r="Y471" s="76">
        <v>0</v>
      </c>
      <c r="Z471" s="76">
        <v>0</v>
      </c>
      <c r="AA471" s="76">
        <v>0</v>
      </c>
      <c r="AB471" s="76">
        <v>0</v>
      </c>
      <c r="AC471" s="76">
        <v>0</v>
      </c>
      <c r="AD471" s="76">
        <v>0</v>
      </c>
      <c r="AE471" s="76">
        <v>0</v>
      </c>
      <c r="AF471" s="76">
        <v>0</v>
      </c>
      <c r="AG471" s="76">
        <v>0</v>
      </c>
      <c r="AH471" s="76">
        <v>0</v>
      </c>
      <c r="AI471" s="76">
        <v>0</v>
      </c>
      <c r="AJ471" s="77">
        <f t="shared" si="7"/>
        <v>0</v>
      </c>
      <c r="AM471" s="70"/>
    </row>
    <row r="472" spans="1:39" ht="20.100000000000001" hidden="1" customHeight="1" outlineLevel="2">
      <c r="A472" s="73">
        <v>1523</v>
      </c>
      <c r="B472" s="74" t="s">
        <v>1107</v>
      </c>
      <c r="C472" s="75" t="s">
        <v>1298</v>
      </c>
      <c r="D472" s="76">
        <v>0</v>
      </c>
      <c r="E472" s="76">
        <v>0</v>
      </c>
      <c r="F472" s="76">
        <v>0</v>
      </c>
      <c r="G472" s="76">
        <v>0</v>
      </c>
      <c r="H472" s="76">
        <v>0</v>
      </c>
      <c r="I472" s="76">
        <v>0</v>
      </c>
      <c r="J472" s="76">
        <v>0</v>
      </c>
      <c r="K472" s="76">
        <v>0</v>
      </c>
      <c r="L472" s="76">
        <v>0</v>
      </c>
      <c r="M472" s="76">
        <v>0</v>
      </c>
      <c r="N472" s="76">
        <v>0</v>
      </c>
      <c r="O472" s="76">
        <v>0</v>
      </c>
      <c r="P472" s="76">
        <v>0</v>
      </c>
      <c r="Q472" s="76">
        <v>0</v>
      </c>
      <c r="R472" s="76">
        <v>0</v>
      </c>
      <c r="S472" s="76">
        <v>0</v>
      </c>
      <c r="T472" s="76">
        <v>0</v>
      </c>
      <c r="U472" s="76">
        <v>0</v>
      </c>
      <c r="V472" s="76">
        <v>0</v>
      </c>
      <c r="W472" s="76">
        <v>0</v>
      </c>
      <c r="X472" s="76">
        <v>0</v>
      </c>
      <c r="Y472" s="76">
        <v>0</v>
      </c>
      <c r="Z472" s="76">
        <v>0</v>
      </c>
      <c r="AA472" s="76">
        <v>0</v>
      </c>
      <c r="AB472" s="76">
        <v>0</v>
      </c>
      <c r="AC472" s="76">
        <v>0</v>
      </c>
      <c r="AD472" s="76">
        <v>0</v>
      </c>
      <c r="AE472" s="76">
        <v>0</v>
      </c>
      <c r="AF472" s="76">
        <v>0</v>
      </c>
      <c r="AG472" s="76">
        <v>0</v>
      </c>
      <c r="AH472" s="76">
        <v>0</v>
      </c>
      <c r="AI472" s="76">
        <v>0</v>
      </c>
      <c r="AJ472" s="77">
        <f t="shared" si="7"/>
        <v>0</v>
      </c>
      <c r="AM472" s="70"/>
    </row>
    <row r="473" spans="1:39" ht="20.100000000000001" hidden="1" customHeight="1" outlineLevel="2">
      <c r="A473" s="73">
        <v>1524</v>
      </c>
      <c r="B473" s="74" t="s">
        <v>1108</v>
      </c>
      <c r="C473" s="75" t="s">
        <v>1298</v>
      </c>
      <c r="D473" s="76">
        <v>0</v>
      </c>
      <c r="E473" s="76">
        <v>0</v>
      </c>
      <c r="F473" s="76">
        <v>0</v>
      </c>
      <c r="G473" s="76">
        <v>0</v>
      </c>
      <c r="H473" s="76">
        <v>0</v>
      </c>
      <c r="I473" s="76">
        <v>0</v>
      </c>
      <c r="J473" s="76">
        <v>0</v>
      </c>
      <c r="K473" s="76">
        <v>0</v>
      </c>
      <c r="L473" s="76">
        <v>0</v>
      </c>
      <c r="M473" s="76">
        <v>0</v>
      </c>
      <c r="N473" s="76">
        <v>0</v>
      </c>
      <c r="O473" s="76">
        <v>0</v>
      </c>
      <c r="P473" s="76">
        <v>0</v>
      </c>
      <c r="Q473" s="76">
        <v>0</v>
      </c>
      <c r="R473" s="76">
        <v>0</v>
      </c>
      <c r="S473" s="76">
        <v>0</v>
      </c>
      <c r="T473" s="76">
        <v>0</v>
      </c>
      <c r="U473" s="76">
        <v>0</v>
      </c>
      <c r="V473" s="76">
        <v>0</v>
      </c>
      <c r="W473" s="76">
        <v>0</v>
      </c>
      <c r="X473" s="76">
        <v>0</v>
      </c>
      <c r="Y473" s="76">
        <v>0</v>
      </c>
      <c r="Z473" s="76">
        <v>0</v>
      </c>
      <c r="AA473" s="76">
        <v>0</v>
      </c>
      <c r="AB473" s="76">
        <v>0</v>
      </c>
      <c r="AC473" s="76">
        <v>0</v>
      </c>
      <c r="AD473" s="76">
        <v>0</v>
      </c>
      <c r="AE473" s="76">
        <v>0</v>
      </c>
      <c r="AF473" s="76">
        <v>0</v>
      </c>
      <c r="AG473" s="76">
        <v>0</v>
      </c>
      <c r="AH473" s="76">
        <v>0</v>
      </c>
      <c r="AI473" s="76">
        <v>0</v>
      </c>
      <c r="AJ473" s="77">
        <f t="shared" si="7"/>
        <v>0</v>
      </c>
      <c r="AM473" s="70"/>
    </row>
    <row r="474" spans="1:39" ht="20.100000000000001" hidden="1" customHeight="1" outlineLevel="2">
      <c r="A474" s="73">
        <v>1525</v>
      </c>
      <c r="B474" s="74" t="s">
        <v>1109</v>
      </c>
      <c r="C474" s="75" t="s">
        <v>1298</v>
      </c>
      <c r="D474" s="76">
        <v>0</v>
      </c>
      <c r="E474" s="76">
        <v>0</v>
      </c>
      <c r="F474" s="76">
        <v>0</v>
      </c>
      <c r="G474" s="76">
        <v>0</v>
      </c>
      <c r="H474" s="76">
        <v>0</v>
      </c>
      <c r="I474" s="76">
        <v>0</v>
      </c>
      <c r="J474" s="76">
        <v>0</v>
      </c>
      <c r="K474" s="76">
        <v>0</v>
      </c>
      <c r="L474" s="76">
        <v>0</v>
      </c>
      <c r="M474" s="76">
        <v>0</v>
      </c>
      <c r="N474" s="76">
        <v>0</v>
      </c>
      <c r="O474" s="76">
        <v>0</v>
      </c>
      <c r="P474" s="76">
        <v>0</v>
      </c>
      <c r="Q474" s="76">
        <v>0</v>
      </c>
      <c r="R474" s="76">
        <v>0</v>
      </c>
      <c r="S474" s="76">
        <v>0</v>
      </c>
      <c r="T474" s="76">
        <v>0</v>
      </c>
      <c r="U474" s="76">
        <v>0</v>
      </c>
      <c r="V474" s="76">
        <v>0</v>
      </c>
      <c r="W474" s="76">
        <v>0</v>
      </c>
      <c r="X474" s="76">
        <v>0</v>
      </c>
      <c r="Y474" s="76">
        <v>0</v>
      </c>
      <c r="Z474" s="76">
        <v>0</v>
      </c>
      <c r="AA474" s="76">
        <v>0</v>
      </c>
      <c r="AB474" s="76">
        <v>0</v>
      </c>
      <c r="AC474" s="76">
        <v>0</v>
      </c>
      <c r="AD474" s="76">
        <v>0</v>
      </c>
      <c r="AE474" s="76">
        <v>0</v>
      </c>
      <c r="AF474" s="76">
        <v>0</v>
      </c>
      <c r="AG474" s="76">
        <v>0</v>
      </c>
      <c r="AH474" s="76">
        <v>0</v>
      </c>
      <c r="AI474" s="76">
        <v>0</v>
      </c>
      <c r="AJ474" s="77">
        <f t="shared" si="7"/>
        <v>0</v>
      </c>
      <c r="AM474" s="70"/>
    </row>
    <row r="475" spans="1:39" ht="20.100000000000001" hidden="1" customHeight="1" outlineLevel="2">
      <c r="A475" s="73">
        <v>1526</v>
      </c>
      <c r="B475" s="74" t="s">
        <v>1110</v>
      </c>
      <c r="C475" s="75" t="s">
        <v>1298</v>
      </c>
      <c r="D475" s="76">
        <v>0</v>
      </c>
      <c r="E475" s="76">
        <v>0</v>
      </c>
      <c r="F475" s="76">
        <v>0</v>
      </c>
      <c r="G475" s="76">
        <v>0</v>
      </c>
      <c r="H475" s="76">
        <v>0</v>
      </c>
      <c r="I475" s="76">
        <v>0</v>
      </c>
      <c r="J475" s="76">
        <v>0</v>
      </c>
      <c r="K475" s="76">
        <v>0</v>
      </c>
      <c r="L475" s="76">
        <v>0</v>
      </c>
      <c r="M475" s="76">
        <v>0</v>
      </c>
      <c r="N475" s="76">
        <v>0</v>
      </c>
      <c r="O475" s="76">
        <v>0</v>
      </c>
      <c r="P475" s="76">
        <v>0</v>
      </c>
      <c r="Q475" s="76">
        <v>0</v>
      </c>
      <c r="R475" s="76">
        <v>0</v>
      </c>
      <c r="S475" s="76">
        <v>0</v>
      </c>
      <c r="T475" s="76">
        <v>0</v>
      </c>
      <c r="U475" s="76">
        <v>0</v>
      </c>
      <c r="V475" s="76">
        <v>0</v>
      </c>
      <c r="W475" s="76">
        <v>0</v>
      </c>
      <c r="X475" s="76">
        <v>0</v>
      </c>
      <c r="Y475" s="76">
        <v>0</v>
      </c>
      <c r="Z475" s="76">
        <v>0</v>
      </c>
      <c r="AA475" s="76">
        <v>0</v>
      </c>
      <c r="AB475" s="76">
        <v>0</v>
      </c>
      <c r="AC475" s="76">
        <v>0</v>
      </c>
      <c r="AD475" s="76">
        <v>0</v>
      </c>
      <c r="AE475" s="76">
        <v>0</v>
      </c>
      <c r="AF475" s="76">
        <v>0</v>
      </c>
      <c r="AG475" s="76">
        <v>0</v>
      </c>
      <c r="AH475" s="76">
        <v>0</v>
      </c>
      <c r="AI475" s="76">
        <v>0</v>
      </c>
      <c r="AJ475" s="77">
        <f t="shared" si="7"/>
        <v>0</v>
      </c>
      <c r="AM475" s="70"/>
    </row>
    <row r="476" spans="1:39" ht="20.100000000000001" hidden="1" customHeight="1" outlineLevel="2">
      <c r="A476" s="73">
        <v>1527</v>
      </c>
      <c r="B476" s="74" t="s">
        <v>1111</v>
      </c>
      <c r="C476" s="75" t="s">
        <v>1298</v>
      </c>
      <c r="D476" s="76">
        <v>0</v>
      </c>
      <c r="E476" s="76">
        <v>0</v>
      </c>
      <c r="F476" s="76">
        <v>0</v>
      </c>
      <c r="G476" s="76">
        <v>0</v>
      </c>
      <c r="H476" s="76">
        <v>0</v>
      </c>
      <c r="I476" s="76">
        <v>0</v>
      </c>
      <c r="J476" s="76">
        <v>0</v>
      </c>
      <c r="K476" s="76">
        <v>0</v>
      </c>
      <c r="L476" s="76">
        <v>0</v>
      </c>
      <c r="M476" s="76">
        <v>0</v>
      </c>
      <c r="N476" s="76">
        <v>0</v>
      </c>
      <c r="O476" s="76">
        <v>0</v>
      </c>
      <c r="P476" s="76">
        <v>0</v>
      </c>
      <c r="Q476" s="76">
        <v>0</v>
      </c>
      <c r="R476" s="76">
        <v>0</v>
      </c>
      <c r="S476" s="76">
        <v>0</v>
      </c>
      <c r="T476" s="76">
        <v>0</v>
      </c>
      <c r="U476" s="76">
        <v>0</v>
      </c>
      <c r="V476" s="76">
        <v>0</v>
      </c>
      <c r="W476" s="76">
        <v>0</v>
      </c>
      <c r="X476" s="76">
        <v>0</v>
      </c>
      <c r="Y476" s="76">
        <v>0</v>
      </c>
      <c r="Z476" s="76">
        <v>0</v>
      </c>
      <c r="AA476" s="76">
        <v>0</v>
      </c>
      <c r="AB476" s="76">
        <v>0</v>
      </c>
      <c r="AC476" s="76">
        <v>0</v>
      </c>
      <c r="AD476" s="76">
        <v>0</v>
      </c>
      <c r="AE476" s="76">
        <v>0</v>
      </c>
      <c r="AF476" s="76">
        <v>0</v>
      </c>
      <c r="AG476" s="76">
        <v>0</v>
      </c>
      <c r="AH476" s="76">
        <v>0</v>
      </c>
      <c r="AI476" s="76">
        <v>0</v>
      </c>
      <c r="AJ476" s="77">
        <f t="shared" si="7"/>
        <v>0</v>
      </c>
      <c r="AM476" s="70"/>
    </row>
    <row r="477" spans="1:39" ht="20.100000000000001" hidden="1" customHeight="1" outlineLevel="2">
      <c r="A477" s="73">
        <v>1528</v>
      </c>
      <c r="B477" s="74" t="s">
        <v>1112</v>
      </c>
      <c r="C477" s="75" t="s">
        <v>1298</v>
      </c>
      <c r="D477" s="76">
        <v>0</v>
      </c>
      <c r="E477" s="76">
        <v>0</v>
      </c>
      <c r="F477" s="76">
        <v>0</v>
      </c>
      <c r="G477" s="76">
        <v>0</v>
      </c>
      <c r="H477" s="76">
        <v>0</v>
      </c>
      <c r="I477" s="76">
        <v>0</v>
      </c>
      <c r="J477" s="76">
        <v>0</v>
      </c>
      <c r="K477" s="76">
        <v>0</v>
      </c>
      <c r="L477" s="76">
        <v>0</v>
      </c>
      <c r="M477" s="76">
        <v>0</v>
      </c>
      <c r="N477" s="76">
        <v>0</v>
      </c>
      <c r="O477" s="76">
        <v>0</v>
      </c>
      <c r="P477" s="76">
        <v>0</v>
      </c>
      <c r="Q477" s="76">
        <v>0</v>
      </c>
      <c r="R477" s="76">
        <v>0</v>
      </c>
      <c r="S477" s="76">
        <v>0</v>
      </c>
      <c r="T477" s="76">
        <v>0</v>
      </c>
      <c r="U477" s="76">
        <v>0</v>
      </c>
      <c r="V477" s="76">
        <v>0</v>
      </c>
      <c r="W477" s="76">
        <v>0</v>
      </c>
      <c r="X477" s="76">
        <v>0</v>
      </c>
      <c r="Y477" s="76">
        <v>0</v>
      </c>
      <c r="Z477" s="76">
        <v>0</v>
      </c>
      <c r="AA477" s="76">
        <v>0</v>
      </c>
      <c r="AB477" s="76">
        <v>0</v>
      </c>
      <c r="AC477" s="76">
        <v>0</v>
      </c>
      <c r="AD477" s="76">
        <v>0</v>
      </c>
      <c r="AE477" s="76">
        <v>0</v>
      </c>
      <c r="AF477" s="76">
        <v>0</v>
      </c>
      <c r="AG477" s="76">
        <v>0</v>
      </c>
      <c r="AH477" s="76">
        <v>0</v>
      </c>
      <c r="AI477" s="76">
        <v>0</v>
      </c>
      <c r="AJ477" s="77">
        <f t="shared" si="7"/>
        <v>0</v>
      </c>
      <c r="AM477" s="70"/>
    </row>
    <row r="478" spans="1:39" ht="20.100000000000001" hidden="1" customHeight="1" outlineLevel="2">
      <c r="A478" s="73">
        <v>1529</v>
      </c>
      <c r="B478" s="74" t="s">
        <v>1113</v>
      </c>
      <c r="C478" s="75" t="s">
        <v>1298</v>
      </c>
      <c r="D478" s="76">
        <v>0</v>
      </c>
      <c r="E478" s="76">
        <v>0</v>
      </c>
      <c r="F478" s="76">
        <v>0</v>
      </c>
      <c r="G478" s="76">
        <v>0</v>
      </c>
      <c r="H478" s="76">
        <v>0</v>
      </c>
      <c r="I478" s="76">
        <v>0</v>
      </c>
      <c r="J478" s="76">
        <v>0</v>
      </c>
      <c r="K478" s="76">
        <v>0</v>
      </c>
      <c r="L478" s="76">
        <v>0</v>
      </c>
      <c r="M478" s="76">
        <v>0</v>
      </c>
      <c r="N478" s="76">
        <v>0</v>
      </c>
      <c r="O478" s="76">
        <v>0</v>
      </c>
      <c r="P478" s="76">
        <v>0</v>
      </c>
      <c r="Q478" s="76">
        <v>0</v>
      </c>
      <c r="R478" s="76">
        <v>0</v>
      </c>
      <c r="S478" s="76">
        <v>0</v>
      </c>
      <c r="T478" s="76">
        <v>0</v>
      </c>
      <c r="U478" s="76">
        <v>0</v>
      </c>
      <c r="V478" s="76">
        <v>0</v>
      </c>
      <c r="W478" s="76">
        <v>0</v>
      </c>
      <c r="X478" s="76">
        <v>0</v>
      </c>
      <c r="Y478" s="76">
        <v>0</v>
      </c>
      <c r="Z478" s="76">
        <v>0</v>
      </c>
      <c r="AA478" s="76">
        <v>0</v>
      </c>
      <c r="AB478" s="76">
        <v>0</v>
      </c>
      <c r="AC478" s="76">
        <v>0</v>
      </c>
      <c r="AD478" s="76">
        <v>0</v>
      </c>
      <c r="AE478" s="76">
        <v>0</v>
      </c>
      <c r="AF478" s="76">
        <v>0</v>
      </c>
      <c r="AG478" s="76">
        <v>0</v>
      </c>
      <c r="AH478" s="76">
        <v>0</v>
      </c>
      <c r="AI478" s="76">
        <v>0</v>
      </c>
      <c r="AJ478" s="77">
        <f t="shared" si="7"/>
        <v>0</v>
      </c>
      <c r="AM478" s="70"/>
    </row>
    <row r="479" spans="1:39" ht="20.100000000000001" hidden="1" customHeight="1" outlineLevel="2">
      <c r="A479" s="73">
        <v>1530</v>
      </c>
      <c r="B479" s="74" t="s">
        <v>1114</v>
      </c>
      <c r="C479" s="75" t="s">
        <v>1298</v>
      </c>
      <c r="D479" s="76">
        <v>0</v>
      </c>
      <c r="E479" s="76">
        <v>0</v>
      </c>
      <c r="F479" s="76">
        <v>0</v>
      </c>
      <c r="G479" s="76">
        <v>0</v>
      </c>
      <c r="H479" s="76">
        <v>0</v>
      </c>
      <c r="I479" s="76">
        <v>0</v>
      </c>
      <c r="J479" s="76">
        <v>0</v>
      </c>
      <c r="K479" s="76">
        <v>0</v>
      </c>
      <c r="L479" s="76">
        <v>0</v>
      </c>
      <c r="M479" s="76">
        <v>0</v>
      </c>
      <c r="N479" s="76">
        <v>0</v>
      </c>
      <c r="O479" s="76">
        <v>0</v>
      </c>
      <c r="P479" s="76">
        <v>0</v>
      </c>
      <c r="Q479" s="76">
        <v>0</v>
      </c>
      <c r="R479" s="76">
        <v>0</v>
      </c>
      <c r="S479" s="76">
        <v>0</v>
      </c>
      <c r="T479" s="76">
        <v>0</v>
      </c>
      <c r="U479" s="76">
        <v>0</v>
      </c>
      <c r="V479" s="76">
        <v>0</v>
      </c>
      <c r="W479" s="76">
        <v>0</v>
      </c>
      <c r="X479" s="76">
        <v>0</v>
      </c>
      <c r="Y479" s="76">
        <v>0</v>
      </c>
      <c r="Z479" s="76">
        <v>0</v>
      </c>
      <c r="AA479" s="76">
        <v>0</v>
      </c>
      <c r="AB479" s="76">
        <v>0</v>
      </c>
      <c r="AC479" s="76">
        <v>0</v>
      </c>
      <c r="AD479" s="76">
        <v>0</v>
      </c>
      <c r="AE479" s="76">
        <v>0</v>
      </c>
      <c r="AF479" s="76">
        <v>0</v>
      </c>
      <c r="AG479" s="76">
        <v>0</v>
      </c>
      <c r="AH479" s="76">
        <v>0</v>
      </c>
      <c r="AI479" s="76">
        <v>0</v>
      </c>
      <c r="AJ479" s="77">
        <f t="shared" si="7"/>
        <v>0</v>
      </c>
      <c r="AM479" s="70"/>
    </row>
    <row r="480" spans="1:39" ht="20.100000000000001" hidden="1" customHeight="1" outlineLevel="2">
      <c r="A480" s="73">
        <v>1531</v>
      </c>
      <c r="B480" s="74" t="s">
        <v>1115</v>
      </c>
      <c r="C480" s="75" t="s">
        <v>1298</v>
      </c>
      <c r="D480" s="76">
        <v>0</v>
      </c>
      <c r="E480" s="76">
        <v>0</v>
      </c>
      <c r="F480" s="76">
        <v>0</v>
      </c>
      <c r="G480" s="76">
        <v>0</v>
      </c>
      <c r="H480" s="76">
        <v>0</v>
      </c>
      <c r="I480" s="76">
        <v>0</v>
      </c>
      <c r="J480" s="76">
        <v>0</v>
      </c>
      <c r="K480" s="76">
        <v>0</v>
      </c>
      <c r="L480" s="76">
        <v>0</v>
      </c>
      <c r="M480" s="76">
        <v>0</v>
      </c>
      <c r="N480" s="76">
        <v>0</v>
      </c>
      <c r="O480" s="76">
        <v>0</v>
      </c>
      <c r="P480" s="76">
        <v>0</v>
      </c>
      <c r="Q480" s="76">
        <v>0</v>
      </c>
      <c r="R480" s="76">
        <v>0</v>
      </c>
      <c r="S480" s="76">
        <v>0</v>
      </c>
      <c r="T480" s="76">
        <v>0</v>
      </c>
      <c r="U480" s="76">
        <v>0</v>
      </c>
      <c r="V480" s="76">
        <v>0</v>
      </c>
      <c r="W480" s="76">
        <v>0</v>
      </c>
      <c r="X480" s="76">
        <v>0</v>
      </c>
      <c r="Y480" s="76">
        <v>0</v>
      </c>
      <c r="Z480" s="76">
        <v>0</v>
      </c>
      <c r="AA480" s="76">
        <v>0</v>
      </c>
      <c r="AB480" s="76">
        <v>0</v>
      </c>
      <c r="AC480" s="76">
        <v>0</v>
      </c>
      <c r="AD480" s="76">
        <v>0</v>
      </c>
      <c r="AE480" s="76">
        <v>0</v>
      </c>
      <c r="AF480" s="76">
        <v>0</v>
      </c>
      <c r="AG480" s="76">
        <v>0</v>
      </c>
      <c r="AH480" s="76">
        <v>0</v>
      </c>
      <c r="AI480" s="76">
        <v>0</v>
      </c>
      <c r="AJ480" s="77">
        <f t="shared" si="7"/>
        <v>0</v>
      </c>
      <c r="AM480" s="70"/>
    </row>
    <row r="481" spans="1:39" ht="20.100000000000001" hidden="1" customHeight="1" outlineLevel="2">
      <c r="A481" s="73">
        <v>1532</v>
      </c>
      <c r="B481" s="74" t="s">
        <v>1116</v>
      </c>
      <c r="C481" s="75" t="s">
        <v>1298</v>
      </c>
      <c r="D481" s="76">
        <v>0</v>
      </c>
      <c r="E481" s="76">
        <v>0</v>
      </c>
      <c r="F481" s="76">
        <v>0</v>
      </c>
      <c r="G481" s="76">
        <v>0</v>
      </c>
      <c r="H481" s="76">
        <v>0</v>
      </c>
      <c r="I481" s="76">
        <v>0</v>
      </c>
      <c r="J481" s="76">
        <v>0</v>
      </c>
      <c r="K481" s="76">
        <v>0</v>
      </c>
      <c r="L481" s="76">
        <v>0</v>
      </c>
      <c r="M481" s="76">
        <v>0</v>
      </c>
      <c r="N481" s="76">
        <v>0</v>
      </c>
      <c r="O481" s="76">
        <v>0</v>
      </c>
      <c r="P481" s="76">
        <v>0</v>
      </c>
      <c r="Q481" s="76">
        <v>0</v>
      </c>
      <c r="R481" s="76">
        <v>0</v>
      </c>
      <c r="S481" s="76">
        <v>0</v>
      </c>
      <c r="T481" s="76">
        <v>0</v>
      </c>
      <c r="U481" s="76">
        <v>0</v>
      </c>
      <c r="V481" s="76">
        <v>0</v>
      </c>
      <c r="W481" s="76">
        <v>0</v>
      </c>
      <c r="X481" s="76">
        <v>0</v>
      </c>
      <c r="Y481" s="76">
        <v>0</v>
      </c>
      <c r="Z481" s="76">
        <v>0</v>
      </c>
      <c r="AA481" s="76">
        <v>0</v>
      </c>
      <c r="AB481" s="76">
        <v>0</v>
      </c>
      <c r="AC481" s="76">
        <v>0</v>
      </c>
      <c r="AD481" s="76">
        <v>0</v>
      </c>
      <c r="AE481" s="76">
        <v>0</v>
      </c>
      <c r="AF481" s="76">
        <v>0</v>
      </c>
      <c r="AG481" s="76">
        <v>0</v>
      </c>
      <c r="AH481" s="76">
        <v>0</v>
      </c>
      <c r="AI481" s="76">
        <v>0</v>
      </c>
      <c r="AJ481" s="77">
        <f t="shared" si="7"/>
        <v>0</v>
      </c>
      <c r="AM481" s="70"/>
    </row>
    <row r="482" spans="1:39" ht="20.100000000000001" hidden="1" customHeight="1" outlineLevel="2">
      <c r="A482" s="73">
        <v>1533</v>
      </c>
      <c r="B482" s="74" t="s">
        <v>1117</v>
      </c>
      <c r="C482" s="75" t="s">
        <v>1298</v>
      </c>
      <c r="D482" s="76">
        <v>0</v>
      </c>
      <c r="E482" s="76">
        <v>0</v>
      </c>
      <c r="F482" s="76">
        <v>0</v>
      </c>
      <c r="G482" s="76">
        <v>0</v>
      </c>
      <c r="H482" s="76">
        <v>0</v>
      </c>
      <c r="I482" s="76">
        <v>0</v>
      </c>
      <c r="J482" s="76">
        <v>0</v>
      </c>
      <c r="K482" s="76">
        <v>0</v>
      </c>
      <c r="L482" s="76">
        <v>0</v>
      </c>
      <c r="M482" s="76">
        <v>0</v>
      </c>
      <c r="N482" s="76">
        <v>0</v>
      </c>
      <c r="O482" s="76">
        <v>0</v>
      </c>
      <c r="P482" s="76">
        <v>0</v>
      </c>
      <c r="Q482" s="76">
        <v>0</v>
      </c>
      <c r="R482" s="76">
        <v>0</v>
      </c>
      <c r="S482" s="76">
        <v>0</v>
      </c>
      <c r="T482" s="76">
        <v>0</v>
      </c>
      <c r="U482" s="76">
        <v>0</v>
      </c>
      <c r="V482" s="76">
        <v>0</v>
      </c>
      <c r="W482" s="76">
        <v>0</v>
      </c>
      <c r="X482" s="76">
        <v>0</v>
      </c>
      <c r="Y482" s="76">
        <v>0</v>
      </c>
      <c r="Z482" s="76">
        <v>0</v>
      </c>
      <c r="AA482" s="76">
        <v>0</v>
      </c>
      <c r="AB482" s="76">
        <v>0</v>
      </c>
      <c r="AC482" s="76">
        <v>0</v>
      </c>
      <c r="AD482" s="76">
        <v>0</v>
      </c>
      <c r="AE482" s="76">
        <v>0</v>
      </c>
      <c r="AF482" s="76">
        <v>0</v>
      </c>
      <c r="AG482" s="76">
        <v>0</v>
      </c>
      <c r="AH482" s="76">
        <v>0</v>
      </c>
      <c r="AI482" s="76">
        <v>0</v>
      </c>
      <c r="AJ482" s="77">
        <f t="shared" si="7"/>
        <v>0</v>
      </c>
      <c r="AM482" s="70"/>
    </row>
    <row r="483" spans="1:39" ht="20.100000000000001" hidden="1" customHeight="1" outlineLevel="2">
      <c r="A483" s="73">
        <v>1534</v>
      </c>
      <c r="B483" s="74" t="s">
        <v>1118</v>
      </c>
      <c r="C483" s="75" t="s">
        <v>1298</v>
      </c>
      <c r="D483" s="76">
        <v>0</v>
      </c>
      <c r="E483" s="76">
        <v>0</v>
      </c>
      <c r="F483" s="76">
        <v>0</v>
      </c>
      <c r="G483" s="76">
        <v>0</v>
      </c>
      <c r="H483" s="76">
        <v>0</v>
      </c>
      <c r="I483" s="76">
        <v>0</v>
      </c>
      <c r="J483" s="76">
        <v>0</v>
      </c>
      <c r="K483" s="76">
        <v>0</v>
      </c>
      <c r="L483" s="76">
        <v>0</v>
      </c>
      <c r="M483" s="76">
        <v>0</v>
      </c>
      <c r="N483" s="76">
        <v>0</v>
      </c>
      <c r="O483" s="76">
        <v>0</v>
      </c>
      <c r="P483" s="76">
        <v>0</v>
      </c>
      <c r="Q483" s="76">
        <v>0</v>
      </c>
      <c r="R483" s="76">
        <v>0</v>
      </c>
      <c r="S483" s="76">
        <v>0</v>
      </c>
      <c r="T483" s="76">
        <v>0</v>
      </c>
      <c r="U483" s="76">
        <v>0</v>
      </c>
      <c r="V483" s="76">
        <v>0</v>
      </c>
      <c r="W483" s="76">
        <v>0</v>
      </c>
      <c r="X483" s="76">
        <v>0</v>
      </c>
      <c r="Y483" s="76">
        <v>0</v>
      </c>
      <c r="Z483" s="76">
        <v>0</v>
      </c>
      <c r="AA483" s="76">
        <v>0</v>
      </c>
      <c r="AB483" s="76">
        <v>0</v>
      </c>
      <c r="AC483" s="76">
        <v>0</v>
      </c>
      <c r="AD483" s="76">
        <v>0</v>
      </c>
      <c r="AE483" s="76">
        <v>0</v>
      </c>
      <c r="AF483" s="76">
        <v>0</v>
      </c>
      <c r="AG483" s="76">
        <v>0</v>
      </c>
      <c r="AH483" s="76">
        <v>0</v>
      </c>
      <c r="AI483" s="76">
        <v>0</v>
      </c>
      <c r="AJ483" s="77">
        <f t="shared" si="7"/>
        <v>0</v>
      </c>
      <c r="AM483" s="70"/>
    </row>
    <row r="484" spans="1:39" ht="20.100000000000001" hidden="1" customHeight="1" outlineLevel="2">
      <c r="A484" s="73">
        <v>1535</v>
      </c>
      <c r="B484" s="74" t="s">
        <v>1119</v>
      </c>
      <c r="C484" s="75" t="s">
        <v>1298</v>
      </c>
      <c r="D484" s="76">
        <v>0</v>
      </c>
      <c r="E484" s="76">
        <v>0</v>
      </c>
      <c r="F484" s="76">
        <v>0</v>
      </c>
      <c r="G484" s="76">
        <v>0</v>
      </c>
      <c r="H484" s="76">
        <v>0</v>
      </c>
      <c r="I484" s="76">
        <v>0</v>
      </c>
      <c r="J484" s="76">
        <v>0</v>
      </c>
      <c r="K484" s="76">
        <v>0</v>
      </c>
      <c r="L484" s="76">
        <v>0</v>
      </c>
      <c r="M484" s="76">
        <v>0</v>
      </c>
      <c r="N484" s="76">
        <v>0</v>
      </c>
      <c r="O484" s="76">
        <v>0</v>
      </c>
      <c r="P484" s="76">
        <v>0</v>
      </c>
      <c r="Q484" s="76">
        <v>0</v>
      </c>
      <c r="R484" s="76">
        <v>0</v>
      </c>
      <c r="S484" s="76">
        <v>0</v>
      </c>
      <c r="T484" s="76">
        <v>0</v>
      </c>
      <c r="U484" s="76">
        <v>0</v>
      </c>
      <c r="V484" s="76">
        <v>0</v>
      </c>
      <c r="W484" s="76">
        <v>0</v>
      </c>
      <c r="X484" s="76">
        <v>0</v>
      </c>
      <c r="Y484" s="76">
        <v>0</v>
      </c>
      <c r="Z484" s="76">
        <v>0</v>
      </c>
      <c r="AA484" s="76">
        <v>0</v>
      </c>
      <c r="AB484" s="76">
        <v>0</v>
      </c>
      <c r="AC484" s="76">
        <v>0</v>
      </c>
      <c r="AD484" s="76">
        <v>0</v>
      </c>
      <c r="AE484" s="76">
        <v>0</v>
      </c>
      <c r="AF484" s="76">
        <v>0</v>
      </c>
      <c r="AG484" s="76">
        <v>0</v>
      </c>
      <c r="AH484" s="76">
        <v>0</v>
      </c>
      <c r="AI484" s="76">
        <v>0</v>
      </c>
      <c r="AJ484" s="77">
        <f t="shared" si="7"/>
        <v>0</v>
      </c>
      <c r="AM484" s="70"/>
    </row>
    <row r="485" spans="1:39" ht="20.100000000000001" hidden="1" customHeight="1" outlineLevel="2">
      <c r="A485" s="73">
        <v>1536</v>
      </c>
      <c r="B485" s="74" t="s">
        <v>1120</v>
      </c>
      <c r="C485" s="75" t="s">
        <v>1298</v>
      </c>
      <c r="D485" s="76">
        <v>0</v>
      </c>
      <c r="E485" s="76">
        <v>0</v>
      </c>
      <c r="F485" s="76">
        <v>0</v>
      </c>
      <c r="G485" s="76">
        <v>0</v>
      </c>
      <c r="H485" s="76">
        <v>0</v>
      </c>
      <c r="I485" s="76">
        <v>0</v>
      </c>
      <c r="J485" s="76">
        <v>0</v>
      </c>
      <c r="K485" s="76">
        <v>0</v>
      </c>
      <c r="L485" s="76">
        <v>0</v>
      </c>
      <c r="M485" s="76">
        <v>0</v>
      </c>
      <c r="N485" s="76">
        <v>0</v>
      </c>
      <c r="O485" s="76">
        <v>0</v>
      </c>
      <c r="P485" s="76">
        <v>0</v>
      </c>
      <c r="Q485" s="76">
        <v>0</v>
      </c>
      <c r="R485" s="76">
        <v>0</v>
      </c>
      <c r="S485" s="76">
        <v>0</v>
      </c>
      <c r="T485" s="76">
        <v>0</v>
      </c>
      <c r="U485" s="76">
        <v>0</v>
      </c>
      <c r="V485" s="76">
        <v>0</v>
      </c>
      <c r="W485" s="76">
        <v>0</v>
      </c>
      <c r="X485" s="76">
        <v>0</v>
      </c>
      <c r="Y485" s="76">
        <v>0</v>
      </c>
      <c r="Z485" s="76">
        <v>0</v>
      </c>
      <c r="AA485" s="76">
        <v>0</v>
      </c>
      <c r="AB485" s="76">
        <v>0</v>
      </c>
      <c r="AC485" s="76">
        <v>0</v>
      </c>
      <c r="AD485" s="76">
        <v>0</v>
      </c>
      <c r="AE485" s="76">
        <v>0</v>
      </c>
      <c r="AF485" s="76">
        <v>0</v>
      </c>
      <c r="AG485" s="76">
        <v>0</v>
      </c>
      <c r="AH485" s="76">
        <v>0</v>
      </c>
      <c r="AI485" s="76">
        <v>0</v>
      </c>
      <c r="AJ485" s="77">
        <f t="shared" si="7"/>
        <v>0</v>
      </c>
      <c r="AM485" s="70"/>
    </row>
    <row r="486" spans="1:39" ht="20.100000000000001" hidden="1" customHeight="1" outlineLevel="2">
      <c r="A486" s="73">
        <v>1537</v>
      </c>
      <c r="B486" s="74" t="s">
        <v>1121</v>
      </c>
      <c r="C486" s="75" t="s">
        <v>1298</v>
      </c>
      <c r="D486" s="76">
        <v>0</v>
      </c>
      <c r="E486" s="76">
        <v>0</v>
      </c>
      <c r="F486" s="76">
        <v>0</v>
      </c>
      <c r="G486" s="76">
        <v>0</v>
      </c>
      <c r="H486" s="76">
        <v>0</v>
      </c>
      <c r="I486" s="76">
        <v>0</v>
      </c>
      <c r="J486" s="76">
        <v>0</v>
      </c>
      <c r="K486" s="76">
        <v>0</v>
      </c>
      <c r="L486" s="76">
        <v>0</v>
      </c>
      <c r="M486" s="76">
        <v>0</v>
      </c>
      <c r="N486" s="76">
        <v>0</v>
      </c>
      <c r="O486" s="76">
        <v>0</v>
      </c>
      <c r="P486" s="76">
        <v>0</v>
      </c>
      <c r="Q486" s="76">
        <v>0</v>
      </c>
      <c r="R486" s="76">
        <v>0</v>
      </c>
      <c r="S486" s="76">
        <v>0</v>
      </c>
      <c r="T486" s="76">
        <v>0</v>
      </c>
      <c r="U486" s="76">
        <v>0</v>
      </c>
      <c r="V486" s="76">
        <v>0</v>
      </c>
      <c r="W486" s="76">
        <v>0</v>
      </c>
      <c r="X486" s="76">
        <v>0</v>
      </c>
      <c r="Y486" s="76">
        <v>0</v>
      </c>
      <c r="Z486" s="76">
        <v>0</v>
      </c>
      <c r="AA486" s="76">
        <v>0</v>
      </c>
      <c r="AB486" s="76">
        <v>0</v>
      </c>
      <c r="AC486" s="76">
        <v>0</v>
      </c>
      <c r="AD486" s="76">
        <v>0</v>
      </c>
      <c r="AE486" s="76">
        <v>0</v>
      </c>
      <c r="AF486" s="76">
        <v>0</v>
      </c>
      <c r="AG486" s="76">
        <v>0</v>
      </c>
      <c r="AH486" s="76">
        <v>0</v>
      </c>
      <c r="AI486" s="76">
        <v>0</v>
      </c>
      <c r="AJ486" s="77">
        <f t="shared" si="7"/>
        <v>0</v>
      </c>
      <c r="AM486" s="70"/>
    </row>
    <row r="487" spans="1:39" ht="20.100000000000001" hidden="1" customHeight="1" outlineLevel="2">
      <c r="A487" s="73">
        <v>1538</v>
      </c>
      <c r="B487" s="74" t="s">
        <v>1122</v>
      </c>
      <c r="C487" s="75" t="s">
        <v>1298</v>
      </c>
      <c r="D487" s="76">
        <v>0</v>
      </c>
      <c r="E487" s="76">
        <v>0</v>
      </c>
      <c r="F487" s="76">
        <v>0</v>
      </c>
      <c r="G487" s="76">
        <v>0</v>
      </c>
      <c r="H487" s="76">
        <v>0</v>
      </c>
      <c r="I487" s="76">
        <v>0</v>
      </c>
      <c r="J487" s="76">
        <v>0</v>
      </c>
      <c r="K487" s="76">
        <v>0</v>
      </c>
      <c r="L487" s="76">
        <v>0</v>
      </c>
      <c r="M487" s="76">
        <v>0</v>
      </c>
      <c r="N487" s="76">
        <v>0</v>
      </c>
      <c r="O487" s="76">
        <v>0</v>
      </c>
      <c r="P487" s="76">
        <v>0</v>
      </c>
      <c r="Q487" s="76">
        <v>0</v>
      </c>
      <c r="R487" s="76">
        <v>0</v>
      </c>
      <c r="S487" s="76">
        <v>0</v>
      </c>
      <c r="T487" s="76">
        <v>0</v>
      </c>
      <c r="U487" s="76">
        <v>0</v>
      </c>
      <c r="V487" s="76">
        <v>0</v>
      </c>
      <c r="W487" s="76">
        <v>0</v>
      </c>
      <c r="X487" s="76">
        <v>0</v>
      </c>
      <c r="Y487" s="76">
        <v>0</v>
      </c>
      <c r="Z487" s="76">
        <v>0</v>
      </c>
      <c r="AA487" s="76">
        <v>0</v>
      </c>
      <c r="AB487" s="76">
        <v>0</v>
      </c>
      <c r="AC487" s="76">
        <v>0</v>
      </c>
      <c r="AD487" s="76">
        <v>0</v>
      </c>
      <c r="AE487" s="76">
        <v>0</v>
      </c>
      <c r="AF487" s="76">
        <v>0</v>
      </c>
      <c r="AG487" s="76">
        <v>0</v>
      </c>
      <c r="AH487" s="76">
        <v>0</v>
      </c>
      <c r="AI487" s="76">
        <v>0</v>
      </c>
      <c r="AJ487" s="77">
        <f t="shared" si="7"/>
        <v>0</v>
      </c>
      <c r="AM487" s="70"/>
    </row>
    <row r="488" spans="1:39" ht="20.100000000000001" hidden="1" customHeight="1" outlineLevel="2">
      <c r="A488" s="73">
        <v>1539</v>
      </c>
      <c r="B488" s="74" t="s">
        <v>1123</v>
      </c>
      <c r="C488" s="75" t="s">
        <v>1298</v>
      </c>
      <c r="D488" s="76">
        <v>0</v>
      </c>
      <c r="E488" s="76">
        <v>0</v>
      </c>
      <c r="F488" s="76">
        <v>0</v>
      </c>
      <c r="G488" s="76">
        <v>0</v>
      </c>
      <c r="H488" s="76">
        <v>0</v>
      </c>
      <c r="I488" s="76">
        <v>0</v>
      </c>
      <c r="J488" s="76">
        <v>0</v>
      </c>
      <c r="K488" s="76">
        <v>0</v>
      </c>
      <c r="L488" s="76">
        <v>0</v>
      </c>
      <c r="M488" s="76">
        <v>0</v>
      </c>
      <c r="N488" s="76">
        <v>0</v>
      </c>
      <c r="O488" s="76">
        <v>0</v>
      </c>
      <c r="P488" s="76">
        <v>0</v>
      </c>
      <c r="Q488" s="76">
        <v>0</v>
      </c>
      <c r="R488" s="76">
        <v>0</v>
      </c>
      <c r="S488" s="76">
        <v>0</v>
      </c>
      <c r="T488" s="76">
        <v>0</v>
      </c>
      <c r="U488" s="76">
        <v>0</v>
      </c>
      <c r="V488" s="76">
        <v>0</v>
      </c>
      <c r="W488" s="76">
        <v>0</v>
      </c>
      <c r="X488" s="76">
        <v>0</v>
      </c>
      <c r="Y488" s="76">
        <v>0</v>
      </c>
      <c r="Z488" s="76">
        <v>0</v>
      </c>
      <c r="AA488" s="76">
        <v>0</v>
      </c>
      <c r="AB488" s="76">
        <v>0</v>
      </c>
      <c r="AC488" s="76">
        <v>0</v>
      </c>
      <c r="AD488" s="76">
        <v>0</v>
      </c>
      <c r="AE488" s="76">
        <v>0</v>
      </c>
      <c r="AF488" s="76">
        <v>0</v>
      </c>
      <c r="AG488" s="76">
        <v>0</v>
      </c>
      <c r="AH488" s="76">
        <v>0</v>
      </c>
      <c r="AI488" s="76">
        <v>0</v>
      </c>
      <c r="AJ488" s="77">
        <f t="shared" si="7"/>
        <v>0</v>
      </c>
      <c r="AM488" s="70"/>
    </row>
    <row r="489" spans="1:39" ht="20.100000000000001" hidden="1" customHeight="1" outlineLevel="2">
      <c r="A489" s="73">
        <v>1540</v>
      </c>
      <c r="B489" s="74" t="s">
        <v>1124</v>
      </c>
      <c r="C489" s="75" t="s">
        <v>1298</v>
      </c>
      <c r="D489" s="76">
        <v>0</v>
      </c>
      <c r="E489" s="76">
        <v>0</v>
      </c>
      <c r="F489" s="76">
        <v>0</v>
      </c>
      <c r="G489" s="76">
        <v>0</v>
      </c>
      <c r="H489" s="76">
        <v>0</v>
      </c>
      <c r="I489" s="76">
        <v>0</v>
      </c>
      <c r="J489" s="76">
        <v>0</v>
      </c>
      <c r="K489" s="76">
        <v>0</v>
      </c>
      <c r="L489" s="76">
        <v>0</v>
      </c>
      <c r="M489" s="76">
        <v>0</v>
      </c>
      <c r="N489" s="76">
        <v>0</v>
      </c>
      <c r="O489" s="76">
        <v>0</v>
      </c>
      <c r="P489" s="76">
        <v>0</v>
      </c>
      <c r="Q489" s="76">
        <v>0</v>
      </c>
      <c r="R489" s="76">
        <v>0</v>
      </c>
      <c r="S489" s="76">
        <v>0</v>
      </c>
      <c r="T489" s="76">
        <v>0</v>
      </c>
      <c r="U489" s="76">
        <v>0</v>
      </c>
      <c r="V489" s="76">
        <v>0</v>
      </c>
      <c r="W489" s="76">
        <v>0</v>
      </c>
      <c r="X489" s="76">
        <v>0</v>
      </c>
      <c r="Y489" s="76">
        <v>0</v>
      </c>
      <c r="Z489" s="76">
        <v>0</v>
      </c>
      <c r="AA489" s="76">
        <v>0</v>
      </c>
      <c r="AB489" s="76">
        <v>0</v>
      </c>
      <c r="AC489" s="76">
        <v>0</v>
      </c>
      <c r="AD489" s="76">
        <v>0</v>
      </c>
      <c r="AE489" s="76">
        <v>0</v>
      </c>
      <c r="AF489" s="76">
        <v>0</v>
      </c>
      <c r="AG489" s="76">
        <v>0</v>
      </c>
      <c r="AH489" s="76">
        <v>0</v>
      </c>
      <c r="AI489" s="76">
        <v>0</v>
      </c>
      <c r="AJ489" s="77">
        <f t="shared" si="7"/>
        <v>0</v>
      </c>
      <c r="AM489" s="70"/>
    </row>
    <row r="490" spans="1:39" ht="20.100000000000001" hidden="1" customHeight="1" outlineLevel="2">
      <c r="A490" s="73">
        <v>1601</v>
      </c>
      <c r="B490" s="74" t="s">
        <v>1125</v>
      </c>
      <c r="C490" s="75" t="s">
        <v>1298</v>
      </c>
      <c r="D490" s="76">
        <v>0</v>
      </c>
      <c r="E490" s="76">
        <v>0</v>
      </c>
      <c r="F490" s="76">
        <v>0</v>
      </c>
      <c r="G490" s="76">
        <v>0</v>
      </c>
      <c r="H490" s="76">
        <v>0</v>
      </c>
      <c r="I490" s="76">
        <v>0</v>
      </c>
      <c r="J490" s="76">
        <v>0</v>
      </c>
      <c r="K490" s="76">
        <v>0</v>
      </c>
      <c r="L490" s="76">
        <v>0</v>
      </c>
      <c r="M490" s="76">
        <v>0</v>
      </c>
      <c r="N490" s="76">
        <v>0</v>
      </c>
      <c r="O490" s="76">
        <v>0</v>
      </c>
      <c r="P490" s="76">
        <v>0</v>
      </c>
      <c r="Q490" s="76">
        <v>0</v>
      </c>
      <c r="R490" s="76">
        <v>0</v>
      </c>
      <c r="S490" s="76">
        <v>0</v>
      </c>
      <c r="T490" s="76">
        <v>0</v>
      </c>
      <c r="U490" s="76">
        <v>0</v>
      </c>
      <c r="V490" s="76">
        <v>0</v>
      </c>
      <c r="W490" s="76">
        <v>0</v>
      </c>
      <c r="X490" s="76">
        <v>0</v>
      </c>
      <c r="Y490" s="76">
        <v>0</v>
      </c>
      <c r="Z490" s="76">
        <v>0</v>
      </c>
      <c r="AA490" s="76">
        <v>0</v>
      </c>
      <c r="AB490" s="76">
        <v>0</v>
      </c>
      <c r="AC490" s="76">
        <v>0</v>
      </c>
      <c r="AD490" s="76">
        <v>0</v>
      </c>
      <c r="AE490" s="76">
        <v>0</v>
      </c>
      <c r="AF490" s="76">
        <v>0</v>
      </c>
      <c r="AG490" s="76">
        <v>0</v>
      </c>
      <c r="AH490" s="76">
        <v>0</v>
      </c>
      <c r="AI490" s="76">
        <v>0</v>
      </c>
      <c r="AJ490" s="77">
        <f t="shared" si="7"/>
        <v>0</v>
      </c>
      <c r="AM490" s="70"/>
    </row>
    <row r="491" spans="1:39" ht="20.100000000000001" hidden="1" customHeight="1" outlineLevel="2">
      <c r="A491" s="73">
        <v>1602</v>
      </c>
      <c r="B491" s="74" t="s">
        <v>1126</v>
      </c>
      <c r="C491" s="75" t="s">
        <v>1298</v>
      </c>
      <c r="D491" s="76">
        <v>0</v>
      </c>
      <c r="E491" s="76">
        <v>0</v>
      </c>
      <c r="F491" s="76">
        <v>0</v>
      </c>
      <c r="G491" s="76">
        <v>0</v>
      </c>
      <c r="H491" s="76">
        <v>0</v>
      </c>
      <c r="I491" s="76">
        <v>0</v>
      </c>
      <c r="J491" s="76">
        <v>0</v>
      </c>
      <c r="K491" s="76">
        <v>0</v>
      </c>
      <c r="L491" s="76">
        <v>0</v>
      </c>
      <c r="M491" s="76">
        <v>0</v>
      </c>
      <c r="N491" s="76">
        <v>0</v>
      </c>
      <c r="O491" s="76">
        <v>0</v>
      </c>
      <c r="P491" s="76">
        <v>0</v>
      </c>
      <c r="Q491" s="76">
        <v>0</v>
      </c>
      <c r="R491" s="76">
        <v>0</v>
      </c>
      <c r="S491" s="76">
        <v>0</v>
      </c>
      <c r="T491" s="76">
        <v>0</v>
      </c>
      <c r="U491" s="76">
        <v>0</v>
      </c>
      <c r="V491" s="76">
        <v>0</v>
      </c>
      <c r="W491" s="76">
        <v>0</v>
      </c>
      <c r="X491" s="76">
        <v>0</v>
      </c>
      <c r="Y491" s="76">
        <v>0</v>
      </c>
      <c r="Z491" s="76">
        <v>0</v>
      </c>
      <c r="AA491" s="76">
        <v>0</v>
      </c>
      <c r="AB491" s="76">
        <v>0</v>
      </c>
      <c r="AC491" s="76">
        <v>0</v>
      </c>
      <c r="AD491" s="76">
        <v>0</v>
      </c>
      <c r="AE491" s="76">
        <v>0</v>
      </c>
      <c r="AF491" s="76">
        <v>0</v>
      </c>
      <c r="AG491" s="76">
        <v>0</v>
      </c>
      <c r="AH491" s="76">
        <v>0</v>
      </c>
      <c r="AI491" s="76">
        <v>0</v>
      </c>
      <c r="AJ491" s="77">
        <f t="shared" si="7"/>
        <v>0</v>
      </c>
      <c r="AM491" s="70"/>
    </row>
    <row r="492" spans="1:39" ht="20.100000000000001" hidden="1" customHeight="1" outlineLevel="2">
      <c r="A492" s="73">
        <v>1603</v>
      </c>
      <c r="B492" s="74" t="s">
        <v>1127</v>
      </c>
      <c r="C492" s="75" t="s">
        <v>1298</v>
      </c>
      <c r="D492" s="76">
        <v>0</v>
      </c>
      <c r="E492" s="76">
        <v>0</v>
      </c>
      <c r="F492" s="76">
        <v>0</v>
      </c>
      <c r="G492" s="76">
        <v>0</v>
      </c>
      <c r="H492" s="76">
        <v>0</v>
      </c>
      <c r="I492" s="76">
        <v>0</v>
      </c>
      <c r="J492" s="76">
        <v>0</v>
      </c>
      <c r="K492" s="76">
        <v>0</v>
      </c>
      <c r="L492" s="76">
        <v>0</v>
      </c>
      <c r="M492" s="76">
        <v>0</v>
      </c>
      <c r="N492" s="76">
        <v>0</v>
      </c>
      <c r="O492" s="76">
        <v>0</v>
      </c>
      <c r="P492" s="76">
        <v>0</v>
      </c>
      <c r="Q492" s="76">
        <v>0</v>
      </c>
      <c r="R492" s="76">
        <v>0</v>
      </c>
      <c r="S492" s="76">
        <v>0</v>
      </c>
      <c r="T492" s="76">
        <v>0</v>
      </c>
      <c r="U492" s="76">
        <v>0</v>
      </c>
      <c r="V492" s="76">
        <v>0</v>
      </c>
      <c r="W492" s="76">
        <v>0</v>
      </c>
      <c r="X492" s="76">
        <v>0</v>
      </c>
      <c r="Y492" s="76">
        <v>0</v>
      </c>
      <c r="Z492" s="76">
        <v>0</v>
      </c>
      <c r="AA492" s="76">
        <v>0</v>
      </c>
      <c r="AB492" s="76">
        <v>0</v>
      </c>
      <c r="AC492" s="76">
        <v>0</v>
      </c>
      <c r="AD492" s="76">
        <v>0</v>
      </c>
      <c r="AE492" s="76">
        <v>0</v>
      </c>
      <c r="AF492" s="76">
        <v>0</v>
      </c>
      <c r="AG492" s="76">
        <v>0</v>
      </c>
      <c r="AH492" s="76">
        <v>0</v>
      </c>
      <c r="AI492" s="76">
        <v>0</v>
      </c>
      <c r="AJ492" s="77">
        <f t="shared" si="7"/>
        <v>0</v>
      </c>
      <c r="AM492" s="70"/>
    </row>
    <row r="493" spans="1:39" ht="20.100000000000001" hidden="1" customHeight="1" outlineLevel="2">
      <c r="A493" s="73">
        <v>1604</v>
      </c>
      <c r="B493" s="74" t="s">
        <v>1128</v>
      </c>
      <c r="C493" s="75" t="s">
        <v>1298</v>
      </c>
      <c r="D493" s="76">
        <v>0</v>
      </c>
      <c r="E493" s="76">
        <v>0</v>
      </c>
      <c r="F493" s="76">
        <v>0</v>
      </c>
      <c r="G493" s="76">
        <v>0</v>
      </c>
      <c r="H493" s="76">
        <v>0</v>
      </c>
      <c r="I493" s="76">
        <v>0</v>
      </c>
      <c r="J493" s="76">
        <v>0</v>
      </c>
      <c r="K493" s="76">
        <v>0</v>
      </c>
      <c r="L493" s="76">
        <v>0</v>
      </c>
      <c r="M493" s="76">
        <v>0</v>
      </c>
      <c r="N493" s="76">
        <v>0</v>
      </c>
      <c r="O493" s="76">
        <v>0</v>
      </c>
      <c r="P493" s="76">
        <v>0</v>
      </c>
      <c r="Q493" s="76">
        <v>0</v>
      </c>
      <c r="R493" s="76">
        <v>0</v>
      </c>
      <c r="S493" s="76">
        <v>0</v>
      </c>
      <c r="T493" s="76">
        <v>0</v>
      </c>
      <c r="U493" s="76">
        <v>0</v>
      </c>
      <c r="V493" s="76">
        <v>0</v>
      </c>
      <c r="W493" s="76">
        <v>0</v>
      </c>
      <c r="X493" s="76">
        <v>0</v>
      </c>
      <c r="Y493" s="76">
        <v>0</v>
      </c>
      <c r="Z493" s="76">
        <v>0</v>
      </c>
      <c r="AA493" s="76">
        <v>0</v>
      </c>
      <c r="AB493" s="76">
        <v>0</v>
      </c>
      <c r="AC493" s="76">
        <v>0</v>
      </c>
      <c r="AD493" s="76">
        <v>0</v>
      </c>
      <c r="AE493" s="76">
        <v>0</v>
      </c>
      <c r="AF493" s="76">
        <v>0</v>
      </c>
      <c r="AG493" s="76">
        <v>0</v>
      </c>
      <c r="AH493" s="76">
        <v>0</v>
      </c>
      <c r="AI493" s="76">
        <v>0</v>
      </c>
      <c r="AJ493" s="77">
        <f t="shared" si="7"/>
        <v>0</v>
      </c>
      <c r="AM493" s="70"/>
    </row>
    <row r="494" spans="1:39" ht="20.100000000000001" hidden="1" customHeight="1" outlineLevel="2">
      <c r="A494" s="73">
        <v>1605</v>
      </c>
      <c r="B494" s="74" t="s">
        <v>1129</v>
      </c>
      <c r="C494" s="75" t="s">
        <v>1298</v>
      </c>
      <c r="D494" s="76">
        <v>0</v>
      </c>
      <c r="E494" s="76">
        <v>0</v>
      </c>
      <c r="F494" s="76">
        <v>0</v>
      </c>
      <c r="G494" s="76">
        <v>0</v>
      </c>
      <c r="H494" s="76">
        <v>0</v>
      </c>
      <c r="I494" s="76">
        <v>0</v>
      </c>
      <c r="J494" s="76">
        <v>0</v>
      </c>
      <c r="K494" s="76">
        <v>0</v>
      </c>
      <c r="L494" s="76">
        <v>0</v>
      </c>
      <c r="M494" s="76">
        <v>0</v>
      </c>
      <c r="N494" s="76">
        <v>0</v>
      </c>
      <c r="O494" s="76">
        <v>0</v>
      </c>
      <c r="P494" s="76">
        <v>0</v>
      </c>
      <c r="Q494" s="76">
        <v>0</v>
      </c>
      <c r="R494" s="76">
        <v>0</v>
      </c>
      <c r="S494" s="76">
        <v>0</v>
      </c>
      <c r="T494" s="76">
        <v>0</v>
      </c>
      <c r="U494" s="76">
        <v>0</v>
      </c>
      <c r="V494" s="76">
        <v>0</v>
      </c>
      <c r="W494" s="76">
        <v>0</v>
      </c>
      <c r="X494" s="76">
        <v>0</v>
      </c>
      <c r="Y494" s="76">
        <v>0</v>
      </c>
      <c r="Z494" s="76">
        <v>0</v>
      </c>
      <c r="AA494" s="76">
        <v>0</v>
      </c>
      <c r="AB494" s="76">
        <v>0</v>
      </c>
      <c r="AC494" s="76">
        <v>0</v>
      </c>
      <c r="AD494" s="76">
        <v>0</v>
      </c>
      <c r="AE494" s="76">
        <v>0</v>
      </c>
      <c r="AF494" s="76">
        <v>0</v>
      </c>
      <c r="AG494" s="76">
        <v>0</v>
      </c>
      <c r="AH494" s="76">
        <v>0</v>
      </c>
      <c r="AI494" s="76">
        <v>0</v>
      </c>
      <c r="AJ494" s="77">
        <f t="shared" si="7"/>
        <v>0</v>
      </c>
      <c r="AM494" s="70"/>
    </row>
    <row r="495" spans="1:39" ht="20.100000000000001" hidden="1" customHeight="1" outlineLevel="2">
      <c r="A495" s="73">
        <v>1606</v>
      </c>
      <c r="B495" s="74" t="s">
        <v>1130</v>
      </c>
      <c r="C495" s="75" t="s">
        <v>1298</v>
      </c>
      <c r="D495" s="76">
        <v>0</v>
      </c>
      <c r="E495" s="76">
        <v>0</v>
      </c>
      <c r="F495" s="76">
        <v>0</v>
      </c>
      <c r="G495" s="76">
        <v>0</v>
      </c>
      <c r="H495" s="76">
        <v>0</v>
      </c>
      <c r="I495" s="76">
        <v>0</v>
      </c>
      <c r="J495" s="76">
        <v>0</v>
      </c>
      <c r="K495" s="76">
        <v>0</v>
      </c>
      <c r="L495" s="76">
        <v>0</v>
      </c>
      <c r="M495" s="76">
        <v>0</v>
      </c>
      <c r="N495" s="76">
        <v>0</v>
      </c>
      <c r="O495" s="76">
        <v>0</v>
      </c>
      <c r="P495" s="76">
        <v>0</v>
      </c>
      <c r="Q495" s="76">
        <v>0</v>
      </c>
      <c r="R495" s="76">
        <v>0</v>
      </c>
      <c r="S495" s="76">
        <v>0</v>
      </c>
      <c r="T495" s="76">
        <v>0</v>
      </c>
      <c r="U495" s="76">
        <v>0</v>
      </c>
      <c r="V495" s="76">
        <v>0</v>
      </c>
      <c r="W495" s="76">
        <v>0</v>
      </c>
      <c r="X495" s="76">
        <v>0</v>
      </c>
      <c r="Y495" s="76">
        <v>0</v>
      </c>
      <c r="Z495" s="76">
        <v>0</v>
      </c>
      <c r="AA495" s="76">
        <v>0</v>
      </c>
      <c r="AB495" s="76">
        <v>0</v>
      </c>
      <c r="AC495" s="76">
        <v>0</v>
      </c>
      <c r="AD495" s="76">
        <v>0</v>
      </c>
      <c r="AE495" s="76">
        <v>0</v>
      </c>
      <c r="AF495" s="76">
        <v>0</v>
      </c>
      <c r="AG495" s="76">
        <v>0</v>
      </c>
      <c r="AH495" s="76">
        <v>0</v>
      </c>
      <c r="AI495" s="76">
        <v>0</v>
      </c>
      <c r="AJ495" s="77">
        <f t="shared" si="7"/>
        <v>0</v>
      </c>
      <c r="AM495" s="70"/>
    </row>
    <row r="496" spans="1:39" ht="20.100000000000001" hidden="1" customHeight="1" outlineLevel="2">
      <c r="A496" s="73">
        <v>1607</v>
      </c>
      <c r="B496" s="74" t="s">
        <v>1131</v>
      </c>
      <c r="C496" s="75" t="s">
        <v>1298</v>
      </c>
      <c r="D496" s="76">
        <v>0</v>
      </c>
      <c r="E496" s="76">
        <v>0</v>
      </c>
      <c r="F496" s="76">
        <v>0</v>
      </c>
      <c r="G496" s="76">
        <v>0</v>
      </c>
      <c r="H496" s="76">
        <v>0</v>
      </c>
      <c r="I496" s="76">
        <v>0</v>
      </c>
      <c r="J496" s="76">
        <v>0</v>
      </c>
      <c r="K496" s="76">
        <v>0</v>
      </c>
      <c r="L496" s="76">
        <v>0</v>
      </c>
      <c r="M496" s="76">
        <v>0</v>
      </c>
      <c r="N496" s="76">
        <v>0</v>
      </c>
      <c r="O496" s="76">
        <v>0</v>
      </c>
      <c r="P496" s="76">
        <v>0</v>
      </c>
      <c r="Q496" s="76">
        <v>0</v>
      </c>
      <c r="R496" s="76">
        <v>0</v>
      </c>
      <c r="S496" s="76">
        <v>0</v>
      </c>
      <c r="T496" s="76">
        <v>0</v>
      </c>
      <c r="U496" s="76">
        <v>0</v>
      </c>
      <c r="V496" s="76">
        <v>0</v>
      </c>
      <c r="W496" s="76">
        <v>0</v>
      </c>
      <c r="X496" s="76">
        <v>0</v>
      </c>
      <c r="Y496" s="76">
        <v>0</v>
      </c>
      <c r="Z496" s="76">
        <v>0</v>
      </c>
      <c r="AA496" s="76">
        <v>0</v>
      </c>
      <c r="AB496" s="76">
        <v>0</v>
      </c>
      <c r="AC496" s="76">
        <v>0</v>
      </c>
      <c r="AD496" s="76">
        <v>0</v>
      </c>
      <c r="AE496" s="76">
        <v>0</v>
      </c>
      <c r="AF496" s="76">
        <v>0</v>
      </c>
      <c r="AG496" s="76">
        <v>0</v>
      </c>
      <c r="AH496" s="76">
        <v>0</v>
      </c>
      <c r="AI496" s="76">
        <v>0</v>
      </c>
      <c r="AJ496" s="77">
        <f t="shared" si="7"/>
        <v>0</v>
      </c>
      <c r="AM496" s="70"/>
    </row>
    <row r="497" spans="1:39" ht="20.100000000000001" hidden="1" customHeight="1" outlineLevel="2">
      <c r="A497" s="73">
        <v>1608</v>
      </c>
      <c r="B497" s="74" t="s">
        <v>1132</v>
      </c>
      <c r="C497" s="75" t="s">
        <v>1298</v>
      </c>
      <c r="D497" s="76">
        <v>0</v>
      </c>
      <c r="E497" s="76">
        <v>0</v>
      </c>
      <c r="F497" s="76">
        <v>0</v>
      </c>
      <c r="G497" s="76">
        <v>0</v>
      </c>
      <c r="H497" s="76">
        <v>0</v>
      </c>
      <c r="I497" s="76">
        <v>0</v>
      </c>
      <c r="J497" s="76">
        <v>0</v>
      </c>
      <c r="K497" s="76">
        <v>0</v>
      </c>
      <c r="L497" s="76">
        <v>0</v>
      </c>
      <c r="M497" s="76">
        <v>0</v>
      </c>
      <c r="N497" s="76">
        <v>0</v>
      </c>
      <c r="O497" s="76">
        <v>0</v>
      </c>
      <c r="P497" s="76">
        <v>0</v>
      </c>
      <c r="Q497" s="76">
        <v>0</v>
      </c>
      <c r="R497" s="76">
        <v>0</v>
      </c>
      <c r="S497" s="76">
        <v>0</v>
      </c>
      <c r="T497" s="76">
        <v>0</v>
      </c>
      <c r="U497" s="76">
        <v>0</v>
      </c>
      <c r="V497" s="76">
        <v>0</v>
      </c>
      <c r="W497" s="76">
        <v>0</v>
      </c>
      <c r="X497" s="76">
        <v>0</v>
      </c>
      <c r="Y497" s="76">
        <v>0</v>
      </c>
      <c r="Z497" s="76">
        <v>0</v>
      </c>
      <c r="AA497" s="76">
        <v>0</v>
      </c>
      <c r="AB497" s="76">
        <v>0</v>
      </c>
      <c r="AC497" s="76">
        <v>0</v>
      </c>
      <c r="AD497" s="76">
        <v>0</v>
      </c>
      <c r="AE497" s="76">
        <v>0</v>
      </c>
      <c r="AF497" s="76">
        <v>0</v>
      </c>
      <c r="AG497" s="76">
        <v>0</v>
      </c>
      <c r="AH497" s="76">
        <v>0</v>
      </c>
      <c r="AI497" s="76">
        <v>0</v>
      </c>
      <c r="AJ497" s="77">
        <f t="shared" si="7"/>
        <v>0</v>
      </c>
      <c r="AM497" s="70"/>
    </row>
    <row r="498" spans="1:39" ht="20.100000000000001" hidden="1" customHeight="1" outlineLevel="2">
      <c r="A498" s="73">
        <v>1609</v>
      </c>
      <c r="B498" s="74" t="s">
        <v>1133</v>
      </c>
      <c r="C498" s="75" t="s">
        <v>1298</v>
      </c>
      <c r="D498" s="76">
        <v>0</v>
      </c>
      <c r="E498" s="76">
        <v>0</v>
      </c>
      <c r="F498" s="76">
        <v>0</v>
      </c>
      <c r="G498" s="76">
        <v>0</v>
      </c>
      <c r="H498" s="76">
        <v>0</v>
      </c>
      <c r="I498" s="76">
        <v>0</v>
      </c>
      <c r="J498" s="76">
        <v>0</v>
      </c>
      <c r="K498" s="76">
        <v>0</v>
      </c>
      <c r="L498" s="76">
        <v>0</v>
      </c>
      <c r="M498" s="76">
        <v>0</v>
      </c>
      <c r="N498" s="76">
        <v>0</v>
      </c>
      <c r="O498" s="76">
        <v>0</v>
      </c>
      <c r="P498" s="76">
        <v>0</v>
      </c>
      <c r="Q498" s="76">
        <v>0</v>
      </c>
      <c r="R498" s="76">
        <v>0</v>
      </c>
      <c r="S498" s="76">
        <v>0</v>
      </c>
      <c r="T498" s="76">
        <v>0</v>
      </c>
      <c r="U498" s="76">
        <v>0</v>
      </c>
      <c r="V498" s="76">
        <v>0</v>
      </c>
      <c r="W498" s="76">
        <v>0</v>
      </c>
      <c r="X498" s="76">
        <v>0</v>
      </c>
      <c r="Y498" s="76">
        <v>0</v>
      </c>
      <c r="Z498" s="76">
        <v>0</v>
      </c>
      <c r="AA498" s="76">
        <v>0</v>
      </c>
      <c r="AB498" s="76">
        <v>0</v>
      </c>
      <c r="AC498" s="76">
        <v>0</v>
      </c>
      <c r="AD498" s="76">
        <v>0</v>
      </c>
      <c r="AE498" s="76">
        <v>0</v>
      </c>
      <c r="AF498" s="76">
        <v>0</v>
      </c>
      <c r="AG498" s="76">
        <v>0</v>
      </c>
      <c r="AH498" s="76">
        <v>0</v>
      </c>
      <c r="AI498" s="76">
        <v>0</v>
      </c>
      <c r="AJ498" s="77">
        <f t="shared" si="7"/>
        <v>0</v>
      </c>
      <c r="AM498" s="70"/>
    </row>
    <row r="499" spans="1:39" ht="20.100000000000001" hidden="1" customHeight="1" outlineLevel="2">
      <c r="A499" s="73">
        <v>1610</v>
      </c>
      <c r="B499" s="74" t="s">
        <v>1134</v>
      </c>
      <c r="C499" s="75" t="s">
        <v>1298</v>
      </c>
      <c r="D499" s="76">
        <v>0</v>
      </c>
      <c r="E499" s="76">
        <v>0</v>
      </c>
      <c r="F499" s="76">
        <v>0</v>
      </c>
      <c r="G499" s="76">
        <v>0</v>
      </c>
      <c r="H499" s="76">
        <v>0</v>
      </c>
      <c r="I499" s="76">
        <v>0</v>
      </c>
      <c r="J499" s="76">
        <v>0</v>
      </c>
      <c r="K499" s="76">
        <v>0</v>
      </c>
      <c r="L499" s="76">
        <v>0</v>
      </c>
      <c r="M499" s="76">
        <v>0</v>
      </c>
      <c r="N499" s="76">
        <v>0</v>
      </c>
      <c r="O499" s="76">
        <v>0</v>
      </c>
      <c r="P499" s="76">
        <v>0</v>
      </c>
      <c r="Q499" s="76">
        <v>0</v>
      </c>
      <c r="R499" s="76">
        <v>0</v>
      </c>
      <c r="S499" s="76">
        <v>0</v>
      </c>
      <c r="T499" s="76">
        <v>0</v>
      </c>
      <c r="U499" s="76">
        <v>0</v>
      </c>
      <c r="V499" s="76">
        <v>0</v>
      </c>
      <c r="W499" s="76">
        <v>0</v>
      </c>
      <c r="X499" s="76">
        <v>0</v>
      </c>
      <c r="Y499" s="76">
        <v>0</v>
      </c>
      <c r="Z499" s="76">
        <v>0</v>
      </c>
      <c r="AA499" s="76">
        <v>0</v>
      </c>
      <c r="AB499" s="76">
        <v>0</v>
      </c>
      <c r="AC499" s="76">
        <v>0</v>
      </c>
      <c r="AD499" s="76">
        <v>0</v>
      </c>
      <c r="AE499" s="76">
        <v>0</v>
      </c>
      <c r="AF499" s="76">
        <v>0</v>
      </c>
      <c r="AG499" s="76">
        <v>0</v>
      </c>
      <c r="AH499" s="76">
        <v>0</v>
      </c>
      <c r="AI499" s="76">
        <v>0</v>
      </c>
      <c r="AJ499" s="77">
        <f t="shared" si="7"/>
        <v>0</v>
      </c>
      <c r="AM499" s="70"/>
    </row>
    <row r="500" spans="1:39" ht="20.100000000000001" hidden="1" customHeight="1" outlineLevel="2">
      <c r="A500" s="73">
        <v>1611</v>
      </c>
      <c r="B500" s="74" t="s">
        <v>1135</v>
      </c>
      <c r="C500" s="75" t="s">
        <v>1298</v>
      </c>
      <c r="D500" s="76">
        <v>0</v>
      </c>
      <c r="E500" s="76">
        <v>0</v>
      </c>
      <c r="F500" s="76">
        <v>0</v>
      </c>
      <c r="G500" s="76">
        <v>0</v>
      </c>
      <c r="H500" s="76">
        <v>0</v>
      </c>
      <c r="I500" s="76">
        <v>0</v>
      </c>
      <c r="J500" s="76">
        <v>0</v>
      </c>
      <c r="K500" s="76">
        <v>0</v>
      </c>
      <c r="L500" s="76">
        <v>0</v>
      </c>
      <c r="M500" s="76">
        <v>0</v>
      </c>
      <c r="N500" s="76">
        <v>0</v>
      </c>
      <c r="O500" s="76">
        <v>0</v>
      </c>
      <c r="P500" s="76">
        <v>0</v>
      </c>
      <c r="Q500" s="76">
        <v>0</v>
      </c>
      <c r="R500" s="76">
        <v>0</v>
      </c>
      <c r="S500" s="76">
        <v>0</v>
      </c>
      <c r="T500" s="76">
        <v>0</v>
      </c>
      <c r="U500" s="76">
        <v>0</v>
      </c>
      <c r="V500" s="76">
        <v>0</v>
      </c>
      <c r="W500" s="76">
        <v>0</v>
      </c>
      <c r="X500" s="76">
        <v>0</v>
      </c>
      <c r="Y500" s="76">
        <v>0</v>
      </c>
      <c r="Z500" s="76">
        <v>0</v>
      </c>
      <c r="AA500" s="76">
        <v>0</v>
      </c>
      <c r="AB500" s="76">
        <v>0</v>
      </c>
      <c r="AC500" s="76">
        <v>0</v>
      </c>
      <c r="AD500" s="76">
        <v>0</v>
      </c>
      <c r="AE500" s="76">
        <v>0</v>
      </c>
      <c r="AF500" s="76">
        <v>0</v>
      </c>
      <c r="AG500" s="76">
        <v>0</v>
      </c>
      <c r="AH500" s="76">
        <v>0</v>
      </c>
      <c r="AI500" s="76">
        <v>0</v>
      </c>
      <c r="AJ500" s="77">
        <f t="shared" si="7"/>
        <v>0</v>
      </c>
      <c r="AM500" s="70"/>
    </row>
    <row r="501" spans="1:39" ht="20.100000000000001" hidden="1" customHeight="1" outlineLevel="2">
      <c r="A501" s="73">
        <v>1701</v>
      </c>
      <c r="B501" s="74" t="s">
        <v>1136</v>
      </c>
      <c r="C501" s="75" t="s">
        <v>1298</v>
      </c>
      <c r="D501" s="76">
        <v>0</v>
      </c>
      <c r="E501" s="76">
        <v>0</v>
      </c>
      <c r="F501" s="76">
        <v>0</v>
      </c>
      <c r="G501" s="76">
        <v>0</v>
      </c>
      <c r="H501" s="76">
        <v>0</v>
      </c>
      <c r="I501" s="76">
        <v>0</v>
      </c>
      <c r="J501" s="76">
        <v>0</v>
      </c>
      <c r="K501" s="76">
        <v>0</v>
      </c>
      <c r="L501" s="76">
        <v>0</v>
      </c>
      <c r="M501" s="76">
        <v>0</v>
      </c>
      <c r="N501" s="76">
        <v>0</v>
      </c>
      <c r="O501" s="76">
        <v>0</v>
      </c>
      <c r="P501" s="76">
        <v>0</v>
      </c>
      <c r="Q501" s="76">
        <v>0</v>
      </c>
      <c r="R501" s="76">
        <v>0</v>
      </c>
      <c r="S501" s="76">
        <v>0</v>
      </c>
      <c r="T501" s="76">
        <v>0</v>
      </c>
      <c r="U501" s="76">
        <v>0</v>
      </c>
      <c r="V501" s="76">
        <v>0</v>
      </c>
      <c r="W501" s="76">
        <v>0</v>
      </c>
      <c r="X501" s="76">
        <v>0</v>
      </c>
      <c r="Y501" s="76">
        <v>0</v>
      </c>
      <c r="Z501" s="76">
        <v>0</v>
      </c>
      <c r="AA501" s="76">
        <v>0</v>
      </c>
      <c r="AB501" s="76">
        <v>0</v>
      </c>
      <c r="AC501" s="76">
        <v>0</v>
      </c>
      <c r="AD501" s="76">
        <v>0</v>
      </c>
      <c r="AE501" s="76">
        <v>0</v>
      </c>
      <c r="AF501" s="76">
        <v>0</v>
      </c>
      <c r="AG501" s="76">
        <v>0</v>
      </c>
      <c r="AH501" s="76">
        <v>0</v>
      </c>
      <c r="AI501" s="76">
        <v>0</v>
      </c>
      <c r="AJ501" s="77">
        <f t="shared" si="7"/>
        <v>0</v>
      </c>
      <c r="AM501" s="70"/>
    </row>
    <row r="502" spans="1:39" ht="20.100000000000001" hidden="1" customHeight="1" outlineLevel="2">
      <c r="A502" s="73">
        <v>1702</v>
      </c>
      <c r="B502" s="74" t="s">
        <v>1137</v>
      </c>
      <c r="C502" s="75" t="s">
        <v>1298</v>
      </c>
      <c r="D502" s="76">
        <v>0</v>
      </c>
      <c r="E502" s="76">
        <v>0</v>
      </c>
      <c r="F502" s="76">
        <v>0</v>
      </c>
      <c r="G502" s="76">
        <v>0</v>
      </c>
      <c r="H502" s="76">
        <v>0</v>
      </c>
      <c r="I502" s="76">
        <v>0</v>
      </c>
      <c r="J502" s="76">
        <v>0</v>
      </c>
      <c r="K502" s="76">
        <v>0</v>
      </c>
      <c r="L502" s="76">
        <v>0</v>
      </c>
      <c r="M502" s="76">
        <v>0</v>
      </c>
      <c r="N502" s="76">
        <v>0</v>
      </c>
      <c r="O502" s="76">
        <v>0</v>
      </c>
      <c r="P502" s="76">
        <v>0</v>
      </c>
      <c r="Q502" s="76">
        <v>0</v>
      </c>
      <c r="R502" s="76">
        <v>0</v>
      </c>
      <c r="S502" s="76">
        <v>0</v>
      </c>
      <c r="T502" s="76">
        <v>0</v>
      </c>
      <c r="U502" s="76">
        <v>0</v>
      </c>
      <c r="V502" s="76">
        <v>0</v>
      </c>
      <c r="W502" s="76">
        <v>0</v>
      </c>
      <c r="X502" s="76">
        <v>0</v>
      </c>
      <c r="Y502" s="76">
        <v>0</v>
      </c>
      <c r="Z502" s="76">
        <v>0</v>
      </c>
      <c r="AA502" s="76">
        <v>0</v>
      </c>
      <c r="AB502" s="76">
        <v>0</v>
      </c>
      <c r="AC502" s="76">
        <v>0</v>
      </c>
      <c r="AD502" s="76">
        <v>0</v>
      </c>
      <c r="AE502" s="76">
        <v>0</v>
      </c>
      <c r="AF502" s="76">
        <v>0</v>
      </c>
      <c r="AG502" s="76">
        <v>0</v>
      </c>
      <c r="AH502" s="76">
        <v>0</v>
      </c>
      <c r="AI502" s="76">
        <v>0</v>
      </c>
      <c r="AJ502" s="77">
        <f t="shared" si="7"/>
        <v>0</v>
      </c>
      <c r="AM502" s="70"/>
    </row>
    <row r="503" spans="1:39" ht="20.100000000000001" hidden="1" customHeight="1" outlineLevel="2">
      <c r="A503" s="73">
        <v>1703</v>
      </c>
      <c r="B503" s="74" t="s">
        <v>1138</v>
      </c>
      <c r="C503" s="75" t="s">
        <v>1298</v>
      </c>
      <c r="D503" s="76">
        <v>0</v>
      </c>
      <c r="E503" s="76">
        <v>0</v>
      </c>
      <c r="F503" s="76">
        <v>0</v>
      </c>
      <c r="G503" s="76">
        <v>0</v>
      </c>
      <c r="H503" s="76">
        <v>0</v>
      </c>
      <c r="I503" s="76">
        <v>0</v>
      </c>
      <c r="J503" s="76">
        <v>0</v>
      </c>
      <c r="K503" s="76">
        <v>0</v>
      </c>
      <c r="L503" s="76">
        <v>0</v>
      </c>
      <c r="M503" s="76">
        <v>0</v>
      </c>
      <c r="N503" s="76">
        <v>0</v>
      </c>
      <c r="O503" s="76">
        <v>0</v>
      </c>
      <c r="P503" s="76">
        <v>0</v>
      </c>
      <c r="Q503" s="76">
        <v>0</v>
      </c>
      <c r="R503" s="76">
        <v>0</v>
      </c>
      <c r="S503" s="76">
        <v>0</v>
      </c>
      <c r="T503" s="76">
        <v>0</v>
      </c>
      <c r="U503" s="76">
        <v>0</v>
      </c>
      <c r="V503" s="76">
        <v>0</v>
      </c>
      <c r="W503" s="76">
        <v>0</v>
      </c>
      <c r="X503" s="76">
        <v>0</v>
      </c>
      <c r="Y503" s="76">
        <v>0</v>
      </c>
      <c r="Z503" s="76">
        <v>0</v>
      </c>
      <c r="AA503" s="76">
        <v>0</v>
      </c>
      <c r="AB503" s="76">
        <v>0</v>
      </c>
      <c r="AC503" s="76">
        <v>0</v>
      </c>
      <c r="AD503" s="76">
        <v>0</v>
      </c>
      <c r="AE503" s="76">
        <v>0</v>
      </c>
      <c r="AF503" s="76">
        <v>0</v>
      </c>
      <c r="AG503" s="76">
        <v>0</v>
      </c>
      <c r="AH503" s="76">
        <v>0</v>
      </c>
      <c r="AI503" s="76">
        <v>0</v>
      </c>
      <c r="AJ503" s="77">
        <f t="shared" si="7"/>
        <v>0</v>
      </c>
      <c r="AM503" s="70"/>
    </row>
    <row r="504" spans="1:39" ht="20.100000000000001" hidden="1" customHeight="1" outlineLevel="2">
      <c r="A504" s="73">
        <v>1704</v>
      </c>
      <c r="B504" s="74" t="s">
        <v>1139</v>
      </c>
      <c r="C504" s="75" t="s">
        <v>1298</v>
      </c>
      <c r="D504" s="76">
        <v>0</v>
      </c>
      <c r="E504" s="76">
        <v>0</v>
      </c>
      <c r="F504" s="76">
        <v>0</v>
      </c>
      <c r="G504" s="76">
        <v>0</v>
      </c>
      <c r="H504" s="76">
        <v>0</v>
      </c>
      <c r="I504" s="76">
        <v>0</v>
      </c>
      <c r="J504" s="76">
        <v>0</v>
      </c>
      <c r="K504" s="76">
        <v>0</v>
      </c>
      <c r="L504" s="76">
        <v>0</v>
      </c>
      <c r="M504" s="76">
        <v>0</v>
      </c>
      <c r="N504" s="76">
        <v>0</v>
      </c>
      <c r="O504" s="76">
        <v>0</v>
      </c>
      <c r="P504" s="76">
        <v>0</v>
      </c>
      <c r="Q504" s="76">
        <v>0</v>
      </c>
      <c r="R504" s="76">
        <v>0</v>
      </c>
      <c r="S504" s="76">
        <v>0</v>
      </c>
      <c r="T504" s="76">
        <v>0</v>
      </c>
      <c r="U504" s="76">
        <v>0</v>
      </c>
      <c r="V504" s="76">
        <v>0</v>
      </c>
      <c r="W504" s="76">
        <v>0</v>
      </c>
      <c r="X504" s="76">
        <v>0</v>
      </c>
      <c r="Y504" s="76">
        <v>0</v>
      </c>
      <c r="Z504" s="76">
        <v>0</v>
      </c>
      <c r="AA504" s="76">
        <v>0</v>
      </c>
      <c r="AB504" s="76">
        <v>0</v>
      </c>
      <c r="AC504" s="76">
        <v>0</v>
      </c>
      <c r="AD504" s="76">
        <v>0</v>
      </c>
      <c r="AE504" s="76">
        <v>0</v>
      </c>
      <c r="AF504" s="76">
        <v>0</v>
      </c>
      <c r="AG504" s="76">
        <v>0</v>
      </c>
      <c r="AH504" s="76">
        <v>0</v>
      </c>
      <c r="AI504" s="76">
        <v>0</v>
      </c>
      <c r="AJ504" s="77">
        <f t="shared" si="7"/>
        <v>0</v>
      </c>
      <c r="AM504" s="70"/>
    </row>
    <row r="505" spans="1:39" ht="20.100000000000001" hidden="1" customHeight="1" outlineLevel="2">
      <c r="A505" s="73">
        <v>1705</v>
      </c>
      <c r="B505" s="74" t="s">
        <v>1140</v>
      </c>
      <c r="C505" s="75" t="s">
        <v>1298</v>
      </c>
      <c r="D505" s="76">
        <v>0</v>
      </c>
      <c r="E505" s="76">
        <v>0</v>
      </c>
      <c r="F505" s="76">
        <v>0</v>
      </c>
      <c r="G505" s="76">
        <v>0</v>
      </c>
      <c r="H505" s="76">
        <v>0</v>
      </c>
      <c r="I505" s="76">
        <v>0</v>
      </c>
      <c r="J505" s="76">
        <v>0</v>
      </c>
      <c r="K505" s="76">
        <v>0</v>
      </c>
      <c r="L505" s="76">
        <v>0</v>
      </c>
      <c r="M505" s="76">
        <v>0</v>
      </c>
      <c r="N505" s="76">
        <v>0</v>
      </c>
      <c r="O505" s="76">
        <v>0</v>
      </c>
      <c r="P505" s="76">
        <v>0</v>
      </c>
      <c r="Q505" s="76">
        <v>0</v>
      </c>
      <c r="R505" s="76">
        <v>0</v>
      </c>
      <c r="S505" s="76">
        <v>0</v>
      </c>
      <c r="T505" s="76">
        <v>0</v>
      </c>
      <c r="U505" s="76">
        <v>0</v>
      </c>
      <c r="V505" s="76">
        <v>0</v>
      </c>
      <c r="W505" s="76">
        <v>0</v>
      </c>
      <c r="X505" s="76">
        <v>0</v>
      </c>
      <c r="Y505" s="76">
        <v>0</v>
      </c>
      <c r="Z505" s="76">
        <v>0</v>
      </c>
      <c r="AA505" s="76">
        <v>0</v>
      </c>
      <c r="AB505" s="76">
        <v>0</v>
      </c>
      <c r="AC505" s="76">
        <v>0</v>
      </c>
      <c r="AD505" s="76">
        <v>0</v>
      </c>
      <c r="AE505" s="76">
        <v>0</v>
      </c>
      <c r="AF505" s="76">
        <v>0</v>
      </c>
      <c r="AG505" s="76">
        <v>0</v>
      </c>
      <c r="AH505" s="76">
        <v>0</v>
      </c>
      <c r="AI505" s="76">
        <v>0</v>
      </c>
      <c r="AJ505" s="77">
        <f t="shared" si="7"/>
        <v>0</v>
      </c>
      <c r="AM505" s="70"/>
    </row>
    <row r="506" spans="1:39" ht="20.100000000000001" hidden="1" customHeight="1" outlineLevel="2">
      <c r="A506" s="73">
        <v>1706</v>
      </c>
      <c r="B506" s="74" t="s">
        <v>1141</v>
      </c>
      <c r="C506" s="75" t="s">
        <v>1298</v>
      </c>
      <c r="D506" s="76">
        <v>0</v>
      </c>
      <c r="E506" s="76">
        <v>0</v>
      </c>
      <c r="F506" s="76">
        <v>0</v>
      </c>
      <c r="G506" s="76">
        <v>0</v>
      </c>
      <c r="H506" s="76">
        <v>0</v>
      </c>
      <c r="I506" s="76">
        <v>0</v>
      </c>
      <c r="J506" s="76">
        <v>0</v>
      </c>
      <c r="K506" s="76">
        <v>0</v>
      </c>
      <c r="L506" s="76">
        <v>0</v>
      </c>
      <c r="M506" s="76">
        <v>0</v>
      </c>
      <c r="N506" s="76">
        <v>0</v>
      </c>
      <c r="O506" s="76">
        <v>0</v>
      </c>
      <c r="P506" s="76">
        <v>0</v>
      </c>
      <c r="Q506" s="76">
        <v>0</v>
      </c>
      <c r="R506" s="76">
        <v>0</v>
      </c>
      <c r="S506" s="76">
        <v>0</v>
      </c>
      <c r="T506" s="76">
        <v>0</v>
      </c>
      <c r="U506" s="76">
        <v>0</v>
      </c>
      <c r="V506" s="76">
        <v>0</v>
      </c>
      <c r="W506" s="76">
        <v>0</v>
      </c>
      <c r="X506" s="76">
        <v>0</v>
      </c>
      <c r="Y506" s="76">
        <v>0</v>
      </c>
      <c r="Z506" s="76">
        <v>0</v>
      </c>
      <c r="AA506" s="76">
        <v>0</v>
      </c>
      <c r="AB506" s="76">
        <v>0</v>
      </c>
      <c r="AC506" s="76">
        <v>0</v>
      </c>
      <c r="AD506" s="76">
        <v>0</v>
      </c>
      <c r="AE506" s="76">
        <v>0</v>
      </c>
      <c r="AF506" s="76">
        <v>0</v>
      </c>
      <c r="AG506" s="76">
        <v>0</v>
      </c>
      <c r="AH506" s="76">
        <v>0</v>
      </c>
      <c r="AI506" s="76">
        <v>0</v>
      </c>
      <c r="AJ506" s="77">
        <f t="shared" si="7"/>
        <v>0</v>
      </c>
      <c r="AM506" s="70"/>
    </row>
    <row r="507" spans="1:39" ht="20.100000000000001" hidden="1" customHeight="1" outlineLevel="2">
      <c r="A507" s="73">
        <v>1707</v>
      </c>
      <c r="B507" s="74" t="s">
        <v>1142</v>
      </c>
      <c r="C507" s="75" t="s">
        <v>1298</v>
      </c>
      <c r="D507" s="76">
        <v>0</v>
      </c>
      <c r="E507" s="76">
        <v>0</v>
      </c>
      <c r="F507" s="76">
        <v>0</v>
      </c>
      <c r="G507" s="76">
        <v>0</v>
      </c>
      <c r="H507" s="76">
        <v>0</v>
      </c>
      <c r="I507" s="76">
        <v>0</v>
      </c>
      <c r="J507" s="76">
        <v>0</v>
      </c>
      <c r="K507" s="76">
        <v>0</v>
      </c>
      <c r="L507" s="76">
        <v>0</v>
      </c>
      <c r="M507" s="76">
        <v>0</v>
      </c>
      <c r="N507" s="76">
        <v>0</v>
      </c>
      <c r="O507" s="76">
        <v>0</v>
      </c>
      <c r="P507" s="76">
        <v>0</v>
      </c>
      <c r="Q507" s="76">
        <v>0</v>
      </c>
      <c r="R507" s="76">
        <v>0</v>
      </c>
      <c r="S507" s="76">
        <v>0</v>
      </c>
      <c r="T507" s="76">
        <v>0</v>
      </c>
      <c r="U507" s="76">
        <v>0</v>
      </c>
      <c r="V507" s="76">
        <v>0</v>
      </c>
      <c r="W507" s="76">
        <v>0</v>
      </c>
      <c r="X507" s="76">
        <v>0</v>
      </c>
      <c r="Y507" s="76">
        <v>0</v>
      </c>
      <c r="Z507" s="76">
        <v>0</v>
      </c>
      <c r="AA507" s="76">
        <v>0</v>
      </c>
      <c r="AB507" s="76">
        <v>0</v>
      </c>
      <c r="AC507" s="76">
        <v>0</v>
      </c>
      <c r="AD507" s="76">
        <v>0</v>
      </c>
      <c r="AE507" s="76">
        <v>0</v>
      </c>
      <c r="AF507" s="76">
        <v>0</v>
      </c>
      <c r="AG507" s="76">
        <v>0</v>
      </c>
      <c r="AH507" s="76">
        <v>0</v>
      </c>
      <c r="AI507" s="76">
        <v>0</v>
      </c>
      <c r="AJ507" s="77">
        <f t="shared" si="7"/>
        <v>0</v>
      </c>
      <c r="AM507" s="70"/>
    </row>
    <row r="508" spans="1:39" ht="20.100000000000001" hidden="1" customHeight="1" outlineLevel="2">
      <c r="A508" s="73">
        <v>1708</v>
      </c>
      <c r="B508" s="74" t="s">
        <v>1143</v>
      </c>
      <c r="C508" s="75" t="s">
        <v>1298</v>
      </c>
      <c r="D508" s="76">
        <v>0</v>
      </c>
      <c r="E508" s="76">
        <v>0</v>
      </c>
      <c r="F508" s="76">
        <v>0</v>
      </c>
      <c r="G508" s="76">
        <v>0</v>
      </c>
      <c r="H508" s="76">
        <v>0</v>
      </c>
      <c r="I508" s="76">
        <v>0</v>
      </c>
      <c r="J508" s="76">
        <v>0</v>
      </c>
      <c r="K508" s="76">
        <v>0</v>
      </c>
      <c r="L508" s="76">
        <v>0</v>
      </c>
      <c r="M508" s="76">
        <v>0</v>
      </c>
      <c r="N508" s="76">
        <v>0</v>
      </c>
      <c r="O508" s="76">
        <v>0</v>
      </c>
      <c r="P508" s="76">
        <v>0</v>
      </c>
      <c r="Q508" s="76">
        <v>0</v>
      </c>
      <c r="R508" s="76">
        <v>0</v>
      </c>
      <c r="S508" s="76">
        <v>0</v>
      </c>
      <c r="T508" s="76">
        <v>0</v>
      </c>
      <c r="U508" s="76">
        <v>0</v>
      </c>
      <c r="V508" s="76">
        <v>0</v>
      </c>
      <c r="W508" s="76">
        <v>0</v>
      </c>
      <c r="X508" s="76">
        <v>0</v>
      </c>
      <c r="Y508" s="76">
        <v>0</v>
      </c>
      <c r="Z508" s="76">
        <v>0</v>
      </c>
      <c r="AA508" s="76">
        <v>0</v>
      </c>
      <c r="AB508" s="76">
        <v>0</v>
      </c>
      <c r="AC508" s="76">
        <v>0</v>
      </c>
      <c r="AD508" s="76">
        <v>0</v>
      </c>
      <c r="AE508" s="76">
        <v>0</v>
      </c>
      <c r="AF508" s="76">
        <v>0</v>
      </c>
      <c r="AG508" s="76">
        <v>0</v>
      </c>
      <c r="AH508" s="76">
        <v>0</v>
      </c>
      <c r="AI508" s="76">
        <v>0</v>
      </c>
      <c r="AJ508" s="77">
        <f t="shared" si="7"/>
        <v>0</v>
      </c>
      <c r="AM508" s="70"/>
    </row>
    <row r="509" spans="1:39" ht="20.100000000000001" hidden="1" customHeight="1" outlineLevel="2">
      <c r="A509" s="73">
        <v>1709</v>
      </c>
      <c r="B509" s="74" t="s">
        <v>1144</v>
      </c>
      <c r="C509" s="75" t="s">
        <v>1298</v>
      </c>
      <c r="D509" s="76">
        <v>0</v>
      </c>
      <c r="E509" s="76">
        <v>0</v>
      </c>
      <c r="F509" s="76">
        <v>0</v>
      </c>
      <c r="G509" s="76">
        <v>0</v>
      </c>
      <c r="H509" s="76">
        <v>0</v>
      </c>
      <c r="I509" s="76">
        <v>0</v>
      </c>
      <c r="J509" s="76">
        <v>0</v>
      </c>
      <c r="K509" s="76">
        <v>0</v>
      </c>
      <c r="L509" s="76">
        <v>0</v>
      </c>
      <c r="M509" s="76">
        <v>0</v>
      </c>
      <c r="N509" s="76">
        <v>0</v>
      </c>
      <c r="O509" s="76">
        <v>0</v>
      </c>
      <c r="P509" s="76">
        <v>0</v>
      </c>
      <c r="Q509" s="76">
        <v>0</v>
      </c>
      <c r="R509" s="76">
        <v>0</v>
      </c>
      <c r="S509" s="76">
        <v>0</v>
      </c>
      <c r="T509" s="76">
        <v>0</v>
      </c>
      <c r="U509" s="76">
        <v>0</v>
      </c>
      <c r="V509" s="76">
        <v>0</v>
      </c>
      <c r="W509" s="76">
        <v>0</v>
      </c>
      <c r="X509" s="76">
        <v>0</v>
      </c>
      <c r="Y509" s="76">
        <v>0</v>
      </c>
      <c r="Z509" s="76">
        <v>0</v>
      </c>
      <c r="AA509" s="76">
        <v>0</v>
      </c>
      <c r="AB509" s="76">
        <v>0</v>
      </c>
      <c r="AC509" s="76">
        <v>0</v>
      </c>
      <c r="AD509" s="76">
        <v>0</v>
      </c>
      <c r="AE509" s="76">
        <v>0</v>
      </c>
      <c r="AF509" s="76">
        <v>0</v>
      </c>
      <c r="AG509" s="76">
        <v>0</v>
      </c>
      <c r="AH509" s="76">
        <v>0</v>
      </c>
      <c r="AI509" s="76">
        <v>0</v>
      </c>
      <c r="AJ509" s="77">
        <f t="shared" si="7"/>
        <v>0</v>
      </c>
      <c r="AM509" s="70"/>
    </row>
    <row r="510" spans="1:39" ht="20.100000000000001" hidden="1" customHeight="1" outlineLevel="2">
      <c r="A510" s="73">
        <v>1710</v>
      </c>
      <c r="B510" s="74" t="s">
        <v>1145</v>
      </c>
      <c r="C510" s="75" t="s">
        <v>1298</v>
      </c>
      <c r="D510" s="76">
        <v>0</v>
      </c>
      <c r="E510" s="76">
        <v>0</v>
      </c>
      <c r="F510" s="76">
        <v>0</v>
      </c>
      <c r="G510" s="76">
        <v>0</v>
      </c>
      <c r="H510" s="76">
        <v>0</v>
      </c>
      <c r="I510" s="76">
        <v>0</v>
      </c>
      <c r="J510" s="76">
        <v>0</v>
      </c>
      <c r="K510" s="76">
        <v>0</v>
      </c>
      <c r="L510" s="76">
        <v>0</v>
      </c>
      <c r="M510" s="76">
        <v>0</v>
      </c>
      <c r="N510" s="76">
        <v>0</v>
      </c>
      <c r="O510" s="76">
        <v>0</v>
      </c>
      <c r="P510" s="76">
        <v>0</v>
      </c>
      <c r="Q510" s="76">
        <v>0</v>
      </c>
      <c r="R510" s="76">
        <v>0</v>
      </c>
      <c r="S510" s="76">
        <v>0</v>
      </c>
      <c r="T510" s="76">
        <v>0</v>
      </c>
      <c r="U510" s="76">
        <v>0</v>
      </c>
      <c r="V510" s="76">
        <v>0</v>
      </c>
      <c r="W510" s="76">
        <v>0</v>
      </c>
      <c r="X510" s="76">
        <v>0</v>
      </c>
      <c r="Y510" s="76">
        <v>0</v>
      </c>
      <c r="Z510" s="76">
        <v>0</v>
      </c>
      <c r="AA510" s="76">
        <v>0</v>
      </c>
      <c r="AB510" s="76">
        <v>0</v>
      </c>
      <c r="AC510" s="76">
        <v>0</v>
      </c>
      <c r="AD510" s="76">
        <v>0</v>
      </c>
      <c r="AE510" s="76">
        <v>0</v>
      </c>
      <c r="AF510" s="76">
        <v>0</v>
      </c>
      <c r="AG510" s="76">
        <v>0</v>
      </c>
      <c r="AH510" s="76">
        <v>0</v>
      </c>
      <c r="AI510" s="76">
        <v>0</v>
      </c>
      <c r="AJ510" s="77">
        <f t="shared" si="7"/>
        <v>0</v>
      </c>
      <c r="AM510" s="70"/>
    </row>
    <row r="511" spans="1:39" ht="20.100000000000001" hidden="1" customHeight="1" outlineLevel="2">
      <c r="A511" s="73">
        <v>1711</v>
      </c>
      <c r="B511" s="74" t="s">
        <v>1146</v>
      </c>
      <c r="C511" s="75" t="s">
        <v>1298</v>
      </c>
      <c r="D511" s="76">
        <v>0</v>
      </c>
      <c r="E511" s="76">
        <v>0</v>
      </c>
      <c r="F511" s="76">
        <v>0</v>
      </c>
      <c r="G511" s="76">
        <v>0</v>
      </c>
      <c r="H511" s="76">
        <v>0</v>
      </c>
      <c r="I511" s="76">
        <v>0</v>
      </c>
      <c r="J511" s="76">
        <v>0</v>
      </c>
      <c r="K511" s="76">
        <v>0</v>
      </c>
      <c r="L511" s="76">
        <v>0</v>
      </c>
      <c r="M511" s="76">
        <v>0</v>
      </c>
      <c r="N511" s="76">
        <v>0</v>
      </c>
      <c r="O511" s="76">
        <v>0</v>
      </c>
      <c r="P511" s="76">
        <v>0</v>
      </c>
      <c r="Q511" s="76">
        <v>0</v>
      </c>
      <c r="R511" s="76">
        <v>0</v>
      </c>
      <c r="S511" s="76">
        <v>0</v>
      </c>
      <c r="T511" s="76">
        <v>0</v>
      </c>
      <c r="U511" s="76">
        <v>0</v>
      </c>
      <c r="V511" s="76">
        <v>0</v>
      </c>
      <c r="W511" s="76">
        <v>0</v>
      </c>
      <c r="X511" s="76">
        <v>0</v>
      </c>
      <c r="Y511" s="76">
        <v>0</v>
      </c>
      <c r="Z511" s="76">
        <v>0</v>
      </c>
      <c r="AA511" s="76">
        <v>0</v>
      </c>
      <c r="AB511" s="76">
        <v>0</v>
      </c>
      <c r="AC511" s="76">
        <v>0</v>
      </c>
      <c r="AD511" s="76">
        <v>0</v>
      </c>
      <c r="AE511" s="76">
        <v>0</v>
      </c>
      <c r="AF511" s="76">
        <v>0</v>
      </c>
      <c r="AG511" s="76">
        <v>0</v>
      </c>
      <c r="AH511" s="76">
        <v>0</v>
      </c>
      <c r="AI511" s="76">
        <v>0</v>
      </c>
      <c r="AJ511" s="77">
        <f t="shared" si="7"/>
        <v>0</v>
      </c>
      <c r="AM511" s="70"/>
    </row>
    <row r="512" spans="1:39" ht="20.100000000000001" hidden="1" customHeight="1" outlineLevel="2">
      <c r="A512" s="73">
        <v>1712</v>
      </c>
      <c r="B512" s="74" t="s">
        <v>1147</v>
      </c>
      <c r="C512" s="75" t="s">
        <v>1298</v>
      </c>
      <c r="D512" s="76">
        <v>0</v>
      </c>
      <c r="E512" s="76">
        <v>0</v>
      </c>
      <c r="F512" s="76">
        <v>0</v>
      </c>
      <c r="G512" s="76">
        <v>0</v>
      </c>
      <c r="H512" s="76">
        <v>0</v>
      </c>
      <c r="I512" s="76">
        <v>0</v>
      </c>
      <c r="J512" s="76">
        <v>0</v>
      </c>
      <c r="K512" s="76">
        <v>0</v>
      </c>
      <c r="L512" s="76">
        <v>0</v>
      </c>
      <c r="M512" s="76">
        <v>0</v>
      </c>
      <c r="N512" s="76">
        <v>0</v>
      </c>
      <c r="O512" s="76">
        <v>0</v>
      </c>
      <c r="P512" s="76">
        <v>0</v>
      </c>
      <c r="Q512" s="76">
        <v>0</v>
      </c>
      <c r="R512" s="76">
        <v>0</v>
      </c>
      <c r="S512" s="76">
        <v>0</v>
      </c>
      <c r="T512" s="76">
        <v>0</v>
      </c>
      <c r="U512" s="76">
        <v>0</v>
      </c>
      <c r="V512" s="76">
        <v>0</v>
      </c>
      <c r="W512" s="76">
        <v>0</v>
      </c>
      <c r="X512" s="76">
        <v>0</v>
      </c>
      <c r="Y512" s="76">
        <v>0</v>
      </c>
      <c r="Z512" s="76">
        <v>0</v>
      </c>
      <c r="AA512" s="76">
        <v>0</v>
      </c>
      <c r="AB512" s="76">
        <v>0</v>
      </c>
      <c r="AC512" s="76">
        <v>0</v>
      </c>
      <c r="AD512" s="76">
        <v>0</v>
      </c>
      <c r="AE512" s="76">
        <v>0</v>
      </c>
      <c r="AF512" s="76">
        <v>0</v>
      </c>
      <c r="AG512" s="76">
        <v>0</v>
      </c>
      <c r="AH512" s="76">
        <v>0</v>
      </c>
      <c r="AI512" s="76">
        <v>0</v>
      </c>
      <c r="AJ512" s="77">
        <f t="shared" si="7"/>
        <v>0</v>
      </c>
      <c r="AM512" s="70"/>
    </row>
    <row r="513" spans="1:39" ht="20.100000000000001" hidden="1" customHeight="1" outlineLevel="2">
      <c r="A513" s="73">
        <v>1713</v>
      </c>
      <c r="B513" s="74" t="s">
        <v>1148</v>
      </c>
      <c r="C513" s="75" t="s">
        <v>1298</v>
      </c>
      <c r="D513" s="76">
        <v>0</v>
      </c>
      <c r="E513" s="76">
        <v>0</v>
      </c>
      <c r="F513" s="76">
        <v>0</v>
      </c>
      <c r="G513" s="76">
        <v>0</v>
      </c>
      <c r="H513" s="76">
        <v>0</v>
      </c>
      <c r="I513" s="76">
        <v>0</v>
      </c>
      <c r="J513" s="76">
        <v>0</v>
      </c>
      <c r="K513" s="76">
        <v>0</v>
      </c>
      <c r="L513" s="76">
        <v>0</v>
      </c>
      <c r="M513" s="76">
        <v>0</v>
      </c>
      <c r="N513" s="76">
        <v>0</v>
      </c>
      <c r="O513" s="76">
        <v>0</v>
      </c>
      <c r="P513" s="76">
        <v>0</v>
      </c>
      <c r="Q513" s="76">
        <v>0</v>
      </c>
      <c r="R513" s="76">
        <v>0</v>
      </c>
      <c r="S513" s="76">
        <v>0</v>
      </c>
      <c r="T513" s="76">
        <v>0</v>
      </c>
      <c r="U513" s="76">
        <v>0</v>
      </c>
      <c r="V513" s="76">
        <v>0</v>
      </c>
      <c r="W513" s="76">
        <v>0</v>
      </c>
      <c r="X513" s="76">
        <v>0</v>
      </c>
      <c r="Y513" s="76">
        <v>0</v>
      </c>
      <c r="Z513" s="76">
        <v>0</v>
      </c>
      <c r="AA513" s="76">
        <v>0</v>
      </c>
      <c r="AB513" s="76">
        <v>0</v>
      </c>
      <c r="AC513" s="76">
        <v>0</v>
      </c>
      <c r="AD513" s="76">
        <v>0</v>
      </c>
      <c r="AE513" s="76">
        <v>0</v>
      </c>
      <c r="AF513" s="76">
        <v>0</v>
      </c>
      <c r="AG513" s="76">
        <v>0</v>
      </c>
      <c r="AH513" s="76">
        <v>0</v>
      </c>
      <c r="AI513" s="76">
        <v>0</v>
      </c>
      <c r="AJ513" s="77">
        <f t="shared" si="7"/>
        <v>0</v>
      </c>
      <c r="AM513" s="70"/>
    </row>
    <row r="514" spans="1:39" ht="20.100000000000001" hidden="1" customHeight="1" outlineLevel="2">
      <c r="A514" s="73">
        <v>1714</v>
      </c>
      <c r="B514" s="74" t="s">
        <v>1149</v>
      </c>
      <c r="C514" s="75" t="s">
        <v>1298</v>
      </c>
      <c r="D514" s="76">
        <v>0</v>
      </c>
      <c r="E514" s="76">
        <v>0</v>
      </c>
      <c r="F514" s="76">
        <v>0</v>
      </c>
      <c r="G514" s="76">
        <v>0</v>
      </c>
      <c r="H514" s="76">
        <v>0</v>
      </c>
      <c r="I514" s="76">
        <v>0</v>
      </c>
      <c r="J514" s="76">
        <v>0</v>
      </c>
      <c r="K514" s="76">
        <v>0</v>
      </c>
      <c r="L514" s="76">
        <v>0</v>
      </c>
      <c r="M514" s="76">
        <v>0</v>
      </c>
      <c r="N514" s="76">
        <v>0</v>
      </c>
      <c r="O514" s="76">
        <v>0</v>
      </c>
      <c r="P514" s="76">
        <v>0</v>
      </c>
      <c r="Q514" s="76">
        <v>0</v>
      </c>
      <c r="R514" s="76">
        <v>0</v>
      </c>
      <c r="S514" s="76">
        <v>0</v>
      </c>
      <c r="T514" s="76">
        <v>0</v>
      </c>
      <c r="U514" s="76">
        <v>0</v>
      </c>
      <c r="V514" s="76">
        <v>0</v>
      </c>
      <c r="W514" s="76">
        <v>0</v>
      </c>
      <c r="X514" s="76">
        <v>0</v>
      </c>
      <c r="Y514" s="76">
        <v>0</v>
      </c>
      <c r="Z514" s="76">
        <v>0</v>
      </c>
      <c r="AA514" s="76">
        <v>0</v>
      </c>
      <c r="AB514" s="76">
        <v>0</v>
      </c>
      <c r="AC514" s="76">
        <v>0</v>
      </c>
      <c r="AD514" s="76">
        <v>0</v>
      </c>
      <c r="AE514" s="76">
        <v>0</v>
      </c>
      <c r="AF514" s="76">
        <v>0</v>
      </c>
      <c r="AG514" s="76">
        <v>0</v>
      </c>
      <c r="AH514" s="76">
        <v>0</v>
      </c>
      <c r="AI514" s="76">
        <v>0</v>
      </c>
      <c r="AJ514" s="77">
        <f t="shared" si="7"/>
        <v>0</v>
      </c>
      <c r="AM514" s="70"/>
    </row>
    <row r="515" spans="1:39" ht="20.100000000000001" hidden="1" customHeight="1" outlineLevel="2">
      <c r="A515" s="73">
        <v>1715</v>
      </c>
      <c r="B515" s="74" t="s">
        <v>1150</v>
      </c>
      <c r="C515" s="75" t="s">
        <v>1298</v>
      </c>
      <c r="D515" s="76">
        <v>0</v>
      </c>
      <c r="E515" s="76">
        <v>0</v>
      </c>
      <c r="F515" s="76">
        <v>0</v>
      </c>
      <c r="G515" s="76">
        <v>0</v>
      </c>
      <c r="H515" s="76">
        <v>0</v>
      </c>
      <c r="I515" s="76">
        <v>0</v>
      </c>
      <c r="J515" s="76">
        <v>0</v>
      </c>
      <c r="K515" s="76">
        <v>0</v>
      </c>
      <c r="L515" s="76">
        <v>0</v>
      </c>
      <c r="M515" s="76">
        <v>0</v>
      </c>
      <c r="N515" s="76">
        <v>0</v>
      </c>
      <c r="O515" s="76">
        <v>0</v>
      </c>
      <c r="P515" s="76">
        <v>0</v>
      </c>
      <c r="Q515" s="76">
        <v>0</v>
      </c>
      <c r="R515" s="76">
        <v>0</v>
      </c>
      <c r="S515" s="76">
        <v>0</v>
      </c>
      <c r="T515" s="76">
        <v>0</v>
      </c>
      <c r="U515" s="76">
        <v>0</v>
      </c>
      <c r="V515" s="76">
        <v>0</v>
      </c>
      <c r="W515" s="76">
        <v>0</v>
      </c>
      <c r="X515" s="76">
        <v>0</v>
      </c>
      <c r="Y515" s="76">
        <v>0</v>
      </c>
      <c r="Z515" s="76">
        <v>0</v>
      </c>
      <c r="AA515" s="76">
        <v>0</v>
      </c>
      <c r="AB515" s="76">
        <v>0</v>
      </c>
      <c r="AC515" s="76">
        <v>0</v>
      </c>
      <c r="AD515" s="76">
        <v>0</v>
      </c>
      <c r="AE515" s="76">
        <v>0</v>
      </c>
      <c r="AF515" s="76">
        <v>0</v>
      </c>
      <c r="AG515" s="76">
        <v>0</v>
      </c>
      <c r="AH515" s="76">
        <v>0</v>
      </c>
      <c r="AI515" s="76">
        <v>0</v>
      </c>
      <c r="AJ515" s="77">
        <f t="shared" si="7"/>
        <v>0</v>
      </c>
      <c r="AM515" s="70"/>
    </row>
    <row r="516" spans="1:39" ht="20.100000000000001" hidden="1" customHeight="1" outlineLevel="2">
      <c r="A516" s="73">
        <v>1716</v>
      </c>
      <c r="B516" s="74" t="s">
        <v>1151</v>
      </c>
      <c r="C516" s="75" t="s">
        <v>1298</v>
      </c>
      <c r="D516" s="76">
        <v>0</v>
      </c>
      <c r="E516" s="76">
        <v>0</v>
      </c>
      <c r="F516" s="76">
        <v>0</v>
      </c>
      <c r="G516" s="76">
        <v>0</v>
      </c>
      <c r="H516" s="76">
        <v>0</v>
      </c>
      <c r="I516" s="76">
        <v>0</v>
      </c>
      <c r="J516" s="76">
        <v>0</v>
      </c>
      <c r="K516" s="76">
        <v>0</v>
      </c>
      <c r="L516" s="76">
        <v>0</v>
      </c>
      <c r="M516" s="76">
        <v>0</v>
      </c>
      <c r="N516" s="76">
        <v>0</v>
      </c>
      <c r="O516" s="76">
        <v>0</v>
      </c>
      <c r="P516" s="76">
        <v>0</v>
      </c>
      <c r="Q516" s="76">
        <v>0</v>
      </c>
      <c r="R516" s="76">
        <v>0</v>
      </c>
      <c r="S516" s="76">
        <v>0</v>
      </c>
      <c r="T516" s="76">
        <v>0</v>
      </c>
      <c r="U516" s="76">
        <v>0</v>
      </c>
      <c r="V516" s="76">
        <v>0</v>
      </c>
      <c r="W516" s="76">
        <v>0</v>
      </c>
      <c r="X516" s="76">
        <v>0</v>
      </c>
      <c r="Y516" s="76">
        <v>0</v>
      </c>
      <c r="Z516" s="76">
        <v>0</v>
      </c>
      <c r="AA516" s="76">
        <v>0</v>
      </c>
      <c r="AB516" s="76">
        <v>0</v>
      </c>
      <c r="AC516" s="76">
        <v>0</v>
      </c>
      <c r="AD516" s="76">
        <v>0</v>
      </c>
      <c r="AE516" s="76">
        <v>0</v>
      </c>
      <c r="AF516" s="76">
        <v>0</v>
      </c>
      <c r="AG516" s="76">
        <v>0</v>
      </c>
      <c r="AH516" s="76">
        <v>0</v>
      </c>
      <c r="AI516" s="76">
        <v>0</v>
      </c>
      <c r="AJ516" s="77">
        <f t="shared" si="7"/>
        <v>0</v>
      </c>
      <c r="AM516" s="70"/>
    </row>
    <row r="517" spans="1:39" ht="20.100000000000001" hidden="1" customHeight="1" outlineLevel="2">
      <c r="A517" s="73">
        <v>1717</v>
      </c>
      <c r="B517" s="74" t="s">
        <v>1152</v>
      </c>
      <c r="C517" s="75" t="s">
        <v>1298</v>
      </c>
      <c r="D517" s="76">
        <v>0</v>
      </c>
      <c r="E517" s="76">
        <v>0</v>
      </c>
      <c r="F517" s="76">
        <v>0</v>
      </c>
      <c r="G517" s="76">
        <v>0</v>
      </c>
      <c r="H517" s="76">
        <v>0</v>
      </c>
      <c r="I517" s="76">
        <v>0</v>
      </c>
      <c r="J517" s="76">
        <v>0</v>
      </c>
      <c r="K517" s="76">
        <v>0</v>
      </c>
      <c r="L517" s="76">
        <v>0</v>
      </c>
      <c r="M517" s="76">
        <v>0</v>
      </c>
      <c r="N517" s="76">
        <v>0</v>
      </c>
      <c r="O517" s="76">
        <v>0</v>
      </c>
      <c r="P517" s="76">
        <v>0</v>
      </c>
      <c r="Q517" s="76">
        <v>0</v>
      </c>
      <c r="R517" s="76">
        <v>0</v>
      </c>
      <c r="S517" s="76">
        <v>0</v>
      </c>
      <c r="T517" s="76">
        <v>0</v>
      </c>
      <c r="U517" s="76">
        <v>0</v>
      </c>
      <c r="V517" s="76">
        <v>0</v>
      </c>
      <c r="W517" s="76">
        <v>0</v>
      </c>
      <c r="X517" s="76">
        <v>0</v>
      </c>
      <c r="Y517" s="76">
        <v>0</v>
      </c>
      <c r="Z517" s="76">
        <v>0</v>
      </c>
      <c r="AA517" s="76">
        <v>0</v>
      </c>
      <c r="AB517" s="76">
        <v>0</v>
      </c>
      <c r="AC517" s="76">
        <v>0</v>
      </c>
      <c r="AD517" s="76">
        <v>0</v>
      </c>
      <c r="AE517" s="76">
        <v>0</v>
      </c>
      <c r="AF517" s="76">
        <v>0</v>
      </c>
      <c r="AG517" s="76">
        <v>0</v>
      </c>
      <c r="AH517" s="76">
        <v>0</v>
      </c>
      <c r="AI517" s="76">
        <v>0</v>
      </c>
      <c r="AJ517" s="77">
        <f t="shared" si="7"/>
        <v>0</v>
      </c>
      <c r="AM517" s="70"/>
    </row>
    <row r="518" spans="1:39" ht="20.100000000000001" hidden="1" customHeight="1" outlineLevel="2">
      <c r="A518" s="73">
        <v>1718</v>
      </c>
      <c r="B518" s="74" t="s">
        <v>1153</v>
      </c>
      <c r="C518" s="75" t="s">
        <v>1298</v>
      </c>
      <c r="D518" s="76">
        <v>0</v>
      </c>
      <c r="E518" s="76">
        <v>0</v>
      </c>
      <c r="F518" s="76">
        <v>0</v>
      </c>
      <c r="G518" s="76">
        <v>0</v>
      </c>
      <c r="H518" s="76">
        <v>0</v>
      </c>
      <c r="I518" s="76">
        <v>0</v>
      </c>
      <c r="J518" s="76">
        <v>0</v>
      </c>
      <c r="K518" s="76">
        <v>0</v>
      </c>
      <c r="L518" s="76">
        <v>0</v>
      </c>
      <c r="M518" s="76">
        <v>0</v>
      </c>
      <c r="N518" s="76">
        <v>0</v>
      </c>
      <c r="O518" s="76">
        <v>0</v>
      </c>
      <c r="P518" s="76">
        <v>0</v>
      </c>
      <c r="Q518" s="76">
        <v>0</v>
      </c>
      <c r="R518" s="76">
        <v>0</v>
      </c>
      <c r="S518" s="76">
        <v>0</v>
      </c>
      <c r="T518" s="76">
        <v>0</v>
      </c>
      <c r="U518" s="76">
        <v>0</v>
      </c>
      <c r="V518" s="76">
        <v>0</v>
      </c>
      <c r="W518" s="76">
        <v>0</v>
      </c>
      <c r="X518" s="76">
        <v>0</v>
      </c>
      <c r="Y518" s="76">
        <v>0</v>
      </c>
      <c r="Z518" s="76">
        <v>0</v>
      </c>
      <c r="AA518" s="76">
        <v>0</v>
      </c>
      <c r="AB518" s="76">
        <v>0</v>
      </c>
      <c r="AC518" s="76">
        <v>0</v>
      </c>
      <c r="AD518" s="76">
        <v>0</v>
      </c>
      <c r="AE518" s="76">
        <v>0</v>
      </c>
      <c r="AF518" s="76">
        <v>0</v>
      </c>
      <c r="AG518" s="76">
        <v>0</v>
      </c>
      <c r="AH518" s="76">
        <v>0</v>
      </c>
      <c r="AI518" s="76">
        <v>0</v>
      </c>
      <c r="AJ518" s="77">
        <f t="shared" si="7"/>
        <v>0</v>
      </c>
      <c r="AM518" s="70"/>
    </row>
    <row r="519" spans="1:39" ht="20.100000000000001" hidden="1" customHeight="1" outlineLevel="2">
      <c r="A519" s="73">
        <v>1719</v>
      </c>
      <c r="B519" s="74" t="s">
        <v>1154</v>
      </c>
      <c r="C519" s="75" t="s">
        <v>1298</v>
      </c>
      <c r="D519" s="76">
        <v>0</v>
      </c>
      <c r="E519" s="76">
        <v>0</v>
      </c>
      <c r="F519" s="76">
        <v>0</v>
      </c>
      <c r="G519" s="76">
        <v>0</v>
      </c>
      <c r="H519" s="76">
        <v>0</v>
      </c>
      <c r="I519" s="76">
        <v>0</v>
      </c>
      <c r="J519" s="76">
        <v>0</v>
      </c>
      <c r="K519" s="76">
        <v>0</v>
      </c>
      <c r="L519" s="76">
        <v>0</v>
      </c>
      <c r="M519" s="76">
        <v>0</v>
      </c>
      <c r="N519" s="76">
        <v>0</v>
      </c>
      <c r="O519" s="76">
        <v>0</v>
      </c>
      <c r="P519" s="76">
        <v>0</v>
      </c>
      <c r="Q519" s="76">
        <v>0</v>
      </c>
      <c r="R519" s="76">
        <v>0</v>
      </c>
      <c r="S519" s="76">
        <v>0</v>
      </c>
      <c r="T519" s="76">
        <v>0</v>
      </c>
      <c r="U519" s="76">
        <v>0</v>
      </c>
      <c r="V519" s="76">
        <v>0</v>
      </c>
      <c r="W519" s="76">
        <v>0</v>
      </c>
      <c r="X519" s="76">
        <v>0</v>
      </c>
      <c r="Y519" s="76">
        <v>0</v>
      </c>
      <c r="Z519" s="76">
        <v>0</v>
      </c>
      <c r="AA519" s="76">
        <v>0</v>
      </c>
      <c r="AB519" s="76">
        <v>0</v>
      </c>
      <c r="AC519" s="76">
        <v>0</v>
      </c>
      <c r="AD519" s="76">
        <v>0</v>
      </c>
      <c r="AE519" s="76">
        <v>0</v>
      </c>
      <c r="AF519" s="76">
        <v>0</v>
      </c>
      <c r="AG519" s="76">
        <v>0</v>
      </c>
      <c r="AH519" s="76">
        <v>0</v>
      </c>
      <c r="AI519" s="76">
        <v>0</v>
      </c>
      <c r="AJ519" s="77">
        <f t="shared" si="7"/>
        <v>0</v>
      </c>
      <c r="AM519" s="70"/>
    </row>
    <row r="520" spans="1:39" ht="20.100000000000001" hidden="1" customHeight="1" outlineLevel="2">
      <c r="A520" s="73">
        <v>1720</v>
      </c>
      <c r="B520" s="74" t="s">
        <v>1155</v>
      </c>
      <c r="C520" s="75" t="s">
        <v>1298</v>
      </c>
      <c r="D520" s="76">
        <v>0</v>
      </c>
      <c r="E520" s="76">
        <v>0</v>
      </c>
      <c r="F520" s="76">
        <v>0</v>
      </c>
      <c r="G520" s="76">
        <v>0</v>
      </c>
      <c r="H520" s="76">
        <v>0</v>
      </c>
      <c r="I520" s="76">
        <v>0</v>
      </c>
      <c r="J520" s="76">
        <v>0</v>
      </c>
      <c r="K520" s="76">
        <v>0</v>
      </c>
      <c r="L520" s="76">
        <v>0</v>
      </c>
      <c r="M520" s="76">
        <v>0</v>
      </c>
      <c r="N520" s="76">
        <v>0</v>
      </c>
      <c r="O520" s="76">
        <v>0</v>
      </c>
      <c r="P520" s="76">
        <v>0</v>
      </c>
      <c r="Q520" s="76">
        <v>0</v>
      </c>
      <c r="R520" s="76">
        <v>0</v>
      </c>
      <c r="S520" s="76">
        <v>0</v>
      </c>
      <c r="T520" s="76">
        <v>0</v>
      </c>
      <c r="U520" s="76">
        <v>0</v>
      </c>
      <c r="V520" s="76">
        <v>0</v>
      </c>
      <c r="W520" s="76">
        <v>0</v>
      </c>
      <c r="X520" s="76">
        <v>0</v>
      </c>
      <c r="Y520" s="76">
        <v>0</v>
      </c>
      <c r="Z520" s="76">
        <v>0</v>
      </c>
      <c r="AA520" s="76">
        <v>0</v>
      </c>
      <c r="AB520" s="76">
        <v>0</v>
      </c>
      <c r="AC520" s="76">
        <v>0</v>
      </c>
      <c r="AD520" s="76">
        <v>0</v>
      </c>
      <c r="AE520" s="76">
        <v>0</v>
      </c>
      <c r="AF520" s="76">
        <v>0</v>
      </c>
      <c r="AG520" s="76">
        <v>0</v>
      </c>
      <c r="AH520" s="76">
        <v>0</v>
      </c>
      <c r="AI520" s="76">
        <v>0</v>
      </c>
      <c r="AJ520" s="77">
        <f t="shared" si="7"/>
        <v>0</v>
      </c>
      <c r="AM520" s="70"/>
    </row>
    <row r="521" spans="1:39" ht="20.100000000000001" hidden="1" customHeight="1" outlineLevel="2">
      <c r="A521" s="73">
        <v>1721</v>
      </c>
      <c r="B521" s="74" t="s">
        <v>1156</v>
      </c>
      <c r="C521" s="75" t="s">
        <v>1298</v>
      </c>
      <c r="D521" s="76">
        <v>0</v>
      </c>
      <c r="E521" s="76">
        <v>0</v>
      </c>
      <c r="F521" s="76">
        <v>0</v>
      </c>
      <c r="G521" s="76">
        <v>0</v>
      </c>
      <c r="H521" s="76">
        <v>0</v>
      </c>
      <c r="I521" s="76">
        <v>0</v>
      </c>
      <c r="J521" s="76">
        <v>0</v>
      </c>
      <c r="K521" s="76">
        <v>0</v>
      </c>
      <c r="L521" s="76">
        <v>0</v>
      </c>
      <c r="M521" s="76">
        <v>0</v>
      </c>
      <c r="N521" s="76">
        <v>0</v>
      </c>
      <c r="O521" s="76">
        <v>0</v>
      </c>
      <c r="P521" s="76">
        <v>0</v>
      </c>
      <c r="Q521" s="76">
        <v>0</v>
      </c>
      <c r="R521" s="76">
        <v>0</v>
      </c>
      <c r="S521" s="76">
        <v>0</v>
      </c>
      <c r="T521" s="76">
        <v>0</v>
      </c>
      <c r="U521" s="76">
        <v>0</v>
      </c>
      <c r="V521" s="76">
        <v>0</v>
      </c>
      <c r="W521" s="76">
        <v>0</v>
      </c>
      <c r="X521" s="76">
        <v>0</v>
      </c>
      <c r="Y521" s="76">
        <v>0</v>
      </c>
      <c r="Z521" s="76">
        <v>0</v>
      </c>
      <c r="AA521" s="76">
        <v>0</v>
      </c>
      <c r="AB521" s="76">
        <v>0</v>
      </c>
      <c r="AC521" s="76">
        <v>0</v>
      </c>
      <c r="AD521" s="76">
        <v>0</v>
      </c>
      <c r="AE521" s="76">
        <v>0</v>
      </c>
      <c r="AF521" s="76">
        <v>0</v>
      </c>
      <c r="AG521" s="76">
        <v>0</v>
      </c>
      <c r="AH521" s="76">
        <v>0</v>
      </c>
      <c r="AI521" s="76">
        <v>0</v>
      </c>
      <c r="AJ521" s="77">
        <f t="shared" si="7"/>
        <v>0</v>
      </c>
      <c r="AM521" s="70"/>
    </row>
    <row r="522" spans="1:39" ht="20.100000000000001" hidden="1" customHeight="1" outlineLevel="2">
      <c r="A522" s="73">
        <v>1722</v>
      </c>
      <c r="B522" s="74" t="s">
        <v>1157</v>
      </c>
      <c r="C522" s="75" t="s">
        <v>1298</v>
      </c>
      <c r="D522" s="76">
        <v>0</v>
      </c>
      <c r="E522" s="76">
        <v>0</v>
      </c>
      <c r="F522" s="76">
        <v>0</v>
      </c>
      <c r="G522" s="76">
        <v>0</v>
      </c>
      <c r="H522" s="76">
        <v>0</v>
      </c>
      <c r="I522" s="76">
        <v>0</v>
      </c>
      <c r="J522" s="76">
        <v>0</v>
      </c>
      <c r="K522" s="76">
        <v>0</v>
      </c>
      <c r="L522" s="76">
        <v>0</v>
      </c>
      <c r="M522" s="76">
        <v>0</v>
      </c>
      <c r="N522" s="76">
        <v>0</v>
      </c>
      <c r="O522" s="76">
        <v>0</v>
      </c>
      <c r="P522" s="76">
        <v>0</v>
      </c>
      <c r="Q522" s="76">
        <v>0</v>
      </c>
      <c r="R522" s="76">
        <v>0</v>
      </c>
      <c r="S522" s="76">
        <v>0</v>
      </c>
      <c r="T522" s="76">
        <v>0</v>
      </c>
      <c r="U522" s="76">
        <v>0</v>
      </c>
      <c r="V522" s="76">
        <v>0</v>
      </c>
      <c r="W522" s="76">
        <v>0</v>
      </c>
      <c r="X522" s="76">
        <v>0</v>
      </c>
      <c r="Y522" s="76">
        <v>0</v>
      </c>
      <c r="Z522" s="76">
        <v>0</v>
      </c>
      <c r="AA522" s="76">
        <v>0</v>
      </c>
      <c r="AB522" s="76">
        <v>0</v>
      </c>
      <c r="AC522" s="76">
        <v>0</v>
      </c>
      <c r="AD522" s="76">
        <v>0</v>
      </c>
      <c r="AE522" s="76">
        <v>0</v>
      </c>
      <c r="AF522" s="76">
        <v>0</v>
      </c>
      <c r="AG522" s="76">
        <v>0</v>
      </c>
      <c r="AH522" s="76">
        <v>0</v>
      </c>
      <c r="AI522" s="76">
        <v>0</v>
      </c>
      <c r="AJ522" s="77">
        <f t="shared" si="7"/>
        <v>0</v>
      </c>
      <c r="AM522" s="70"/>
    </row>
    <row r="523" spans="1:39" ht="20.100000000000001" hidden="1" customHeight="1" outlineLevel="2">
      <c r="A523" s="73">
        <v>1723</v>
      </c>
      <c r="B523" s="74" t="s">
        <v>1158</v>
      </c>
      <c r="C523" s="75" t="s">
        <v>1298</v>
      </c>
      <c r="D523" s="76">
        <v>0</v>
      </c>
      <c r="E523" s="76">
        <v>0</v>
      </c>
      <c r="F523" s="76">
        <v>0</v>
      </c>
      <c r="G523" s="76">
        <v>0</v>
      </c>
      <c r="H523" s="76">
        <v>0</v>
      </c>
      <c r="I523" s="76">
        <v>0</v>
      </c>
      <c r="J523" s="76">
        <v>0</v>
      </c>
      <c r="K523" s="76">
        <v>0</v>
      </c>
      <c r="L523" s="76">
        <v>0</v>
      </c>
      <c r="M523" s="76">
        <v>0</v>
      </c>
      <c r="N523" s="76">
        <v>0</v>
      </c>
      <c r="O523" s="76">
        <v>0</v>
      </c>
      <c r="P523" s="76">
        <v>0</v>
      </c>
      <c r="Q523" s="76">
        <v>0</v>
      </c>
      <c r="R523" s="76">
        <v>0</v>
      </c>
      <c r="S523" s="76">
        <v>0</v>
      </c>
      <c r="T523" s="76">
        <v>0</v>
      </c>
      <c r="U523" s="76">
        <v>0</v>
      </c>
      <c r="V523" s="76">
        <v>0</v>
      </c>
      <c r="W523" s="76">
        <v>0</v>
      </c>
      <c r="X523" s="76">
        <v>0</v>
      </c>
      <c r="Y523" s="76">
        <v>0</v>
      </c>
      <c r="Z523" s="76">
        <v>0</v>
      </c>
      <c r="AA523" s="76">
        <v>0</v>
      </c>
      <c r="AB523" s="76">
        <v>0</v>
      </c>
      <c r="AC523" s="76">
        <v>0</v>
      </c>
      <c r="AD523" s="76">
        <v>0</v>
      </c>
      <c r="AE523" s="76">
        <v>0</v>
      </c>
      <c r="AF523" s="76">
        <v>0</v>
      </c>
      <c r="AG523" s="76">
        <v>0</v>
      </c>
      <c r="AH523" s="76">
        <v>0</v>
      </c>
      <c r="AI523" s="76">
        <v>0</v>
      </c>
      <c r="AJ523" s="77">
        <f t="shared" si="7"/>
        <v>0</v>
      </c>
      <c r="AM523" s="70"/>
    </row>
    <row r="524" spans="1:39" ht="20.100000000000001" hidden="1" customHeight="1" outlineLevel="2">
      <c r="A524" s="73">
        <v>1724</v>
      </c>
      <c r="B524" s="74" t="s">
        <v>1159</v>
      </c>
      <c r="C524" s="75" t="s">
        <v>1298</v>
      </c>
      <c r="D524" s="76">
        <v>0</v>
      </c>
      <c r="E524" s="76">
        <v>0</v>
      </c>
      <c r="F524" s="76">
        <v>0</v>
      </c>
      <c r="G524" s="76">
        <v>0</v>
      </c>
      <c r="H524" s="76">
        <v>0</v>
      </c>
      <c r="I524" s="76">
        <v>0</v>
      </c>
      <c r="J524" s="76">
        <v>0</v>
      </c>
      <c r="K524" s="76">
        <v>0</v>
      </c>
      <c r="L524" s="76">
        <v>0</v>
      </c>
      <c r="M524" s="76">
        <v>0</v>
      </c>
      <c r="N524" s="76">
        <v>0</v>
      </c>
      <c r="O524" s="76">
        <v>0</v>
      </c>
      <c r="P524" s="76">
        <v>0</v>
      </c>
      <c r="Q524" s="76">
        <v>0</v>
      </c>
      <c r="R524" s="76">
        <v>0</v>
      </c>
      <c r="S524" s="76">
        <v>0</v>
      </c>
      <c r="T524" s="76">
        <v>0</v>
      </c>
      <c r="U524" s="76">
        <v>0</v>
      </c>
      <c r="V524" s="76">
        <v>0</v>
      </c>
      <c r="W524" s="76">
        <v>0</v>
      </c>
      <c r="X524" s="76">
        <v>0</v>
      </c>
      <c r="Y524" s="76">
        <v>0</v>
      </c>
      <c r="Z524" s="76">
        <v>0</v>
      </c>
      <c r="AA524" s="76">
        <v>0</v>
      </c>
      <c r="AB524" s="76">
        <v>0</v>
      </c>
      <c r="AC524" s="76">
        <v>0</v>
      </c>
      <c r="AD524" s="76">
        <v>0</v>
      </c>
      <c r="AE524" s="76">
        <v>0</v>
      </c>
      <c r="AF524" s="76">
        <v>0</v>
      </c>
      <c r="AG524" s="76">
        <v>0</v>
      </c>
      <c r="AH524" s="76">
        <v>0</v>
      </c>
      <c r="AI524" s="76">
        <v>0</v>
      </c>
      <c r="AJ524" s="77">
        <f t="shared" si="7"/>
        <v>0</v>
      </c>
      <c r="AM524" s="70"/>
    </row>
    <row r="525" spans="1:39" ht="20.100000000000001" hidden="1" customHeight="1" outlineLevel="2">
      <c r="A525" s="73">
        <v>1725</v>
      </c>
      <c r="B525" s="74" t="s">
        <v>1160</v>
      </c>
      <c r="C525" s="75" t="s">
        <v>1298</v>
      </c>
      <c r="D525" s="76">
        <v>0</v>
      </c>
      <c r="E525" s="76">
        <v>0</v>
      </c>
      <c r="F525" s="76">
        <v>0</v>
      </c>
      <c r="G525" s="76">
        <v>0</v>
      </c>
      <c r="H525" s="76">
        <v>0</v>
      </c>
      <c r="I525" s="76">
        <v>0</v>
      </c>
      <c r="J525" s="76">
        <v>0</v>
      </c>
      <c r="K525" s="76">
        <v>0</v>
      </c>
      <c r="L525" s="76">
        <v>0</v>
      </c>
      <c r="M525" s="76">
        <v>0</v>
      </c>
      <c r="N525" s="76">
        <v>0</v>
      </c>
      <c r="O525" s="76">
        <v>0</v>
      </c>
      <c r="P525" s="76">
        <v>0</v>
      </c>
      <c r="Q525" s="76">
        <v>0</v>
      </c>
      <c r="R525" s="76">
        <v>0</v>
      </c>
      <c r="S525" s="76">
        <v>0</v>
      </c>
      <c r="T525" s="76">
        <v>0</v>
      </c>
      <c r="U525" s="76">
        <v>0</v>
      </c>
      <c r="V525" s="76">
        <v>0</v>
      </c>
      <c r="W525" s="76">
        <v>0</v>
      </c>
      <c r="X525" s="76">
        <v>0</v>
      </c>
      <c r="Y525" s="76">
        <v>0</v>
      </c>
      <c r="Z525" s="76">
        <v>0</v>
      </c>
      <c r="AA525" s="76">
        <v>0</v>
      </c>
      <c r="AB525" s="76">
        <v>0</v>
      </c>
      <c r="AC525" s="76">
        <v>0</v>
      </c>
      <c r="AD525" s="76">
        <v>0</v>
      </c>
      <c r="AE525" s="76">
        <v>0</v>
      </c>
      <c r="AF525" s="76">
        <v>0</v>
      </c>
      <c r="AG525" s="76">
        <v>0</v>
      </c>
      <c r="AH525" s="76">
        <v>0</v>
      </c>
      <c r="AI525" s="76">
        <v>0</v>
      </c>
      <c r="AJ525" s="77">
        <f t="shared" si="7"/>
        <v>0</v>
      </c>
      <c r="AM525" s="70"/>
    </row>
    <row r="526" spans="1:39" ht="20.100000000000001" hidden="1" customHeight="1" outlineLevel="2">
      <c r="A526" s="73">
        <v>1726</v>
      </c>
      <c r="B526" s="74" t="s">
        <v>1161</v>
      </c>
      <c r="C526" s="75" t="s">
        <v>1298</v>
      </c>
      <c r="D526" s="76">
        <v>0</v>
      </c>
      <c r="E526" s="76">
        <v>0</v>
      </c>
      <c r="F526" s="76">
        <v>0</v>
      </c>
      <c r="G526" s="76">
        <v>0</v>
      </c>
      <c r="H526" s="76">
        <v>0</v>
      </c>
      <c r="I526" s="76">
        <v>0</v>
      </c>
      <c r="J526" s="76">
        <v>0</v>
      </c>
      <c r="K526" s="76">
        <v>0</v>
      </c>
      <c r="L526" s="76">
        <v>0</v>
      </c>
      <c r="M526" s="76">
        <v>0</v>
      </c>
      <c r="N526" s="76">
        <v>0</v>
      </c>
      <c r="O526" s="76">
        <v>0</v>
      </c>
      <c r="P526" s="76">
        <v>0</v>
      </c>
      <c r="Q526" s="76">
        <v>0</v>
      </c>
      <c r="R526" s="76">
        <v>0</v>
      </c>
      <c r="S526" s="76">
        <v>0</v>
      </c>
      <c r="T526" s="76">
        <v>0</v>
      </c>
      <c r="U526" s="76">
        <v>0</v>
      </c>
      <c r="V526" s="76">
        <v>0</v>
      </c>
      <c r="W526" s="76">
        <v>0</v>
      </c>
      <c r="X526" s="76">
        <v>0</v>
      </c>
      <c r="Y526" s="76">
        <v>0</v>
      </c>
      <c r="Z526" s="76">
        <v>0</v>
      </c>
      <c r="AA526" s="76">
        <v>0</v>
      </c>
      <c r="AB526" s="76">
        <v>0</v>
      </c>
      <c r="AC526" s="76">
        <v>0</v>
      </c>
      <c r="AD526" s="76">
        <v>0</v>
      </c>
      <c r="AE526" s="76">
        <v>0</v>
      </c>
      <c r="AF526" s="76">
        <v>0</v>
      </c>
      <c r="AG526" s="76">
        <v>0</v>
      </c>
      <c r="AH526" s="76">
        <v>0</v>
      </c>
      <c r="AI526" s="76">
        <v>0</v>
      </c>
      <c r="AJ526" s="77">
        <f t="shared" ref="AJ526:AJ589" si="8">SUM(D526:AI526)</f>
        <v>0</v>
      </c>
      <c r="AM526" s="70"/>
    </row>
    <row r="527" spans="1:39" ht="20.100000000000001" hidden="1" customHeight="1" outlineLevel="2">
      <c r="A527" s="73">
        <v>1727</v>
      </c>
      <c r="B527" s="74" t="s">
        <v>1162</v>
      </c>
      <c r="C527" s="75" t="s">
        <v>1298</v>
      </c>
      <c r="D527" s="76">
        <v>0</v>
      </c>
      <c r="E527" s="76">
        <v>0</v>
      </c>
      <c r="F527" s="76">
        <v>0</v>
      </c>
      <c r="G527" s="76">
        <v>0</v>
      </c>
      <c r="H527" s="76">
        <v>0</v>
      </c>
      <c r="I527" s="76">
        <v>0</v>
      </c>
      <c r="J527" s="76">
        <v>0</v>
      </c>
      <c r="K527" s="76">
        <v>0</v>
      </c>
      <c r="L527" s="76">
        <v>0</v>
      </c>
      <c r="M527" s="76">
        <v>0</v>
      </c>
      <c r="N527" s="76">
        <v>0</v>
      </c>
      <c r="O527" s="76">
        <v>0</v>
      </c>
      <c r="P527" s="76">
        <v>0</v>
      </c>
      <c r="Q527" s="76">
        <v>0</v>
      </c>
      <c r="R527" s="76">
        <v>0</v>
      </c>
      <c r="S527" s="76">
        <v>0</v>
      </c>
      <c r="T527" s="76">
        <v>0</v>
      </c>
      <c r="U527" s="76">
        <v>0</v>
      </c>
      <c r="V527" s="76">
        <v>0</v>
      </c>
      <c r="W527" s="76">
        <v>0</v>
      </c>
      <c r="X527" s="76">
        <v>0</v>
      </c>
      <c r="Y527" s="76">
        <v>0</v>
      </c>
      <c r="Z527" s="76">
        <v>0</v>
      </c>
      <c r="AA527" s="76">
        <v>0</v>
      </c>
      <c r="AB527" s="76">
        <v>0</v>
      </c>
      <c r="AC527" s="76">
        <v>0</v>
      </c>
      <c r="AD527" s="76">
        <v>0</v>
      </c>
      <c r="AE527" s="76">
        <v>0</v>
      </c>
      <c r="AF527" s="76">
        <v>0</v>
      </c>
      <c r="AG527" s="76">
        <v>0</v>
      </c>
      <c r="AH527" s="76">
        <v>0</v>
      </c>
      <c r="AI527" s="76">
        <v>0</v>
      </c>
      <c r="AJ527" s="77">
        <f t="shared" si="8"/>
        <v>0</v>
      </c>
      <c r="AM527" s="70"/>
    </row>
    <row r="528" spans="1:39" ht="20.100000000000001" hidden="1" customHeight="1" outlineLevel="2">
      <c r="A528" s="73">
        <v>1728</v>
      </c>
      <c r="B528" s="74" t="s">
        <v>1163</v>
      </c>
      <c r="C528" s="75" t="s">
        <v>1298</v>
      </c>
      <c r="D528" s="76">
        <v>0</v>
      </c>
      <c r="E528" s="76">
        <v>0</v>
      </c>
      <c r="F528" s="76">
        <v>0</v>
      </c>
      <c r="G528" s="76">
        <v>0</v>
      </c>
      <c r="H528" s="76">
        <v>0</v>
      </c>
      <c r="I528" s="76">
        <v>0</v>
      </c>
      <c r="J528" s="76">
        <v>0</v>
      </c>
      <c r="K528" s="76">
        <v>0</v>
      </c>
      <c r="L528" s="76">
        <v>0</v>
      </c>
      <c r="M528" s="76">
        <v>0</v>
      </c>
      <c r="N528" s="76">
        <v>0</v>
      </c>
      <c r="O528" s="76">
        <v>0</v>
      </c>
      <c r="P528" s="76">
        <v>0</v>
      </c>
      <c r="Q528" s="76">
        <v>0</v>
      </c>
      <c r="R528" s="76">
        <v>0</v>
      </c>
      <c r="S528" s="76">
        <v>0</v>
      </c>
      <c r="T528" s="76">
        <v>0</v>
      </c>
      <c r="U528" s="76">
        <v>0</v>
      </c>
      <c r="V528" s="76">
        <v>0</v>
      </c>
      <c r="W528" s="76">
        <v>0</v>
      </c>
      <c r="X528" s="76">
        <v>0</v>
      </c>
      <c r="Y528" s="76">
        <v>0</v>
      </c>
      <c r="Z528" s="76">
        <v>0</v>
      </c>
      <c r="AA528" s="76">
        <v>0</v>
      </c>
      <c r="AB528" s="76">
        <v>0</v>
      </c>
      <c r="AC528" s="76">
        <v>0</v>
      </c>
      <c r="AD528" s="76">
        <v>0</v>
      </c>
      <c r="AE528" s="76">
        <v>0</v>
      </c>
      <c r="AF528" s="76">
        <v>0</v>
      </c>
      <c r="AG528" s="76">
        <v>0</v>
      </c>
      <c r="AH528" s="76">
        <v>0</v>
      </c>
      <c r="AI528" s="76">
        <v>0</v>
      </c>
      <c r="AJ528" s="77">
        <f t="shared" si="8"/>
        <v>0</v>
      </c>
      <c r="AM528" s="70"/>
    </row>
    <row r="529" spans="1:39" ht="20.100000000000001" hidden="1" customHeight="1" outlineLevel="2">
      <c r="A529" s="73">
        <v>1729</v>
      </c>
      <c r="B529" s="74" t="s">
        <v>1164</v>
      </c>
      <c r="C529" s="75" t="s">
        <v>1298</v>
      </c>
      <c r="D529" s="76">
        <v>0</v>
      </c>
      <c r="E529" s="76">
        <v>0</v>
      </c>
      <c r="F529" s="76">
        <v>0</v>
      </c>
      <c r="G529" s="76">
        <v>0</v>
      </c>
      <c r="H529" s="76">
        <v>0</v>
      </c>
      <c r="I529" s="76">
        <v>0</v>
      </c>
      <c r="J529" s="76">
        <v>0</v>
      </c>
      <c r="K529" s="76">
        <v>0</v>
      </c>
      <c r="L529" s="76">
        <v>0</v>
      </c>
      <c r="M529" s="76">
        <v>0</v>
      </c>
      <c r="N529" s="76">
        <v>0</v>
      </c>
      <c r="O529" s="76">
        <v>0</v>
      </c>
      <c r="P529" s="76">
        <v>0</v>
      </c>
      <c r="Q529" s="76">
        <v>0</v>
      </c>
      <c r="R529" s="76">
        <v>0</v>
      </c>
      <c r="S529" s="76">
        <v>0</v>
      </c>
      <c r="T529" s="76">
        <v>0</v>
      </c>
      <c r="U529" s="76">
        <v>0</v>
      </c>
      <c r="V529" s="76">
        <v>0</v>
      </c>
      <c r="W529" s="76">
        <v>0</v>
      </c>
      <c r="X529" s="76">
        <v>0</v>
      </c>
      <c r="Y529" s="76">
        <v>0</v>
      </c>
      <c r="Z529" s="76">
        <v>0</v>
      </c>
      <c r="AA529" s="76">
        <v>0</v>
      </c>
      <c r="AB529" s="76">
        <v>0</v>
      </c>
      <c r="AC529" s="76">
        <v>0</v>
      </c>
      <c r="AD529" s="76">
        <v>0</v>
      </c>
      <c r="AE529" s="76">
        <v>0</v>
      </c>
      <c r="AF529" s="76">
        <v>0</v>
      </c>
      <c r="AG529" s="76">
        <v>0</v>
      </c>
      <c r="AH529" s="76">
        <v>0</v>
      </c>
      <c r="AI529" s="76">
        <v>0</v>
      </c>
      <c r="AJ529" s="77">
        <f t="shared" si="8"/>
        <v>0</v>
      </c>
      <c r="AM529" s="70"/>
    </row>
    <row r="530" spans="1:39" ht="20.100000000000001" hidden="1" customHeight="1" outlineLevel="2">
      <c r="A530" s="73">
        <v>1730</v>
      </c>
      <c r="B530" s="74" t="s">
        <v>1165</v>
      </c>
      <c r="C530" s="75" t="s">
        <v>1298</v>
      </c>
      <c r="D530" s="76">
        <v>0</v>
      </c>
      <c r="E530" s="76">
        <v>0</v>
      </c>
      <c r="F530" s="76">
        <v>0</v>
      </c>
      <c r="G530" s="76">
        <v>0</v>
      </c>
      <c r="H530" s="76">
        <v>0</v>
      </c>
      <c r="I530" s="76">
        <v>0</v>
      </c>
      <c r="J530" s="76">
        <v>0</v>
      </c>
      <c r="K530" s="76">
        <v>0</v>
      </c>
      <c r="L530" s="76">
        <v>0</v>
      </c>
      <c r="M530" s="76">
        <v>0</v>
      </c>
      <c r="N530" s="76">
        <v>0</v>
      </c>
      <c r="O530" s="76">
        <v>0</v>
      </c>
      <c r="P530" s="76">
        <v>0</v>
      </c>
      <c r="Q530" s="76">
        <v>0</v>
      </c>
      <c r="R530" s="76">
        <v>0</v>
      </c>
      <c r="S530" s="76">
        <v>0</v>
      </c>
      <c r="T530" s="76">
        <v>0</v>
      </c>
      <c r="U530" s="76">
        <v>0</v>
      </c>
      <c r="V530" s="76">
        <v>0</v>
      </c>
      <c r="W530" s="76">
        <v>0</v>
      </c>
      <c r="X530" s="76">
        <v>0</v>
      </c>
      <c r="Y530" s="76">
        <v>0</v>
      </c>
      <c r="Z530" s="76">
        <v>0</v>
      </c>
      <c r="AA530" s="76">
        <v>0</v>
      </c>
      <c r="AB530" s="76">
        <v>0</v>
      </c>
      <c r="AC530" s="76">
        <v>0</v>
      </c>
      <c r="AD530" s="76">
        <v>0</v>
      </c>
      <c r="AE530" s="76">
        <v>0</v>
      </c>
      <c r="AF530" s="76">
        <v>0</v>
      </c>
      <c r="AG530" s="76">
        <v>0</v>
      </c>
      <c r="AH530" s="76">
        <v>0</v>
      </c>
      <c r="AI530" s="76">
        <v>0</v>
      </c>
      <c r="AJ530" s="77">
        <f t="shared" si="8"/>
        <v>0</v>
      </c>
      <c r="AM530" s="70"/>
    </row>
    <row r="531" spans="1:39" ht="20.100000000000001" hidden="1" customHeight="1" outlineLevel="2">
      <c r="A531" s="73">
        <v>1731</v>
      </c>
      <c r="B531" s="74" t="s">
        <v>1166</v>
      </c>
      <c r="C531" s="75" t="s">
        <v>1298</v>
      </c>
      <c r="D531" s="76">
        <v>0</v>
      </c>
      <c r="E531" s="76">
        <v>0</v>
      </c>
      <c r="F531" s="76">
        <v>0</v>
      </c>
      <c r="G531" s="76">
        <v>0</v>
      </c>
      <c r="H531" s="76">
        <v>0</v>
      </c>
      <c r="I531" s="76">
        <v>0</v>
      </c>
      <c r="J531" s="76">
        <v>0</v>
      </c>
      <c r="K531" s="76">
        <v>0</v>
      </c>
      <c r="L531" s="76">
        <v>0</v>
      </c>
      <c r="M531" s="76">
        <v>0</v>
      </c>
      <c r="N531" s="76">
        <v>0</v>
      </c>
      <c r="O531" s="76">
        <v>0</v>
      </c>
      <c r="P531" s="76">
        <v>0</v>
      </c>
      <c r="Q531" s="76">
        <v>0</v>
      </c>
      <c r="R531" s="76">
        <v>0</v>
      </c>
      <c r="S531" s="76">
        <v>0</v>
      </c>
      <c r="T531" s="76">
        <v>0</v>
      </c>
      <c r="U531" s="76">
        <v>0</v>
      </c>
      <c r="V531" s="76">
        <v>0</v>
      </c>
      <c r="W531" s="76">
        <v>0</v>
      </c>
      <c r="X531" s="76">
        <v>0</v>
      </c>
      <c r="Y531" s="76">
        <v>0</v>
      </c>
      <c r="Z531" s="76">
        <v>0</v>
      </c>
      <c r="AA531" s="76">
        <v>0</v>
      </c>
      <c r="AB531" s="76">
        <v>0</v>
      </c>
      <c r="AC531" s="76">
        <v>0</v>
      </c>
      <c r="AD531" s="76">
        <v>0</v>
      </c>
      <c r="AE531" s="76">
        <v>0</v>
      </c>
      <c r="AF531" s="76">
        <v>0</v>
      </c>
      <c r="AG531" s="76">
        <v>0</v>
      </c>
      <c r="AH531" s="76">
        <v>0</v>
      </c>
      <c r="AI531" s="76">
        <v>0</v>
      </c>
      <c r="AJ531" s="77">
        <f t="shared" si="8"/>
        <v>0</v>
      </c>
      <c r="AM531" s="70"/>
    </row>
    <row r="532" spans="1:39" ht="20.100000000000001" hidden="1" customHeight="1" outlineLevel="2">
      <c r="A532" s="73">
        <v>1732</v>
      </c>
      <c r="B532" s="74" t="s">
        <v>1167</v>
      </c>
      <c r="C532" s="75" t="s">
        <v>1298</v>
      </c>
      <c r="D532" s="76">
        <v>0</v>
      </c>
      <c r="E532" s="76">
        <v>0</v>
      </c>
      <c r="F532" s="76">
        <v>0</v>
      </c>
      <c r="G532" s="76">
        <v>0</v>
      </c>
      <c r="H532" s="76">
        <v>0</v>
      </c>
      <c r="I532" s="76">
        <v>0</v>
      </c>
      <c r="J532" s="76">
        <v>0</v>
      </c>
      <c r="K532" s="76">
        <v>0</v>
      </c>
      <c r="L532" s="76">
        <v>0</v>
      </c>
      <c r="M532" s="76">
        <v>0</v>
      </c>
      <c r="N532" s="76">
        <v>0</v>
      </c>
      <c r="O532" s="76">
        <v>0</v>
      </c>
      <c r="P532" s="76">
        <v>0</v>
      </c>
      <c r="Q532" s="76">
        <v>0</v>
      </c>
      <c r="R532" s="76">
        <v>0</v>
      </c>
      <c r="S532" s="76">
        <v>0</v>
      </c>
      <c r="T532" s="76">
        <v>0</v>
      </c>
      <c r="U532" s="76">
        <v>0</v>
      </c>
      <c r="V532" s="76">
        <v>0</v>
      </c>
      <c r="W532" s="76">
        <v>0</v>
      </c>
      <c r="X532" s="76">
        <v>0</v>
      </c>
      <c r="Y532" s="76">
        <v>0</v>
      </c>
      <c r="Z532" s="76">
        <v>0</v>
      </c>
      <c r="AA532" s="76">
        <v>0</v>
      </c>
      <c r="AB532" s="76">
        <v>0</v>
      </c>
      <c r="AC532" s="76">
        <v>0</v>
      </c>
      <c r="AD532" s="76">
        <v>0</v>
      </c>
      <c r="AE532" s="76">
        <v>0</v>
      </c>
      <c r="AF532" s="76">
        <v>0</v>
      </c>
      <c r="AG532" s="76">
        <v>0</v>
      </c>
      <c r="AH532" s="76">
        <v>0</v>
      </c>
      <c r="AI532" s="76">
        <v>0</v>
      </c>
      <c r="AJ532" s="77">
        <f t="shared" si="8"/>
        <v>0</v>
      </c>
      <c r="AM532" s="70"/>
    </row>
    <row r="533" spans="1:39" ht="20.100000000000001" hidden="1" customHeight="1" outlineLevel="2">
      <c r="A533" s="73">
        <v>1733</v>
      </c>
      <c r="B533" s="74" t="s">
        <v>1168</v>
      </c>
      <c r="C533" s="75" t="s">
        <v>1298</v>
      </c>
      <c r="D533" s="76">
        <v>0</v>
      </c>
      <c r="E533" s="76">
        <v>0</v>
      </c>
      <c r="F533" s="76">
        <v>0</v>
      </c>
      <c r="G533" s="76">
        <v>0</v>
      </c>
      <c r="H533" s="76">
        <v>0</v>
      </c>
      <c r="I533" s="76">
        <v>0</v>
      </c>
      <c r="J533" s="76">
        <v>0</v>
      </c>
      <c r="K533" s="76">
        <v>0</v>
      </c>
      <c r="L533" s="76">
        <v>0</v>
      </c>
      <c r="M533" s="76">
        <v>0</v>
      </c>
      <c r="N533" s="76">
        <v>0</v>
      </c>
      <c r="O533" s="76">
        <v>0</v>
      </c>
      <c r="P533" s="76">
        <v>0</v>
      </c>
      <c r="Q533" s="76">
        <v>0</v>
      </c>
      <c r="R533" s="76">
        <v>0</v>
      </c>
      <c r="S533" s="76">
        <v>0</v>
      </c>
      <c r="T533" s="76">
        <v>0</v>
      </c>
      <c r="U533" s="76">
        <v>0</v>
      </c>
      <c r="V533" s="76">
        <v>0</v>
      </c>
      <c r="W533" s="76">
        <v>0</v>
      </c>
      <c r="X533" s="76">
        <v>0</v>
      </c>
      <c r="Y533" s="76">
        <v>0</v>
      </c>
      <c r="Z533" s="76">
        <v>0</v>
      </c>
      <c r="AA533" s="76">
        <v>0</v>
      </c>
      <c r="AB533" s="76">
        <v>0</v>
      </c>
      <c r="AC533" s="76">
        <v>0</v>
      </c>
      <c r="AD533" s="76">
        <v>0</v>
      </c>
      <c r="AE533" s="76">
        <v>0</v>
      </c>
      <c r="AF533" s="76">
        <v>0</v>
      </c>
      <c r="AG533" s="76">
        <v>0</v>
      </c>
      <c r="AH533" s="76">
        <v>0</v>
      </c>
      <c r="AI533" s="76">
        <v>0</v>
      </c>
      <c r="AJ533" s="77">
        <f t="shared" si="8"/>
        <v>0</v>
      </c>
      <c r="AM533" s="70"/>
    </row>
    <row r="534" spans="1:39" ht="20.100000000000001" hidden="1" customHeight="1" outlineLevel="2">
      <c r="A534" s="73">
        <v>1734</v>
      </c>
      <c r="B534" s="74" t="s">
        <v>1169</v>
      </c>
      <c r="C534" s="75" t="s">
        <v>1298</v>
      </c>
      <c r="D534" s="76">
        <v>0</v>
      </c>
      <c r="E534" s="76">
        <v>0</v>
      </c>
      <c r="F534" s="76">
        <v>0</v>
      </c>
      <c r="G534" s="76">
        <v>0</v>
      </c>
      <c r="H534" s="76">
        <v>0</v>
      </c>
      <c r="I534" s="76">
        <v>0</v>
      </c>
      <c r="J534" s="76">
        <v>0</v>
      </c>
      <c r="K534" s="76">
        <v>0</v>
      </c>
      <c r="L534" s="76">
        <v>0</v>
      </c>
      <c r="M534" s="76">
        <v>0</v>
      </c>
      <c r="N534" s="76">
        <v>0</v>
      </c>
      <c r="O534" s="76">
        <v>0</v>
      </c>
      <c r="P534" s="76">
        <v>0</v>
      </c>
      <c r="Q534" s="76">
        <v>0</v>
      </c>
      <c r="R534" s="76">
        <v>0</v>
      </c>
      <c r="S534" s="76">
        <v>0</v>
      </c>
      <c r="T534" s="76">
        <v>0</v>
      </c>
      <c r="U534" s="76">
        <v>0</v>
      </c>
      <c r="V534" s="76">
        <v>0</v>
      </c>
      <c r="W534" s="76">
        <v>0</v>
      </c>
      <c r="X534" s="76">
        <v>0</v>
      </c>
      <c r="Y534" s="76">
        <v>0</v>
      </c>
      <c r="Z534" s="76">
        <v>0</v>
      </c>
      <c r="AA534" s="76">
        <v>0</v>
      </c>
      <c r="AB534" s="76">
        <v>0</v>
      </c>
      <c r="AC534" s="76">
        <v>0</v>
      </c>
      <c r="AD534" s="76">
        <v>0</v>
      </c>
      <c r="AE534" s="76">
        <v>0</v>
      </c>
      <c r="AF534" s="76">
        <v>0</v>
      </c>
      <c r="AG534" s="76">
        <v>0</v>
      </c>
      <c r="AH534" s="76">
        <v>0</v>
      </c>
      <c r="AI534" s="76">
        <v>0</v>
      </c>
      <c r="AJ534" s="77">
        <f t="shared" si="8"/>
        <v>0</v>
      </c>
      <c r="AM534" s="70"/>
    </row>
    <row r="535" spans="1:39" ht="20.100000000000001" hidden="1" customHeight="1" outlineLevel="2">
      <c r="A535" s="73">
        <v>1735</v>
      </c>
      <c r="B535" s="74" t="s">
        <v>1170</v>
      </c>
      <c r="C535" s="75" t="s">
        <v>1298</v>
      </c>
      <c r="D535" s="76">
        <v>0</v>
      </c>
      <c r="E535" s="76">
        <v>0</v>
      </c>
      <c r="F535" s="76">
        <v>0</v>
      </c>
      <c r="G535" s="76">
        <v>0</v>
      </c>
      <c r="H535" s="76">
        <v>0</v>
      </c>
      <c r="I535" s="76">
        <v>0</v>
      </c>
      <c r="J535" s="76">
        <v>0</v>
      </c>
      <c r="K535" s="76">
        <v>0</v>
      </c>
      <c r="L535" s="76">
        <v>0</v>
      </c>
      <c r="M535" s="76">
        <v>0</v>
      </c>
      <c r="N535" s="76">
        <v>0</v>
      </c>
      <c r="O535" s="76">
        <v>0</v>
      </c>
      <c r="P535" s="76">
        <v>0</v>
      </c>
      <c r="Q535" s="76">
        <v>0</v>
      </c>
      <c r="R535" s="76">
        <v>0</v>
      </c>
      <c r="S535" s="76">
        <v>0</v>
      </c>
      <c r="T535" s="76">
        <v>0</v>
      </c>
      <c r="U535" s="76">
        <v>0</v>
      </c>
      <c r="V535" s="76">
        <v>0</v>
      </c>
      <c r="W535" s="76">
        <v>0</v>
      </c>
      <c r="X535" s="76">
        <v>0</v>
      </c>
      <c r="Y535" s="76">
        <v>0</v>
      </c>
      <c r="Z535" s="76">
        <v>0</v>
      </c>
      <c r="AA535" s="76">
        <v>0</v>
      </c>
      <c r="AB535" s="76">
        <v>0</v>
      </c>
      <c r="AC535" s="76">
        <v>0</v>
      </c>
      <c r="AD535" s="76">
        <v>0</v>
      </c>
      <c r="AE535" s="76">
        <v>0</v>
      </c>
      <c r="AF535" s="76">
        <v>0</v>
      </c>
      <c r="AG535" s="76">
        <v>0</v>
      </c>
      <c r="AH535" s="76">
        <v>0</v>
      </c>
      <c r="AI535" s="76">
        <v>0</v>
      </c>
      <c r="AJ535" s="77">
        <f t="shared" si="8"/>
        <v>0</v>
      </c>
      <c r="AM535" s="70"/>
    </row>
    <row r="536" spans="1:39" ht="20.100000000000001" hidden="1" customHeight="1" outlineLevel="2">
      <c r="A536" s="73">
        <v>1736</v>
      </c>
      <c r="B536" s="74" t="s">
        <v>1171</v>
      </c>
      <c r="C536" s="75" t="s">
        <v>1298</v>
      </c>
      <c r="D536" s="76">
        <v>0</v>
      </c>
      <c r="E536" s="76">
        <v>0</v>
      </c>
      <c r="F536" s="76">
        <v>0</v>
      </c>
      <c r="G536" s="76">
        <v>0</v>
      </c>
      <c r="H536" s="76">
        <v>0</v>
      </c>
      <c r="I536" s="76">
        <v>0</v>
      </c>
      <c r="J536" s="76">
        <v>0</v>
      </c>
      <c r="K536" s="76">
        <v>0</v>
      </c>
      <c r="L536" s="76">
        <v>0</v>
      </c>
      <c r="M536" s="76">
        <v>0</v>
      </c>
      <c r="N536" s="76">
        <v>0</v>
      </c>
      <c r="O536" s="76">
        <v>0</v>
      </c>
      <c r="P536" s="76">
        <v>0</v>
      </c>
      <c r="Q536" s="76">
        <v>0</v>
      </c>
      <c r="R536" s="76">
        <v>0</v>
      </c>
      <c r="S536" s="76">
        <v>0</v>
      </c>
      <c r="T536" s="76">
        <v>0</v>
      </c>
      <c r="U536" s="76">
        <v>0</v>
      </c>
      <c r="V536" s="76">
        <v>0</v>
      </c>
      <c r="W536" s="76">
        <v>0</v>
      </c>
      <c r="X536" s="76">
        <v>0</v>
      </c>
      <c r="Y536" s="76">
        <v>0</v>
      </c>
      <c r="Z536" s="76">
        <v>0</v>
      </c>
      <c r="AA536" s="76">
        <v>0</v>
      </c>
      <c r="AB536" s="76">
        <v>0</v>
      </c>
      <c r="AC536" s="76">
        <v>0</v>
      </c>
      <c r="AD536" s="76">
        <v>0</v>
      </c>
      <c r="AE536" s="76">
        <v>0</v>
      </c>
      <c r="AF536" s="76">
        <v>0</v>
      </c>
      <c r="AG536" s="76">
        <v>0</v>
      </c>
      <c r="AH536" s="76">
        <v>0</v>
      </c>
      <c r="AI536" s="76">
        <v>0</v>
      </c>
      <c r="AJ536" s="77">
        <f t="shared" si="8"/>
        <v>0</v>
      </c>
      <c r="AM536" s="70"/>
    </row>
    <row r="537" spans="1:39" ht="20.100000000000001" hidden="1" customHeight="1" outlineLevel="2">
      <c r="A537" s="73">
        <v>1737</v>
      </c>
      <c r="B537" s="74" t="s">
        <v>1172</v>
      </c>
      <c r="C537" s="75" t="s">
        <v>1298</v>
      </c>
      <c r="D537" s="76">
        <v>0</v>
      </c>
      <c r="E537" s="76">
        <v>0</v>
      </c>
      <c r="F537" s="76">
        <v>0</v>
      </c>
      <c r="G537" s="76">
        <v>0</v>
      </c>
      <c r="H537" s="76">
        <v>0</v>
      </c>
      <c r="I537" s="76">
        <v>0</v>
      </c>
      <c r="J537" s="76">
        <v>0</v>
      </c>
      <c r="K537" s="76">
        <v>0</v>
      </c>
      <c r="L537" s="76">
        <v>0</v>
      </c>
      <c r="M537" s="76">
        <v>0</v>
      </c>
      <c r="N537" s="76">
        <v>0</v>
      </c>
      <c r="O537" s="76">
        <v>0</v>
      </c>
      <c r="P537" s="76">
        <v>0</v>
      </c>
      <c r="Q537" s="76">
        <v>0</v>
      </c>
      <c r="R537" s="76">
        <v>0</v>
      </c>
      <c r="S537" s="76">
        <v>0</v>
      </c>
      <c r="T537" s="76">
        <v>0</v>
      </c>
      <c r="U537" s="76">
        <v>0</v>
      </c>
      <c r="V537" s="76">
        <v>0</v>
      </c>
      <c r="W537" s="76">
        <v>0</v>
      </c>
      <c r="X537" s="76">
        <v>0</v>
      </c>
      <c r="Y537" s="76">
        <v>0</v>
      </c>
      <c r="Z537" s="76">
        <v>0</v>
      </c>
      <c r="AA537" s="76">
        <v>0</v>
      </c>
      <c r="AB537" s="76">
        <v>0</v>
      </c>
      <c r="AC537" s="76">
        <v>0</v>
      </c>
      <c r="AD537" s="76">
        <v>0</v>
      </c>
      <c r="AE537" s="76">
        <v>0</v>
      </c>
      <c r="AF537" s="76">
        <v>0</v>
      </c>
      <c r="AG537" s="76">
        <v>0</v>
      </c>
      <c r="AH537" s="76">
        <v>0</v>
      </c>
      <c r="AI537" s="76">
        <v>0</v>
      </c>
      <c r="AJ537" s="77">
        <f t="shared" si="8"/>
        <v>0</v>
      </c>
      <c r="AM537" s="70"/>
    </row>
    <row r="538" spans="1:39" ht="20.100000000000001" hidden="1" customHeight="1" outlineLevel="2">
      <c r="A538" s="73">
        <v>1738</v>
      </c>
      <c r="B538" s="74" t="s">
        <v>1173</v>
      </c>
      <c r="C538" s="75" t="s">
        <v>1298</v>
      </c>
      <c r="D538" s="76">
        <v>0</v>
      </c>
      <c r="E538" s="76">
        <v>0</v>
      </c>
      <c r="F538" s="76">
        <v>0</v>
      </c>
      <c r="G538" s="76">
        <v>0</v>
      </c>
      <c r="H538" s="76">
        <v>0</v>
      </c>
      <c r="I538" s="76">
        <v>0</v>
      </c>
      <c r="J538" s="76">
        <v>0</v>
      </c>
      <c r="K538" s="76">
        <v>0</v>
      </c>
      <c r="L538" s="76">
        <v>0</v>
      </c>
      <c r="M538" s="76">
        <v>0</v>
      </c>
      <c r="N538" s="76">
        <v>0</v>
      </c>
      <c r="O538" s="76">
        <v>0</v>
      </c>
      <c r="P538" s="76">
        <v>0</v>
      </c>
      <c r="Q538" s="76">
        <v>0</v>
      </c>
      <c r="R538" s="76">
        <v>0</v>
      </c>
      <c r="S538" s="76">
        <v>0</v>
      </c>
      <c r="T538" s="76">
        <v>0</v>
      </c>
      <c r="U538" s="76">
        <v>0</v>
      </c>
      <c r="V538" s="76">
        <v>0</v>
      </c>
      <c r="W538" s="76">
        <v>0</v>
      </c>
      <c r="X538" s="76">
        <v>0</v>
      </c>
      <c r="Y538" s="76">
        <v>0</v>
      </c>
      <c r="Z538" s="76">
        <v>0</v>
      </c>
      <c r="AA538" s="76">
        <v>0</v>
      </c>
      <c r="AB538" s="76">
        <v>0</v>
      </c>
      <c r="AC538" s="76">
        <v>0</v>
      </c>
      <c r="AD538" s="76">
        <v>0</v>
      </c>
      <c r="AE538" s="76">
        <v>0</v>
      </c>
      <c r="AF538" s="76">
        <v>0</v>
      </c>
      <c r="AG538" s="76">
        <v>0</v>
      </c>
      <c r="AH538" s="76">
        <v>0</v>
      </c>
      <c r="AI538" s="76">
        <v>0</v>
      </c>
      <c r="AJ538" s="77">
        <f t="shared" si="8"/>
        <v>0</v>
      </c>
      <c r="AM538" s="70"/>
    </row>
    <row r="539" spans="1:39" ht="20.100000000000001" hidden="1" customHeight="1" outlineLevel="2">
      <c r="A539" s="73">
        <v>1739</v>
      </c>
      <c r="B539" s="74" t="s">
        <v>1174</v>
      </c>
      <c r="C539" s="75" t="s">
        <v>1298</v>
      </c>
      <c r="D539" s="76">
        <v>0</v>
      </c>
      <c r="E539" s="76">
        <v>0</v>
      </c>
      <c r="F539" s="76">
        <v>0</v>
      </c>
      <c r="G539" s="76">
        <v>0</v>
      </c>
      <c r="H539" s="76">
        <v>0</v>
      </c>
      <c r="I539" s="76">
        <v>0</v>
      </c>
      <c r="J539" s="76">
        <v>0</v>
      </c>
      <c r="K539" s="76">
        <v>0</v>
      </c>
      <c r="L539" s="76">
        <v>0</v>
      </c>
      <c r="M539" s="76">
        <v>0</v>
      </c>
      <c r="N539" s="76">
        <v>0</v>
      </c>
      <c r="O539" s="76">
        <v>0</v>
      </c>
      <c r="P539" s="76">
        <v>0</v>
      </c>
      <c r="Q539" s="76">
        <v>0</v>
      </c>
      <c r="R539" s="76">
        <v>0</v>
      </c>
      <c r="S539" s="76">
        <v>0</v>
      </c>
      <c r="T539" s="76">
        <v>0</v>
      </c>
      <c r="U539" s="76">
        <v>0</v>
      </c>
      <c r="V539" s="76">
        <v>0</v>
      </c>
      <c r="W539" s="76">
        <v>0</v>
      </c>
      <c r="X539" s="76">
        <v>0</v>
      </c>
      <c r="Y539" s="76">
        <v>0</v>
      </c>
      <c r="Z539" s="76">
        <v>0</v>
      </c>
      <c r="AA539" s="76">
        <v>0</v>
      </c>
      <c r="AB539" s="76">
        <v>0</v>
      </c>
      <c r="AC539" s="76">
        <v>0</v>
      </c>
      <c r="AD539" s="76">
        <v>0</v>
      </c>
      <c r="AE539" s="76">
        <v>0</v>
      </c>
      <c r="AF539" s="76">
        <v>0</v>
      </c>
      <c r="AG539" s="76">
        <v>0</v>
      </c>
      <c r="AH539" s="76">
        <v>0</v>
      </c>
      <c r="AI539" s="76">
        <v>0</v>
      </c>
      <c r="AJ539" s="77">
        <f t="shared" si="8"/>
        <v>0</v>
      </c>
      <c r="AM539" s="70"/>
    </row>
    <row r="540" spans="1:39" ht="20.100000000000001" hidden="1" customHeight="1" outlineLevel="2">
      <c r="A540" s="73">
        <v>1740</v>
      </c>
      <c r="B540" s="74" t="s">
        <v>1175</v>
      </c>
      <c r="C540" s="75" t="s">
        <v>1298</v>
      </c>
      <c r="D540" s="76">
        <v>0</v>
      </c>
      <c r="E540" s="76">
        <v>0</v>
      </c>
      <c r="F540" s="76">
        <v>0</v>
      </c>
      <c r="G540" s="76">
        <v>0</v>
      </c>
      <c r="H540" s="76">
        <v>0</v>
      </c>
      <c r="I540" s="76">
        <v>0</v>
      </c>
      <c r="J540" s="76">
        <v>0</v>
      </c>
      <c r="K540" s="76">
        <v>0</v>
      </c>
      <c r="L540" s="76">
        <v>0</v>
      </c>
      <c r="M540" s="76">
        <v>0</v>
      </c>
      <c r="N540" s="76">
        <v>0</v>
      </c>
      <c r="O540" s="76">
        <v>0</v>
      </c>
      <c r="P540" s="76">
        <v>0</v>
      </c>
      <c r="Q540" s="76">
        <v>0</v>
      </c>
      <c r="R540" s="76">
        <v>0</v>
      </c>
      <c r="S540" s="76">
        <v>0</v>
      </c>
      <c r="T540" s="76">
        <v>0</v>
      </c>
      <c r="U540" s="76">
        <v>0</v>
      </c>
      <c r="V540" s="76">
        <v>0</v>
      </c>
      <c r="W540" s="76">
        <v>0</v>
      </c>
      <c r="X540" s="76">
        <v>0</v>
      </c>
      <c r="Y540" s="76">
        <v>0</v>
      </c>
      <c r="Z540" s="76">
        <v>0</v>
      </c>
      <c r="AA540" s="76">
        <v>0</v>
      </c>
      <c r="AB540" s="76">
        <v>0</v>
      </c>
      <c r="AC540" s="76">
        <v>0</v>
      </c>
      <c r="AD540" s="76">
        <v>0</v>
      </c>
      <c r="AE540" s="76">
        <v>0</v>
      </c>
      <c r="AF540" s="76">
        <v>0</v>
      </c>
      <c r="AG540" s="76">
        <v>0</v>
      </c>
      <c r="AH540" s="76">
        <v>0</v>
      </c>
      <c r="AI540" s="76">
        <v>0</v>
      </c>
      <c r="AJ540" s="77">
        <f t="shared" si="8"/>
        <v>0</v>
      </c>
      <c r="AM540" s="70"/>
    </row>
    <row r="541" spans="1:39" ht="20.100000000000001" hidden="1" customHeight="1" outlineLevel="2">
      <c r="A541" s="73">
        <v>1741</v>
      </c>
      <c r="B541" s="74" t="s">
        <v>1176</v>
      </c>
      <c r="C541" s="75" t="s">
        <v>1298</v>
      </c>
      <c r="D541" s="76">
        <v>0</v>
      </c>
      <c r="E541" s="76">
        <v>0</v>
      </c>
      <c r="F541" s="76">
        <v>0</v>
      </c>
      <c r="G541" s="76">
        <v>0</v>
      </c>
      <c r="H541" s="76">
        <v>0</v>
      </c>
      <c r="I541" s="76">
        <v>0</v>
      </c>
      <c r="J541" s="76">
        <v>0</v>
      </c>
      <c r="K541" s="76">
        <v>0</v>
      </c>
      <c r="L541" s="76">
        <v>0</v>
      </c>
      <c r="M541" s="76">
        <v>0</v>
      </c>
      <c r="N541" s="76">
        <v>0</v>
      </c>
      <c r="O541" s="76">
        <v>0</v>
      </c>
      <c r="P541" s="76">
        <v>0</v>
      </c>
      <c r="Q541" s="76">
        <v>0</v>
      </c>
      <c r="R541" s="76">
        <v>0</v>
      </c>
      <c r="S541" s="76">
        <v>0</v>
      </c>
      <c r="T541" s="76">
        <v>0</v>
      </c>
      <c r="U541" s="76">
        <v>0</v>
      </c>
      <c r="V541" s="76">
        <v>0</v>
      </c>
      <c r="W541" s="76">
        <v>0</v>
      </c>
      <c r="X541" s="76">
        <v>0</v>
      </c>
      <c r="Y541" s="76">
        <v>0</v>
      </c>
      <c r="Z541" s="76">
        <v>0</v>
      </c>
      <c r="AA541" s="76">
        <v>0</v>
      </c>
      <c r="AB541" s="76">
        <v>0</v>
      </c>
      <c r="AC541" s="76">
        <v>0</v>
      </c>
      <c r="AD541" s="76">
        <v>0</v>
      </c>
      <c r="AE541" s="76">
        <v>0</v>
      </c>
      <c r="AF541" s="76">
        <v>0</v>
      </c>
      <c r="AG541" s="76">
        <v>0</v>
      </c>
      <c r="AH541" s="76">
        <v>0</v>
      </c>
      <c r="AI541" s="76">
        <v>0</v>
      </c>
      <c r="AJ541" s="77">
        <f t="shared" si="8"/>
        <v>0</v>
      </c>
      <c r="AM541" s="70"/>
    </row>
    <row r="542" spans="1:39" ht="20.100000000000001" hidden="1" customHeight="1" outlineLevel="2">
      <c r="A542" s="73">
        <v>1742</v>
      </c>
      <c r="B542" s="74" t="s">
        <v>1177</v>
      </c>
      <c r="C542" s="75" t="s">
        <v>1298</v>
      </c>
      <c r="D542" s="76">
        <v>0</v>
      </c>
      <c r="E542" s="76">
        <v>0</v>
      </c>
      <c r="F542" s="76">
        <v>0</v>
      </c>
      <c r="G542" s="76">
        <v>0</v>
      </c>
      <c r="H542" s="76">
        <v>0</v>
      </c>
      <c r="I542" s="76">
        <v>0</v>
      </c>
      <c r="J542" s="76">
        <v>0</v>
      </c>
      <c r="K542" s="76">
        <v>0</v>
      </c>
      <c r="L542" s="76">
        <v>0</v>
      </c>
      <c r="M542" s="76">
        <v>0</v>
      </c>
      <c r="N542" s="76">
        <v>0</v>
      </c>
      <c r="O542" s="76">
        <v>0</v>
      </c>
      <c r="P542" s="76">
        <v>0</v>
      </c>
      <c r="Q542" s="76">
        <v>0</v>
      </c>
      <c r="R542" s="76">
        <v>0</v>
      </c>
      <c r="S542" s="76">
        <v>0</v>
      </c>
      <c r="T542" s="76">
        <v>0</v>
      </c>
      <c r="U542" s="76">
        <v>0</v>
      </c>
      <c r="V542" s="76">
        <v>0</v>
      </c>
      <c r="W542" s="76">
        <v>0</v>
      </c>
      <c r="X542" s="76">
        <v>0</v>
      </c>
      <c r="Y542" s="76">
        <v>0</v>
      </c>
      <c r="Z542" s="76">
        <v>0</v>
      </c>
      <c r="AA542" s="76">
        <v>0</v>
      </c>
      <c r="AB542" s="76">
        <v>0</v>
      </c>
      <c r="AC542" s="76">
        <v>0</v>
      </c>
      <c r="AD542" s="76">
        <v>0</v>
      </c>
      <c r="AE542" s="76">
        <v>0</v>
      </c>
      <c r="AF542" s="76">
        <v>0</v>
      </c>
      <c r="AG542" s="76">
        <v>0</v>
      </c>
      <c r="AH542" s="76">
        <v>0</v>
      </c>
      <c r="AI542" s="76">
        <v>0</v>
      </c>
      <c r="AJ542" s="77">
        <f t="shared" si="8"/>
        <v>0</v>
      </c>
      <c r="AM542" s="70"/>
    </row>
    <row r="543" spans="1:39" ht="20.100000000000001" hidden="1" customHeight="1" outlineLevel="2">
      <c r="A543" s="73">
        <v>1743</v>
      </c>
      <c r="B543" s="74" t="s">
        <v>1178</v>
      </c>
      <c r="C543" s="75" t="s">
        <v>1298</v>
      </c>
      <c r="D543" s="76">
        <v>0</v>
      </c>
      <c r="E543" s="76">
        <v>0</v>
      </c>
      <c r="F543" s="76">
        <v>0</v>
      </c>
      <c r="G543" s="76">
        <v>0</v>
      </c>
      <c r="H543" s="76">
        <v>0</v>
      </c>
      <c r="I543" s="76">
        <v>0</v>
      </c>
      <c r="J543" s="76">
        <v>0</v>
      </c>
      <c r="K543" s="76">
        <v>0</v>
      </c>
      <c r="L543" s="76">
        <v>0</v>
      </c>
      <c r="M543" s="76">
        <v>0</v>
      </c>
      <c r="N543" s="76">
        <v>0</v>
      </c>
      <c r="O543" s="76">
        <v>0</v>
      </c>
      <c r="P543" s="76">
        <v>0</v>
      </c>
      <c r="Q543" s="76">
        <v>0</v>
      </c>
      <c r="R543" s="76">
        <v>0</v>
      </c>
      <c r="S543" s="76">
        <v>0</v>
      </c>
      <c r="T543" s="76">
        <v>0</v>
      </c>
      <c r="U543" s="76">
        <v>0</v>
      </c>
      <c r="V543" s="76">
        <v>0</v>
      </c>
      <c r="W543" s="76">
        <v>0</v>
      </c>
      <c r="X543" s="76">
        <v>0</v>
      </c>
      <c r="Y543" s="76">
        <v>0</v>
      </c>
      <c r="Z543" s="76">
        <v>0</v>
      </c>
      <c r="AA543" s="76">
        <v>0</v>
      </c>
      <c r="AB543" s="76">
        <v>0</v>
      </c>
      <c r="AC543" s="76">
        <v>0</v>
      </c>
      <c r="AD543" s="76">
        <v>0</v>
      </c>
      <c r="AE543" s="76">
        <v>0</v>
      </c>
      <c r="AF543" s="76">
        <v>0</v>
      </c>
      <c r="AG543" s="76">
        <v>0</v>
      </c>
      <c r="AH543" s="76">
        <v>0</v>
      </c>
      <c r="AI543" s="76">
        <v>0</v>
      </c>
      <c r="AJ543" s="77">
        <f t="shared" si="8"/>
        <v>0</v>
      </c>
      <c r="AM543" s="70"/>
    </row>
    <row r="544" spans="1:39" ht="20.100000000000001" hidden="1" customHeight="1" outlineLevel="2">
      <c r="A544" s="73">
        <v>1744</v>
      </c>
      <c r="B544" s="74" t="s">
        <v>1179</v>
      </c>
      <c r="C544" s="75" t="s">
        <v>1298</v>
      </c>
      <c r="D544" s="76">
        <v>0</v>
      </c>
      <c r="E544" s="76">
        <v>0</v>
      </c>
      <c r="F544" s="76">
        <v>0</v>
      </c>
      <c r="G544" s="76">
        <v>0</v>
      </c>
      <c r="H544" s="76">
        <v>0</v>
      </c>
      <c r="I544" s="76">
        <v>0</v>
      </c>
      <c r="J544" s="76">
        <v>0</v>
      </c>
      <c r="K544" s="76">
        <v>0</v>
      </c>
      <c r="L544" s="76">
        <v>0</v>
      </c>
      <c r="M544" s="76">
        <v>0</v>
      </c>
      <c r="N544" s="76">
        <v>0</v>
      </c>
      <c r="O544" s="76">
        <v>0</v>
      </c>
      <c r="P544" s="76">
        <v>0</v>
      </c>
      <c r="Q544" s="76">
        <v>0</v>
      </c>
      <c r="R544" s="76">
        <v>0</v>
      </c>
      <c r="S544" s="76">
        <v>0</v>
      </c>
      <c r="T544" s="76">
        <v>0</v>
      </c>
      <c r="U544" s="76">
        <v>0</v>
      </c>
      <c r="V544" s="76">
        <v>0</v>
      </c>
      <c r="W544" s="76">
        <v>0</v>
      </c>
      <c r="X544" s="76">
        <v>0</v>
      </c>
      <c r="Y544" s="76">
        <v>0</v>
      </c>
      <c r="Z544" s="76">
        <v>0</v>
      </c>
      <c r="AA544" s="76">
        <v>0</v>
      </c>
      <c r="AB544" s="76">
        <v>0</v>
      </c>
      <c r="AC544" s="76">
        <v>0</v>
      </c>
      <c r="AD544" s="76">
        <v>0</v>
      </c>
      <c r="AE544" s="76">
        <v>0</v>
      </c>
      <c r="AF544" s="76">
        <v>0</v>
      </c>
      <c r="AG544" s="76">
        <v>0</v>
      </c>
      <c r="AH544" s="76">
        <v>0</v>
      </c>
      <c r="AI544" s="76">
        <v>0</v>
      </c>
      <c r="AJ544" s="77">
        <f t="shared" si="8"/>
        <v>0</v>
      </c>
      <c r="AM544" s="70"/>
    </row>
    <row r="545" spans="1:39" ht="20.100000000000001" hidden="1" customHeight="1" outlineLevel="2">
      <c r="A545" s="73">
        <v>1745</v>
      </c>
      <c r="B545" s="74" t="s">
        <v>1180</v>
      </c>
      <c r="C545" s="75" t="s">
        <v>1298</v>
      </c>
      <c r="D545" s="76">
        <v>0</v>
      </c>
      <c r="E545" s="76">
        <v>0</v>
      </c>
      <c r="F545" s="76">
        <v>0</v>
      </c>
      <c r="G545" s="76">
        <v>0</v>
      </c>
      <c r="H545" s="76">
        <v>0</v>
      </c>
      <c r="I545" s="76">
        <v>0</v>
      </c>
      <c r="J545" s="76">
        <v>0</v>
      </c>
      <c r="K545" s="76">
        <v>0</v>
      </c>
      <c r="L545" s="76">
        <v>0</v>
      </c>
      <c r="M545" s="76">
        <v>0</v>
      </c>
      <c r="N545" s="76">
        <v>0</v>
      </c>
      <c r="O545" s="76">
        <v>0</v>
      </c>
      <c r="P545" s="76">
        <v>0</v>
      </c>
      <c r="Q545" s="76">
        <v>0</v>
      </c>
      <c r="R545" s="76">
        <v>0</v>
      </c>
      <c r="S545" s="76">
        <v>0</v>
      </c>
      <c r="T545" s="76">
        <v>0</v>
      </c>
      <c r="U545" s="76">
        <v>0</v>
      </c>
      <c r="V545" s="76">
        <v>0</v>
      </c>
      <c r="W545" s="76">
        <v>0</v>
      </c>
      <c r="X545" s="76">
        <v>0</v>
      </c>
      <c r="Y545" s="76">
        <v>0</v>
      </c>
      <c r="Z545" s="76">
        <v>0</v>
      </c>
      <c r="AA545" s="76">
        <v>0</v>
      </c>
      <c r="AB545" s="76">
        <v>0</v>
      </c>
      <c r="AC545" s="76">
        <v>0</v>
      </c>
      <c r="AD545" s="76">
        <v>0</v>
      </c>
      <c r="AE545" s="76">
        <v>0</v>
      </c>
      <c r="AF545" s="76">
        <v>0</v>
      </c>
      <c r="AG545" s="76">
        <v>0</v>
      </c>
      <c r="AH545" s="76">
        <v>0</v>
      </c>
      <c r="AI545" s="76">
        <v>0</v>
      </c>
      <c r="AJ545" s="77">
        <f t="shared" si="8"/>
        <v>0</v>
      </c>
      <c r="AM545" s="70"/>
    </row>
    <row r="546" spans="1:39" ht="20.100000000000001" hidden="1" customHeight="1" outlineLevel="2">
      <c r="A546" s="73">
        <v>1746</v>
      </c>
      <c r="B546" s="74" t="s">
        <v>1181</v>
      </c>
      <c r="C546" s="75" t="s">
        <v>1298</v>
      </c>
      <c r="D546" s="76">
        <v>0</v>
      </c>
      <c r="E546" s="76">
        <v>0</v>
      </c>
      <c r="F546" s="76">
        <v>0</v>
      </c>
      <c r="G546" s="76">
        <v>0</v>
      </c>
      <c r="H546" s="76">
        <v>0</v>
      </c>
      <c r="I546" s="76">
        <v>0</v>
      </c>
      <c r="J546" s="76">
        <v>0</v>
      </c>
      <c r="K546" s="76">
        <v>0</v>
      </c>
      <c r="L546" s="76">
        <v>0</v>
      </c>
      <c r="M546" s="76">
        <v>0</v>
      </c>
      <c r="N546" s="76">
        <v>0</v>
      </c>
      <c r="O546" s="76">
        <v>0</v>
      </c>
      <c r="P546" s="76">
        <v>0</v>
      </c>
      <c r="Q546" s="76">
        <v>0</v>
      </c>
      <c r="R546" s="76">
        <v>0</v>
      </c>
      <c r="S546" s="76">
        <v>0</v>
      </c>
      <c r="T546" s="76">
        <v>0</v>
      </c>
      <c r="U546" s="76">
        <v>0</v>
      </c>
      <c r="V546" s="76">
        <v>0</v>
      </c>
      <c r="W546" s="76">
        <v>0</v>
      </c>
      <c r="X546" s="76">
        <v>0</v>
      </c>
      <c r="Y546" s="76">
        <v>0</v>
      </c>
      <c r="Z546" s="76">
        <v>0</v>
      </c>
      <c r="AA546" s="76">
        <v>0</v>
      </c>
      <c r="AB546" s="76">
        <v>0</v>
      </c>
      <c r="AC546" s="76">
        <v>0</v>
      </c>
      <c r="AD546" s="76">
        <v>0</v>
      </c>
      <c r="AE546" s="76">
        <v>0</v>
      </c>
      <c r="AF546" s="76">
        <v>0</v>
      </c>
      <c r="AG546" s="76">
        <v>0</v>
      </c>
      <c r="AH546" s="76">
        <v>0</v>
      </c>
      <c r="AI546" s="76">
        <v>0</v>
      </c>
      <c r="AJ546" s="77">
        <f t="shared" si="8"/>
        <v>0</v>
      </c>
      <c r="AM546" s="70"/>
    </row>
    <row r="547" spans="1:39" ht="20.100000000000001" hidden="1" customHeight="1" outlineLevel="2">
      <c r="A547" s="73">
        <v>1747</v>
      </c>
      <c r="B547" s="74" t="s">
        <v>1134</v>
      </c>
      <c r="C547" s="75" t="s">
        <v>1298</v>
      </c>
      <c r="D547" s="76">
        <v>0</v>
      </c>
      <c r="E547" s="76">
        <v>0</v>
      </c>
      <c r="F547" s="76">
        <v>0</v>
      </c>
      <c r="G547" s="76">
        <v>0</v>
      </c>
      <c r="H547" s="76">
        <v>0</v>
      </c>
      <c r="I547" s="76">
        <v>0</v>
      </c>
      <c r="J547" s="76">
        <v>0</v>
      </c>
      <c r="K547" s="76">
        <v>0</v>
      </c>
      <c r="L547" s="76">
        <v>0</v>
      </c>
      <c r="M547" s="76">
        <v>0</v>
      </c>
      <c r="N547" s="76">
        <v>0</v>
      </c>
      <c r="O547" s="76">
        <v>0</v>
      </c>
      <c r="P547" s="76">
        <v>0</v>
      </c>
      <c r="Q547" s="76">
        <v>0</v>
      </c>
      <c r="R547" s="76">
        <v>0</v>
      </c>
      <c r="S547" s="76">
        <v>0</v>
      </c>
      <c r="T547" s="76">
        <v>0</v>
      </c>
      <c r="U547" s="76">
        <v>0</v>
      </c>
      <c r="V547" s="76">
        <v>0</v>
      </c>
      <c r="W547" s="76">
        <v>0</v>
      </c>
      <c r="X547" s="76">
        <v>0</v>
      </c>
      <c r="Y547" s="76">
        <v>0</v>
      </c>
      <c r="Z547" s="76">
        <v>0</v>
      </c>
      <c r="AA547" s="76">
        <v>0</v>
      </c>
      <c r="AB547" s="76">
        <v>0</v>
      </c>
      <c r="AC547" s="76">
        <v>0</v>
      </c>
      <c r="AD547" s="76">
        <v>0</v>
      </c>
      <c r="AE547" s="76">
        <v>0</v>
      </c>
      <c r="AF547" s="76">
        <v>0</v>
      </c>
      <c r="AG547" s="76">
        <v>0</v>
      </c>
      <c r="AH547" s="76">
        <v>0</v>
      </c>
      <c r="AI547" s="76">
        <v>0</v>
      </c>
      <c r="AJ547" s="77">
        <f t="shared" si="8"/>
        <v>0</v>
      </c>
      <c r="AM547" s="70"/>
    </row>
    <row r="548" spans="1:39" ht="20.100000000000001" hidden="1" customHeight="1" outlineLevel="2">
      <c r="A548" s="73">
        <v>1748</v>
      </c>
      <c r="B548" s="74" t="s">
        <v>1182</v>
      </c>
      <c r="C548" s="75" t="s">
        <v>1298</v>
      </c>
      <c r="D548" s="76">
        <v>0</v>
      </c>
      <c r="E548" s="76">
        <v>0</v>
      </c>
      <c r="F548" s="76">
        <v>0</v>
      </c>
      <c r="G548" s="76">
        <v>0</v>
      </c>
      <c r="H548" s="76">
        <v>0</v>
      </c>
      <c r="I548" s="76">
        <v>0</v>
      </c>
      <c r="J548" s="76">
        <v>0</v>
      </c>
      <c r="K548" s="76">
        <v>0</v>
      </c>
      <c r="L548" s="76">
        <v>0</v>
      </c>
      <c r="M548" s="76">
        <v>0</v>
      </c>
      <c r="N548" s="76">
        <v>0</v>
      </c>
      <c r="O548" s="76">
        <v>0</v>
      </c>
      <c r="P548" s="76">
        <v>0</v>
      </c>
      <c r="Q548" s="76">
        <v>0</v>
      </c>
      <c r="R548" s="76">
        <v>0</v>
      </c>
      <c r="S548" s="76">
        <v>0</v>
      </c>
      <c r="T548" s="76">
        <v>0</v>
      </c>
      <c r="U548" s="76">
        <v>0</v>
      </c>
      <c r="V548" s="76">
        <v>0</v>
      </c>
      <c r="W548" s="76">
        <v>0</v>
      </c>
      <c r="X548" s="76">
        <v>0</v>
      </c>
      <c r="Y548" s="76">
        <v>0</v>
      </c>
      <c r="Z548" s="76">
        <v>0</v>
      </c>
      <c r="AA548" s="76">
        <v>0</v>
      </c>
      <c r="AB548" s="76">
        <v>0</v>
      </c>
      <c r="AC548" s="76">
        <v>0</v>
      </c>
      <c r="AD548" s="76">
        <v>0</v>
      </c>
      <c r="AE548" s="76">
        <v>0</v>
      </c>
      <c r="AF548" s="76">
        <v>0</v>
      </c>
      <c r="AG548" s="76">
        <v>0</v>
      </c>
      <c r="AH548" s="76">
        <v>0</v>
      </c>
      <c r="AI548" s="76">
        <v>0</v>
      </c>
      <c r="AJ548" s="77">
        <f t="shared" si="8"/>
        <v>0</v>
      </c>
      <c r="AM548" s="70"/>
    </row>
    <row r="549" spans="1:39" ht="20.100000000000001" hidden="1" customHeight="1" outlineLevel="2">
      <c r="A549" s="73">
        <v>1749</v>
      </c>
      <c r="B549" s="74" t="s">
        <v>1183</v>
      </c>
      <c r="C549" s="75" t="s">
        <v>1298</v>
      </c>
      <c r="D549" s="76">
        <v>0</v>
      </c>
      <c r="E549" s="76">
        <v>0</v>
      </c>
      <c r="F549" s="76">
        <v>0</v>
      </c>
      <c r="G549" s="76">
        <v>0</v>
      </c>
      <c r="H549" s="76">
        <v>0</v>
      </c>
      <c r="I549" s="76">
        <v>0</v>
      </c>
      <c r="J549" s="76">
        <v>0</v>
      </c>
      <c r="K549" s="76">
        <v>0</v>
      </c>
      <c r="L549" s="76">
        <v>0</v>
      </c>
      <c r="M549" s="76">
        <v>0</v>
      </c>
      <c r="N549" s="76">
        <v>0</v>
      </c>
      <c r="O549" s="76">
        <v>0</v>
      </c>
      <c r="P549" s="76">
        <v>0</v>
      </c>
      <c r="Q549" s="76">
        <v>0</v>
      </c>
      <c r="R549" s="76">
        <v>0</v>
      </c>
      <c r="S549" s="76">
        <v>0</v>
      </c>
      <c r="T549" s="76">
        <v>0</v>
      </c>
      <c r="U549" s="76">
        <v>0</v>
      </c>
      <c r="V549" s="76">
        <v>0</v>
      </c>
      <c r="W549" s="76">
        <v>0</v>
      </c>
      <c r="X549" s="76">
        <v>0</v>
      </c>
      <c r="Y549" s="76">
        <v>0</v>
      </c>
      <c r="Z549" s="76">
        <v>0</v>
      </c>
      <c r="AA549" s="76">
        <v>0</v>
      </c>
      <c r="AB549" s="76">
        <v>0</v>
      </c>
      <c r="AC549" s="76">
        <v>0</v>
      </c>
      <c r="AD549" s="76">
        <v>0</v>
      </c>
      <c r="AE549" s="76">
        <v>0</v>
      </c>
      <c r="AF549" s="76">
        <v>0</v>
      </c>
      <c r="AG549" s="76">
        <v>0</v>
      </c>
      <c r="AH549" s="76">
        <v>0</v>
      </c>
      <c r="AI549" s="76">
        <v>0</v>
      </c>
      <c r="AJ549" s="77">
        <f t="shared" si="8"/>
        <v>0</v>
      </c>
      <c r="AM549" s="70"/>
    </row>
    <row r="550" spans="1:39" ht="20.100000000000001" hidden="1" customHeight="1" outlineLevel="2">
      <c r="A550" s="73">
        <v>1750</v>
      </c>
      <c r="B550" s="74" t="s">
        <v>1184</v>
      </c>
      <c r="C550" s="75" t="s">
        <v>1298</v>
      </c>
      <c r="D550" s="76">
        <v>0</v>
      </c>
      <c r="E550" s="76">
        <v>0</v>
      </c>
      <c r="F550" s="76">
        <v>0</v>
      </c>
      <c r="G550" s="76">
        <v>0</v>
      </c>
      <c r="H550" s="76">
        <v>0</v>
      </c>
      <c r="I550" s="76">
        <v>0</v>
      </c>
      <c r="J550" s="76">
        <v>0</v>
      </c>
      <c r="K550" s="76">
        <v>0</v>
      </c>
      <c r="L550" s="76">
        <v>0</v>
      </c>
      <c r="M550" s="76">
        <v>0</v>
      </c>
      <c r="N550" s="76">
        <v>0</v>
      </c>
      <c r="O550" s="76">
        <v>0</v>
      </c>
      <c r="P550" s="76">
        <v>0</v>
      </c>
      <c r="Q550" s="76">
        <v>0</v>
      </c>
      <c r="R550" s="76">
        <v>0</v>
      </c>
      <c r="S550" s="76">
        <v>0</v>
      </c>
      <c r="T550" s="76">
        <v>0</v>
      </c>
      <c r="U550" s="76">
        <v>0</v>
      </c>
      <c r="V550" s="76">
        <v>0</v>
      </c>
      <c r="W550" s="76">
        <v>0</v>
      </c>
      <c r="X550" s="76">
        <v>0</v>
      </c>
      <c r="Y550" s="76">
        <v>0</v>
      </c>
      <c r="Z550" s="76">
        <v>0</v>
      </c>
      <c r="AA550" s="76">
        <v>0</v>
      </c>
      <c r="AB550" s="76">
        <v>0</v>
      </c>
      <c r="AC550" s="76">
        <v>0</v>
      </c>
      <c r="AD550" s="76">
        <v>0</v>
      </c>
      <c r="AE550" s="76">
        <v>0</v>
      </c>
      <c r="AF550" s="76">
        <v>0</v>
      </c>
      <c r="AG550" s="76">
        <v>0</v>
      </c>
      <c r="AH550" s="76">
        <v>0</v>
      </c>
      <c r="AI550" s="76">
        <v>0</v>
      </c>
      <c r="AJ550" s="77">
        <f t="shared" si="8"/>
        <v>0</v>
      </c>
      <c r="AM550" s="70"/>
    </row>
    <row r="551" spans="1:39" ht="20.100000000000001" hidden="1" customHeight="1" outlineLevel="2">
      <c r="A551" s="73">
        <v>1751</v>
      </c>
      <c r="B551" s="74" t="s">
        <v>1185</v>
      </c>
      <c r="C551" s="75" t="s">
        <v>1298</v>
      </c>
      <c r="D551" s="76">
        <v>0</v>
      </c>
      <c r="E551" s="76">
        <v>0</v>
      </c>
      <c r="F551" s="76">
        <v>0</v>
      </c>
      <c r="G551" s="76">
        <v>0</v>
      </c>
      <c r="H551" s="76">
        <v>0</v>
      </c>
      <c r="I551" s="76">
        <v>0</v>
      </c>
      <c r="J551" s="76">
        <v>0</v>
      </c>
      <c r="K551" s="76">
        <v>0</v>
      </c>
      <c r="L551" s="76">
        <v>0</v>
      </c>
      <c r="M551" s="76">
        <v>0</v>
      </c>
      <c r="N551" s="76">
        <v>0</v>
      </c>
      <c r="O551" s="76">
        <v>0</v>
      </c>
      <c r="P551" s="76">
        <v>0</v>
      </c>
      <c r="Q551" s="76">
        <v>0</v>
      </c>
      <c r="R551" s="76">
        <v>0</v>
      </c>
      <c r="S551" s="76">
        <v>0</v>
      </c>
      <c r="T551" s="76">
        <v>0</v>
      </c>
      <c r="U551" s="76">
        <v>0</v>
      </c>
      <c r="V551" s="76">
        <v>0</v>
      </c>
      <c r="W551" s="76">
        <v>0</v>
      </c>
      <c r="X551" s="76">
        <v>0</v>
      </c>
      <c r="Y551" s="76">
        <v>0</v>
      </c>
      <c r="Z551" s="76">
        <v>0</v>
      </c>
      <c r="AA551" s="76">
        <v>0</v>
      </c>
      <c r="AB551" s="76">
        <v>0</v>
      </c>
      <c r="AC551" s="76">
        <v>0</v>
      </c>
      <c r="AD551" s="76">
        <v>0</v>
      </c>
      <c r="AE551" s="76">
        <v>0</v>
      </c>
      <c r="AF551" s="76">
        <v>0</v>
      </c>
      <c r="AG551" s="76">
        <v>0</v>
      </c>
      <c r="AH551" s="76">
        <v>0</v>
      </c>
      <c r="AI551" s="76">
        <v>0</v>
      </c>
      <c r="AJ551" s="77">
        <f t="shared" si="8"/>
        <v>0</v>
      </c>
      <c r="AM551" s="70"/>
    </row>
    <row r="552" spans="1:39" ht="20.100000000000001" hidden="1" customHeight="1" outlineLevel="2">
      <c r="A552" s="73">
        <v>1752</v>
      </c>
      <c r="B552" s="74" t="s">
        <v>1186</v>
      </c>
      <c r="C552" s="75" t="s">
        <v>1298</v>
      </c>
      <c r="D552" s="76">
        <v>0</v>
      </c>
      <c r="E552" s="76">
        <v>0</v>
      </c>
      <c r="F552" s="76">
        <v>0</v>
      </c>
      <c r="G552" s="76">
        <v>0</v>
      </c>
      <c r="H552" s="76">
        <v>0</v>
      </c>
      <c r="I552" s="76">
        <v>0</v>
      </c>
      <c r="J552" s="76">
        <v>0</v>
      </c>
      <c r="K552" s="76">
        <v>0</v>
      </c>
      <c r="L552" s="76">
        <v>0</v>
      </c>
      <c r="M552" s="76">
        <v>0</v>
      </c>
      <c r="N552" s="76">
        <v>0</v>
      </c>
      <c r="O552" s="76">
        <v>0</v>
      </c>
      <c r="P552" s="76">
        <v>0</v>
      </c>
      <c r="Q552" s="76">
        <v>0</v>
      </c>
      <c r="R552" s="76">
        <v>0</v>
      </c>
      <c r="S552" s="76">
        <v>0</v>
      </c>
      <c r="T552" s="76">
        <v>0</v>
      </c>
      <c r="U552" s="76">
        <v>0</v>
      </c>
      <c r="V552" s="76">
        <v>0</v>
      </c>
      <c r="W552" s="76">
        <v>0</v>
      </c>
      <c r="X552" s="76">
        <v>0</v>
      </c>
      <c r="Y552" s="76">
        <v>0</v>
      </c>
      <c r="Z552" s="76">
        <v>0</v>
      </c>
      <c r="AA552" s="76">
        <v>0</v>
      </c>
      <c r="AB552" s="76">
        <v>0</v>
      </c>
      <c r="AC552" s="76">
        <v>0</v>
      </c>
      <c r="AD552" s="76">
        <v>0</v>
      </c>
      <c r="AE552" s="76">
        <v>0</v>
      </c>
      <c r="AF552" s="76">
        <v>0</v>
      </c>
      <c r="AG552" s="76">
        <v>0</v>
      </c>
      <c r="AH552" s="76">
        <v>0</v>
      </c>
      <c r="AI552" s="76">
        <v>0</v>
      </c>
      <c r="AJ552" s="77">
        <f t="shared" si="8"/>
        <v>0</v>
      </c>
      <c r="AM552" s="70"/>
    </row>
    <row r="553" spans="1:39" ht="20.100000000000001" hidden="1" customHeight="1" outlineLevel="2">
      <c r="A553" s="73">
        <v>1753</v>
      </c>
      <c r="B553" s="74" t="s">
        <v>1187</v>
      </c>
      <c r="C553" s="75" t="s">
        <v>1298</v>
      </c>
      <c r="D553" s="76">
        <v>0</v>
      </c>
      <c r="E553" s="76">
        <v>0</v>
      </c>
      <c r="F553" s="76">
        <v>0</v>
      </c>
      <c r="G553" s="76">
        <v>0</v>
      </c>
      <c r="H553" s="76">
        <v>0</v>
      </c>
      <c r="I553" s="76">
        <v>0</v>
      </c>
      <c r="J553" s="76">
        <v>0</v>
      </c>
      <c r="K553" s="76">
        <v>0</v>
      </c>
      <c r="L553" s="76">
        <v>0</v>
      </c>
      <c r="M553" s="76">
        <v>0</v>
      </c>
      <c r="N553" s="76">
        <v>0</v>
      </c>
      <c r="O553" s="76">
        <v>0</v>
      </c>
      <c r="P553" s="76">
        <v>0</v>
      </c>
      <c r="Q553" s="76">
        <v>0</v>
      </c>
      <c r="R553" s="76">
        <v>0</v>
      </c>
      <c r="S553" s="76">
        <v>0</v>
      </c>
      <c r="T553" s="76">
        <v>0</v>
      </c>
      <c r="U553" s="76">
        <v>0</v>
      </c>
      <c r="V553" s="76">
        <v>0</v>
      </c>
      <c r="W553" s="76">
        <v>0</v>
      </c>
      <c r="X553" s="76">
        <v>0</v>
      </c>
      <c r="Y553" s="76">
        <v>0</v>
      </c>
      <c r="Z553" s="76">
        <v>0</v>
      </c>
      <c r="AA553" s="76">
        <v>0</v>
      </c>
      <c r="AB553" s="76">
        <v>0</v>
      </c>
      <c r="AC553" s="76">
        <v>0</v>
      </c>
      <c r="AD553" s="76">
        <v>0</v>
      </c>
      <c r="AE553" s="76">
        <v>0</v>
      </c>
      <c r="AF553" s="76">
        <v>0</v>
      </c>
      <c r="AG553" s="76">
        <v>0</v>
      </c>
      <c r="AH553" s="76">
        <v>0</v>
      </c>
      <c r="AI553" s="76">
        <v>0</v>
      </c>
      <c r="AJ553" s="77">
        <f t="shared" si="8"/>
        <v>0</v>
      </c>
      <c r="AM553" s="70"/>
    </row>
    <row r="554" spans="1:39" ht="20.100000000000001" hidden="1" customHeight="1" outlineLevel="2">
      <c r="A554" s="73">
        <v>1754</v>
      </c>
      <c r="B554" s="74" t="s">
        <v>1188</v>
      </c>
      <c r="C554" s="75" t="s">
        <v>1298</v>
      </c>
      <c r="D554" s="76">
        <v>0</v>
      </c>
      <c r="E554" s="76">
        <v>0</v>
      </c>
      <c r="F554" s="76">
        <v>0</v>
      </c>
      <c r="G554" s="76">
        <v>0</v>
      </c>
      <c r="H554" s="76">
        <v>0</v>
      </c>
      <c r="I554" s="76">
        <v>0</v>
      </c>
      <c r="J554" s="76">
        <v>0</v>
      </c>
      <c r="K554" s="76">
        <v>0</v>
      </c>
      <c r="L554" s="76">
        <v>0</v>
      </c>
      <c r="M554" s="76">
        <v>0</v>
      </c>
      <c r="N554" s="76">
        <v>0</v>
      </c>
      <c r="O554" s="76">
        <v>0</v>
      </c>
      <c r="P554" s="76">
        <v>0</v>
      </c>
      <c r="Q554" s="76">
        <v>0</v>
      </c>
      <c r="R554" s="76">
        <v>0</v>
      </c>
      <c r="S554" s="76">
        <v>0</v>
      </c>
      <c r="T554" s="76">
        <v>0</v>
      </c>
      <c r="U554" s="76">
        <v>0</v>
      </c>
      <c r="V554" s="76">
        <v>0</v>
      </c>
      <c r="W554" s="76">
        <v>0</v>
      </c>
      <c r="X554" s="76">
        <v>0</v>
      </c>
      <c r="Y554" s="76">
        <v>0</v>
      </c>
      <c r="Z554" s="76">
        <v>0</v>
      </c>
      <c r="AA554" s="76">
        <v>0</v>
      </c>
      <c r="AB554" s="76">
        <v>0</v>
      </c>
      <c r="AC554" s="76">
        <v>0</v>
      </c>
      <c r="AD554" s="76">
        <v>0</v>
      </c>
      <c r="AE554" s="76">
        <v>0</v>
      </c>
      <c r="AF554" s="76">
        <v>0</v>
      </c>
      <c r="AG554" s="76">
        <v>0</v>
      </c>
      <c r="AH554" s="76">
        <v>0</v>
      </c>
      <c r="AI554" s="76">
        <v>0</v>
      </c>
      <c r="AJ554" s="77">
        <f t="shared" si="8"/>
        <v>0</v>
      </c>
      <c r="AM554" s="70"/>
    </row>
    <row r="555" spans="1:39" ht="20.100000000000001" hidden="1" customHeight="1" outlineLevel="2">
      <c r="A555" s="73">
        <v>1755</v>
      </c>
      <c r="B555" s="74" t="s">
        <v>1189</v>
      </c>
      <c r="C555" s="75" t="s">
        <v>1298</v>
      </c>
      <c r="D555" s="76">
        <v>0</v>
      </c>
      <c r="E555" s="76">
        <v>0</v>
      </c>
      <c r="F555" s="76">
        <v>0</v>
      </c>
      <c r="G555" s="76">
        <v>0</v>
      </c>
      <c r="H555" s="76">
        <v>0</v>
      </c>
      <c r="I555" s="76">
        <v>0</v>
      </c>
      <c r="J555" s="76">
        <v>0</v>
      </c>
      <c r="K555" s="76">
        <v>0</v>
      </c>
      <c r="L555" s="76">
        <v>0</v>
      </c>
      <c r="M555" s="76">
        <v>0</v>
      </c>
      <c r="N555" s="76">
        <v>0</v>
      </c>
      <c r="O555" s="76">
        <v>0</v>
      </c>
      <c r="P555" s="76">
        <v>0</v>
      </c>
      <c r="Q555" s="76">
        <v>0</v>
      </c>
      <c r="R555" s="76">
        <v>0</v>
      </c>
      <c r="S555" s="76">
        <v>0</v>
      </c>
      <c r="T555" s="76">
        <v>0</v>
      </c>
      <c r="U555" s="76">
        <v>0</v>
      </c>
      <c r="V555" s="76">
        <v>0</v>
      </c>
      <c r="W555" s="76">
        <v>0</v>
      </c>
      <c r="X555" s="76">
        <v>0</v>
      </c>
      <c r="Y555" s="76">
        <v>0</v>
      </c>
      <c r="Z555" s="76">
        <v>0</v>
      </c>
      <c r="AA555" s="76">
        <v>0</v>
      </c>
      <c r="AB555" s="76">
        <v>0</v>
      </c>
      <c r="AC555" s="76">
        <v>0</v>
      </c>
      <c r="AD555" s="76">
        <v>0</v>
      </c>
      <c r="AE555" s="76">
        <v>0</v>
      </c>
      <c r="AF555" s="76">
        <v>0</v>
      </c>
      <c r="AG555" s="76">
        <v>0</v>
      </c>
      <c r="AH555" s="76">
        <v>0</v>
      </c>
      <c r="AI555" s="76">
        <v>0</v>
      </c>
      <c r="AJ555" s="77">
        <f t="shared" si="8"/>
        <v>0</v>
      </c>
      <c r="AM555" s="70"/>
    </row>
    <row r="556" spans="1:39" ht="20.100000000000001" hidden="1" customHeight="1" outlineLevel="2">
      <c r="A556" s="73">
        <v>1756</v>
      </c>
      <c r="B556" s="74" t="s">
        <v>1190</v>
      </c>
      <c r="C556" s="75" t="s">
        <v>1298</v>
      </c>
      <c r="D556" s="76">
        <v>0</v>
      </c>
      <c r="E556" s="76">
        <v>0</v>
      </c>
      <c r="F556" s="76">
        <v>0</v>
      </c>
      <c r="G556" s="76">
        <v>0</v>
      </c>
      <c r="H556" s="76">
        <v>0</v>
      </c>
      <c r="I556" s="76">
        <v>0</v>
      </c>
      <c r="J556" s="76">
        <v>0</v>
      </c>
      <c r="K556" s="76">
        <v>0</v>
      </c>
      <c r="L556" s="76">
        <v>0</v>
      </c>
      <c r="M556" s="76">
        <v>0</v>
      </c>
      <c r="N556" s="76">
        <v>0</v>
      </c>
      <c r="O556" s="76">
        <v>0</v>
      </c>
      <c r="P556" s="76">
        <v>0</v>
      </c>
      <c r="Q556" s="76">
        <v>0</v>
      </c>
      <c r="R556" s="76">
        <v>0</v>
      </c>
      <c r="S556" s="76">
        <v>0</v>
      </c>
      <c r="T556" s="76">
        <v>0</v>
      </c>
      <c r="U556" s="76">
        <v>0</v>
      </c>
      <c r="V556" s="76">
        <v>0</v>
      </c>
      <c r="W556" s="76">
        <v>0</v>
      </c>
      <c r="X556" s="76">
        <v>0</v>
      </c>
      <c r="Y556" s="76">
        <v>0</v>
      </c>
      <c r="Z556" s="76">
        <v>0</v>
      </c>
      <c r="AA556" s="76">
        <v>0</v>
      </c>
      <c r="AB556" s="76">
        <v>0</v>
      </c>
      <c r="AC556" s="76">
        <v>0</v>
      </c>
      <c r="AD556" s="76">
        <v>0</v>
      </c>
      <c r="AE556" s="76">
        <v>0</v>
      </c>
      <c r="AF556" s="76">
        <v>0</v>
      </c>
      <c r="AG556" s="76">
        <v>0</v>
      </c>
      <c r="AH556" s="76">
        <v>0</v>
      </c>
      <c r="AI556" s="76">
        <v>0</v>
      </c>
      <c r="AJ556" s="77">
        <f t="shared" si="8"/>
        <v>0</v>
      </c>
      <c r="AM556" s="70"/>
    </row>
    <row r="557" spans="1:39" ht="20.100000000000001" hidden="1" customHeight="1" outlineLevel="2">
      <c r="A557" s="73">
        <v>1801</v>
      </c>
      <c r="B557" s="74" t="s">
        <v>1191</v>
      </c>
      <c r="C557" s="75" t="s">
        <v>1298</v>
      </c>
      <c r="D557" s="76">
        <v>0</v>
      </c>
      <c r="E557" s="76">
        <v>0</v>
      </c>
      <c r="F557" s="76">
        <v>0</v>
      </c>
      <c r="G557" s="76">
        <v>0</v>
      </c>
      <c r="H557" s="76">
        <v>0</v>
      </c>
      <c r="I557" s="76">
        <v>0</v>
      </c>
      <c r="J557" s="76">
        <v>0</v>
      </c>
      <c r="K557" s="76">
        <v>0</v>
      </c>
      <c r="L557" s="76">
        <v>0</v>
      </c>
      <c r="M557" s="76">
        <v>0</v>
      </c>
      <c r="N557" s="76">
        <v>0</v>
      </c>
      <c r="O557" s="76">
        <v>0</v>
      </c>
      <c r="P557" s="76">
        <v>0</v>
      </c>
      <c r="Q557" s="76">
        <v>0</v>
      </c>
      <c r="R557" s="76">
        <v>0</v>
      </c>
      <c r="S557" s="76">
        <v>0</v>
      </c>
      <c r="T557" s="76">
        <v>0</v>
      </c>
      <c r="U557" s="76">
        <v>0</v>
      </c>
      <c r="V557" s="76">
        <v>0</v>
      </c>
      <c r="W557" s="76">
        <v>0</v>
      </c>
      <c r="X557" s="76">
        <v>0</v>
      </c>
      <c r="Y557" s="76">
        <v>0</v>
      </c>
      <c r="Z557" s="76">
        <v>0</v>
      </c>
      <c r="AA557" s="76">
        <v>0</v>
      </c>
      <c r="AB557" s="76">
        <v>0</v>
      </c>
      <c r="AC557" s="76">
        <v>0</v>
      </c>
      <c r="AD557" s="76">
        <v>0</v>
      </c>
      <c r="AE557" s="76">
        <v>0</v>
      </c>
      <c r="AF557" s="76">
        <v>0</v>
      </c>
      <c r="AG557" s="76">
        <v>0</v>
      </c>
      <c r="AH557" s="76">
        <v>0</v>
      </c>
      <c r="AI557" s="76">
        <v>0</v>
      </c>
      <c r="AJ557" s="77">
        <f t="shared" si="8"/>
        <v>0</v>
      </c>
      <c r="AM557" s="70"/>
    </row>
    <row r="558" spans="1:39" ht="20.100000000000001" hidden="1" customHeight="1" outlineLevel="2">
      <c r="A558" s="73">
        <v>1802</v>
      </c>
      <c r="B558" s="74" t="s">
        <v>1173</v>
      </c>
      <c r="C558" s="75" t="s">
        <v>1298</v>
      </c>
      <c r="D558" s="76">
        <v>0</v>
      </c>
      <c r="E558" s="76">
        <v>0</v>
      </c>
      <c r="F558" s="76">
        <v>0</v>
      </c>
      <c r="G558" s="76">
        <v>0</v>
      </c>
      <c r="H558" s="76">
        <v>0</v>
      </c>
      <c r="I558" s="76">
        <v>0</v>
      </c>
      <c r="J558" s="76">
        <v>0</v>
      </c>
      <c r="K558" s="76">
        <v>0</v>
      </c>
      <c r="L558" s="76">
        <v>0</v>
      </c>
      <c r="M558" s="76">
        <v>0</v>
      </c>
      <c r="N558" s="76">
        <v>0</v>
      </c>
      <c r="O558" s="76">
        <v>0</v>
      </c>
      <c r="P558" s="76">
        <v>0</v>
      </c>
      <c r="Q558" s="76">
        <v>0</v>
      </c>
      <c r="R558" s="76">
        <v>0</v>
      </c>
      <c r="S558" s="76">
        <v>0</v>
      </c>
      <c r="T558" s="76">
        <v>0</v>
      </c>
      <c r="U558" s="76">
        <v>0</v>
      </c>
      <c r="V558" s="76">
        <v>0</v>
      </c>
      <c r="W558" s="76">
        <v>0</v>
      </c>
      <c r="X558" s="76">
        <v>0</v>
      </c>
      <c r="Y558" s="76">
        <v>0</v>
      </c>
      <c r="Z558" s="76">
        <v>0</v>
      </c>
      <c r="AA558" s="76">
        <v>0</v>
      </c>
      <c r="AB558" s="76">
        <v>0</v>
      </c>
      <c r="AC558" s="76">
        <v>0</v>
      </c>
      <c r="AD558" s="76">
        <v>0</v>
      </c>
      <c r="AE558" s="76">
        <v>0</v>
      </c>
      <c r="AF558" s="76">
        <v>0</v>
      </c>
      <c r="AG558" s="76">
        <v>0</v>
      </c>
      <c r="AH558" s="76">
        <v>0</v>
      </c>
      <c r="AI558" s="76">
        <v>0</v>
      </c>
      <c r="AJ558" s="77">
        <f t="shared" si="8"/>
        <v>0</v>
      </c>
      <c r="AM558" s="70"/>
    </row>
    <row r="559" spans="1:39" ht="20.100000000000001" hidden="1" customHeight="1" outlineLevel="2">
      <c r="A559" s="73">
        <v>1803</v>
      </c>
      <c r="B559" s="74" t="s">
        <v>1192</v>
      </c>
      <c r="C559" s="75" t="s">
        <v>1298</v>
      </c>
      <c r="D559" s="76">
        <v>0</v>
      </c>
      <c r="E559" s="76">
        <v>0</v>
      </c>
      <c r="F559" s="76">
        <v>0</v>
      </c>
      <c r="G559" s="76">
        <v>0</v>
      </c>
      <c r="H559" s="76">
        <v>0</v>
      </c>
      <c r="I559" s="76">
        <v>0</v>
      </c>
      <c r="J559" s="76">
        <v>0</v>
      </c>
      <c r="K559" s="76">
        <v>0</v>
      </c>
      <c r="L559" s="76">
        <v>0</v>
      </c>
      <c r="M559" s="76">
        <v>0</v>
      </c>
      <c r="N559" s="76">
        <v>0</v>
      </c>
      <c r="O559" s="76">
        <v>0</v>
      </c>
      <c r="P559" s="76">
        <v>0</v>
      </c>
      <c r="Q559" s="76">
        <v>0</v>
      </c>
      <c r="R559" s="76">
        <v>0</v>
      </c>
      <c r="S559" s="76">
        <v>0</v>
      </c>
      <c r="T559" s="76">
        <v>0</v>
      </c>
      <c r="U559" s="76">
        <v>0</v>
      </c>
      <c r="V559" s="76">
        <v>0</v>
      </c>
      <c r="W559" s="76">
        <v>0</v>
      </c>
      <c r="X559" s="76">
        <v>0</v>
      </c>
      <c r="Y559" s="76">
        <v>0</v>
      </c>
      <c r="Z559" s="76">
        <v>0</v>
      </c>
      <c r="AA559" s="76">
        <v>0</v>
      </c>
      <c r="AB559" s="76">
        <v>0</v>
      </c>
      <c r="AC559" s="76">
        <v>0</v>
      </c>
      <c r="AD559" s="76">
        <v>0</v>
      </c>
      <c r="AE559" s="76">
        <v>0</v>
      </c>
      <c r="AF559" s="76">
        <v>0</v>
      </c>
      <c r="AG559" s="76">
        <v>0</v>
      </c>
      <c r="AH559" s="76">
        <v>0</v>
      </c>
      <c r="AI559" s="76">
        <v>0</v>
      </c>
      <c r="AJ559" s="77">
        <f t="shared" si="8"/>
        <v>0</v>
      </c>
      <c r="AM559" s="70"/>
    </row>
    <row r="560" spans="1:39" ht="20.100000000000001" hidden="1" customHeight="1" outlineLevel="2">
      <c r="A560" s="73">
        <v>1805</v>
      </c>
      <c r="B560" s="74" t="s">
        <v>1193</v>
      </c>
      <c r="C560" s="75" t="s">
        <v>1298</v>
      </c>
      <c r="D560" s="76">
        <v>0</v>
      </c>
      <c r="E560" s="76">
        <v>0</v>
      </c>
      <c r="F560" s="76">
        <v>0</v>
      </c>
      <c r="G560" s="76">
        <v>0</v>
      </c>
      <c r="H560" s="76">
        <v>0</v>
      </c>
      <c r="I560" s="76">
        <v>0</v>
      </c>
      <c r="J560" s="76">
        <v>0</v>
      </c>
      <c r="K560" s="76">
        <v>0</v>
      </c>
      <c r="L560" s="76">
        <v>0</v>
      </c>
      <c r="M560" s="76">
        <v>0</v>
      </c>
      <c r="N560" s="76">
        <v>0</v>
      </c>
      <c r="O560" s="76">
        <v>0</v>
      </c>
      <c r="P560" s="76">
        <v>0</v>
      </c>
      <c r="Q560" s="76">
        <v>0</v>
      </c>
      <c r="R560" s="76">
        <v>0</v>
      </c>
      <c r="S560" s="76">
        <v>0</v>
      </c>
      <c r="T560" s="76">
        <v>0</v>
      </c>
      <c r="U560" s="76">
        <v>0</v>
      </c>
      <c r="V560" s="76">
        <v>0</v>
      </c>
      <c r="W560" s="76">
        <v>0</v>
      </c>
      <c r="X560" s="76">
        <v>0</v>
      </c>
      <c r="Y560" s="76">
        <v>0</v>
      </c>
      <c r="Z560" s="76">
        <v>0</v>
      </c>
      <c r="AA560" s="76">
        <v>0</v>
      </c>
      <c r="AB560" s="76">
        <v>0</v>
      </c>
      <c r="AC560" s="76">
        <v>0</v>
      </c>
      <c r="AD560" s="76">
        <v>0</v>
      </c>
      <c r="AE560" s="76">
        <v>0</v>
      </c>
      <c r="AF560" s="76">
        <v>0</v>
      </c>
      <c r="AG560" s="76">
        <v>0</v>
      </c>
      <c r="AH560" s="76">
        <v>0</v>
      </c>
      <c r="AI560" s="76">
        <v>0</v>
      </c>
      <c r="AJ560" s="77">
        <f t="shared" si="8"/>
        <v>0</v>
      </c>
      <c r="AM560" s="70"/>
    </row>
    <row r="561" spans="1:39" ht="20.100000000000001" hidden="1" customHeight="1" outlineLevel="2">
      <c r="A561" s="73">
        <v>1806</v>
      </c>
      <c r="B561" s="74" t="s">
        <v>1194</v>
      </c>
      <c r="C561" s="75" t="s">
        <v>1298</v>
      </c>
      <c r="D561" s="76">
        <v>0</v>
      </c>
      <c r="E561" s="76">
        <v>0</v>
      </c>
      <c r="F561" s="76">
        <v>0</v>
      </c>
      <c r="G561" s="76">
        <v>0</v>
      </c>
      <c r="H561" s="76">
        <v>0</v>
      </c>
      <c r="I561" s="76">
        <v>0</v>
      </c>
      <c r="J561" s="76">
        <v>0</v>
      </c>
      <c r="K561" s="76">
        <v>0</v>
      </c>
      <c r="L561" s="76">
        <v>0</v>
      </c>
      <c r="M561" s="76">
        <v>0</v>
      </c>
      <c r="N561" s="76">
        <v>0</v>
      </c>
      <c r="O561" s="76">
        <v>0</v>
      </c>
      <c r="P561" s="76">
        <v>0</v>
      </c>
      <c r="Q561" s="76">
        <v>0</v>
      </c>
      <c r="R561" s="76">
        <v>0</v>
      </c>
      <c r="S561" s="76">
        <v>0</v>
      </c>
      <c r="T561" s="76">
        <v>0</v>
      </c>
      <c r="U561" s="76">
        <v>0</v>
      </c>
      <c r="V561" s="76">
        <v>0</v>
      </c>
      <c r="W561" s="76">
        <v>0</v>
      </c>
      <c r="X561" s="76">
        <v>0</v>
      </c>
      <c r="Y561" s="76">
        <v>0</v>
      </c>
      <c r="Z561" s="76">
        <v>0</v>
      </c>
      <c r="AA561" s="76">
        <v>0</v>
      </c>
      <c r="AB561" s="76">
        <v>0</v>
      </c>
      <c r="AC561" s="76">
        <v>0</v>
      </c>
      <c r="AD561" s="76">
        <v>0</v>
      </c>
      <c r="AE561" s="76">
        <v>0</v>
      </c>
      <c r="AF561" s="76">
        <v>0</v>
      </c>
      <c r="AG561" s="76">
        <v>0</v>
      </c>
      <c r="AH561" s="76">
        <v>0</v>
      </c>
      <c r="AI561" s="76">
        <v>0</v>
      </c>
      <c r="AJ561" s="77">
        <f t="shared" si="8"/>
        <v>0</v>
      </c>
      <c r="AM561" s="70"/>
    </row>
    <row r="562" spans="1:39" ht="20.100000000000001" hidden="1" customHeight="1" outlineLevel="2">
      <c r="A562" s="73">
        <v>1807</v>
      </c>
      <c r="B562" s="74" t="s">
        <v>1195</v>
      </c>
      <c r="C562" s="75" t="s">
        <v>1298</v>
      </c>
      <c r="D562" s="76">
        <v>0</v>
      </c>
      <c r="E562" s="76">
        <v>0</v>
      </c>
      <c r="F562" s="76">
        <v>0</v>
      </c>
      <c r="G562" s="76">
        <v>0</v>
      </c>
      <c r="H562" s="76">
        <v>0</v>
      </c>
      <c r="I562" s="76">
        <v>0</v>
      </c>
      <c r="J562" s="76">
        <v>0</v>
      </c>
      <c r="K562" s="76">
        <v>0</v>
      </c>
      <c r="L562" s="76">
        <v>0</v>
      </c>
      <c r="M562" s="76">
        <v>0</v>
      </c>
      <c r="N562" s="76">
        <v>0</v>
      </c>
      <c r="O562" s="76">
        <v>0</v>
      </c>
      <c r="P562" s="76">
        <v>0</v>
      </c>
      <c r="Q562" s="76">
        <v>0</v>
      </c>
      <c r="R562" s="76">
        <v>0</v>
      </c>
      <c r="S562" s="76">
        <v>0</v>
      </c>
      <c r="T562" s="76">
        <v>0</v>
      </c>
      <c r="U562" s="76">
        <v>0</v>
      </c>
      <c r="V562" s="76">
        <v>0</v>
      </c>
      <c r="W562" s="76">
        <v>0</v>
      </c>
      <c r="X562" s="76">
        <v>0</v>
      </c>
      <c r="Y562" s="76">
        <v>0</v>
      </c>
      <c r="Z562" s="76">
        <v>0</v>
      </c>
      <c r="AA562" s="76">
        <v>0</v>
      </c>
      <c r="AB562" s="76">
        <v>0</v>
      </c>
      <c r="AC562" s="76">
        <v>0</v>
      </c>
      <c r="AD562" s="76">
        <v>0</v>
      </c>
      <c r="AE562" s="76">
        <v>0</v>
      </c>
      <c r="AF562" s="76">
        <v>0</v>
      </c>
      <c r="AG562" s="76">
        <v>0</v>
      </c>
      <c r="AH562" s="76">
        <v>0</v>
      </c>
      <c r="AI562" s="76">
        <v>0</v>
      </c>
      <c r="AJ562" s="77">
        <f t="shared" si="8"/>
        <v>0</v>
      </c>
      <c r="AM562" s="70"/>
    </row>
    <row r="563" spans="1:39" ht="20.100000000000001" hidden="1" customHeight="1" outlineLevel="2">
      <c r="A563" s="73">
        <v>1808</v>
      </c>
      <c r="B563" s="74" t="s">
        <v>1196</v>
      </c>
      <c r="C563" s="75" t="s">
        <v>1298</v>
      </c>
      <c r="D563" s="76">
        <v>0</v>
      </c>
      <c r="E563" s="76">
        <v>0</v>
      </c>
      <c r="F563" s="76">
        <v>0</v>
      </c>
      <c r="G563" s="76">
        <v>0</v>
      </c>
      <c r="H563" s="76">
        <v>0</v>
      </c>
      <c r="I563" s="76">
        <v>0</v>
      </c>
      <c r="J563" s="76">
        <v>0</v>
      </c>
      <c r="K563" s="76">
        <v>0</v>
      </c>
      <c r="L563" s="76">
        <v>0</v>
      </c>
      <c r="M563" s="76">
        <v>0</v>
      </c>
      <c r="N563" s="76">
        <v>0</v>
      </c>
      <c r="O563" s="76">
        <v>0</v>
      </c>
      <c r="P563" s="76">
        <v>0</v>
      </c>
      <c r="Q563" s="76">
        <v>0</v>
      </c>
      <c r="R563" s="76">
        <v>0</v>
      </c>
      <c r="S563" s="76">
        <v>0</v>
      </c>
      <c r="T563" s="76">
        <v>0</v>
      </c>
      <c r="U563" s="76">
        <v>0</v>
      </c>
      <c r="V563" s="76">
        <v>0</v>
      </c>
      <c r="W563" s="76">
        <v>0</v>
      </c>
      <c r="X563" s="76">
        <v>0</v>
      </c>
      <c r="Y563" s="76">
        <v>0</v>
      </c>
      <c r="Z563" s="76">
        <v>0</v>
      </c>
      <c r="AA563" s="76">
        <v>0</v>
      </c>
      <c r="AB563" s="76">
        <v>0</v>
      </c>
      <c r="AC563" s="76">
        <v>0</v>
      </c>
      <c r="AD563" s="76">
        <v>0</v>
      </c>
      <c r="AE563" s="76">
        <v>0</v>
      </c>
      <c r="AF563" s="76">
        <v>0</v>
      </c>
      <c r="AG563" s="76">
        <v>0</v>
      </c>
      <c r="AH563" s="76">
        <v>0</v>
      </c>
      <c r="AI563" s="76">
        <v>0</v>
      </c>
      <c r="AJ563" s="77">
        <f t="shared" si="8"/>
        <v>0</v>
      </c>
      <c r="AM563" s="70"/>
    </row>
    <row r="564" spans="1:39" ht="20.100000000000001" hidden="1" customHeight="1" outlineLevel="2">
      <c r="A564" s="73">
        <v>1809</v>
      </c>
      <c r="B564" s="74" t="s">
        <v>1197</v>
      </c>
      <c r="C564" s="75" t="s">
        <v>1298</v>
      </c>
      <c r="D564" s="76">
        <v>0</v>
      </c>
      <c r="E564" s="76">
        <v>0</v>
      </c>
      <c r="F564" s="76">
        <v>0</v>
      </c>
      <c r="G564" s="76">
        <v>0</v>
      </c>
      <c r="H564" s="76">
        <v>0</v>
      </c>
      <c r="I564" s="76">
        <v>0</v>
      </c>
      <c r="J564" s="76">
        <v>0</v>
      </c>
      <c r="K564" s="76">
        <v>0</v>
      </c>
      <c r="L564" s="76">
        <v>0</v>
      </c>
      <c r="M564" s="76">
        <v>0</v>
      </c>
      <c r="N564" s="76">
        <v>0</v>
      </c>
      <c r="O564" s="76">
        <v>0</v>
      </c>
      <c r="P564" s="76">
        <v>0</v>
      </c>
      <c r="Q564" s="76">
        <v>0</v>
      </c>
      <c r="R564" s="76">
        <v>0</v>
      </c>
      <c r="S564" s="76">
        <v>0</v>
      </c>
      <c r="T564" s="76">
        <v>0</v>
      </c>
      <c r="U564" s="76">
        <v>0</v>
      </c>
      <c r="V564" s="76">
        <v>0</v>
      </c>
      <c r="W564" s="76">
        <v>0</v>
      </c>
      <c r="X564" s="76">
        <v>0</v>
      </c>
      <c r="Y564" s="76">
        <v>0</v>
      </c>
      <c r="Z564" s="76">
        <v>0</v>
      </c>
      <c r="AA564" s="76">
        <v>0</v>
      </c>
      <c r="AB564" s="76">
        <v>0</v>
      </c>
      <c r="AC564" s="76">
        <v>0</v>
      </c>
      <c r="AD564" s="76">
        <v>0</v>
      </c>
      <c r="AE564" s="76">
        <v>0</v>
      </c>
      <c r="AF564" s="76">
        <v>0</v>
      </c>
      <c r="AG564" s="76">
        <v>0</v>
      </c>
      <c r="AH564" s="76">
        <v>0</v>
      </c>
      <c r="AI564" s="76">
        <v>0</v>
      </c>
      <c r="AJ564" s="77">
        <f t="shared" si="8"/>
        <v>0</v>
      </c>
      <c r="AM564" s="70"/>
    </row>
    <row r="565" spans="1:39" ht="20.100000000000001" hidden="1" customHeight="1" outlineLevel="2">
      <c r="A565" s="73">
        <v>1810</v>
      </c>
      <c r="B565" s="74" t="s">
        <v>1198</v>
      </c>
      <c r="C565" s="75" t="s">
        <v>1298</v>
      </c>
      <c r="D565" s="76">
        <v>0</v>
      </c>
      <c r="E565" s="76">
        <v>0</v>
      </c>
      <c r="F565" s="76">
        <v>0</v>
      </c>
      <c r="G565" s="76">
        <v>0</v>
      </c>
      <c r="H565" s="76">
        <v>0</v>
      </c>
      <c r="I565" s="76">
        <v>0</v>
      </c>
      <c r="J565" s="76">
        <v>0</v>
      </c>
      <c r="K565" s="76">
        <v>0</v>
      </c>
      <c r="L565" s="76">
        <v>0</v>
      </c>
      <c r="M565" s="76">
        <v>0</v>
      </c>
      <c r="N565" s="76">
        <v>0</v>
      </c>
      <c r="O565" s="76">
        <v>0</v>
      </c>
      <c r="P565" s="76">
        <v>0</v>
      </c>
      <c r="Q565" s="76">
        <v>0</v>
      </c>
      <c r="R565" s="76">
        <v>0</v>
      </c>
      <c r="S565" s="76">
        <v>0</v>
      </c>
      <c r="T565" s="76">
        <v>0</v>
      </c>
      <c r="U565" s="76">
        <v>0</v>
      </c>
      <c r="V565" s="76">
        <v>0</v>
      </c>
      <c r="W565" s="76">
        <v>0</v>
      </c>
      <c r="X565" s="76">
        <v>0</v>
      </c>
      <c r="Y565" s="76">
        <v>0</v>
      </c>
      <c r="Z565" s="76">
        <v>0</v>
      </c>
      <c r="AA565" s="76">
        <v>0</v>
      </c>
      <c r="AB565" s="76">
        <v>0</v>
      </c>
      <c r="AC565" s="76">
        <v>0</v>
      </c>
      <c r="AD565" s="76">
        <v>0</v>
      </c>
      <c r="AE565" s="76">
        <v>0</v>
      </c>
      <c r="AF565" s="76">
        <v>0</v>
      </c>
      <c r="AG565" s="76">
        <v>0</v>
      </c>
      <c r="AH565" s="76">
        <v>0</v>
      </c>
      <c r="AI565" s="76">
        <v>0</v>
      </c>
      <c r="AJ565" s="77">
        <f t="shared" si="8"/>
        <v>0</v>
      </c>
      <c r="AM565" s="70"/>
    </row>
    <row r="566" spans="1:39" ht="20.100000000000001" hidden="1" customHeight="1" outlineLevel="2">
      <c r="A566" s="73">
        <v>1811</v>
      </c>
      <c r="B566" s="74" t="s">
        <v>1199</v>
      </c>
      <c r="C566" s="75" t="s">
        <v>1298</v>
      </c>
      <c r="D566" s="76">
        <v>0</v>
      </c>
      <c r="E566" s="76">
        <v>0</v>
      </c>
      <c r="F566" s="76">
        <v>0</v>
      </c>
      <c r="G566" s="76">
        <v>0</v>
      </c>
      <c r="H566" s="76">
        <v>0</v>
      </c>
      <c r="I566" s="76">
        <v>0</v>
      </c>
      <c r="J566" s="76">
        <v>0</v>
      </c>
      <c r="K566" s="76">
        <v>0</v>
      </c>
      <c r="L566" s="76">
        <v>0</v>
      </c>
      <c r="M566" s="76">
        <v>0</v>
      </c>
      <c r="N566" s="76">
        <v>0</v>
      </c>
      <c r="O566" s="76">
        <v>0</v>
      </c>
      <c r="P566" s="76">
        <v>0</v>
      </c>
      <c r="Q566" s="76">
        <v>0</v>
      </c>
      <c r="R566" s="76">
        <v>0</v>
      </c>
      <c r="S566" s="76">
        <v>0</v>
      </c>
      <c r="T566" s="76">
        <v>0</v>
      </c>
      <c r="U566" s="76">
        <v>0</v>
      </c>
      <c r="V566" s="76">
        <v>0</v>
      </c>
      <c r="W566" s="76">
        <v>0</v>
      </c>
      <c r="X566" s="76">
        <v>0</v>
      </c>
      <c r="Y566" s="76">
        <v>0</v>
      </c>
      <c r="Z566" s="76">
        <v>0</v>
      </c>
      <c r="AA566" s="76">
        <v>0</v>
      </c>
      <c r="AB566" s="76">
        <v>0</v>
      </c>
      <c r="AC566" s="76">
        <v>0</v>
      </c>
      <c r="AD566" s="76">
        <v>0</v>
      </c>
      <c r="AE566" s="76">
        <v>0</v>
      </c>
      <c r="AF566" s="76">
        <v>0</v>
      </c>
      <c r="AG566" s="76">
        <v>0</v>
      </c>
      <c r="AH566" s="76">
        <v>0</v>
      </c>
      <c r="AI566" s="76">
        <v>0</v>
      </c>
      <c r="AJ566" s="77">
        <f t="shared" si="8"/>
        <v>0</v>
      </c>
      <c r="AM566" s="70"/>
    </row>
    <row r="567" spans="1:39" ht="20.100000000000001" hidden="1" customHeight="1" outlineLevel="2">
      <c r="A567" s="73">
        <v>1812</v>
      </c>
      <c r="B567" s="74" t="s">
        <v>1200</v>
      </c>
      <c r="C567" s="75" t="s">
        <v>1298</v>
      </c>
      <c r="D567" s="76">
        <v>0</v>
      </c>
      <c r="E567" s="76">
        <v>0</v>
      </c>
      <c r="F567" s="76">
        <v>0</v>
      </c>
      <c r="G567" s="76">
        <v>0</v>
      </c>
      <c r="H567" s="76">
        <v>0</v>
      </c>
      <c r="I567" s="76">
        <v>0</v>
      </c>
      <c r="J567" s="76">
        <v>0</v>
      </c>
      <c r="K567" s="76">
        <v>0</v>
      </c>
      <c r="L567" s="76">
        <v>0</v>
      </c>
      <c r="M567" s="76">
        <v>0</v>
      </c>
      <c r="N567" s="76">
        <v>0</v>
      </c>
      <c r="O567" s="76">
        <v>0</v>
      </c>
      <c r="P567" s="76">
        <v>0</v>
      </c>
      <c r="Q567" s="76">
        <v>0</v>
      </c>
      <c r="R567" s="76">
        <v>0</v>
      </c>
      <c r="S567" s="76">
        <v>0</v>
      </c>
      <c r="T567" s="76">
        <v>0</v>
      </c>
      <c r="U567" s="76">
        <v>0</v>
      </c>
      <c r="V567" s="76">
        <v>0</v>
      </c>
      <c r="W567" s="76">
        <v>0</v>
      </c>
      <c r="X567" s="76">
        <v>0</v>
      </c>
      <c r="Y567" s="76">
        <v>0</v>
      </c>
      <c r="Z567" s="76">
        <v>0</v>
      </c>
      <c r="AA567" s="76">
        <v>0</v>
      </c>
      <c r="AB567" s="76">
        <v>0</v>
      </c>
      <c r="AC567" s="76">
        <v>0</v>
      </c>
      <c r="AD567" s="76">
        <v>0</v>
      </c>
      <c r="AE567" s="76">
        <v>0</v>
      </c>
      <c r="AF567" s="76">
        <v>0</v>
      </c>
      <c r="AG567" s="76">
        <v>0</v>
      </c>
      <c r="AH567" s="76">
        <v>0</v>
      </c>
      <c r="AI567" s="76">
        <v>0</v>
      </c>
      <c r="AJ567" s="77">
        <f t="shared" si="8"/>
        <v>0</v>
      </c>
      <c r="AM567" s="70"/>
    </row>
    <row r="568" spans="1:39" ht="20.100000000000001" hidden="1" customHeight="1" outlineLevel="2">
      <c r="A568" s="73">
        <v>1813</v>
      </c>
      <c r="B568" s="74" t="s">
        <v>1201</v>
      </c>
      <c r="C568" s="75" t="s">
        <v>1298</v>
      </c>
      <c r="D568" s="76">
        <v>0</v>
      </c>
      <c r="E568" s="76">
        <v>0</v>
      </c>
      <c r="F568" s="76">
        <v>0</v>
      </c>
      <c r="G568" s="76">
        <v>0</v>
      </c>
      <c r="H568" s="76">
        <v>0</v>
      </c>
      <c r="I568" s="76">
        <v>0</v>
      </c>
      <c r="J568" s="76">
        <v>0</v>
      </c>
      <c r="K568" s="76">
        <v>0</v>
      </c>
      <c r="L568" s="76">
        <v>0</v>
      </c>
      <c r="M568" s="76">
        <v>0</v>
      </c>
      <c r="N568" s="76">
        <v>0</v>
      </c>
      <c r="O568" s="76">
        <v>0</v>
      </c>
      <c r="P568" s="76">
        <v>0</v>
      </c>
      <c r="Q568" s="76">
        <v>0</v>
      </c>
      <c r="R568" s="76">
        <v>0</v>
      </c>
      <c r="S568" s="76">
        <v>0</v>
      </c>
      <c r="T568" s="76">
        <v>0</v>
      </c>
      <c r="U568" s="76">
        <v>0</v>
      </c>
      <c r="V568" s="76">
        <v>0</v>
      </c>
      <c r="W568" s="76">
        <v>0</v>
      </c>
      <c r="X568" s="76">
        <v>0</v>
      </c>
      <c r="Y568" s="76">
        <v>0</v>
      </c>
      <c r="Z568" s="76">
        <v>0</v>
      </c>
      <c r="AA568" s="76">
        <v>0</v>
      </c>
      <c r="AB568" s="76">
        <v>0</v>
      </c>
      <c r="AC568" s="76">
        <v>0</v>
      </c>
      <c r="AD568" s="76">
        <v>0</v>
      </c>
      <c r="AE568" s="76">
        <v>0</v>
      </c>
      <c r="AF568" s="76">
        <v>0</v>
      </c>
      <c r="AG568" s="76">
        <v>0</v>
      </c>
      <c r="AH568" s="76">
        <v>0</v>
      </c>
      <c r="AI568" s="76">
        <v>0</v>
      </c>
      <c r="AJ568" s="77">
        <f t="shared" si="8"/>
        <v>0</v>
      </c>
      <c r="AM568" s="70"/>
    </row>
    <row r="569" spans="1:39" ht="20.100000000000001" hidden="1" customHeight="1" outlineLevel="2">
      <c r="A569" s="73">
        <v>1814</v>
      </c>
      <c r="B569" s="74" t="s">
        <v>1202</v>
      </c>
      <c r="C569" s="75" t="s">
        <v>1298</v>
      </c>
      <c r="D569" s="76">
        <v>0</v>
      </c>
      <c r="E569" s="76">
        <v>0</v>
      </c>
      <c r="F569" s="76">
        <v>0</v>
      </c>
      <c r="G569" s="76">
        <v>0</v>
      </c>
      <c r="H569" s="76">
        <v>0</v>
      </c>
      <c r="I569" s="76">
        <v>0</v>
      </c>
      <c r="J569" s="76">
        <v>0</v>
      </c>
      <c r="K569" s="76">
        <v>0</v>
      </c>
      <c r="L569" s="76">
        <v>0</v>
      </c>
      <c r="M569" s="76">
        <v>0</v>
      </c>
      <c r="N569" s="76">
        <v>0</v>
      </c>
      <c r="O569" s="76">
        <v>0</v>
      </c>
      <c r="P569" s="76">
        <v>0</v>
      </c>
      <c r="Q569" s="76">
        <v>0</v>
      </c>
      <c r="R569" s="76">
        <v>0</v>
      </c>
      <c r="S569" s="76">
        <v>0</v>
      </c>
      <c r="T569" s="76">
        <v>0</v>
      </c>
      <c r="U569" s="76">
        <v>0</v>
      </c>
      <c r="V569" s="76">
        <v>0</v>
      </c>
      <c r="W569" s="76">
        <v>0</v>
      </c>
      <c r="X569" s="76">
        <v>0</v>
      </c>
      <c r="Y569" s="76">
        <v>0</v>
      </c>
      <c r="Z569" s="76">
        <v>0</v>
      </c>
      <c r="AA569" s="76">
        <v>0</v>
      </c>
      <c r="AB569" s="76">
        <v>0</v>
      </c>
      <c r="AC569" s="76">
        <v>0</v>
      </c>
      <c r="AD569" s="76">
        <v>0</v>
      </c>
      <c r="AE569" s="76">
        <v>0</v>
      </c>
      <c r="AF569" s="76">
        <v>0</v>
      </c>
      <c r="AG569" s="76">
        <v>0</v>
      </c>
      <c r="AH569" s="76">
        <v>0</v>
      </c>
      <c r="AI569" s="76">
        <v>0</v>
      </c>
      <c r="AJ569" s="77">
        <f t="shared" si="8"/>
        <v>0</v>
      </c>
      <c r="AM569" s="70"/>
    </row>
    <row r="570" spans="1:39" ht="20.100000000000001" hidden="1" customHeight="1" outlineLevel="2">
      <c r="A570" s="73">
        <v>1815</v>
      </c>
      <c r="B570" s="74" t="s">
        <v>1184</v>
      </c>
      <c r="C570" s="75" t="s">
        <v>1298</v>
      </c>
      <c r="D570" s="76">
        <v>0</v>
      </c>
      <c r="E570" s="76">
        <v>0</v>
      </c>
      <c r="F570" s="76">
        <v>0</v>
      </c>
      <c r="G570" s="76">
        <v>0</v>
      </c>
      <c r="H570" s="76">
        <v>0</v>
      </c>
      <c r="I570" s="76">
        <v>0</v>
      </c>
      <c r="J570" s="76">
        <v>0</v>
      </c>
      <c r="K570" s="76">
        <v>0</v>
      </c>
      <c r="L570" s="76">
        <v>0</v>
      </c>
      <c r="M570" s="76">
        <v>0</v>
      </c>
      <c r="N570" s="76">
        <v>0</v>
      </c>
      <c r="O570" s="76">
        <v>0</v>
      </c>
      <c r="P570" s="76">
        <v>0</v>
      </c>
      <c r="Q570" s="76">
        <v>0</v>
      </c>
      <c r="R570" s="76">
        <v>0</v>
      </c>
      <c r="S570" s="76">
        <v>0</v>
      </c>
      <c r="T570" s="76">
        <v>0</v>
      </c>
      <c r="U570" s="76">
        <v>0</v>
      </c>
      <c r="V570" s="76">
        <v>0</v>
      </c>
      <c r="W570" s="76">
        <v>0</v>
      </c>
      <c r="X570" s="76">
        <v>0</v>
      </c>
      <c r="Y570" s="76">
        <v>0</v>
      </c>
      <c r="Z570" s="76">
        <v>0</v>
      </c>
      <c r="AA570" s="76">
        <v>0</v>
      </c>
      <c r="AB570" s="76">
        <v>0</v>
      </c>
      <c r="AC570" s="76">
        <v>0</v>
      </c>
      <c r="AD570" s="76">
        <v>0</v>
      </c>
      <c r="AE570" s="76">
        <v>0</v>
      </c>
      <c r="AF570" s="76">
        <v>0</v>
      </c>
      <c r="AG570" s="76">
        <v>0</v>
      </c>
      <c r="AH570" s="76">
        <v>0</v>
      </c>
      <c r="AI570" s="76">
        <v>0</v>
      </c>
      <c r="AJ570" s="77">
        <f t="shared" si="8"/>
        <v>0</v>
      </c>
      <c r="AM570" s="70"/>
    </row>
    <row r="571" spans="1:39" ht="20.100000000000001" hidden="1" customHeight="1" outlineLevel="2">
      <c r="A571" s="73">
        <v>1816</v>
      </c>
      <c r="B571" s="74" t="s">
        <v>1203</v>
      </c>
      <c r="C571" s="75" t="s">
        <v>1298</v>
      </c>
      <c r="D571" s="76">
        <v>0</v>
      </c>
      <c r="E571" s="76">
        <v>0</v>
      </c>
      <c r="F571" s="76">
        <v>0</v>
      </c>
      <c r="G571" s="76">
        <v>0</v>
      </c>
      <c r="H571" s="76">
        <v>0</v>
      </c>
      <c r="I571" s="76">
        <v>0</v>
      </c>
      <c r="J571" s="76">
        <v>0</v>
      </c>
      <c r="K571" s="76">
        <v>0</v>
      </c>
      <c r="L571" s="76">
        <v>0</v>
      </c>
      <c r="M571" s="76">
        <v>0</v>
      </c>
      <c r="N571" s="76">
        <v>0</v>
      </c>
      <c r="O571" s="76">
        <v>0</v>
      </c>
      <c r="P571" s="76">
        <v>0</v>
      </c>
      <c r="Q571" s="76">
        <v>0</v>
      </c>
      <c r="R571" s="76">
        <v>0</v>
      </c>
      <c r="S571" s="76">
        <v>0</v>
      </c>
      <c r="T571" s="76">
        <v>0</v>
      </c>
      <c r="U571" s="76">
        <v>0</v>
      </c>
      <c r="V571" s="76">
        <v>0</v>
      </c>
      <c r="W571" s="76">
        <v>0</v>
      </c>
      <c r="X571" s="76">
        <v>0</v>
      </c>
      <c r="Y571" s="76">
        <v>0</v>
      </c>
      <c r="Z571" s="76">
        <v>0</v>
      </c>
      <c r="AA571" s="76">
        <v>0</v>
      </c>
      <c r="AB571" s="76">
        <v>0</v>
      </c>
      <c r="AC571" s="76">
        <v>0</v>
      </c>
      <c r="AD571" s="76">
        <v>0</v>
      </c>
      <c r="AE571" s="76">
        <v>0</v>
      </c>
      <c r="AF571" s="76">
        <v>0</v>
      </c>
      <c r="AG571" s="76">
        <v>0</v>
      </c>
      <c r="AH571" s="76">
        <v>0</v>
      </c>
      <c r="AI571" s="76">
        <v>0</v>
      </c>
      <c r="AJ571" s="77">
        <f t="shared" si="8"/>
        <v>0</v>
      </c>
      <c r="AM571" s="70"/>
    </row>
    <row r="572" spans="1:39" ht="20.100000000000001" hidden="1" customHeight="1" outlineLevel="2">
      <c r="A572" s="73">
        <v>1817</v>
      </c>
      <c r="B572" s="74" t="s">
        <v>1204</v>
      </c>
      <c r="C572" s="75" t="s">
        <v>1298</v>
      </c>
      <c r="D572" s="76">
        <v>0</v>
      </c>
      <c r="E572" s="76">
        <v>0</v>
      </c>
      <c r="F572" s="76">
        <v>0</v>
      </c>
      <c r="G572" s="76">
        <v>0</v>
      </c>
      <c r="H572" s="76">
        <v>0</v>
      </c>
      <c r="I572" s="76">
        <v>0</v>
      </c>
      <c r="J572" s="76">
        <v>0</v>
      </c>
      <c r="K572" s="76">
        <v>0</v>
      </c>
      <c r="L572" s="76">
        <v>0</v>
      </c>
      <c r="M572" s="76">
        <v>0</v>
      </c>
      <c r="N572" s="76">
        <v>0</v>
      </c>
      <c r="O572" s="76">
        <v>0</v>
      </c>
      <c r="P572" s="76">
        <v>0</v>
      </c>
      <c r="Q572" s="76">
        <v>0</v>
      </c>
      <c r="R572" s="76">
        <v>0</v>
      </c>
      <c r="S572" s="76">
        <v>0</v>
      </c>
      <c r="T572" s="76">
        <v>0</v>
      </c>
      <c r="U572" s="76">
        <v>0</v>
      </c>
      <c r="V572" s="76">
        <v>0</v>
      </c>
      <c r="W572" s="76">
        <v>0</v>
      </c>
      <c r="X572" s="76">
        <v>0</v>
      </c>
      <c r="Y572" s="76">
        <v>0</v>
      </c>
      <c r="Z572" s="76">
        <v>0</v>
      </c>
      <c r="AA572" s="76">
        <v>0</v>
      </c>
      <c r="AB572" s="76">
        <v>0</v>
      </c>
      <c r="AC572" s="76">
        <v>0</v>
      </c>
      <c r="AD572" s="76">
        <v>0</v>
      </c>
      <c r="AE572" s="76">
        <v>0</v>
      </c>
      <c r="AF572" s="76">
        <v>0</v>
      </c>
      <c r="AG572" s="76">
        <v>0</v>
      </c>
      <c r="AH572" s="76">
        <v>0</v>
      </c>
      <c r="AI572" s="76">
        <v>0</v>
      </c>
      <c r="AJ572" s="77">
        <f t="shared" si="8"/>
        <v>0</v>
      </c>
      <c r="AM572" s="70"/>
    </row>
    <row r="573" spans="1:39" ht="20.100000000000001" hidden="1" customHeight="1" outlineLevel="2">
      <c r="A573" s="73">
        <v>1818</v>
      </c>
      <c r="B573" s="74" t="s">
        <v>1205</v>
      </c>
      <c r="C573" s="75" t="s">
        <v>1298</v>
      </c>
      <c r="D573" s="76">
        <v>0</v>
      </c>
      <c r="E573" s="76">
        <v>0</v>
      </c>
      <c r="F573" s="76">
        <v>0</v>
      </c>
      <c r="G573" s="76">
        <v>0</v>
      </c>
      <c r="H573" s="76">
        <v>0</v>
      </c>
      <c r="I573" s="76">
        <v>0</v>
      </c>
      <c r="J573" s="76">
        <v>0</v>
      </c>
      <c r="K573" s="76">
        <v>0</v>
      </c>
      <c r="L573" s="76">
        <v>0</v>
      </c>
      <c r="M573" s="76">
        <v>0</v>
      </c>
      <c r="N573" s="76">
        <v>0</v>
      </c>
      <c r="O573" s="76">
        <v>0</v>
      </c>
      <c r="P573" s="76">
        <v>0</v>
      </c>
      <c r="Q573" s="76">
        <v>0</v>
      </c>
      <c r="R573" s="76">
        <v>0</v>
      </c>
      <c r="S573" s="76">
        <v>0</v>
      </c>
      <c r="T573" s="76">
        <v>0</v>
      </c>
      <c r="U573" s="76">
        <v>0</v>
      </c>
      <c r="V573" s="76">
        <v>0</v>
      </c>
      <c r="W573" s="76">
        <v>0</v>
      </c>
      <c r="X573" s="76">
        <v>0</v>
      </c>
      <c r="Y573" s="76">
        <v>0</v>
      </c>
      <c r="Z573" s="76">
        <v>0</v>
      </c>
      <c r="AA573" s="76">
        <v>0</v>
      </c>
      <c r="AB573" s="76">
        <v>0</v>
      </c>
      <c r="AC573" s="76">
        <v>0</v>
      </c>
      <c r="AD573" s="76">
        <v>0</v>
      </c>
      <c r="AE573" s="76">
        <v>0</v>
      </c>
      <c r="AF573" s="76">
        <v>0</v>
      </c>
      <c r="AG573" s="76">
        <v>0</v>
      </c>
      <c r="AH573" s="76">
        <v>0</v>
      </c>
      <c r="AI573" s="76">
        <v>0</v>
      </c>
      <c r="AJ573" s="77">
        <f t="shared" si="8"/>
        <v>0</v>
      </c>
      <c r="AM573" s="70"/>
    </row>
    <row r="574" spans="1:39" ht="20.100000000000001" hidden="1" customHeight="1" outlineLevel="2">
      <c r="A574" s="73">
        <v>1819</v>
      </c>
      <c r="B574" s="74" t="s">
        <v>1206</v>
      </c>
      <c r="C574" s="75" t="s">
        <v>1298</v>
      </c>
      <c r="D574" s="76">
        <v>0</v>
      </c>
      <c r="E574" s="76">
        <v>0</v>
      </c>
      <c r="F574" s="76">
        <v>0</v>
      </c>
      <c r="G574" s="76">
        <v>0</v>
      </c>
      <c r="H574" s="76">
        <v>0</v>
      </c>
      <c r="I574" s="76">
        <v>0</v>
      </c>
      <c r="J574" s="76">
        <v>0</v>
      </c>
      <c r="K574" s="76">
        <v>0</v>
      </c>
      <c r="L574" s="76">
        <v>0</v>
      </c>
      <c r="M574" s="76">
        <v>0</v>
      </c>
      <c r="N574" s="76">
        <v>0</v>
      </c>
      <c r="O574" s="76">
        <v>0</v>
      </c>
      <c r="P574" s="76">
        <v>0</v>
      </c>
      <c r="Q574" s="76">
        <v>0</v>
      </c>
      <c r="R574" s="76">
        <v>0</v>
      </c>
      <c r="S574" s="76">
        <v>0</v>
      </c>
      <c r="T574" s="76">
        <v>0</v>
      </c>
      <c r="U574" s="76">
        <v>0</v>
      </c>
      <c r="V574" s="76">
        <v>0</v>
      </c>
      <c r="W574" s="76">
        <v>0</v>
      </c>
      <c r="X574" s="76">
        <v>0</v>
      </c>
      <c r="Y574" s="76">
        <v>0</v>
      </c>
      <c r="Z574" s="76">
        <v>0</v>
      </c>
      <c r="AA574" s="76">
        <v>0</v>
      </c>
      <c r="AB574" s="76">
        <v>0</v>
      </c>
      <c r="AC574" s="76">
        <v>0</v>
      </c>
      <c r="AD574" s="76">
        <v>0</v>
      </c>
      <c r="AE574" s="76">
        <v>0</v>
      </c>
      <c r="AF574" s="76">
        <v>0</v>
      </c>
      <c r="AG574" s="76">
        <v>0</v>
      </c>
      <c r="AH574" s="76">
        <v>0</v>
      </c>
      <c r="AI574" s="76">
        <v>0</v>
      </c>
      <c r="AJ574" s="77">
        <f t="shared" si="8"/>
        <v>0</v>
      </c>
      <c r="AM574" s="70"/>
    </row>
    <row r="575" spans="1:39" ht="20.100000000000001" hidden="1" customHeight="1" outlineLevel="2">
      <c r="A575" s="73">
        <v>1820</v>
      </c>
      <c r="B575" s="74" t="s">
        <v>1207</v>
      </c>
      <c r="C575" s="75" t="s">
        <v>1298</v>
      </c>
      <c r="D575" s="76">
        <v>0</v>
      </c>
      <c r="E575" s="76">
        <v>0</v>
      </c>
      <c r="F575" s="76">
        <v>0</v>
      </c>
      <c r="G575" s="76">
        <v>0</v>
      </c>
      <c r="H575" s="76">
        <v>0</v>
      </c>
      <c r="I575" s="76">
        <v>0</v>
      </c>
      <c r="J575" s="76">
        <v>0</v>
      </c>
      <c r="K575" s="76">
        <v>0</v>
      </c>
      <c r="L575" s="76">
        <v>0</v>
      </c>
      <c r="M575" s="76">
        <v>0</v>
      </c>
      <c r="N575" s="76">
        <v>0</v>
      </c>
      <c r="O575" s="76">
        <v>0</v>
      </c>
      <c r="P575" s="76">
        <v>0</v>
      </c>
      <c r="Q575" s="76">
        <v>0</v>
      </c>
      <c r="R575" s="76">
        <v>0</v>
      </c>
      <c r="S575" s="76">
        <v>0</v>
      </c>
      <c r="T575" s="76">
        <v>0</v>
      </c>
      <c r="U575" s="76">
        <v>0</v>
      </c>
      <c r="V575" s="76">
        <v>0</v>
      </c>
      <c r="W575" s="76">
        <v>0</v>
      </c>
      <c r="X575" s="76">
        <v>0</v>
      </c>
      <c r="Y575" s="76">
        <v>0</v>
      </c>
      <c r="Z575" s="76">
        <v>0</v>
      </c>
      <c r="AA575" s="76">
        <v>0</v>
      </c>
      <c r="AB575" s="76">
        <v>0</v>
      </c>
      <c r="AC575" s="76">
        <v>0</v>
      </c>
      <c r="AD575" s="76">
        <v>0</v>
      </c>
      <c r="AE575" s="76">
        <v>0</v>
      </c>
      <c r="AF575" s="76">
        <v>0</v>
      </c>
      <c r="AG575" s="76">
        <v>0</v>
      </c>
      <c r="AH575" s="76">
        <v>0</v>
      </c>
      <c r="AI575" s="76">
        <v>0</v>
      </c>
      <c r="AJ575" s="77">
        <f t="shared" si="8"/>
        <v>0</v>
      </c>
      <c r="AM575" s="70"/>
    </row>
    <row r="576" spans="1:39" ht="20.100000000000001" hidden="1" customHeight="1" outlineLevel="2">
      <c r="A576" s="73">
        <v>1901</v>
      </c>
      <c r="B576" s="74" t="s">
        <v>1208</v>
      </c>
      <c r="C576" s="75" t="s">
        <v>1298</v>
      </c>
      <c r="D576" s="76">
        <v>0</v>
      </c>
      <c r="E576" s="76">
        <v>0</v>
      </c>
      <c r="F576" s="76">
        <v>0</v>
      </c>
      <c r="G576" s="76">
        <v>0</v>
      </c>
      <c r="H576" s="76">
        <v>0</v>
      </c>
      <c r="I576" s="76">
        <v>0</v>
      </c>
      <c r="J576" s="76">
        <v>0</v>
      </c>
      <c r="K576" s="76">
        <v>0</v>
      </c>
      <c r="L576" s="76">
        <v>0</v>
      </c>
      <c r="M576" s="76">
        <v>0</v>
      </c>
      <c r="N576" s="76">
        <v>0</v>
      </c>
      <c r="O576" s="76">
        <v>0</v>
      </c>
      <c r="P576" s="76">
        <v>0</v>
      </c>
      <c r="Q576" s="76">
        <v>0</v>
      </c>
      <c r="R576" s="76">
        <v>0</v>
      </c>
      <c r="S576" s="76">
        <v>0</v>
      </c>
      <c r="T576" s="76">
        <v>0</v>
      </c>
      <c r="U576" s="76">
        <v>0</v>
      </c>
      <c r="V576" s="76">
        <v>0</v>
      </c>
      <c r="W576" s="76">
        <v>0</v>
      </c>
      <c r="X576" s="76">
        <v>0</v>
      </c>
      <c r="Y576" s="76">
        <v>0</v>
      </c>
      <c r="Z576" s="76">
        <v>0</v>
      </c>
      <c r="AA576" s="76">
        <v>0</v>
      </c>
      <c r="AB576" s="76">
        <v>0</v>
      </c>
      <c r="AC576" s="76">
        <v>0</v>
      </c>
      <c r="AD576" s="76">
        <v>0</v>
      </c>
      <c r="AE576" s="76">
        <v>0</v>
      </c>
      <c r="AF576" s="76">
        <v>0</v>
      </c>
      <c r="AG576" s="76">
        <v>0</v>
      </c>
      <c r="AH576" s="76">
        <v>0</v>
      </c>
      <c r="AI576" s="76">
        <v>0</v>
      </c>
      <c r="AJ576" s="77">
        <f t="shared" si="8"/>
        <v>0</v>
      </c>
      <c r="AM576" s="70"/>
    </row>
    <row r="577" spans="1:39" ht="20.100000000000001" hidden="1" customHeight="1" outlineLevel="2">
      <c r="A577" s="73">
        <v>1902</v>
      </c>
      <c r="B577" s="74" t="s">
        <v>1209</v>
      </c>
      <c r="C577" s="75" t="s">
        <v>1298</v>
      </c>
      <c r="D577" s="76">
        <v>0</v>
      </c>
      <c r="E577" s="76">
        <v>0</v>
      </c>
      <c r="F577" s="76">
        <v>0</v>
      </c>
      <c r="G577" s="76">
        <v>0</v>
      </c>
      <c r="H577" s="76">
        <v>0</v>
      </c>
      <c r="I577" s="76">
        <v>0</v>
      </c>
      <c r="J577" s="76">
        <v>0</v>
      </c>
      <c r="K577" s="76">
        <v>0</v>
      </c>
      <c r="L577" s="76">
        <v>0</v>
      </c>
      <c r="M577" s="76">
        <v>0</v>
      </c>
      <c r="N577" s="76">
        <v>0</v>
      </c>
      <c r="O577" s="76">
        <v>0</v>
      </c>
      <c r="P577" s="76">
        <v>0</v>
      </c>
      <c r="Q577" s="76">
        <v>0</v>
      </c>
      <c r="R577" s="76">
        <v>0</v>
      </c>
      <c r="S577" s="76">
        <v>0</v>
      </c>
      <c r="T577" s="76">
        <v>0</v>
      </c>
      <c r="U577" s="76">
        <v>0</v>
      </c>
      <c r="V577" s="76">
        <v>0</v>
      </c>
      <c r="W577" s="76">
        <v>0</v>
      </c>
      <c r="X577" s="76">
        <v>0</v>
      </c>
      <c r="Y577" s="76">
        <v>0</v>
      </c>
      <c r="Z577" s="76">
        <v>0</v>
      </c>
      <c r="AA577" s="76">
        <v>0</v>
      </c>
      <c r="AB577" s="76">
        <v>0</v>
      </c>
      <c r="AC577" s="76">
        <v>0</v>
      </c>
      <c r="AD577" s="76">
        <v>0</v>
      </c>
      <c r="AE577" s="76">
        <v>0</v>
      </c>
      <c r="AF577" s="76">
        <v>0</v>
      </c>
      <c r="AG577" s="76">
        <v>0</v>
      </c>
      <c r="AH577" s="76">
        <v>0</v>
      </c>
      <c r="AI577" s="76">
        <v>0</v>
      </c>
      <c r="AJ577" s="77">
        <f t="shared" si="8"/>
        <v>0</v>
      </c>
      <c r="AM577" s="70"/>
    </row>
    <row r="578" spans="1:39" ht="20.100000000000001" hidden="1" customHeight="1" outlineLevel="2">
      <c r="A578" s="73">
        <v>1903</v>
      </c>
      <c r="B578" s="74" t="s">
        <v>1210</v>
      </c>
      <c r="C578" s="75" t="s">
        <v>1298</v>
      </c>
      <c r="D578" s="76">
        <v>0</v>
      </c>
      <c r="E578" s="76">
        <v>0</v>
      </c>
      <c r="F578" s="76">
        <v>0</v>
      </c>
      <c r="G578" s="76">
        <v>0</v>
      </c>
      <c r="H578" s="76">
        <v>0</v>
      </c>
      <c r="I578" s="76">
        <v>0</v>
      </c>
      <c r="J578" s="76">
        <v>0</v>
      </c>
      <c r="K578" s="76">
        <v>0</v>
      </c>
      <c r="L578" s="76">
        <v>0</v>
      </c>
      <c r="M578" s="76">
        <v>0</v>
      </c>
      <c r="N578" s="76">
        <v>0</v>
      </c>
      <c r="O578" s="76">
        <v>0</v>
      </c>
      <c r="P578" s="76">
        <v>0</v>
      </c>
      <c r="Q578" s="76">
        <v>0</v>
      </c>
      <c r="R578" s="76">
        <v>0</v>
      </c>
      <c r="S578" s="76">
        <v>0</v>
      </c>
      <c r="T578" s="76">
        <v>0</v>
      </c>
      <c r="U578" s="76">
        <v>0</v>
      </c>
      <c r="V578" s="76">
        <v>0</v>
      </c>
      <c r="W578" s="76">
        <v>0</v>
      </c>
      <c r="X578" s="76">
        <v>0</v>
      </c>
      <c r="Y578" s="76">
        <v>0</v>
      </c>
      <c r="Z578" s="76">
        <v>0</v>
      </c>
      <c r="AA578" s="76">
        <v>0</v>
      </c>
      <c r="AB578" s="76">
        <v>0</v>
      </c>
      <c r="AC578" s="76">
        <v>0</v>
      </c>
      <c r="AD578" s="76">
        <v>0</v>
      </c>
      <c r="AE578" s="76">
        <v>0</v>
      </c>
      <c r="AF578" s="76">
        <v>0</v>
      </c>
      <c r="AG578" s="76">
        <v>0</v>
      </c>
      <c r="AH578" s="76">
        <v>0</v>
      </c>
      <c r="AI578" s="76">
        <v>0</v>
      </c>
      <c r="AJ578" s="77">
        <f t="shared" si="8"/>
        <v>0</v>
      </c>
      <c r="AM578" s="70"/>
    </row>
    <row r="579" spans="1:39" ht="20.100000000000001" hidden="1" customHeight="1" outlineLevel="2">
      <c r="A579" s="73">
        <v>1904</v>
      </c>
      <c r="B579" s="74" t="s">
        <v>1211</v>
      </c>
      <c r="C579" s="75" t="s">
        <v>1298</v>
      </c>
      <c r="D579" s="76">
        <v>0</v>
      </c>
      <c r="E579" s="76">
        <v>0</v>
      </c>
      <c r="F579" s="76">
        <v>0</v>
      </c>
      <c r="G579" s="76">
        <v>0</v>
      </c>
      <c r="H579" s="76">
        <v>0</v>
      </c>
      <c r="I579" s="76">
        <v>0</v>
      </c>
      <c r="J579" s="76">
        <v>0</v>
      </c>
      <c r="K579" s="76">
        <v>0</v>
      </c>
      <c r="L579" s="76">
        <v>0</v>
      </c>
      <c r="M579" s="76">
        <v>0</v>
      </c>
      <c r="N579" s="76">
        <v>0</v>
      </c>
      <c r="O579" s="76">
        <v>0</v>
      </c>
      <c r="P579" s="76">
        <v>0</v>
      </c>
      <c r="Q579" s="76">
        <v>0</v>
      </c>
      <c r="R579" s="76">
        <v>0</v>
      </c>
      <c r="S579" s="76">
        <v>0</v>
      </c>
      <c r="T579" s="76">
        <v>0</v>
      </c>
      <c r="U579" s="76">
        <v>0</v>
      </c>
      <c r="V579" s="76">
        <v>0</v>
      </c>
      <c r="W579" s="76">
        <v>0</v>
      </c>
      <c r="X579" s="76">
        <v>0</v>
      </c>
      <c r="Y579" s="76">
        <v>0</v>
      </c>
      <c r="Z579" s="76">
        <v>0</v>
      </c>
      <c r="AA579" s="76">
        <v>0</v>
      </c>
      <c r="AB579" s="76">
        <v>0</v>
      </c>
      <c r="AC579" s="76">
        <v>0</v>
      </c>
      <c r="AD579" s="76">
        <v>0</v>
      </c>
      <c r="AE579" s="76">
        <v>0</v>
      </c>
      <c r="AF579" s="76">
        <v>0</v>
      </c>
      <c r="AG579" s="76">
        <v>0</v>
      </c>
      <c r="AH579" s="76">
        <v>0</v>
      </c>
      <c r="AI579" s="76">
        <v>0</v>
      </c>
      <c r="AJ579" s="77">
        <f t="shared" si="8"/>
        <v>0</v>
      </c>
      <c r="AM579" s="70"/>
    </row>
    <row r="580" spans="1:39" ht="20.100000000000001" hidden="1" customHeight="1" outlineLevel="2">
      <c r="A580" s="73">
        <v>1905</v>
      </c>
      <c r="B580" s="74" t="s">
        <v>1212</v>
      </c>
      <c r="C580" s="75" t="s">
        <v>1298</v>
      </c>
      <c r="D580" s="76">
        <v>0</v>
      </c>
      <c r="E580" s="76">
        <v>0</v>
      </c>
      <c r="F580" s="76">
        <v>0</v>
      </c>
      <c r="G580" s="76">
        <v>0</v>
      </c>
      <c r="H580" s="76">
        <v>0</v>
      </c>
      <c r="I580" s="76">
        <v>0</v>
      </c>
      <c r="J580" s="76">
        <v>0</v>
      </c>
      <c r="K580" s="76">
        <v>0</v>
      </c>
      <c r="L580" s="76">
        <v>0</v>
      </c>
      <c r="M580" s="76">
        <v>0</v>
      </c>
      <c r="N580" s="76">
        <v>0</v>
      </c>
      <c r="O580" s="76">
        <v>0</v>
      </c>
      <c r="P580" s="76">
        <v>0</v>
      </c>
      <c r="Q580" s="76">
        <v>0</v>
      </c>
      <c r="R580" s="76">
        <v>0</v>
      </c>
      <c r="S580" s="76">
        <v>0</v>
      </c>
      <c r="T580" s="76">
        <v>0</v>
      </c>
      <c r="U580" s="76">
        <v>0</v>
      </c>
      <c r="V580" s="76">
        <v>0</v>
      </c>
      <c r="W580" s="76">
        <v>0</v>
      </c>
      <c r="X580" s="76">
        <v>0</v>
      </c>
      <c r="Y580" s="76">
        <v>0</v>
      </c>
      <c r="Z580" s="76">
        <v>0</v>
      </c>
      <c r="AA580" s="76">
        <v>0</v>
      </c>
      <c r="AB580" s="76">
        <v>0</v>
      </c>
      <c r="AC580" s="76">
        <v>0</v>
      </c>
      <c r="AD580" s="76">
        <v>0</v>
      </c>
      <c r="AE580" s="76">
        <v>0</v>
      </c>
      <c r="AF580" s="76">
        <v>0</v>
      </c>
      <c r="AG580" s="76">
        <v>0</v>
      </c>
      <c r="AH580" s="76">
        <v>0</v>
      </c>
      <c r="AI580" s="76">
        <v>0</v>
      </c>
      <c r="AJ580" s="77">
        <f t="shared" si="8"/>
        <v>0</v>
      </c>
      <c r="AM580" s="70"/>
    </row>
    <row r="581" spans="1:39" ht="20.100000000000001" hidden="1" customHeight="1" outlineLevel="2">
      <c r="A581" s="73">
        <v>1906</v>
      </c>
      <c r="B581" s="74" t="s">
        <v>1188</v>
      </c>
      <c r="C581" s="75" t="s">
        <v>1298</v>
      </c>
      <c r="D581" s="76">
        <v>0</v>
      </c>
      <c r="E581" s="76">
        <v>0</v>
      </c>
      <c r="F581" s="76">
        <v>0</v>
      </c>
      <c r="G581" s="76">
        <v>0</v>
      </c>
      <c r="H581" s="76">
        <v>0</v>
      </c>
      <c r="I581" s="76">
        <v>0</v>
      </c>
      <c r="J581" s="76">
        <v>0</v>
      </c>
      <c r="K581" s="76">
        <v>0</v>
      </c>
      <c r="L581" s="76">
        <v>0</v>
      </c>
      <c r="M581" s="76">
        <v>0</v>
      </c>
      <c r="N581" s="76">
        <v>0</v>
      </c>
      <c r="O581" s="76">
        <v>0</v>
      </c>
      <c r="P581" s="76">
        <v>0</v>
      </c>
      <c r="Q581" s="76">
        <v>0</v>
      </c>
      <c r="R581" s="76">
        <v>0</v>
      </c>
      <c r="S581" s="76">
        <v>0</v>
      </c>
      <c r="T581" s="76">
        <v>0</v>
      </c>
      <c r="U581" s="76">
        <v>0</v>
      </c>
      <c r="V581" s="76">
        <v>0</v>
      </c>
      <c r="W581" s="76">
        <v>0</v>
      </c>
      <c r="X581" s="76">
        <v>0</v>
      </c>
      <c r="Y581" s="76">
        <v>0</v>
      </c>
      <c r="Z581" s="76">
        <v>0</v>
      </c>
      <c r="AA581" s="76">
        <v>0</v>
      </c>
      <c r="AB581" s="76">
        <v>0</v>
      </c>
      <c r="AC581" s="76">
        <v>0</v>
      </c>
      <c r="AD581" s="76">
        <v>0</v>
      </c>
      <c r="AE581" s="76">
        <v>0</v>
      </c>
      <c r="AF581" s="76">
        <v>0</v>
      </c>
      <c r="AG581" s="76">
        <v>0</v>
      </c>
      <c r="AH581" s="76">
        <v>0</v>
      </c>
      <c r="AI581" s="76">
        <v>0</v>
      </c>
      <c r="AJ581" s="77">
        <f t="shared" si="8"/>
        <v>0</v>
      </c>
      <c r="AM581" s="70"/>
    </row>
    <row r="582" spans="1:39" ht="20.100000000000001" hidden="1" customHeight="1" outlineLevel="2">
      <c r="A582" s="73">
        <v>1907</v>
      </c>
      <c r="B582" s="74" t="s">
        <v>1213</v>
      </c>
      <c r="C582" s="75" t="s">
        <v>1298</v>
      </c>
      <c r="D582" s="76">
        <v>0</v>
      </c>
      <c r="E582" s="76">
        <v>0</v>
      </c>
      <c r="F582" s="76">
        <v>0</v>
      </c>
      <c r="G582" s="76">
        <v>0</v>
      </c>
      <c r="H582" s="76">
        <v>0</v>
      </c>
      <c r="I582" s="76">
        <v>0</v>
      </c>
      <c r="J582" s="76">
        <v>0</v>
      </c>
      <c r="K582" s="76">
        <v>0</v>
      </c>
      <c r="L582" s="76">
        <v>0</v>
      </c>
      <c r="M582" s="76">
        <v>0</v>
      </c>
      <c r="N582" s="76">
        <v>0</v>
      </c>
      <c r="O582" s="76">
        <v>0</v>
      </c>
      <c r="P582" s="76">
        <v>0</v>
      </c>
      <c r="Q582" s="76">
        <v>0</v>
      </c>
      <c r="R582" s="76">
        <v>0</v>
      </c>
      <c r="S582" s="76">
        <v>0</v>
      </c>
      <c r="T582" s="76">
        <v>0</v>
      </c>
      <c r="U582" s="76">
        <v>0</v>
      </c>
      <c r="V582" s="76">
        <v>0</v>
      </c>
      <c r="W582" s="76">
        <v>0</v>
      </c>
      <c r="X582" s="76">
        <v>0</v>
      </c>
      <c r="Y582" s="76">
        <v>0</v>
      </c>
      <c r="Z582" s="76">
        <v>0</v>
      </c>
      <c r="AA582" s="76">
        <v>0</v>
      </c>
      <c r="AB582" s="76">
        <v>0</v>
      </c>
      <c r="AC582" s="76">
        <v>0</v>
      </c>
      <c r="AD582" s="76">
        <v>0</v>
      </c>
      <c r="AE582" s="76">
        <v>0</v>
      </c>
      <c r="AF582" s="76">
        <v>0</v>
      </c>
      <c r="AG582" s="76">
        <v>0</v>
      </c>
      <c r="AH582" s="76">
        <v>0</v>
      </c>
      <c r="AI582" s="76">
        <v>0</v>
      </c>
      <c r="AJ582" s="77">
        <f t="shared" si="8"/>
        <v>0</v>
      </c>
      <c r="AM582" s="70"/>
    </row>
    <row r="583" spans="1:39" ht="20.100000000000001" hidden="1" customHeight="1" outlineLevel="2">
      <c r="A583" s="73">
        <v>1908</v>
      </c>
      <c r="B583" s="74" t="s">
        <v>1214</v>
      </c>
      <c r="C583" s="75" t="s">
        <v>1298</v>
      </c>
      <c r="D583" s="76">
        <v>0</v>
      </c>
      <c r="E583" s="76">
        <v>0</v>
      </c>
      <c r="F583" s="76">
        <v>0</v>
      </c>
      <c r="G583" s="76">
        <v>0</v>
      </c>
      <c r="H583" s="76">
        <v>0</v>
      </c>
      <c r="I583" s="76">
        <v>0</v>
      </c>
      <c r="J583" s="76">
        <v>0</v>
      </c>
      <c r="K583" s="76">
        <v>0</v>
      </c>
      <c r="L583" s="76">
        <v>0</v>
      </c>
      <c r="M583" s="76">
        <v>0</v>
      </c>
      <c r="N583" s="76">
        <v>0</v>
      </c>
      <c r="O583" s="76">
        <v>0</v>
      </c>
      <c r="P583" s="76">
        <v>0</v>
      </c>
      <c r="Q583" s="76">
        <v>0</v>
      </c>
      <c r="R583" s="76">
        <v>0</v>
      </c>
      <c r="S583" s="76">
        <v>0</v>
      </c>
      <c r="T583" s="76">
        <v>0</v>
      </c>
      <c r="U583" s="76">
        <v>0</v>
      </c>
      <c r="V583" s="76">
        <v>0</v>
      </c>
      <c r="W583" s="76">
        <v>0</v>
      </c>
      <c r="X583" s="76">
        <v>0</v>
      </c>
      <c r="Y583" s="76">
        <v>0</v>
      </c>
      <c r="Z583" s="76">
        <v>0</v>
      </c>
      <c r="AA583" s="76">
        <v>0</v>
      </c>
      <c r="AB583" s="76">
        <v>0</v>
      </c>
      <c r="AC583" s="76">
        <v>0</v>
      </c>
      <c r="AD583" s="76">
        <v>0</v>
      </c>
      <c r="AE583" s="76">
        <v>0</v>
      </c>
      <c r="AF583" s="76">
        <v>0</v>
      </c>
      <c r="AG583" s="76">
        <v>0</v>
      </c>
      <c r="AH583" s="76">
        <v>0</v>
      </c>
      <c r="AI583" s="76">
        <v>0</v>
      </c>
      <c r="AJ583" s="77">
        <f t="shared" si="8"/>
        <v>0</v>
      </c>
      <c r="AM583" s="70"/>
    </row>
    <row r="584" spans="1:39" ht="20.100000000000001" hidden="1" customHeight="1" outlineLevel="2">
      <c r="A584" s="73">
        <v>1909</v>
      </c>
      <c r="B584" s="74" t="s">
        <v>1133</v>
      </c>
      <c r="C584" s="75" t="s">
        <v>1298</v>
      </c>
      <c r="D584" s="76">
        <v>0</v>
      </c>
      <c r="E584" s="76">
        <v>0</v>
      </c>
      <c r="F584" s="76">
        <v>0</v>
      </c>
      <c r="G584" s="76">
        <v>0</v>
      </c>
      <c r="H584" s="76">
        <v>0</v>
      </c>
      <c r="I584" s="76">
        <v>0</v>
      </c>
      <c r="J584" s="76">
        <v>0</v>
      </c>
      <c r="K584" s="76">
        <v>0</v>
      </c>
      <c r="L584" s="76">
        <v>0</v>
      </c>
      <c r="M584" s="76">
        <v>0</v>
      </c>
      <c r="N584" s="76">
        <v>0</v>
      </c>
      <c r="O584" s="76">
        <v>0</v>
      </c>
      <c r="P584" s="76">
        <v>0</v>
      </c>
      <c r="Q584" s="76">
        <v>0</v>
      </c>
      <c r="R584" s="76">
        <v>0</v>
      </c>
      <c r="S584" s="76">
        <v>0</v>
      </c>
      <c r="T584" s="76">
        <v>0</v>
      </c>
      <c r="U584" s="76">
        <v>0</v>
      </c>
      <c r="V584" s="76">
        <v>0</v>
      </c>
      <c r="W584" s="76">
        <v>0</v>
      </c>
      <c r="X584" s="76">
        <v>0</v>
      </c>
      <c r="Y584" s="76">
        <v>0</v>
      </c>
      <c r="Z584" s="76">
        <v>0</v>
      </c>
      <c r="AA584" s="76">
        <v>0</v>
      </c>
      <c r="AB584" s="76">
        <v>0</v>
      </c>
      <c r="AC584" s="76">
        <v>0</v>
      </c>
      <c r="AD584" s="76">
        <v>0</v>
      </c>
      <c r="AE584" s="76">
        <v>0</v>
      </c>
      <c r="AF584" s="76">
        <v>0</v>
      </c>
      <c r="AG584" s="76">
        <v>0</v>
      </c>
      <c r="AH584" s="76">
        <v>0</v>
      </c>
      <c r="AI584" s="76">
        <v>0</v>
      </c>
      <c r="AJ584" s="77">
        <f t="shared" si="8"/>
        <v>0</v>
      </c>
      <c r="AM584" s="70"/>
    </row>
    <row r="585" spans="1:39" ht="20.100000000000001" hidden="1" customHeight="1" outlineLevel="2">
      <c r="A585" s="73">
        <v>1910</v>
      </c>
      <c r="B585" s="74" t="s">
        <v>1215</v>
      </c>
      <c r="C585" s="75" t="s">
        <v>1298</v>
      </c>
      <c r="D585" s="76">
        <v>0</v>
      </c>
      <c r="E585" s="76">
        <v>0</v>
      </c>
      <c r="F585" s="76">
        <v>0</v>
      </c>
      <c r="G585" s="76">
        <v>0</v>
      </c>
      <c r="H585" s="76">
        <v>0</v>
      </c>
      <c r="I585" s="76">
        <v>0</v>
      </c>
      <c r="J585" s="76">
        <v>0</v>
      </c>
      <c r="K585" s="76">
        <v>0</v>
      </c>
      <c r="L585" s="76">
        <v>0</v>
      </c>
      <c r="M585" s="76">
        <v>0</v>
      </c>
      <c r="N585" s="76">
        <v>0</v>
      </c>
      <c r="O585" s="76">
        <v>0</v>
      </c>
      <c r="P585" s="76">
        <v>0</v>
      </c>
      <c r="Q585" s="76">
        <v>0</v>
      </c>
      <c r="R585" s="76">
        <v>0</v>
      </c>
      <c r="S585" s="76">
        <v>0</v>
      </c>
      <c r="T585" s="76">
        <v>0</v>
      </c>
      <c r="U585" s="76">
        <v>0</v>
      </c>
      <c r="V585" s="76">
        <v>0</v>
      </c>
      <c r="W585" s="76">
        <v>0</v>
      </c>
      <c r="X585" s="76">
        <v>0</v>
      </c>
      <c r="Y585" s="76">
        <v>0</v>
      </c>
      <c r="Z585" s="76">
        <v>0</v>
      </c>
      <c r="AA585" s="76">
        <v>0</v>
      </c>
      <c r="AB585" s="76">
        <v>0</v>
      </c>
      <c r="AC585" s="76">
        <v>0</v>
      </c>
      <c r="AD585" s="76">
        <v>0</v>
      </c>
      <c r="AE585" s="76">
        <v>0</v>
      </c>
      <c r="AF585" s="76">
        <v>0</v>
      </c>
      <c r="AG585" s="76">
        <v>0</v>
      </c>
      <c r="AH585" s="76">
        <v>0</v>
      </c>
      <c r="AI585" s="76">
        <v>0</v>
      </c>
      <c r="AJ585" s="77">
        <f t="shared" si="8"/>
        <v>0</v>
      </c>
      <c r="AM585" s="70"/>
    </row>
    <row r="586" spans="1:39" ht="20.100000000000001" hidden="1" customHeight="1" outlineLevel="2">
      <c r="A586" s="73">
        <v>1911</v>
      </c>
      <c r="B586" s="74" t="s">
        <v>1216</v>
      </c>
      <c r="C586" s="75" t="s">
        <v>1298</v>
      </c>
      <c r="D586" s="76">
        <v>0</v>
      </c>
      <c r="E586" s="76">
        <v>0</v>
      </c>
      <c r="F586" s="76">
        <v>0</v>
      </c>
      <c r="G586" s="76">
        <v>0</v>
      </c>
      <c r="H586" s="76">
        <v>0</v>
      </c>
      <c r="I586" s="76">
        <v>0</v>
      </c>
      <c r="J586" s="76">
        <v>0</v>
      </c>
      <c r="K586" s="76">
        <v>0</v>
      </c>
      <c r="L586" s="76">
        <v>0</v>
      </c>
      <c r="M586" s="76">
        <v>0</v>
      </c>
      <c r="N586" s="76">
        <v>0</v>
      </c>
      <c r="O586" s="76">
        <v>0</v>
      </c>
      <c r="P586" s="76">
        <v>0</v>
      </c>
      <c r="Q586" s="76">
        <v>0</v>
      </c>
      <c r="R586" s="76">
        <v>0</v>
      </c>
      <c r="S586" s="76">
        <v>0</v>
      </c>
      <c r="T586" s="76">
        <v>0</v>
      </c>
      <c r="U586" s="76">
        <v>0</v>
      </c>
      <c r="V586" s="76">
        <v>0</v>
      </c>
      <c r="W586" s="76">
        <v>0</v>
      </c>
      <c r="X586" s="76">
        <v>0</v>
      </c>
      <c r="Y586" s="76">
        <v>0</v>
      </c>
      <c r="Z586" s="76">
        <v>0</v>
      </c>
      <c r="AA586" s="76">
        <v>0</v>
      </c>
      <c r="AB586" s="76">
        <v>0</v>
      </c>
      <c r="AC586" s="76">
        <v>0</v>
      </c>
      <c r="AD586" s="76">
        <v>0</v>
      </c>
      <c r="AE586" s="76">
        <v>0</v>
      </c>
      <c r="AF586" s="76">
        <v>0</v>
      </c>
      <c r="AG586" s="76">
        <v>0</v>
      </c>
      <c r="AH586" s="76">
        <v>0</v>
      </c>
      <c r="AI586" s="76">
        <v>0</v>
      </c>
      <c r="AJ586" s="77">
        <f t="shared" si="8"/>
        <v>0</v>
      </c>
      <c r="AM586" s="70"/>
    </row>
    <row r="587" spans="1:39" ht="20.100000000000001" hidden="1" customHeight="1" outlineLevel="2">
      <c r="A587" s="73">
        <v>1912</v>
      </c>
      <c r="B587" s="74" t="s">
        <v>1217</v>
      </c>
      <c r="C587" s="75" t="s">
        <v>1298</v>
      </c>
      <c r="D587" s="76">
        <v>0</v>
      </c>
      <c r="E587" s="76">
        <v>0</v>
      </c>
      <c r="F587" s="76">
        <v>0</v>
      </c>
      <c r="G587" s="76">
        <v>0</v>
      </c>
      <c r="H587" s="76">
        <v>0</v>
      </c>
      <c r="I587" s="76">
        <v>0</v>
      </c>
      <c r="J587" s="76">
        <v>0</v>
      </c>
      <c r="K587" s="76">
        <v>0</v>
      </c>
      <c r="L587" s="76">
        <v>0</v>
      </c>
      <c r="M587" s="76">
        <v>0</v>
      </c>
      <c r="N587" s="76">
        <v>0</v>
      </c>
      <c r="O587" s="76">
        <v>0</v>
      </c>
      <c r="P587" s="76">
        <v>0</v>
      </c>
      <c r="Q587" s="76">
        <v>0</v>
      </c>
      <c r="R587" s="76">
        <v>0</v>
      </c>
      <c r="S587" s="76">
        <v>0</v>
      </c>
      <c r="T587" s="76">
        <v>0</v>
      </c>
      <c r="U587" s="76">
        <v>0</v>
      </c>
      <c r="V587" s="76">
        <v>0</v>
      </c>
      <c r="W587" s="76">
        <v>0</v>
      </c>
      <c r="X587" s="76">
        <v>0</v>
      </c>
      <c r="Y587" s="76">
        <v>0</v>
      </c>
      <c r="Z587" s="76">
        <v>0</v>
      </c>
      <c r="AA587" s="76">
        <v>0</v>
      </c>
      <c r="AB587" s="76">
        <v>0</v>
      </c>
      <c r="AC587" s="76">
        <v>0</v>
      </c>
      <c r="AD587" s="76">
        <v>0</v>
      </c>
      <c r="AE587" s="76">
        <v>0</v>
      </c>
      <c r="AF587" s="76">
        <v>0</v>
      </c>
      <c r="AG587" s="76">
        <v>0</v>
      </c>
      <c r="AH587" s="76">
        <v>0</v>
      </c>
      <c r="AI587" s="76">
        <v>0</v>
      </c>
      <c r="AJ587" s="77">
        <f t="shared" si="8"/>
        <v>0</v>
      </c>
      <c r="AM587" s="70"/>
    </row>
    <row r="588" spans="1:39" ht="20.100000000000001" hidden="1" customHeight="1" outlineLevel="2">
      <c r="A588" s="73">
        <v>1913</v>
      </c>
      <c r="B588" s="74" t="s">
        <v>1218</v>
      </c>
      <c r="C588" s="75" t="s">
        <v>1298</v>
      </c>
      <c r="D588" s="76">
        <v>0</v>
      </c>
      <c r="E588" s="76">
        <v>0</v>
      </c>
      <c r="F588" s="76">
        <v>0</v>
      </c>
      <c r="G588" s="76">
        <v>0</v>
      </c>
      <c r="H588" s="76">
        <v>0</v>
      </c>
      <c r="I588" s="76">
        <v>0</v>
      </c>
      <c r="J588" s="76">
        <v>0</v>
      </c>
      <c r="K588" s="76">
        <v>0</v>
      </c>
      <c r="L588" s="76">
        <v>0</v>
      </c>
      <c r="M588" s="76">
        <v>0</v>
      </c>
      <c r="N588" s="76">
        <v>0</v>
      </c>
      <c r="O588" s="76">
        <v>0</v>
      </c>
      <c r="P588" s="76">
        <v>0</v>
      </c>
      <c r="Q588" s="76">
        <v>0</v>
      </c>
      <c r="R588" s="76">
        <v>0</v>
      </c>
      <c r="S588" s="76">
        <v>0</v>
      </c>
      <c r="T588" s="76">
        <v>0</v>
      </c>
      <c r="U588" s="76">
        <v>0</v>
      </c>
      <c r="V588" s="76">
        <v>0</v>
      </c>
      <c r="W588" s="76">
        <v>0</v>
      </c>
      <c r="X588" s="76">
        <v>0</v>
      </c>
      <c r="Y588" s="76">
        <v>0</v>
      </c>
      <c r="Z588" s="76">
        <v>0</v>
      </c>
      <c r="AA588" s="76">
        <v>0</v>
      </c>
      <c r="AB588" s="76">
        <v>0</v>
      </c>
      <c r="AC588" s="76">
        <v>0</v>
      </c>
      <c r="AD588" s="76">
        <v>0</v>
      </c>
      <c r="AE588" s="76">
        <v>0</v>
      </c>
      <c r="AF588" s="76">
        <v>0</v>
      </c>
      <c r="AG588" s="76">
        <v>0</v>
      </c>
      <c r="AH588" s="76">
        <v>0</v>
      </c>
      <c r="AI588" s="76">
        <v>0</v>
      </c>
      <c r="AJ588" s="77">
        <f t="shared" si="8"/>
        <v>0</v>
      </c>
      <c r="AM588" s="70"/>
    </row>
    <row r="589" spans="1:39" ht="20.100000000000001" hidden="1" customHeight="1" outlineLevel="2">
      <c r="A589" s="73">
        <v>1914</v>
      </c>
      <c r="B589" s="74" t="s">
        <v>1219</v>
      </c>
      <c r="C589" s="75" t="s">
        <v>1298</v>
      </c>
      <c r="D589" s="76">
        <v>0</v>
      </c>
      <c r="E589" s="76">
        <v>0</v>
      </c>
      <c r="F589" s="76">
        <v>0</v>
      </c>
      <c r="G589" s="76">
        <v>0</v>
      </c>
      <c r="H589" s="76">
        <v>0</v>
      </c>
      <c r="I589" s="76">
        <v>0</v>
      </c>
      <c r="J589" s="76">
        <v>0</v>
      </c>
      <c r="K589" s="76">
        <v>0</v>
      </c>
      <c r="L589" s="76">
        <v>0</v>
      </c>
      <c r="M589" s="76">
        <v>0</v>
      </c>
      <c r="N589" s="76">
        <v>0</v>
      </c>
      <c r="O589" s="76">
        <v>0</v>
      </c>
      <c r="P589" s="76">
        <v>0</v>
      </c>
      <c r="Q589" s="76">
        <v>0</v>
      </c>
      <c r="R589" s="76">
        <v>0</v>
      </c>
      <c r="S589" s="76">
        <v>0</v>
      </c>
      <c r="T589" s="76">
        <v>0</v>
      </c>
      <c r="U589" s="76">
        <v>0</v>
      </c>
      <c r="V589" s="76">
        <v>0</v>
      </c>
      <c r="W589" s="76">
        <v>0</v>
      </c>
      <c r="X589" s="76">
        <v>0</v>
      </c>
      <c r="Y589" s="76">
        <v>0</v>
      </c>
      <c r="Z589" s="76">
        <v>0</v>
      </c>
      <c r="AA589" s="76">
        <v>0</v>
      </c>
      <c r="AB589" s="76">
        <v>0</v>
      </c>
      <c r="AC589" s="76">
        <v>0</v>
      </c>
      <c r="AD589" s="76">
        <v>0</v>
      </c>
      <c r="AE589" s="76">
        <v>0</v>
      </c>
      <c r="AF589" s="76">
        <v>0</v>
      </c>
      <c r="AG589" s="76">
        <v>0</v>
      </c>
      <c r="AH589" s="76">
        <v>0</v>
      </c>
      <c r="AI589" s="76">
        <v>0</v>
      </c>
      <c r="AJ589" s="77">
        <f t="shared" si="8"/>
        <v>0</v>
      </c>
      <c r="AM589" s="70"/>
    </row>
    <row r="590" spans="1:39" ht="20.100000000000001" hidden="1" customHeight="1" outlineLevel="2">
      <c r="A590" s="73">
        <v>1915</v>
      </c>
      <c r="B590" s="74" t="s">
        <v>1220</v>
      </c>
      <c r="C590" s="75" t="s">
        <v>1298</v>
      </c>
      <c r="D590" s="76">
        <v>0</v>
      </c>
      <c r="E590" s="76">
        <v>0</v>
      </c>
      <c r="F590" s="76">
        <v>0</v>
      </c>
      <c r="G590" s="76">
        <v>0</v>
      </c>
      <c r="H590" s="76">
        <v>0</v>
      </c>
      <c r="I590" s="76">
        <v>0</v>
      </c>
      <c r="J590" s="76">
        <v>0</v>
      </c>
      <c r="K590" s="76">
        <v>0</v>
      </c>
      <c r="L590" s="76">
        <v>0</v>
      </c>
      <c r="M590" s="76">
        <v>0</v>
      </c>
      <c r="N590" s="76">
        <v>0</v>
      </c>
      <c r="O590" s="76">
        <v>0</v>
      </c>
      <c r="P590" s="76">
        <v>0</v>
      </c>
      <c r="Q590" s="76">
        <v>0</v>
      </c>
      <c r="R590" s="76">
        <v>0</v>
      </c>
      <c r="S590" s="76">
        <v>0</v>
      </c>
      <c r="T590" s="76">
        <v>0</v>
      </c>
      <c r="U590" s="76">
        <v>0</v>
      </c>
      <c r="V590" s="76">
        <v>0</v>
      </c>
      <c r="W590" s="76">
        <v>0</v>
      </c>
      <c r="X590" s="76">
        <v>0</v>
      </c>
      <c r="Y590" s="76">
        <v>0</v>
      </c>
      <c r="Z590" s="76">
        <v>0</v>
      </c>
      <c r="AA590" s="76">
        <v>0</v>
      </c>
      <c r="AB590" s="76">
        <v>0</v>
      </c>
      <c r="AC590" s="76">
        <v>0</v>
      </c>
      <c r="AD590" s="76">
        <v>0</v>
      </c>
      <c r="AE590" s="76">
        <v>0</v>
      </c>
      <c r="AF590" s="76">
        <v>0</v>
      </c>
      <c r="AG590" s="76">
        <v>0</v>
      </c>
      <c r="AH590" s="76">
        <v>0</v>
      </c>
      <c r="AI590" s="76">
        <v>0</v>
      </c>
      <c r="AJ590" s="77">
        <f t="shared" ref="AJ590:AJ614" si="9">SUM(D590:AI590)</f>
        <v>0</v>
      </c>
      <c r="AM590" s="70"/>
    </row>
    <row r="591" spans="1:39" ht="20.100000000000001" customHeight="1" collapsed="1">
      <c r="A591" s="59">
        <v>2301</v>
      </c>
      <c r="B591" s="60" t="s">
        <v>1221</v>
      </c>
      <c r="C591" s="61" t="s">
        <v>1298</v>
      </c>
      <c r="D591" s="62">
        <v>0</v>
      </c>
      <c r="E591" s="62">
        <v>0</v>
      </c>
      <c r="F591" s="62">
        <v>0</v>
      </c>
      <c r="G591" s="62">
        <v>0</v>
      </c>
      <c r="H591" s="62">
        <v>0</v>
      </c>
      <c r="I591" s="62">
        <v>0</v>
      </c>
      <c r="J591" s="62">
        <v>0</v>
      </c>
      <c r="K591" s="62">
        <v>0</v>
      </c>
      <c r="L591" s="62">
        <v>0</v>
      </c>
      <c r="M591" s="62">
        <v>0</v>
      </c>
      <c r="N591" s="62">
        <v>0</v>
      </c>
      <c r="O591" s="62">
        <v>0</v>
      </c>
      <c r="P591" s="62">
        <v>0</v>
      </c>
      <c r="Q591" s="62">
        <v>0</v>
      </c>
      <c r="R591" s="62">
        <v>0</v>
      </c>
      <c r="S591" s="62">
        <v>0</v>
      </c>
      <c r="T591" s="62">
        <v>0</v>
      </c>
      <c r="U591" s="62">
        <v>0</v>
      </c>
      <c r="V591" s="62">
        <v>0</v>
      </c>
      <c r="W591" s="62">
        <v>0</v>
      </c>
      <c r="X591" s="62">
        <v>0</v>
      </c>
      <c r="Y591" s="62">
        <v>0</v>
      </c>
      <c r="Z591" s="62">
        <v>0</v>
      </c>
      <c r="AA591" s="62">
        <v>0</v>
      </c>
      <c r="AB591" s="62">
        <v>0</v>
      </c>
      <c r="AC591" s="62">
        <v>0</v>
      </c>
      <c r="AD591" s="62">
        <v>0</v>
      </c>
      <c r="AE591" s="62">
        <v>0</v>
      </c>
      <c r="AF591" s="62">
        <v>0</v>
      </c>
      <c r="AG591" s="62">
        <v>0</v>
      </c>
      <c r="AH591" s="62">
        <v>0</v>
      </c>
      <c r="AI591" s="62">
        <v>0</v>
      </c>
      <c r="AJ591" s="63">
        <f t="shared" si="9"/>
        <v>0</v>
      </c>
      <c r="AM591" s="70"/>
    </row>
    <row r="592" spans="1:39" ht="20.100000000000001" customHeight="1">
      <c r="A592" s="59">
        <v>2302</v>
      </c>
      <c r="B592" s="60" t="s">
        <v>1222</v>
      </c>
      <c r="C592" s="61" t="s">
        <v>1298</v>
      </c>
      <c r="D592" s="62">
        <v>0</v>
      </c>
      <c r="E592" s="62">
        <v>0</v>
      </c>
      <c r="F592" s="62">
        <v>0</v>
      </c>
      <c r="G592" s="62">
        <v>0</v>
      </c>
      <c r="H592" s="62">
        <v>0</v>
      </c>
      <c r="I592" s="62">
        <v>0</v>
      </c>
      <c r="J592" s="62">
        <v>0</v>
      </c>
      <c r="K592" s="62">
        <v>0</v>
      </c>
      <c r="L592" s="62">
        <v>0</v>
      </c>
      <c r="M592" s="62">
        <v>0</v>
      </c>
      <c r="N592" s="62">
        <v>0</v>
      </c>
      <c r="O592" s="62">
        <v>0</v>
      </c>
      <c r="P592" s="62">
        <v>0</v>
      </c>
      <c r="Q592" s="62">
        <v>0</v>
      </c>
      <c r="R592" s="62">
        <v>0</v>
      </c>
      <c r="S592" s="62">
        <v>0</v>
      </c>
      <c r="T592" s="62">
        <v>0</v>
      </c>
      <c r="U592" s="62">
        <v>0</v>
      </c>
      <c r="V592" s="62">
        <v>0</v>
      </c>
      <c r="W592" s="62">
        <v>0</v>
      </c>
      <c r="X592" s="62">
        <v>0</v>
      </c>
      <c r="Y592" s="62">
        <v>0</v>
      </c>
      <c r="Z592" s="62">
        <v>0</v>
      </c>
      <c r="AA592" s="62">
        <v>0</v>
      </c>
      <c r="AB592" s="62">
        <v>0</v>
      </c>
      <c r="AC592" s="62">
        <v>0</v>
      </c>
      <c r="AD592" s="62">
        <v>0</v>
      </c>
      <c r="AE592" s="62">
        <v>0</v>
      </c>
      <c r="AF592" s="62">
        <v>0</v>
      </c>
      <c r="AG592" s="62">
        <v>0</v>
      </c>
      <c r="AH592" s="62">
        <v>0</v>
      </c>
      <c r="AI592" s="62">
        <v>0</v>
      </c>
      <c r="AJ592" s="63">
        <f t="shared" si="9"/>
        <v>0</v>
      </c>
      <c r="AM592" s="70"/>
    </row>
    <row r="593" spans="1:39" ht="20.100000000000001" customHeight="1">
      <c r="A593" s="59">
        <v>2303</v>
      </c>
      <c r="B593" s="60" t="s">
        <v>1223</v>
      </c>
      <c r="C593" s="61" t="s">
        <v>1298</v>
      </c>
      <c r="D593" s="62">
        <v>0</v>
      </c>
      <c r="E593" s="62">
        <v>0</v>
      </c>
      <c r="F593" s="62">
        <v>0</v>
      </c>
      <c r="G593" s="62">
        <v>0</v>
      </c>
      <c r="H593" s="62">
        <v>0</v>
      </c>
      <c r="I593" s="62">
        <v>0</v>
      </c>
      <c r="J593" s="62">
        <v>0</v>
      </c>
      <c r="K593" s="62">
        <v>0</v>
      </c>
      <c r="L593" s="62">
        <v>0</v>
      </c>
      <c r="M593" s="62">
        <v>0</v>
      </c>
      <c r="N593" s="62">
        <v>0</v>
      </c>
      <c r="O593" s="62">
        <v>0</v>
      </c>
      <c r="P593" s="62">
        <v>0</v>
      </c>
      <c r="Q593" s="62">
        <v>0</v>
      </c>
      <c r="R593" s="62">
        <v>0</v>
      </c>
      <c r="S593" s="62">
        <v>0</v>
      </c>
      <c r="T593" s="62">
        <v>0</v>
      </c>
      <c r="U593" s="62">
        <v>0</v>
      </c>
      <c r="V593" s="62">
        <v>0</v>
      </c>
      <c r="W593" s="62">
        <v>0</v>
      </c>
      <c r="X593" s="62">
        <v>0</v>
      </c>
      <c r="Y593" s="62">
        <v>0</v>
      </c>
      <c r="Z593" s="62">
        <v>0</v>
      </c>
      <c r="AA593" s="62">
        <v>0</v>
      </c>
      <c r="AB593" s="62">
        <v>0</v>
      </c>
      <c r="AC593" s="62">
        <v>0</v>
      </c>
      <c r="AD593" s="62">
        <v>0</v>
      </c>
      <c r="AE593" s="62">
        <v>0</v>
      </c>
      <c r="AF593" s="62">
        <v>0</v>
      </c>
      <c r="AG593" s="62">
        <v>0</v>
      </c>
      <c r="AH593" s="62">
        <v>0</v>
      </c>
      <c r="AI593" s="62">
        <v>0</v>
      </c>
      <c r="AJ593" s="63">
        <f t="shared" si="9"/>
        <v>0</v>
      </c>
      <c r="AM593" s="70"/>
    </row>
    <row r="594" spans="1:39" ht="20.100000000000001" customHeight="1">
      <c r="A594" s="59">
        <v>2311</v>
      </c>
      <c r="B594" s="60" t="s">
        <v>1224</v>
      </c>
      <c r="C594" s="61" t="s">
        <v>1298</v>
      </c>
      <c r="D594" s="62">
        <v>0</v>
      </c>
      <c r="E594" s="62">
        <v>0</v>
      </c>
      <c r="F594" s="62">
        <v>0</v>
      </c>
      <c r="G594" s="62">
        <v>0</v>
      </c>
      <c r="H594" s="62">
        <v>0</v>
      </c>
      <c r="I594" s="62">
        <v>0</v>
      </c>
      <c r="J594" s="62">
        <v>0</v>
      </c>
      <c r="K594" s="62">
        <v>0</v>
      </c>
      <c r="L594" s="62">
        <v>0</v>
      </c>
      <c r="M594" s="62">
        <v>0</v>
      </c>
      <c r="N594" s="62">
        <v>0</v>
      </c>
      <c r="O594" s="62">
        <v>0</v>
      </c>
      <c r="P594" s="62">
        <v>0</v>
      </c>
      <c r="Q594" s="62">
        <v>0</v>
      </c>
      <c r="R594" s="62">
        <v>0</v>
      </c>
      <c r="S594" s="62">
        <v>0</v>
      </c>
      <c r="T594" s="62">
        <v>0</v>
      </c>
      <c r="U594" s="62">
        <v>0</v>
      </c>
      <c r="V594" s="62">
        <v>0</v>
      </c>
      <c r="W594" s="62">
        <v>0</v>
      </c>
      <c r="X594" s="62">
        <v>0</v>
      </c>
      <c r="Y594" s="62">
        <v>0</v>
      </c>
      <c r="Z594" s="62">
        <v>0</v>
      </c>
      <c r="AA594" s="62">
        <v>0</v>
      </c>
      <c r="AB594" s="62">
        <v>0</v>
      </c>
      <c r="AC594" s="62">
        <v>0</v>
      </c>
      <c r="AD594" s="62">
        <v>0</v>
      </c>
      <c r="AE594" s="62">
        <v>0</v>
      </c>
      <c r="AF594" s="62">
        <v>0</v>
      </c>
      <c r="AG594" s="62">
        <v>0</v>
      </c>
      <c r="AH594" s="62">
        <v>0</v>
      </c>
      <c r="AI594" s="62">
        <v>0</v>
      </c>
      <c r="AJ594" s="63">
        <f t="shared" si="9"/>
        <v>0</v>
      </c>
      <c r="AM594" s="70"/>
    </row>
    <row r="595" spans="1:39" ht="20.100000000000001" customHeight="1">
      <c r="A595" s="59">
        <v>2312</v>
      </c>
      <c r="B595" s="60" t="s">
        <v>1225</v>
      </c>
      <c r="C595" s="61" t="s">
        <v>1298</v>
      </c>
      <c r="D595" s="62">
        <v>0</v>
      </c>
      <c r="E595" s="62">
        <v>0</v>
      </c>
      <c r="F595" s="62">
        <v>0</v>
      </c>
      <c r="G595" s="62">
        <v>0</v>
      </c>
      <c r="H595" s="62">
        <v>0</v>
      </c>
      <c r="I595" s="62">
        <v>0</v>
      </c>
      <c r="J595" s="62">
        <v>0</v>
      </c>
      <c r="K595" s="62">
        <v>0</v>
      </c>
      <c r="L595" s="62">
        <v>0</v>
      </c>
      <c r="M595" s="62">
        <v>0</v>
      </c>
      <c r="N595" s="62">
        <v>0</v>
      </c>
      <c r="O595" s="62">
        <v>0</v>
      </c>
      <c r="P595" s="62">
        <v>0</v>
      </c>
      <c r="Q595" s="62">
        <v>0</v>
      </c>
      <c r="R595" s="62">
        <v>0</v>
      </c>
      <c r="S595" s="62">
        <v>0</v>
      </c>
      <c r="T595" s="62">
        <v>0</v>
      </c>
      <c r="U595" s="62">
        <v>0</v>
      </c>
      <c r="V595" s="62">
        <v>0</v>
      </c>
      <c r="W595" s="62">
        <v>0</v>
      </c>
      <c r="X595" s="62">
        <v>0</v>
      </c>
      <c r="Y595" s="62">
        <v>0</v>
      </c>
      <c r="Z595" s="62">
        <v>0</v>
      </c>
      <c r="AA595" s="62">
        <v>0</v>
      </c>
      <c r="AB595" s="62">
        <v>0</v>
      </c>
      <c r="AC595" s="62">
        <v>0</v>
      </c>
      <c r="AD595" s="62">
        <v>0</v>
      </c>
      <c r="AE595" s="62">
        <v>0</v>
      </c>
      <c r="AF595" s="62">
        <v>0</v>
      </c>
      <c r="AG595" s="62">
        <v>0</v>
      </c>
      <c r="AH595" s="62">
        <v>0</v>
      </c>
      <c r="AI595" s="62">
        <v>0</v>
      </c>
      <c r="AJ595" s="63">
        <f t="shared" si="9"/>
        <v>0</v>
      </c>
      <c r="AM595" s="70"/>
    </row>
    <row r="596" spans="1:39" ht="20.100000000000001" customHeight="1">
      <c r="A596" s="59">
        <v>2313</v>
      </c>
      <c r="B596" s="60" t="s">
        <v>1226</v>
      </c>
      <c r="C596" s="61" t="s">
        <v>1298</v>
      </c>
      <c r="D596" s="62">
        <v>0</v>
      </c>
      <c r="E596" s="62">
        <v>0</v>
      </c>
      <c r="F596" s="62">
        <v>0</v>
      </c>
      <c r="G596" s="62">
        <v>0</v>
      </c>
      <c r="H596" s="62">
        <v>0</v>
      </c>
      <c r="I596" s="62">
        <v>0</v>
      </c>
      <c r="J596" s="62">
        <v>0</v>
      </c>
      <c r="K596" s="62">
        <v>0</v>
      </c>
      <c r="L596" s="62">
        <v>0</v>
      </c>
      <c r="M596" s="62">
        <v>0</v>
      </c>
      <c r="N596" s="62">
        <v>0</v>
      </c>
      <c r="O596" s="62">
        <v>0</v>
      </c>
      <c r="P596" s="62">
        <v>0</v>
      </c>
      <c r="Q596" s="62">
        <v>0</v>
      </c>
      <c r="R596" s="62">
        <v>0</v>
      </c>
      <c r="S596" s="62">
        <v>0</v>
      </c>
      <c r="T596" s="62">
        <v>0</v>
      </c>
      <c r="U596" s="62">
        <v>0</v>
      </c>
      <c r="V596" s="62">
        <v>0</v>
      </c>
      <c r="W596" s="62">
        <v>0</v>
      </c>
      <c r="X596" s="62">
        <v>0</v>
      </c>
      <c r="Y596" s="62">
        <v>0</v>
      </c>
      <c r="Z596" s="62">
        <v>0</v>
      </c>
      <c r="AA596" s="62">
        <v>0</v>
      </c>
      <c r="AB596" s="62">
        <v>0</v>
      </c>
      <c r="AC596" s="62">
        <v>0</v>
      </c>
      <c r="AD596" s="62">
        <v>0</v>
      </c>
      <c r="AE596" s="62">
        <v>0</v>
      </c>
      <c r="AF596" s="62">
        <v>0</v>
      </c>
      <c r="AG596" s="62">
        <v>0</v>
      </c>
      <c r="AH596" s="62">
        <v>0</v>
      </c>
      <c r="AI596" s="62">
        <v>0</v>
      </c>
      <c r="AJ596" s="63">
        <f t="shared" si="9"/>
        <v>0</v>
      </c>
      <c r="AM596" s="70"/>
    </row>
    <row r="597" spans="1:39" ht="20.100000000000001" customHeight="1">
      <c r="A597" s="59">
        <v>2314</v>
      </c>
      <c r="B597" s="60" t="s">
        <v>1227</v>
      </c>
      <c r="C597" s="61" t="s">
        <v>1298</v>
      </c>
      <c r="D597" s="62">
        <v>0</v>
      </c>
      <c r="E597" s="62">
        <v>0</v>
      </c>
      <c r="F597" s="62">
        <v>0</v>
      </c>
      <c r="G597" s="62">
        <v>0</v>
      </c>
      <c r="H597" s="62">
        <v>0</v>
      </c>
      <c r="I597" s="62">
        <v>0</v>
      </c>
      <c r="J597" s="62">
        <v>0</v>
      </c>
      <c r="K597" s="62">
        <v>0</v>
      </c>
      <c r="L597" s="62">
        <v>0</v>
      </c>
      <c r="M597" s="62">
        <v>0</v>
      </c>
      <c r="N597" s="62">
        <v>0</v>
      </c>
      <c r="O597" s="62">
        <v>0</v>
      </c>
      <c r="P597" s="62">
        <v>0</v>
      </c>
      <c r="Q597" s="62">
        <v>0</v>
      </c>
      <c r="R597" s="62">
        <v>0</v>
      </c>
      <c r="S597" s="62">
        <v>0</v>
      </c>
      <c r="T597" s="62">
        <v>0</v>
      </c>
      <c r="U597" s="62">
        <v>0</v>
      </c>
      <c r="V597" s="62">
        <v>0</v>
      </c>
      <c r="W597" s="62">
        <v>0</v>
      </c>
      <c r="X597" s="62">
        <v>0</v>
      </c>
      <c r="Y597" s="62">
        <v>0</v>
      </c>
      <c r="Z597" s="62">
        <v>0</v>
      </c>
      <c r="AA597" s="62">
        <v>0</v>
      </c>
      <c r="AB597" s="62">
        <v>0</v>
      </c>
      <c r="AC597" s="62">
        <v>0</v>
      </c>
      <c r="AD597" s="62">
        <v>0</v>
      </c>
      <c r="AE597" s="62">
        <v>0</v>
      </c>
      <c r="AF597" s="62">
        <v>0</v>
      </c>
      <c r="AG597" s="62">
        <v>0</v>
      </c>
      <c r="AH597" s="62">
        <v>0</v>
      </c>
      <c r="AI597" s="62">
        <v>0</v>
      </c>
      <c r="AJ597" s="63">
        <f t="shared" si="9"/>
        <v>0</v>
      </c>
      <c r="AM597" s="70"/>
    </row>
    <row r="598" spans="1:39" ht="20.100000000000001" customHeight="1">
      <c r="A598" s="59">
        <v>2315</v>
      </c>
      <c r="B598" s="60" t="s">
        <v>1228</v>
      </c>
      <c r="C598" s="61" t="s">
        <v>1298</v>
      </c>
      <c r="D598" s="62">
        <v>0</v>
      </c>
      <c r="E598" s="62">
        <v>0</v>
      </c>
      <c r="F598" s="62">
        <v>0</v>
      </c>
      <c r="G598" s="62">
        <v>0</v>
      </c>
      <c r="H598" s="62">
        <v>0</v>
      </c>
      <c r="I598" s="62">
        <v>0</v>
      </c>
      <c r="J598" s="62">
        <v>0</v>
      </c>
      <c r="K598" s="62">
        <v>0</v>
      </c>
      <c r="L598" s="62">
        <v>0</v>
      </c>
      <c r="M598" s="62">
        <v>0</v>
      </c>
      <c r="N598" s="62">
        <v>0</v>
      </c>
      <c r="O598" s="62">
        <v>0</v>
      </c>
      <c r="P598" s="62">
        <v>0</v>
      </c>
      <c r="Q598" s="62">
        <v>0</v>
      </c>
      <c r="R598" s="62">
        <v>0</v>
      </c>
      <c r="S598" s="62">
        <v>0</v>
      </c>
      <c r="T598" s="62">
        <v>0</v>
      </c>
      <c r="U598" s="62">
        <v>0</v>
      </c>
      <c r="V598" s="62">
        <v>0</v>
      </c>
      <c r="W598" s="62">
        <v>0</v>
      </c>
      <c r="X598" s="62">
        <v>0</v>
      </c>
      <c r="Y598" s="62">
        <v>0</v>
      </c>
      <c r="Z598" s="62">
        <v>0</v>
      </c>
      <c r="AA598" s="62">
        <v>0</v>
      </c>
      <c r="AB598" s="62">
        <v>0</v>
      </c>
      <c r="AC598" s="62">
        <v>0</v>
      </c>
      <c r="AD598" s="62">
        <v>0</v>
      </c>
      <c r="AE598" s="62">
        <v>0</v>
      </c>
      <c r="AF598" s="62">
        <v>0</v>
      </c>
      <c r="AG598" s="62">
        <v>0</v>
      </c>
      <c r="AH598" s="62">
        <v>0</v>
      </c>
      <c r="AI598" s="62">
        <v>0</v>
      </c>
      <c r="AJ598" s="63">
        <f t="shared" si="9"/>
        <v>0</v>
      </c>
      <c r="AM598" s="70"/>
    </row>
    <row r="599" spans="1:39" ht="20.100000000000001" customHeight="1">
      <c r="A599" s="59">
        <v>2316</v>
      </c>
      <c r="B599" s="60" t="s">
        <v>1229</v>
      </c>
      <c r="C599" s="61" t="s">
        <v>1298</v>
      </c>
      <c r="D599" s="62">
        <v>0</v>
      </c>
      <c r="E599" s="62">
        <v>0</v>
      </c>
      <c r="F599" s="62">
        <v>0</v>
      </c>
      <c r="G599" s="62">
        <v>0</v>
      </c>
      <c r="H599" s="62">
        <v>0</v>
      </c>
      <c r="I599" s="62">
        <v>0</v>
      </c>
      <c r="J599" s="62">
        <v>0</v>
      </c>
      <c r="K599" s="62">
        <v>0</v>
      </c>
      <c r="L599" s="62">
        <v>0</v>
      </c>
      <c r="M599" s="62">
        <v>0</v>
      </c>
      <c r="N599" s="62">
        <v>0</v>
      </c>
      <c r="O599" s="62">
        <v>0</v>
      </c>
      <c r="P599" s="62">
        <v>0</v>
      </c>
      <c r="Q599" s="62">
        <v>0</v>
      </c>
      <c r="R599" s="62">
        <v>0</v>
      </c>
      <c r="S599" s="62">
        <v>0</v>
      </c>
      <c r="T599" s="62">
        <v>0</v>
      </c>
      <c r="U599" s="62">
        <v>0</v>
      </c>
      <c r="V599" s="62">
        <v>0</v>
      </c>
      <c r="W599" s="62">
        <v>0</v>
      </c>
      <c r="X599" s="62">
        <v>0</v>
      </c>
      <c r="Y599" s="62">
        <v>0</v>
      </c>
      <c r="Z599" s="62">
        <v>0</v>
      </c>
      <c r="AA599" s="62">
        <v>0</v>
      </c>
      <c r="AB599" s="62">
        <v>0</v>
      </c>
      <c r="AC599" s="62">
        <v>0</v>
      </c>
      <c r="AD599" s="62">
        <v>0</v>
      </c>
      <c r="AE599" s="62">
        <v>0</v>
      </c>
      <c r="AF599" s="62">
        <v>0</v>
      </c>
      <c r="AG599" s="62">
        <v>0</v>
      </c>
      <c r="AH599" s="62">
        <v>0</v>
      </c>
      <c r="AI599" s="62">
        <v>0</v>
      </c>
      <c r="AJ599" s="63">
        <f t="shared" si="9"/>
        <v>0</v>
      </c>
      <c r="AM599" s="70"/>
    </row>
    <row r="600" spans="1:39" ht="20.100000000000001" customHeight="1">
      <c r="A600" s="59">
        <v>2317</v>
      </c>
      <c r="B600" s="60" t="s">
        <v>1230</v>
      </c>
      <c r="C600" s="61" t="s">
        <v>1298</v>
      </c>
      <c r="D600" s="62">
        <v>0</v>
      </c>
      <c r="E600" s="62">
        <v>0</v>
      </c>
      <c r="F600" s="62">
        <v>0</v>
      </c>
      <c r="G600" s="62">
        <v>0</v>
      </c>
      <c r="H600" s="62">
        <v>0</v>
      </c>
      <c r="I600" s="62">
        <v>0</v>
      </c>
      <c r="J600" s="62">
        <v>0</v>
      </c>
      <c r="K600" s="62">
        <v>0</v>
      </c>
      <c r="L600" s="62">
        <v>0</v>
      </c>
      <c r="M600" s="62">
        <v>0</v>
      </c>
      <c r="N600" s="62">
        <v>0</v>
      </c>
      <c r="O600" s="62">
        <v>0</v>
      </c>
      <c r="P600" s="62">
        <v>0</v>
      </c>
      <c r="Q600" s="62">
        <v>0</v>
      </c>
      <c r="R600" s="62">
        <v>0</v>
      </c>
      <c r="S600" s="62">
        <v>0</v>
      </c>
      <c r="T600" s="62">
        <v>0</v>
      </c>
      <c r="U600" s="62">
        <v>0</v>
      </c>
      <c r="V600" s="62">
        <v>0</v>
      </c>
      <c r="W600" s="62">
        <v>0</v>
      </c>
      <c r="X600" s="62">
        <v>0</v>
      </c>
      <c r="Y600" s="62">
        <v>0</v>
      </c>
      <c r="Z600" s="62">
        <v>0</v>
      </c>
      <c r="AA600" s="62">
        <v>0</v>
      </c>
      <c r="AB600" s="62">
        <v>0</v>
      </c>
      <c r="AC600" s="62">
        <v>0</v>
      </c>
      <c r="AD600" s="62">
        <v>0</v>
      </c>
      <c r="AE600" s="62">
        <v>0</v>
      </c>
      <c r="AF600" s="62">
        <v>0</v>
      </c>
      <c r="AG600" s="62">
        <v>0</v>
      </c>
      <c r="AH600" s="62">
        <v>0</v>
      </c>
      <c r="AI600" s="62">
        <v>0</v>
      </c>
      <c r="AJ600" s="63">
        <f t="shared" si="9"/>
        <v>0</v>
      </c>
      <c r="AM600" s="70"/>
    </row>
    <row r="601" spans="1:39" ht="20.100000000000001" customHeight="1">
      <c r="A601" s="59">
        <v>2318</v>
      </c>
      <c r="B601" s="60" t="s">
        <v>1231</v>
      </c>
      <c r="C601" s="61" t="s">
        <v>1298</v>
      </c>
      <c r="D601" s="62">
        <v>0</v>
      </c>
      <c r="E601" s="62">
        <v>0</v>
      </c>
      <c r="F601" s="62">
        <v>0</v>
      </c>
      <c r="G601" s="62">
        <v>0</v>
      </c>
      <c r="H601" s="62">
        <v>0</v>
      </c>
      <c r="I601" s="62">
        <v>0</v>
      </c>
      <c r="J601" s="62">
        <v>0</v>
      </c>
      <c r="K601" s="62">
        <v>0</v>
      </c>
      <c r="L601" s="62">
        <v>0</v>
      </c>
      <c r="M601" s="62">
        <v>0</v>
      </c>
      <c r="N601" s="62">
        <v>0</v>
      </c>
      <c r="O601" s="62">
        <v>0</v>
      </c>
      <c r="P601" s="62">
        <v>0</v>
      </c>
      <c r="Q601" s="62">
        <v>0</v>
      </c>
      <c r="R601" s="62">
        <v>0</v>
      </c>
      <c r="S601" s="62">
        <v>0</v>
      </c>
      <c r="T601" s="62">
        <v>0</v>
      </c>
      <c r="U601" s="62">
        <v>0</v>
      </c>
      <c r="V601" s="62">
        <v>0</v>
      </c>
      <c r="W601" s="62">
        <v>0</v>
      </c>
      <c r="X601" s="62">
        <v>0</v>
      </c>
      <c r="Y601" s="62">
        <v>0</v>
      </c>
      <c r="Z601" s="62">
        <v>0</v>
      </c>
      <c r="AA601" s="62">
        <v>0</v>
      </c>
      <c r="AB601" s="62">
        <v>0</v>
      </c>
      <c r="AC601" s="62">
        <v>0</v>
      </c>
      <c r="AD601" s="62">
        <v>0</v>
      </c>
      <c r="AE601" s="62">
        <v>0</v>
      </c>
      <c r="AF601" s="62">
        <v>0</v>
      </c>
      <c r="AG601" s="62">
        <v>0</v>
      </c>
      <c r="AH601" s="62">
        <v>0</v>
      </c>
      <c r="AI601" s="62">
        <v>0</v>
      </c>
      <c r="AJ601" s="63">
        <f t="shared" si="9"/>
        <v>0</v>
      </c>
      <c r="AM601" s="70"/>
    </row>
    <row r="602" spans="1:39" ht="20.100000000000001" customHeight="1">
      <c r="A602" s="59">
        <v>2319</v>
      </c>
      <c r="B602" s="60" t="s">
        <v>1232</v>
      </c>
      <c r="C602" s="61" t="s">
        <v>1298</v>
      </c>
      <c r="D602" s="62">
        <v>0</v>
      </c>
      <c r="E602" s="62">
        <v>0</v>
      </c>
      <c r="F602" s="62">
        <v>0</v>
      </c>
      <c r="G602" s="62">
        <v>0</v>
      </c>
      <c r="H602" s="62">
        <v>0</v>
      </c>
      <c r="I602" s="62">
        <v>0</v>
      </c>
      <c r="J602" s="62">
        <v>0</v>
      </c>
      <c r="K602" s="62">
        <v>0</v>
      </c>
      <c r="L602" s="62">
        <v>0</v>
      </c>
      <c r="M602" s="62">
        <v>0</v>
      </c>
      <c r="N602" s="62">
        <v>0</v>
      </c>
      <c r="O602" s="62">
        <v>0</v>
      </c>
      <c r="P602" s="62">
        <v>0</v>
      </c>
      <c r="Q602" s="62">
        <v>0</v>
      </c>
      <c r="R602" s="62">
        <v>0</v>
      </c>
      <c r="S602" s="62">
        <v>0</v>
      </c>
      <c r="T602" s="62">
        <v>0</v>
      </c>
      <c r="U602" s="62">
        <v>0</v>
      </c>
      <c r="V602" s="62">
        <v>0</v>
      </c>
      <c r="W602" s="62">
        <v>0</v>
      </c>
      <c r="X602" s="62">
        <v>0</v>
      </c>
      <c r="Y602" s="62">
        <v>0</v>
      </c>
      <c r="Z602" s="62">
        <v>0</v>
      </c>
      <c r="AA602" s="62">
        <v>0</v>
      </c>
      <c r="AB602" s="62">
        <v>0</v>
      </c>
      <c r="AC602" s="62">
        <v>0</v>
      </c>
      <c r="AD602" s="62">
        <v>0</v>
      </c>
      <c r="AE602" s="62">
        <v>0</v>
      </c>
      <c r="AF602" s="62">
        <v>0</v>
      </c>
      <c r="AG602" s="62">
        <v>0</v>
      </c>
      <c r="AH602" s="62">
        <v>0</v>
      </c>
      <c r="AI602" s="62">
        <v>0</v>
      </c>
      <c r="AJ602" s="63">
        <f t="shared" si="9"/>
        <v>0</v>
      </c>
      <c r="AM602" s="70"/>
    </row>
    <row r="603" spans="1:39" ht="20.100000000000001" customHeight="1">
      <c r="A603" s="59">
        <v>2320</v>
      </c>
      <c r="B603" s="60" t="s">
        <v>1233</v>
      </c>
      <c r="C603" s="61" t="s">
        <v>1298</v>
      </c>
      <c r="D603" s="62">
        <v>0</v>
      </c>
      <c r="E603" s="62">
        <v>0</v>
      </c>
      <c r="F603" s="62">
        <v>0</v>
      </c>
      <c r="G603" s="62">
        <v>0</v>
      </c>
      <c r="H603" s="62">
        <v>0</v>
      </c>
      <c r="I603" s="62">
        <v>0</v>
      </c>
      <c r="J603" s="62">
        <v>0</v>
      </c>
      <c r="K603" s="62">
        <v>0</v>
      </c>
      <c r="L603" s="62">
        <v>0</v>
      </c>
      <c r="M603" s="62">
        <v>0</v>
      </c>
      <c r="N603" s="62">
        <v>0</v>
      </c>
      <c r="O603" s="62">
        <v>0</v>
      </c>
      <c r="P603" s="62">
        <v>0</v>
      </c>
      <c r="Q603" s="62">
        <v>0</v>
      </c>
      <c r="R603" s="62">
        <v>0</v>
      </c>
      <c r="S603" s="62">
        <v>0</v>
      </c>
      <c r="T603" s="62">
        <v>0</v>
      </c>
      <c r="U603" s="62">
        <v>0</v>
      </c>
      <c r="V603" s="62">
        <v>0</v>
      </c>
      <c r="W603" s="62">
        <v>0</v>
      </c>
      <c r="X603" s="62">
        <v>0</v>
      </c>
      <c r="Y603" s="62">
        <v>0</v>
      </c>
      <c r="Z603" s="62">
        <v>0</v>
      </c>
      <c r="AA603" s="62">
        <v>0</v>
      </c>
      <c r="AB603" s="62">
        <v>0</v>
      </c>
      <c r="AC603" s="62">
        <v>0</v>
      </c>
      <c r="AD603" s="62">
        <v>0</v>
      </c>
      <c r="AE603" s="62">
        <v>0</v>
      </c>
      <c r="AF603" s="62">
        <v>0</v>
      </c>
      <c r="AG603" s="62">
        <v>0</v>
      </c>
      <c r="AH603" s="62">
        <v>0</v>
      </c>
      <c r="AI603" s="62">
        <v>0</v>
      </c>
      <c r="AJ603" s="63">
        <f t="shared" si="9"/>
        <v>0</v>
      </c>
      <c r="AM603" s="70"/>
    </row>
    <row r="604" spans="1:39" ht="20.100000000000001" customHeight="1">
      <c r="A604" s="59">
        <v>2321</v>
      </c>
      <c r="B604" s="60" t="s">
        <v>609</v>
      </c>
      <c r="C604" s="61" t="s">
        <v>1298</v>
      </c>
      <c r="D604" s="62">
        <v>0</v>
      </c>
      <c r="E604" s="62">
        <v>0</v>
      </c>
      <c r="F604" s="62">
        <v>0</v>
      </c>
      <c r="G604" s="62">
        <v>0</v>
      </c>
      <c r="H604" s="62">
        <v>0</v>
      </c>
      <c r="I604" s="62">
        <v>0</v>
      </c>
      <c r="J604" s="62">
        <v>0</v>
      </c>
      <c r="K604" s="62">
        <v>0</v>
      </c>
      <c r="L604" s="62">
        <v>0</v>
      </c>
      <c r="M604" s="62">
        <v>0</v>
      </c>
      <c r="N604" s="62">
        <v>0</v>
      </c>
      <c r="O604" s="62">
        <v>0</v>
      </c>
      <c r="P604" s="62">
        <v>0</v>
      </c>
      <c r="Q604" s="62">
        <v>0</v>
      </c>
      <c r="R604" s="62">
        <v>0</v>
      </c>
      <c r="S604" s="62">
        <v>0</v>
      </c>
      <c r="T604" s="62">
        <v>0</v>
      </c>
      <c r="U604" s="62">
        <v>0</v>
      </c>
      <c r="V604" s="62">
        <v>0</v>
      </c>
      <c r="W604" s="62">
        <v>0</v>
      </c>
      <c r="X604" s="62">
        <v>0</v>
      </c>
      <c r="Y604" s="62">
        <v>0</v>
      </c>
      <c r="Z604" s="62">
        <v>0</v>
      </c>
      <c r="AA604" s="62">
        <v>0</v>
      </c>
      <c r="AB604" s="62">
        <v>0</v>
      </c>
      <c r="AC604" s="62">
        <v>0</v>
      </c>
      <c r="AD604" s="62">
        <v>0</v>
      </c>
      <c r="AE604" s="62">
        <v>0</v>
      </c>
      <c r="AF604" s="62">
        <v>0</v>
      </c>
      <c r="AG604" s="62">
        <v>0</v>
      </c>
      <c r="AH604" s="62">
        <v>0</v>
      </c>
      <c r="AI604" s="62">
        <v>0</v>
      </c>
      <c r="AJ604" s="63">
        <f t="shared" si="9"/>
        <v>0</v>
      </c>
      <c r="AM604" s="70"/>
    </row>
    <row r="605" spans="1:39" ht="20.100000000000001" customHeight="1">
      <c r="A605" s="59">
        <v>2322</v>
      </c>
      <c r="B605" s="60" t="s">
        <v>610</v>
      </c>
      <c r="C605" s="61" t="s">
        <v>1298</v>
      </c>
      <c r="D605" s="62">
        <v>0</v>
      </c>
      <c r="E605" s="62">
        <v>0</v>
      </c>
      <c r="F605" s="62">
        <v>0</v>
      </c>
      <c r="G605" s="62">
        <v>0</v>
      </c>
      <c r="H605" s="62">
        <v>0</v>
      </c>
      <c r="I605" s="62">
        <v>0</v>
      </c>
      <c r="J605" s="62">
        <v>0</v>
      </c>
      <c r="K605" s="62">
        <v>0</v>
      </c>
      <c r="L605" s="62">
        <v>0</v>
      </c>
      <c r="M605" s="62">
        <v>0</v>
      </c>
      <c r="N605" s="62">
        <v>0</v>
      </c>
      <c r="O605" s="62">
        <v>0</v>
      </c>
      <c r="P605" s="62">
        <v>0</v>
      </c>
      <c r="Q605" s="62">
        <v>0</v>
      </c>
      <c r="R605" s="62">
        <v>0</v>
      </c>
      <c r="S605" s="62">
        <v>0</v>
      </c>
      <c r="T605" s="62">
        <v>0</v>
      </c>
      <c r="U605" s="62">
        <v>0</v>
      </c>
      <c r="V605" s="62">
        <v>0</v>
      </c>
      <c r="W605" s="62">
        <v>0</v>
      </c>
      <c r="X605" s="62">
        <v>0</v>
      </c>
      <c r="Y605" s="62">
        <v>0</v>
      </c>
      <c r="Z605" s="62">
        <v>0</v>
      </c>
      <c r="AA605" s="62">
        <v>0</v>
      </c>
      <c r="AB605" s="62">
        <v>0</v>
      </c>
      <c r="AC605" s="62">
        <v>0</v>
      </c>
      <c r="AD605" s="62">
        <v>0</v>
      </c>
      <c r="AE605" s="62">
        <v>0</v>
      </c>
      <c r="AF605" s="62">
        <v>0</v>
      </c>
      <c r="AG605" s="62">
        <v>0</v>
      </c>
      <c r="AH605" s="62">
        <v>0</v>
      </c>
      <c r="AI605" s="62">
        <v>0</v>
      </c>
      <c r="AJ605" s="63">
        <f t="shared" si="9"/>
        <v>0</v>
      </c>
      <c r="AM605" s="70"/>
    </row>
    <row r="606" spans="1:39" ht="20.100000000000001" customHeight="1">
      <c r="A606" s="59">
        <v>2323</v>
      </c>
      <c r="B606" s="60" t="s">
        <v>611</v>
      </c>
      <c r="C606" s="61" t="s">
        <v>1298</v>
      </c>
      <c r="D606" s="62">
        <v>0</v>
      </c>
      <c r="E606" s="62">
        <v>0</v>
      </c>
      <c r="F606" s="62">
        <v>0</v>
      </c>
      <c r="G606" s="62">
        <v>0</v>
      </c>
      <c r="H606" s="62">
        <v>0</v>
      </c>
      <c r="I606" s="62">
        <v>0</v>
      </c>
      <c r="J606" s="62">
        <v>0</v>
      </c>
      <c r="K606" s="62">
        <v>0</v>
      </c>
      <c r="L606" s="62">
        <v>0</v>
      </c>
      <c r="M606" s="62">
        <v>0</v>
      </c>
      <c r="N606" s="62">
        <v>0</v>
      </c>
      <c r="O606" s="62">
        <v>0</v>
      </c>
      <c r="P606" s="62">
        <v>0</v>
      </c>
      <c r="Q606" s="62">
        <v>0</v>
      </c>
      <c r="R606" s="62">
        <v>0</v>
      </c>
      <c r="S606" s="62">
        <v>0</v>
      </c>
      <c r="T606" s="62">
        <v>0</v>
      </c>
      <c r="U606" s="62">
        <v>0</v>
      </c>
      <c r="V606" s="62">
        <v>0</v>
      </c>
      <c r="W606" s="62">
        <v>0</v>
      </c>
      <c r="X606" s="62">
        <v>0</v>
      </c>
      <c r="Y606" s="62">
        <v>0</v>
      </c>
      <c r="Z606" s="62">
        <v>0</v>
      </c>
      <c r="AA606" s="62">
        <v>0</v>
      </c>
      <c r="AB606" s="62">
        <v>0</v>
      </c>
      <c r="AC606" s="62">
        <v>0</v>
      </c>
      <c r="AD606" s="62">
        <v>0</v>
      </c>
      <c r="AE606" s="62">
        <v>0</v>
      </c>
      <c r="AF606" s="62">
        <v>0</v>
      </c>
      <c r="AG606" s="62">
        <v>0</v>
      </c>
      <c r="AH606" s="62">
        <v>0</v>
      </c>
      <c r="AI606" s="62">
        <v>0</v>
      </c>
      <c r="AJ606" s="63">
        <f t="shared" si="9"/>
        <v>0</v>
      </c>
      <c r="AM606" s="70"/>
    </row>
    <row r="607" spans="1:39" ht="20.100000000000001" customHeight="1">
      <c r="A607" s="59">
        <v>2324</v>
      </c>
      <c r="B607" s="60" t="s">
        <v>612</v>
      </c>
      <c r="C607" s="61" t="s">
        <v>1298</v>
      </c>
      <c r="D607" s="62">
        <v>0</v>
      </c>
      <c r="E607" s="62">
        <v>0</v>
      </c>
      <c r="F607" s="62">
        <v>0</v>
      </c>
      <c r="G607" s="62">
        <v>0</v>
      </c>
      <c r="H607" s="62">
        <v>0</v>
      </c>
      <c r="I607" s="62">
        <v>0</v>
      </c>
      <c r="J607" s="62">
        <v>0</v>
      </c>
      <c r="K607" s="62">
        <v>0</v>
      </c>
      <c r="L607" s="62">
        <v>0</v>
      </c>
      <c r="M607" s="62">
        <v>0</v>
      </c>
      <c r="N607" s="62">
        <v>0</v>
      </c>
      <c r="O607" s="62">
        <v>0</v>
      </c>
      <c r="P607" s="62">
        <v>0</v>
      </c>
      <c r="Q607" s="62">
        <v>0</v>
      </c>
      <c r="R607" s="62">
        <v>0</v>
      </c>
      <c r="S607" s="62">
        <v>0</v>
      </c>
      <c r="T607" s="62">
        <v>0</v>
      </c>
      <c r="U607" s="62">
        <v>0</v>
      </c>
      <c r="V607" s="62">
        <v>0</v>
      </c>
      <c r="W607" s="62">
        <v>0</v>
      </c>
      <c r="X607" s="62">
        <v>0</v>
      </c>
      <c r="Y607" s="62">
        <v>0</v>
      </c>
      <c r="Z607" s="62">
        <v>0</v>
      </c>
      <c r="AA607" s="62">
        <v>0</v>
      </c>
      <c r="AB607" s="62">
        <v>0</v>
      </c>
      <c r="AC607" s="62">
        <v>0</v>
      </c>
      <c r="AD607" s="62">
        <v>0</v>
      </c>
      <c r="AE607" s="62">
        <v>0</v>
      </c>
      <c r="AF607" s="62">
        <v>0</v>
      </c>
      <c r="AG607" s="62">
        <v>0</v>
      </c>
      <c r="AH607" s="62">
        <v>0</v>
      </c>
      <c r="AI607" s="62">
        <v>0</v>
      </c>
      <c r="AJ607" s="63">
        <f t="shared" si="9"/>
        <v>0</v>
      </c>
      <c r="AM607" s="70"/>
    </row>
    <row r="608" spans="1:39" ht="20.100000000000001" customHeight="1">
      <c r="A608" s="59">
        <v>2325</v>
      </c>
      <c r="B608" s="60" t="s">
        <v>613</v>
      </c>
      <c r="C608" s="61" t="s">
        <v>1298</v>
      </c>
      <c r="D608" s="62">
        <v>0</v>
      </c>
      <c r="E608" s="62">
        <v>0</v>
      </c>
      <c r="F608" s="62">
        <v>0</v>
      </c>
      <c r="G608" s="62">
        <v>0</v>
      </c>
      <c r="H608" s="62">
        <v>0</v>
      </c>
      <c r="I608" s="62">
        <v>0</v>
      </c>
      <c r="J608" s="62">
        <v>0</v>
      </c>
      <c r="K608" s="62">
        <v>0</v>
      </c>
      <c r="L608" s="62">
        <v>0</v>
      </c>
      <c r="M608" s="62">
        <v>0</v>
      </c>
      <c r="N608" s="62">
        <v>0</v>
      </c>
      <c r="O608" s="62">
        <v>0</v>
      </c>
      <c r="P608" s="62">
        <v>0</v>
      </c>
      <c r="Q608" s="62">
        <v>0</v>
      </c>
      <c r="R608" s="62">
        <v>0</v>
      </c>
      <c r="S608" s="62">
        <v>0</v>
      </c>
      <c r="T608" s="62">
        <v>0</v>
      </c>
      <c r="U608" s="62">
        <v>0</v>
      </c>
      <c r="V608" s="62">
        <v>0</v>
      </c>
      <c r="W608" s="62">
        <v>0</v>
      </c>
      <c r="X608" s="62">
        <v>0</v>
      </c>
      <c r="Y608" s="62">
        <v>0</v>
      </c>
      <c r="Z608" s="62">
        <v>0</v>
      </c>
      <c r="AA608" s="62">
        <v>0</v>
      </c>
      <c r="AB608" s="62">
        <v>0</v>
      </c>
      <c r="AC608" s="62">
        <v>0</v>
      </c>
      <c r="AD608" s="62">
        <v>0</v>
      </c>
      <c r="AE608" s="62">
        <v>0</v>
      </c>
      <c r="AF608" s="62">
        <v>0</v>
      </c>
      <c r="AG608" s="62">
        <v>0</v>
      </c>
      <c r="AH608" s="62">
        <v>0</v>
      </c>
      <c r="AI608" s="62">
        <v>0</v>
      </c>
      <c r="AJ608" s="63">
        <f t="shared" si="9"/>
        <v>0</v>
      </c>
      <c r="AM608" s="70"/>
    </row>
    <row r="609" spans="1:39" ht="20.100000000000001" customHeight="1">
      <c r="A609" s="59">
        <v>2326</v>
      </c>
      <c r="B609" s="60" t="s">
        <v>614</v>
      </c>
      <c r="C609" s="61" t="s">
        <v>1298</v>
      </c>
      <c r="D609" s="62">
        <v>0</v>
      </c>
      <c r="E609" s="62">
        <v>0</v>
      </c>
      <c r="F609" s="62">
        <v>0</v>
      </c>
      <c r="G609" s="62">
        <v>0</v>
      </c>
      <c r="H609" s="62">
        <v>0</v>
      </c>
      <c r="I609" s="62">
        <v>0</v>
      </c>
      <c r="J609" s="62">
        <v>0</v>
      </c>
      <c r="K609" s="62">
        <v>0</v>
      </c>
      <c r="L609" s="62">
        <v>0</v>
      </c>
      <c r="M609" s="62">
        <v>0</v>
      </c>
      <c r="N609" s="62">
        <v>0</v>
      </c>
      <c r="O609" s="62">
        <v>0</v>
      </c>
      <c r="P609" s="62">
        <v>0</v>
      </c>
      <c r="Q609" s="62">
        <v>0</v>
      </c>
      <c r="R609" s="62">
        <v>0</v>
      </c>
      <c r="S609" s="62">
        <v>0</v>
      </c>
      <c r="T609" s="62">
        <v>0</v>
      </c>
      <c r="U609" s="62">
        <v>0</v>
      </c>
      <c r="V609" s="62">
        <v>0</v>
      </c>
      <c r="W609" s="62">
        <v>0</v>
      </c>
      <c r="X609" s="62">
        <v>0</v>
      </c>
      <c r="Y609" s="62">
        <v>0</v>
      </c>
      <c r="Z609" s="62">
        <v>0</v>
      </c>
      <c r="AA609" s="62">
        <v>0</v>
      </c>
      <c r="AB609" s="62">
        <v>0</v>
      </c>
      <c r="AC609" s="62">
        <v>0</v>
      </c>
      <c r="AD609" s="62">
        <v>0</v>
      </c>
      <c r="AE609" s="62">
        <v>0</v>
      </c>
      <c r="AF609" s="62">
        <v>0</v>
      </c>
      <c r="AG609" s="62">
        <v>0</v>
      </c>
      <c r="AH609" s="62">
        <v>0</v>
      </c>
      <c r="AI609" s="62">
        <v>0</v>
      </c>
      <c r="AJ609" s="63">
        <f t="shared" si="9"/>
        <v>0</v>
      </c>
      <c r="AM609" s="70"/>
    </row>
    <row r="610" spans="1:39" ht="20.100000000000001" customHeight="1">
      <c r="A610" s="59">
        <v>2327</v>
      </c>
      <c r="B610" s="60" t="s">
        <v>615</v>
      </c>
      <c r="C610" s="61" t="s">
        <v>1298</v>
      </c>
      <c r="D610" s="62">
        <v>0</v>
      </c>
      <c r="E610" s="62">
        <v>0</v>
      </c>
      <c r="F610" s="62">
        <v>0</v>
      </c>
      <c r="G610" s="62">
        <v>0</v>
      </c>
      <c r="H610" s="62">
        <v>0</v>
      </c>
      <c r="I610" s="62">
        <v>0</v>
      </c>
      <c r="J610" s="62">
        <v>0</v>
      </c>
      <c r="K610" s="62">
        <v>0</v>
      </c>
      <c r="L610" s="62">
        <v>0</v>
      </c>
      <c r="M610" s="62">
        <v>0</v>
      </c>
      <c r="N610" s="62">
        <v>0</v>
      </c>
      <c r="O610" s="62">
        <v>0</v>
      </c>
      <c r="P610" s="62">
        <v>0</v>
      </c>
      <c r="Q610" s="62">
        <v>0</v>
      </c>
      <c r="R610" s="62">
        <v>0</v>
      </c>
      <c r="S610" s="62">
        <v>0</v>
      </c>
      <c r="T610" s="62">
        <v>0</v>
      </c>
      <c r="U610" s="62">
        <v>0</v>
      </c>
      <c r="V610" s="62">
        <v>0</v>
      </c>
      <c r="W610" s="62">
        <v>0</v>
      </c>
      <c r="X610" s="62">
        <v>0</v>
      </c>
      <c r="Y610" s="62">
        <v>0</v>
      </c>
      <c r="Z610" s="62">
        <v>0</v>
      </c>
      <c r="AA610" s="62">
        <v>0</v>
      </c>
      <c r="AB610" s="62">
        <v>0</v>
      </c>
      <c r="AC610" s="62">
        <v>0</v>
      </c>
      <c r="AD610" s="62">
        <v>0</v>
      </c>
      <c r="AE610" s="62">
        <v>0</v>
      </c>
      <c r="AF610" s="62">
        <v>0</v>
      </c>
      <c r="AG610" s="62">
        <v>0</v>
      </c>
      <c r="AH610" s="62">
        <v>0</v>
      </c>
      <c r="AI610" s="62">
        <v>0</v>
      </c>
      <c r="AJ610" s="63">
        <f t="shared" si="9"/>
        <v>0</v>
      </c>
      <c r="AM610" s="70"/>
    </row>
    <row r="611" spans="1:39" ht="20.100000000000001" customHeight="1">
      <c r="A611" s="59">
        <v>2328</v>
      </c>
      <c r="B611" s="60" t="s">
        <v>1276</v>
      </c>
      <c r="C611" s="61" t="s">
        <v>1298</v>
      </c>
      <c r="D611" s="62">
        <v>0</v>
      </c>
      <c r="E611" s="62">
        <v>0</v>
      </c>
      <c r="F611" s="62">
        <v>0</v>
      </c>
      <c r="G611" s="62">
        <v>0</v>
      </c>
      <c r="H611" s="62">
        <v>0</v>
      </c>
      <c r="I611" s="62">
        <v>0</v>
      </c>
      <c r="J611" s="62">
        <v>0</v>
      </c>
      <c r="K611" s="62">
        <v>0</v>
      </c>
      <c r="L611" s="62">
        <v>0</v>
      </c>
      <c r="M611" s="62">
        <v>0</v>
      </c>
      <c r="N611" s="62">
        <v>0</v>
      </c>
      <c r="O611" s="62">
        <v>0</v>
      </c>
      <c r="P611" s="62">
        <v>0</v>
      </c>
      <c r="Q611" s="62">
        <v>0</v>
      </c>
      <c r="R611" s="62">
        <v>0</v>
      </c>
      <c r="S611" s="62">
        <v>0</v>
      </c>
      <c r="T611" s="62">
        <v>0</v>
      </c>
      <c r="U611" s="62">
        <v>0</v>
      </c>
      <c r="V611" s="62">
        <v>0</v>
      </c>
      <c r="W611" s="62">
        <v>0</v>
      </c>
      <c r="X611" s="62">
        <v>0</v>
      </c>
      <c r="Y611" s="62">
        <v>0</v>
      </c>
      <c r="Z611" s="62">
        <v>0</v>
      </c>
      <c r="AA611" s="62">
        <v>0</v>
      </c>
      <c r="AB611" s="62">
        <v>0</v>
      </c>
      <c r="AC611" s="62">
        <v>0</v>
      </c>
      <c r="AD611" s="62">
        <v>0</v>
      </c>
      <c r="AE611" s="62">
        <v>0</v>
      </c>
      <c r="AF611" s="62">
        <v>0</v>
      </c>
      <c r="AG611" s="62">
        <v>0</v>
      </c>
      <c r="AH611" s="62">
        <v>0</v>
      </c>
      <c r="AI611" s="62">
        <v>0</v>
      </c>
      <c r="AJ611" s="63">
        <f t="shared" si="9"/>
        <v>0</v>
      </c>
      <c r="AM611" s="70"/>
    </row>
    <row r="612" spans="1:39" ht="20.100000000000001" customHeight="1">
      <c r="A612" s="59" t="s">
        <v>626</v>
      </c>
      <c r="B612" s="60" t="s">
        <v>1234</v>
      </c>
      <c r="C612" s="61" t="s">
        <v>1238</v>
      </c>
      <c r="D612" s="62">
        <v>0</v>
      </c>
      <c r="E612" s="62">
        <v>0</v>
      </c>
      <c r="F612" s="62">
        <v>0</v>
      </c>
      <c r="G612" s="62">
        <v>3323377.6600000006</v>
      </c>
      <c r="H612" s="62">
        <v>0</v>
      </c>
      <c r="I612" s="62">
        <v>0</v>
      </c>
      <c r="J612" s="62">
        <v>521380.27</v>
      </c>
      <c r="K612" s="62">
        <v>0</v>
      </c>
      <c r="L612" s="62">
        <v>0</v>
      </c>
      <c r="M612" s="62">
        <v>0</v>
      </c>
      <c r="N612" s="62">
        <v>0</v>
      </c>
      <c r="O612" s="62">
        <v>0</v>
      </c>
      <c r="P612" s="62">
        <v>55371.839999999997</v>
      </c>
      <c r="Q612" s="62">
        <v>0</v>
      </c>
      <c r="R612" s="62">
        <v>0</v>
      </c>
      <c r="S612" s="62">
        <v>0</v>
      </c>
      <c r="T612" s="62">
        <v>0</v>
      </c>
      <c r="U612" s="62">
        <v>0</v>
      </c>
      <c r="V612" s="62">
        <v>0</v>
      </c>
      <c r="W612" s="62">
        <v>0</v>
      </c>
      <c r="X612" s="62">
        <v>0</v>
      </c>
      <c r="Y612" s="62">
        <v>0</v>
      </c>
      <c r="Z612" s="62">
        <v>0</v>
      </c>
      <c r="AA612" s="62">
        <v>0</v>
      </c>
      <c r="AB612" s="62">
        <v>0</v>
      </c>
      <c r="AC612" s="62">
        <v>0</v>
      </c>
      <c r="AD612" s="62">
        <v>0</v>
      </c>
      <c r="AE612" s="62">
        <v>0</v>
      </c>
      <c r="AF612" s="62">
        <v>0</v>
      </c>
      <c r="AG612" s="62">
        <v>0</v>
      </c>
      <c r="AH612" s="62">
        <v>0</v>
      </c>
      <c r="AI612" s="62">
        <v>0</v>
      </c>
      <c r="AJ612" s="63">
        <f t="shared" si="9"/>
        <v>3900129.7700000005</v>
      </c>
      <c r="AM612" s="70"/>
    </row>
    <row r="613" spans="1:39" ht="20.100000000000001" customHeight="1">
      <c r="A613" s="59" t="s">
        <v>628</v>
      </c>
      <c r="B613" s="60" t="s">
        <v>1235</v>
      </c>
      <c r="C613" s="61" t="e">
        <v>#N/A</v>
      </c>
      <c r="D613" s="62">
        <v>0</v>
      </c>
      <c r="E613" s="62">
        <v>0</v>
      </c>
      <c r="F613" s="62">
        <v>0</v>
      </c>
      <c r="G613" s="62">
        <v>0</v>
      </c>
      <c r="H613" s="62">
        <v>0</v>
      </c>
      <c r="I613" s="62">
        <v>0</v>
      </c>
      <c r="J613" s="62">
        <v>0</v>
      </c>
      <c r="K613" s="62">
        <v>0</v>
      </c>
      <c r="L613" s="62">
        <v>0</v>
      </c>
      <c r="M613" s="62">
        <v>0</v>
      </c>
      <c r="N613" s="62">
        <v>0</v>
      </c>
      <c r="O613" s="62">
        <v>0</v>
      </c>
      <c r="P613" s="62">
        <v>0</v>
      </c>
      <c r="Q613" s="62">
        <v>0</v>
      </c>
      <c r="R613" s="62">
        <v>0</v>
      </c>
      <c r="S613" s="62">
        <v>0</v>
      </c>
      <c r="T613" s="62">
        <v>0</v>
      </c>
      <c r="U613" s="62">
        <v>0</v>
      </c>
      <c r="V613" s="62">
        <v>0</v>
      </c>
      <c r="W613" s="62">
        <v>0</v>
      </c>
      <c r="X613" s="62">
        <v>0</v>
      </c>
      <c r="Y613" s="62">
        <v>0</v>
      </c>
      <c r="Z613" s="62">
        <v>0</v>
      </c>
      <c r="AA613" s="62">
        <v>0</v>
      </c>
      <c r="AB613" s="62">
        <v>0</v>
      </c>
      <c r="AC613" s="62">
        <v>0</v>
      </c>
      <c r="AD613" s="62">
        <v>0</v>
      </c>
      <c r="AE613" s="62">
        <v>0</v>
      </c>
      <c r="AF613" s="62">
        <v>0</v>
      </c>
      <c r="AG613" s="62">
        <v>0</v>
      </c>
      <c r="AH613" s="62">
        <v>0</v>
      </c>
      <c r="AI613" s="62">
        <v>0</v>
      </c>
      <c r="AJ613" s="63">
        <f t="shared" si="9"/>
        <v>0</v>
      </c>
      <c r="AM613" s="70"/>
    </row>
    <row r="614" spans="1:39" ht="20.100000000000001" customHeight="1">
      <c r="A614" s="59" t="s">
        <v>630</v>
      </c>
      <c r="B614" s="60" t="s">
        <v>1236</v>
      </c>
      <c r="C614" s="61" t="e">
        <v>#N/A</v>
      </c>
      <c r="D614" s="62">
        <v>0</v>
      </c>
      <c r="E614" s="62">
        <v>0</v>
      </c>
      <c r="F614" s="62">
        <v>0</v>
      </c>
      <c r="G614" s="62">
        <v>2469539.8899999987</v>
      </c>
      <c r="H614" s="62">
        <v>0</v>
      </c>
      <c r="I614" s="62">
        <v>0</v>
      </c>
      <c r="J614" s="62">
        <v>0</v>
      </c>
      <c r="K614" s="62">
        <v>0</v>
      </c>
      <c r="L614" s="62">
        <v>0</v>
      </c>
      <c r="M614" s="62">
        <v>0</v>
      </c>
      <c r="N614" s="62">
        <v>0</v>
      </c>
      <c r="O614" s="62">
        <v>0</v>
      </c>
      <c r="P614" s="62">
        <v>0</v>
      </c>
      <c r="Q614" s="62">
        <v>0</v>
      </c>
      <c r="R614" s="62">
        <v>0</v>
      </c>
      <c r="S614" s="62">
        <v>0</v>
      </c>
      <c r="T614" s="62">
        <v>1684866.9399999997</v>
      </c>
      <c r="U614" s="62">
        <v>2332400</v>
      </c>
      <c r="V614" s="62">
        <v>0</v>
      </c>
      <c r="W614" s="62">
        <v>0</v>
      </c>
      <c r="X614" s="62">
        <v>0</v>
      </c>
      <c r="Y614" s="62">
        <v>0</v>
      </c>
      <c r="Z614" s="62">
        <v>0</v>
      </c>
      <c r="AA614" s="62">
        <v>6860000</v>
      </c>
      <c r="AB614" s="62">
        <v>0</v>
      </c>
      <c r="AC614" s="62">
        <v>0</v>
      </c>
      <c r="AD614" s="62">
        <v>0</v>
      </c>
      <c r="AE614" s="62">
        <v>0</v>
      </c>
      <c r="AF614" s="62">
        <v>0</v>
      </c>
      <c r="AG614" s="62">
        <v>0</v>
      </c>
      <c r="AH614" s="62">
        <v>0</v>
      </c>
      <c r="AI614" s="62">
        <v>0</v>
      </c>
      <c r="AJ614" s="63">
        <f t="shared" si="9"/>
        <v>13346806.829999998</v>
      </c>
      <c r="AM614" s="70"/>
    </row>
    <row r="615" spans="1:39" ht="4.5" customHeight="1">
      <c r="A615" s="59"/>
      <c r="B615" s="60"/>
      <c r="C615" s="61"/>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6"/>
      <c r="AM615" s="18"/>
    </row>
    <row r="616" spans="1:39" ht="18.95" customHeight="1" thickBot="1">
      <c r="A616" s="59"/>
      <c r="B616" s="67" t="s">
        <v>636</v>
      </c>
      <c r="C616" s="68"/>
      <c r="D616" s="69">
        <f>SUBTOTAL(9,D13:D614)</f>
        <v>105137903.60999997</v>
      </c>
      <c r="E616" s="69">
        <f t="shared" ref="E616:AJ616" si="10">SUBTOTAL(9,E13:E614)</f>
        <v>59879934.00999999</v>
      </c>
      <c r="F616" s="69">
        <f t="shared" si="10"/>
        <v>3427589180.0800009</v>
      </c>
      <c r="G616" s="69">
        <f t="shared" si="10"/>
        <v>443859064.56999999</v>
      </c>
      <c r="H616" s="69">
        <f t="shared" si="10"/>
        <v>21880656</v>
      </c>
      <c r="I616" s="69">
        <f t="shared" si="10"/>
        <v>3319019.1099999994</v>
      </c>
      <c r="J616" s="69">
        <f t="shared" si="10"/>
        <v>2059160819.4999995</v>
      </c>
      <c r="K616" s="69">
        <f t="shared" si="10"/>
        <v>2302705.6300000004</v>
      </c>
      <c r="L616" s="69">
        <f t="shared" si="10"/>
        <v>36824180.620000005</v>
      </c>
      <c r="M616" s="69">
        <f t="shared" si="10"/>
        <v>17847.87</v>
      </c>
      <c r="N616" s="69">
        <f t="shared" si="10"/>
        <v>1832041223.3399997</v>
      </c>
      <c r="O616" s="69">
        <f t="shared" si="10"/>
        <v>205191.13999999996</v>
      </c>
      <c r="P616" s="69">
        <f t="shared" si="10"/>
        <v>275378847.81</v>
      </c>
      <c r="Q616" s="69">
        <f t="shared" si="10"/>
        <v>746128249.17999995</v>
      </c>
      <c r="R616" s="69">
        <f t="shared" si="10"/>
        <v>711294533.3499999</v>
      </c>
      <c r="S616" s="69">
        <f t="shared" si="10"/>
        <v>5693528.6500000004</v>
      </c>
      <c r="T616" s="69">
        <f t="shared" si="10"/>
        <v>514632203.20000011</v>
      </c>
      <c r="U616" s="69">
        <f t="shared" si="10"/>
        <v>5198346.68</v>
      </c>
      <c r="V616" s="69">
        <f t="shared" si="10"/>
        <v>37730</v>
      </c>
      <c r="W616" s="69">
        <f t="shared" si="10"/>
        <v>38450.300000000003</v>
      </c>
      <c r="X616" s="69">
        <f t="shared" si="10"/>
        <v>1154961.6736000001</v>
      </c>
      <c r="Y616" s="69">
        <f t="shared" si="10"/>
        <v>29.017800000000005</v>
      </c>
      <c r="Z616" s="69">
        <f t="shared" si="10"/>
        <v>2950.5545999999999</v>
      </c>
      <c r="AA616" s="69">
        <f t="shared" si="10"/>
        <v>3025535815.8354001</v>
      </c>
      <c r="AB616" s="69">
        <f t="shared" si="10"/>
        <v>2375.9610000000002</v>
      </c>
      <c r="AC616" s="69">
        <f t="shared" si="10"/>
        <v>345161261.17899984</v>
      </c>
      <c r="AD616" s="69">
        <f t="shared" si="10"/>
        <v>3783394.9580000006</v>
      </c>
      <c r="AE616" s="69">
        <f t="shared" si="10"/>
        <v>2025846461.620801</v>
      </c>
      <c r="AF616" s="69">
        <f t="shared" si="10"/>
        <v>2816.9903999999997</v>
      </c>
      <c r="AG616" s="69">
        <f t="shared" si="10"/>
        <v>0.21</v>
      </c>
      <c r="AH616" s="69">
        <f t="shared" si="10"/>
        <v>5196900.0159999998</v>
      </c>
      <c r="AI616" s="69">
        <f t="shared" si="10"/>
        <v>2240172.0334000001</v>
      </c>
      <c r="AJ616" s="69">
        <f t="shared" si="10"/>
        <v>15659546754.700008</v>
      </c>
    </row>
    <row r="617" spans="1:39" ht="15.75" thickTop="1">
      <c r="A617" s="23"/>
      <c r="B617" s="24"/>
      <c r="C617" s="25"/>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7"/>
    </row>
    <row r="620" spans="1:39" s="19" customFormat="1" hidden="1"/>
    <row r="621" spans="1:39" hidden="1">
      <c r="E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row>
    <row r="622" spans="1:39" hidden="1">
      <c r="D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row>
    <row r="623" spans="1:39" hidden="1">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row>
    <row r="624" spans="1:39" hidden="1"/>
    <row r="625" spans="3:36" ht="15.75" hidden="1" thickBot="1">
      <c r="C625" s="21"/>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0"/>
    </row>
    <row r="626" spans="3:36" hidden="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row>
    <row r="627" spans="3:36">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20"/>
    </row>
    <row r="628" spans="3:36">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45" customWidth="1"/>
    <col min="2" max="2" width="105.7109375" style="45" customWidth="1"/>
    <col min="3" max="3" width="2.5703125" style="45" customWidth="1"/>
    <col min="4" max="16384" width="11.42578125" style="45"/>
  </cols>
  <sheetData>
    <row r="1" spans="1:2" ht="15.75">
      <c r="A1" s="46"/>
      <c r="B1" s="47" t="s">
        <v>645</v>
      </c>
    </row>
    <row r="2" spans="1:2" ht="3.75" customHeight="1">
      <c r="A2" s="46"/>
      <c r="B2" s="47"/>
    </row>
    <row r="3" spans="1:2" ht="91.5" customHeight="1">
      <c r="A3" s="46"/>
      <c r="B3" s="48" t="s">
        <v>646</v>
      </c>
    </row>
    <row r="4" spans="1:2" ht="65.25" customHeight="1">
      <c r="A4" s="46"/>
      <c r="B4" s="48" t="s">
        <v>647</v>
      </c>
    </row>
    <row r="5" spans="1:2" ht="27" customHeight="1">
      <c r="A5" s="46"/>
      <c r="B5" s="48" t="s">
        <v>648</v>
      </c>
    </row>
    <row r="6" spans="1:2" ht="15.75" thickBot="1">
      <c r="A6" s="46"/>
      <c r="B6" s="48" t="s">
        <v>649</v>
      </c>
    </row>
    <row r="7" spans="1:2" ht="13.5" customHeight="1">
      <c r="A7" s="46"/>
      <c r="B7" s="49" t="s">
        <v>650</v>
      </c>
    </row>
    <row r="8" spans="1:2" ht="22.5">
      <c r="A8" s="46"/>
      <c r="B8" s="50" t="s">
        <v>651</v>
      </c>
    </row>
    <row r="9" spans="1:2" ht="23.25" thickBot="1">
      <c r="A9" s="46"/>
      <c r="B9" s="51" t="s">
        <v>652</v>
      </c>
    </row>
    <row r="10" spans="1:2" ht="12.75" customHeight="1">
      <c r="A10" s="46"/>
      <c r="B10" s="52" t="s">
        <v>653</v>
      </c>
    </row>
    <row r="11" spans="1:2">
      <c r="A11" s="46"/>
      <c r="B11" s="50" t="s">
        <v>654</v>
      </c>
    </row>
    <row r="12" spans="1:2" ht="57" thickBot="1">
      <c r="A12" s="46"/>
      <c r="B12" s="51" t="s">
        <v>655</v>
      </c>
    </row>
    <row r="13" spans="1:2" ht="13.5" customHeight="1">
      <c r="A13" s="46"/>
      <c r="B13" s="52" t="s">
        <v>656</v>
      </c>
    </row>
    <row r="14" spans="1:2">
      <c r="A14" s="46"/>
      <c r="B14" s="50" t="s">
        <v>657</v>
      </c>
    </row>
    <row r="15" spans="1:2" ht="15.75" thickBot="1">
      <c r="A15" s="46"/>
      <c r="B15" s="51" t="s">
        <v>658</v>
      </c>
    </row>
    <row r="16" spans="1:2" ht="12.75" customHeight="1">
      <c r="A16" s="46"/>
      <c r="B16" s="52" t="s">
        <v>659</v>
      </c>
    </row>
    <row r="17" spans="1:2">
      <c r="A17" s="46"/>
      <c r="B17" s="50" t="s">
        <v>660</v>
      </c>
    </row>
    <row r="18" spans="1:2" ht="23.25" thickBot="1">
      <c r="A18" s="46"/>
      <c r="B18" s="51" t="s">
        <v>661</v>
      </c>
    </row>
    <row r="19" spans="1:2" ht="12.75" customHeight="1">
      <c r="A19" s="46"/>
      <c r="B19" s="52" t="s">
        <v>662</v>
      </c>
    </row>
    <row r="20" spans="1:2">
      <c r="A20" s="46"/>
      <c r="B20" s="50" t="s">
        <v>663</v>
      </c>
    </row>
    <row r="21" spans="1:2" ht="23.25" thickBot="1">
      <c r="A21" s="46"/>
      <c r="B21" s="51" t="s">
        <v>664</v>
      </c>
    </row>
    <row r="22" spans="1:2" ht="12" customHeight="1">
      <c r="A22" s="46"/>
      <c r="B22" s="52" t="s">
        <v>665</v>
      </c>
    </row>
    <row r="23" spans="1:2">
      <c r="A23" s="46"/>
      <c r="B23" s="50" t="s">
        <v>666</v>
      </c>
    </row>
    <row r="24" spans="1:2" ht="15.75" thickBot="1">
      <c r="A24" s="46"/>
      <c r="B24" s="51" t="s">
        <v>667</v>
      </c>
    </row>
    <row r="25" spans="1:2" ht="13.5" customHeight="1">
      <c r="A25" s="46"/>
      <c r="B25" s="52" t="s">
        <v>668</v>
      </c>
    </row>
    <row r="26" spans="1:2">
      <c r="A26" s="46"/>
      <c r="B26" s="50" t="s">
        <v>669</v>
      </c>
    </row>
    <row r="27" spans="1:2" ht="15.75" thickBot="1">
      <c r="A27" s="46"/>
      <c r="B27" s="51" t="s">
        <v>670</v>
      </c>
    </row>
    <row r="28" spans="1:2" ht="12.75" customHeight="1">
      <c r="A28" s="46"/>
      <c r="B28" s="52" t="s">
        <v>671</v>
      </c>
    </row>
    <row r="29" spans="1:2">
      <c r="A29" s="46"/>
      <c r="B29" s="50" t="s">
        <v>672</v>
      </c>
    </row>
    <row r="30" spans="1:2" ht="15.75" thickBot="1">
      <c r="A30" s="46"/>
      <c r="B30" s="51" t="s">
        <v>673</v>
      </c>
    </row>
    <row r="31" spans="1:2" ht="13.5" customHeight="1">
      <c r="A31" s="46"/>
      <c r="B31" s="52" t="s">
        <v>674</v>
      </c>
    </row>
    <row r="32" spans="1:2">
      <c r="A32" s="46"/>
      <c r="B32" s="50" t="s">
        <v>675</v>
      </c>
    </row>
    <row r="33" spans="1:2" ht="15.75" thickBot="1">
      <c r="A33" s="46"/>
      <c r="B33" s="51" t="s">
        <v>673</v>
      </c>
    </row>
    <row r="34" spans="1:2" ht="13.5" customHeight="1">
      <c r="A34" s="46"/>
      <c r="B34" s="52" t="s">
        <v>676</v>
      </c>
    </row>
    <row r="35" spans="1:2" ht="22.5">
      <c r="A35" s="46"/>
      <c r="B35" s="50" t="s">
        <v>677</v>
      </c>
    </row>
    <row r="36" spans="1:2" ht="23.25" thickBot="1">
      <c r="A36" s="46"/>
      <c r="B36" s="51" t="s">
        <v>678</v>
      </c>
    </row>
    <row r="37" spans="1:2" ht="13.5" customHeight="1">
      <c r="A37" s="46"/>
      <c r="B37" s="52" t="s">
        <v>679</v>
      </c>
    </row>
    <row r="38" spans="1:2" ht="22.5">
      <c r="A38" s="46"/>
      <c r="B38" s="50" t="s">
        <v>680</v>
      </c>
    </row>
    <row r="39" spans="1:2">
      <c r="A39" s="46"/>
      <c r="B39" s="50" t="s">
        <v>681</v>
      </c>
    </row>
    <row r="40" spans="1:2" ht="23.25" thickBot="1">
      <c r="A40" s="46"/>
      <c r="B40" s="51" t="s">
        <v>682</v>
      </c>
    </row>
    <row r="41" spans="1:2" ht="13.5" customHeight="1">
      <c r="A41" s="46"/>
      <c r="B41" s="52" t="s">
        <v>683</v>
      </c>
    </row>
    <row r="42" spans="1:2">
      <c r="A42" s="46"/>
      <c r="B42" s="50" t="s">
        <v>684</v>
      </c>
    </row>
    <row r="43" spans="1:2">
      <c r="A43" s="46"/>
      <c r="B43" s="50" t="s">
        <v>685</v>
      </c>
    </row>
    <row r="44" spans="1:2" ht="13.5" customHeight="1">
      <c r="A44" s="46"/>
      <c r="B44" s="50" t="s">
        <v>686</v>
      </c>
    </row>
    <row r="45" spans="1:2" ht="19.5" customHeight="1" thickBot="1">
      <c r="A45" s="46"/>
      <c r="B45" s="51" t="s">
        <v>687</v>
      </c>
    </row>
    <row r="46" spans="1:2">
      <c r="A46" s="46"/>
      <c r="B46" s="53" t="s">
        <v>688</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09"/>
  <sheetViews>
    <sheetView topLeftCell="A589" zoomScale="175" zoomScaleNormal="175" workbookViewId="0">
      <selection activeCell="A3" sqref="A3"/>
    </sheetView>
  </sheetViews>
  <sheetFormatPr baseColWidth="10" defaultRowHeight="15"/>
  <cols>
    <col min="1" max="1" width="11.42578125" style="45"/>
    <col min="2" max="2" width="76.7109375" style="45" bestFit="1" customWidth="1"/>
    <col min="3" max="3" width="73" style="45" bestFit="1" customWidth="1"/>
    <col min="4" max="16384" width="11.42578125" style="45"/>
  </cols>
  <sheetData>
    <row r="1" spans="1:3" ht="15" customHeight="1"/>
    <row r="2" spans="1:3" ht="21">
      <c r="A2" s="8" t="s">
        <v>40</v>
      </c>
      <c r="B2" s="9" t="str">
        <f>UPPER(C2)</f>
        <v>DESCRIPCIÓN</v>
      </c>
      <c r="C2" s="9" t="s">
        <v>2</v>
      </c>
    </row>
    <row r="3" spans="1:3">
      <c r="A3" s="1">
        <v>0</v>
      </c>
      <c r="B3" s="2" t="str">
        <f t="shared" ref="B3:B67" si="0">UPPER(C3)</f>
        <v>SIN  NOMBRE</v>
      </c>
      <c r="C3" s="2" t="s">
        <v>634</v>
      </c>
    </row>
    <row r="4" spans="1:3">
      <c r="A4" s="3">
        <v>6</v>
      </c>
      <c r="B4" s="4" t="str">
        <f t="shared" si="0"/>
        <v>VICEPRESIDENCIA DEL ESTADO PLURINACIONAL</v>
      </c>
      <c r="C4" s="4" t="s">
        <v>43</v>
      </c>
    </row>
    <row r="5" spans="1:3">
      <c r="A5" s="3">
        <v>10</v>
      </c>
      <c r="B5" s="4" t="str">
        <f t="shared" si="0"/>
        <v>MINISTERIO DE RELACIONES EXTERIORES</v>
      </c>
      <c r="C5" s="4" t="s">
        <v>44</v>
      </c>
    </row>
    <row r="6" spans="1:3">
      <c r="A6" s="3">
        <v>15</v>
      </c>
      <c r="B6" s="4" t="str">
        <f t="shared" si="0"/>
        <v>MINISTERIO DE GOBIERNO</v>
      </c>
      <c r="C6" s="4" t="s">
        <v>45</v>
      </c>
    </row>
    <row r="7" spans="1:3">
      <c r="A7" s="3">
        <v>16</v>
      </c>
      <c r="B7" s="4" t="str">
        <f t="shared" si="0"/>
        <v>MINISTERIO DE EDUCACIÓN</v>
      </c>
      <c r="C7" s="4" t="s">
        <v>46</v>
      </c>
    </row>
    <row r="8" spans="1:3">
      <c r="A8" s="3">
        <v>20</v>
      </c>
      <c r="B8" s="4" t="str">
        <f t="shared" si="0"/>
        <v>MINISTERIO DE DEFENSA</v>
      </c>
      <c r="C8" s="4" t="s">
        <v>47</v>
      </c>
    </row>
    <row r="9" spans="1:3">
      <c r="A9" s="3">
        <v>25</v>
      </c>
      <c r="B9" s="4" t="str">
        <f t="shared" si="0"/>
        <v>MINISTERIO DE LA PRESIDENCIA</v>
      </c>
      <c r="C9" s="4" t="s">
        <v>48</v>
      </c>
    </row>
    <row r="10" spans="1:3">
      <c r="A10" s="3">
        <v>30</v>
      </c>
      <c r="B10" s="4" t="str">
        <f t="shared" si="0"/>
        <v>MINISTERIO DE JUSTICIA Y TRANSPARENCIA INSTITUCIONAL</v>
      </c>
      <c r="C10" s="4" t="s">
        <v>1324</v>
      </c>
    </row>
    <row r="11" spans="1:3">
      <c r="A11" s="3">
        <v>35</v>
      </c>
      <c r="B11" s="4" t="str">
        <f t="shared" si="0"/>
        <v>MINISTERIO DE ECONOMÍA Y FINANZAS PÚBLICAS</v>
      </c>
      <c r="C11" s="4" t="s">
        <v>49</v>
      </c>
    </row>
    <row r="12" spans="1:3">
      <c r="A12" s="3">
        <v>41</v>
      </c>
      <c r="B12" s="4" t="str">
        <f t="shared" si="0"/>
        <v>MINISTERIO DE DESARROLLO PRODUCTIVO Y ECONOMÍA PLURAL</v>
      </c>
      <c r="C12" s="4" t="s">
        <v>50</v>
      </c>
    </row>
    <row r="13" spans="1:3">
      <c r="A13" s="3">
        <v>46</v>
      </c>
      <c r="B13" s="4" t="str">
        <f t="shared" si="0"/>
        <v>MINISTERIO DE SALUD</v>
      </c>
      <c r="C13" s="4" t="s">
        <v>51</v>
      </c>
    </row>
    <row r="14" spans="1:3">
      <c r="A14" s="3">
        <v>47</v>
      </c>
      <c r="B14" s="4" t="str">
        <f t="shared" si="0"/>
        <v>MINISTERIO DE DESARROLLO RURAL Y TIERRAS</v>
      </c>
      <c r="C14" s="4" t="s">
        <v>52</v>
      </c>
    </row>
    <row r="15" spans="1:3">
      <c r="A15" s="5">
        <v>48</v>
      </c>
      <c r="B15" s="6" t="str">
        <f t="shared" si="0"/>
        <v>MINISTERIO DE DEPORTES</v>
      </c>
      <c r="C15" s="6" t="s">
        <v>53</v>
      </c>
    </row>
    <row r="16" spans="1:3">
      <c r="A16" s="3">
        <v>50</v>
      </c>
      <c r="B16" s="4" t="str">
        <f t="shared" si="0"/>
        <v>MIN DE TRANSPARENCIA INST. Y LUCHA CONTRA LA CORRUPCIÓN</v>
      </c>
      <c r="C16" s="4" t="s">
        <v>54</v>
      </c>
    </row>
    <row r="17" spans="1:3">
      <c r="A17" s="3">
        <v>51</v>
      </c>
      <c r="B17" s="4" t="s">
        <v>1361</v>
      </c>
      <c r="C17" s="4" t="s">
        <v>55</v>
      </c>
    </row>
    <row r="18" spans="1:3">
      <c r="A18" s="3">
        <v>52</v>
      </c>
      <c r="B18" s="4" t="str">
        <f t="shared" si="0"/>
        <v>MINISTERIO DE CULTURAS Y TURISMO</v>
      </c>
      <c r="C18" s="4" t="s">
        <v>56</v>
      </c>
    </row>
    <row r="19" spans="1:3">
      <c r="A19" s="3">
        <v>66</v>
      </c>
      <c r="B19" s="4" t="str">
        <f t="shared" si="0"/>
        <v>MINISTERIO DE PLANIFICACIÓN DEL DESARROLLO</v>
      </c>
      <c r="C19" s="4" t="s">
        <v>57</v>
      </c>
    </row>
    <row r="20" spans="1:3">
      <c r="A20" s="3">
        <v>70</v>
      </c>
      <c r="B20" s="4" t="str">
        <f t="shared" si="0"/>
        <v>MINISTERIO DE TRABAJO, EMPLEO Y PREVISIÓN SOCIAL</v>
      </c>
      <c r="C20" s="4" t="s">
        <v>58</v>
      </c>
    </row>
    <row r="21" spans="1:3">
      <c r="A21" s="3">
        <v>76</v>
      </c>
      <c r="B21" s="4" t="str">
        <f t="shared" si="0"/>
        <v>MINISTERIO DE MINERÍA Y METALURGIA</v>
      </c>
      <c r="C21" s="4" t="s">
        <v>59</v>
      </c>
    </row>
    <row r="22" spans="1:3">
      <c r="A22" s="3">
        <v>78</v>
      </c>
      <c r="B22" s="4" t="str">
        <f t="shared" si="0"/>
        <v>MINISTERIO DE HIDROCARBUROS</v>
      </c>
      <c r="C22" s="4" t="s">
        <v>1320</v>
      </c>
    </row>
    <row r="23" spans="1:3">
      <c r="A23" s="3">
        <v>80</v>
      </c>
      <c r="B23" s="4" t="str">
        <f t="shared" si="0"/>
        <v>MINISTERIO DE DEFENSA LEGAL DEL ESTADO</v>
      </c>
      <c r="C23" s="4" t="s">
        <v>60</v>
      </c>
    </row>
    <row r="24" spans="1:3">
      <c r="A24" s="3">
        <v>81</v>
      </c>
      <c r="B24" s="4" t="str">
        <f t="shared" si="0"/>
        <v>MINISTERIO DE OBRAS PÚBLICAS, SERVICIOS Y VIVIENDA</v>
      </c>
      <c r="C24" s="4" t="s">
        <v>61</v>
      </c>
    </row>
    <row r="25" spans="1:3">
      <c r="A25" s="3">
        <v>86</v>
      </c>
      <c r="B25" s="4" t="str">
        <f t="shared" si="0"/>
        <v>MINISTERIO DE MEDIO AMBIENTE Y AGUA</v>
      </c>
      <c r="C25" s="4" t="s">
        <v>62</v>
      </c>
    </row>
    <row r="26" spans="1:3">
      <c r="A26" s="3">
        <v>85</v>
      </c>
      <c r="B26" s="4" t="str">
        <f t="shared" si="0"/>
        <v>MINISTERIO DE ENERGÍAS</v>
      </c>
      <c r="C26" s="4" t="s">
        <v>1322</v>
      </c>
    </row>
    <row r="27" spans="1:3">
      <c r="A27" s="3">
        <v>87</v>
      </c>
      <c r="B27" s="4" t="str">
        <f t="shared" si="0"/>
        <v>MINISTERIO DE COMUNICACIÓN</v>
      </c>
      <c r="C27" s="4" t="s">
        <v>63</v>
      </c>
    </row>
    <row r="28" spans="1:3">
      <c r="A28" s="5">
        <v>95</v>
      </c>
      <c r="B28" s="6" t="str">
        <f t="shared" si="0"/>
        <v>CONSEJO SUPREMO DE DEFENSA PLURINACIONAL</v>
      </c>
      <c r="C28" s="6" t="s">
        <v>64</v>
      </c>
    </row>
    <row r="29" spans="1:3">
      <c r="A29" s="3">
        <v>99</v>
      </c>
      <c r="B29" s="4" t="str">
        <f t="shared" si="0"/>
        <v>TESORO GENERAL DE LA NACIÓN</v>
      </c>
      <c r="C29" s="4" t="s">
        <v>65</v>
      </c>
    </row>
    <row r="30" spans="1:3">
      <c r="A30" s="3">
        <v>108</v>
      </c>
      <c r="B30" s="4" t="str">
        <f t="shared" si="0"/>
        <v>ORQUESTA SINFÓNICA NACIONAL</v>
      </c>
      <c r="C30" s="4" t="s">
        <v>66</v>
      </c>
    </row>
    <row r="31" spans="1:3">
      <c r="A31" s="3">
        <v>109</v>
      </c>
      <c r="B31" s="6" t="str">
        <f t="shared" si="0"/>
        <v>CONSERVATORIO PLURINACIONAL DE MÚSICA</v>
      </c>
      <c r="C31" s="6" t="s">
        <v>67</v>
      </c>
    </row>
    <row r="32" spans="1:3">
      <c r="A32" s="3">
        <v>111</v>
      </c>
      <c r="B32" s="4" t="str">
        <f t="shared" si="0"/>
        <v>INSTITUTO BOLIVIANO DE LA CEGUERA</v>
      </c>
      <c r="C32" s="4" t="s">
        <v>68</v>
      </c>
    </row>
    <row r="33" spans="1:3">
      <c r="A33" s="3">
        <v>112</v>
      </c>
      <c r="B33" s="4" t="str">
        <f t="shared" si="0"/>
        <v>COMITÉ NACIONAL DE LA PERSONA CON DISCAPACIDAD</v>
      </c>
      <c r="C33" s="4" t="s">
        <v>69</v>
      </c>
    </row>
    <row r="34" spans="1:3">
      <c r="A34" s="3">
        <v>113</v>
      </c>
      <c r="B34" s="4" t="str">
        <f t="shared" si="0"/>
        <v>FONDO DE INVERSIÓN PARA EL DEPORTE</v>
      </c>
      <c r="C34" s="4" t="s">
        <v>70</v>
      </c>
    </row>
    <row r="35" spans="1:3">
      <c r="A35" s="3">
        <v>115</v>
      </c>
      <c r="B35" s="4" t="str">
        <f t="shared" si="0"/>
        <v>INST. BOLIVIANO DEL DEP. LA EDUC. FÍSICA Y LA RECREACIÓN</v>
      </c>
      <c r="C35" s="4" t="s">
        <v>71</v>
      </c>
    </row>
    <row r="36" spans="1:3">
      <c r="A36" s="3">
        <v>117</v>
      </c>
      <c r="B36" s="4" t="str">
        <f t="shared" si="0"/>
        <v>DIRECCIÓN GENERAL DE AERONÁUTICA CIVIL</v>
      </c>
      <c r="C36" s="4" t="s">
        <v>72</v>
      </c>
    </row>
    <row r="37" spans="1:3">
      <c r="A37" s="3">
        <v>119</v>
      </c>
      <c r="B37" s="4" t="str">
        <f t="shared" si="0"/>
        <v>AGENCIA PARA EL DES. DE LA SOC. DE LA INFORMACIÓN EN BOLIVIA</v>
      </c>
      <c r="C37" s="4" t="s">
        <v>73</v>
      </c>
    </row>
    <row r="38" spans="1:3">
      <c r="A38" s="3">
        <v>121</v>
      </c>
      <c r="B38" s="4" t="str">
        <f t="shared" si="0"/>
        <v>INSTITUTO BOLIVIANO DE CIENCIA Y TECNOLOGÍA NUCLEAR</v>
      </c>
      <c r="C38" s="4" t="s">
        <v>74</v>
      </c>
    </row>
    <row r="39" spans="1:3">
      <c r="A39" s="3">
        <v>124</v>
      </c>
      <c r="B39" s="4" t="str">
        <f t="shared" si="0"/>
        <v>ACADEMIA NACIONAL DE CIENCIAS</v>
      </c>
      <c r="C39" s="4" t="s">
        <v>75</v>
      </c>
    </row>
    <row r="40" spans="1:3">
      <c r="A40" s="3">
        <v>129</v>
      </c>
      <c r="B40" s="4" t="str">
        <f t="shared" si="0"/>
        <v>ESCUELA DE GESTIÓN PÚBLICA PLURINACIONAL</v>
      </c>
      <c r="C40" s="4" t="s">
        <v>76</v>
      </c>
    </row>
    <row r="41" spans="1:3">
      <c r="A41" s="3">
        <v>130</v>
      </c>
      <c r="B41" s="4" t="str">
        <f t="shared" si="0"/>
        <v>FONDO DE FINANCIAMIENTO PARA LA MINERÍA</v>
      </c>
      <c r="C41" s="4" t="s">
        <v>77</v>
      </c>
    </row>
    <row r="42" spans="1:3">
      <c r="A42" s="3">
        <v>132</v>
      </c>
      <c r="B42" s="4" t="str">
        <f t="shared" si="0"/>
        <v>SERVICIO DE DESARROLLO DE LAS EMPRESAS PÚB. PRODUCTIVAS</v>
      </c>
      <c r="C42" s="4" t="s">
        <v>78</v>
      </c>
    </row>
    <row r="43" spans="1:3">
      <c r="A43" s="3">
        <v>133</v>
      </c>
      <c r="B43" s="4" t="str">
        <f t="shared" si="0"/>
        <v>LOTERÍA NACIONAL DE BENEFICENCIA Y SALUBRIDAD</v>
      </c>
      <c r="C43" s="4" t="s">
        <v>79</v>
      </c>
    </row>
    <row r="44" spans="1:3">
      <c r="A44" s="5">
        <v>134</v>
      </c>
      <c r="B44" s="6" t="str">
        <f t="shared" si="0"/>
        <v>CONSEJO NACIONAL DE VIVIENDA POLICIAL</v>
      </c>
      <c r="C44" s="6" t="s">
        <v>80</v>
      </c>
    </row>
    <row r="45" spans="1:3">
      <c r="A45" s="3">
        <v>137</v>
      </c>
      <c r="B45" s="4" t="str">
        <f t="shared" si="0"/>
        <v>COMITÉ EJECUTIVO DE LA UNIVERSIDAD BOLIVIANA</v>
      </c>
      <c r="C45" s="4" t="s">
        <v>81</v>
      </c>
    </row>
    <row r="46" spans="1:3">
      <c r="A46" s="3">
        <v>138</v>
      </c>
      <c r="B46" s="4" t="str">
        <f t="shared" si="0"/>
        <v>UNIVERSIDAD MAYOR REAL Y PONTIFICIA DE SAN FRANCISCO XAVIER</v>
      </c>
      <c r="C46" s="4" t="s">
        <v>82</v>
      </c>
    </row>
    <row r="47" spans="1:3">
      <c r="A47" s="3">
        <v>139</v>
      </c>
      <c r="B47" s="4" t="str">
        <f t="shared" si="0"/>
        <v>UNIVERSIDAD MAYOR DE SAN ANDRÉS</v>
      </c>
      <c r="C47" s="4" t="s">
        <v>83</v>
      </c>
    </row>
    <row r="48" spans="1:3">
      <c r="A48" s="3">
        <v>140</v>
      </c>
      <c r="B48" s="4" t="str">
        <f t="shared" si="0"/>
        <v>UNIVERSIDAD PÚBLICA DE EL ALTO</v>
      </c>
      <c r="C48" s="4" t="s">
        <v>84</v>
      </c>
    </row>
    <row r="49" spans="1:3">
      <c r="A49" s="3">
        <v>141</v>
      </c>
      <c r="B49" s="4" t="str">
        <f t="shared" si="0"/>
        <v>UNIVERSIDAD MAYOR DE SAN SIMÓN</v>
      </c>
      <c r="C49" s="4" t="s">
        <v>85</v>
      </c>
    </row>
    <row r="50" spans="1:3">
      <c r="A50" s="3">
        <v>142</v>
      </c>
      <c r="B50" s="4" t="str">
        <f t="shared" si="0"/>
        <v>UNIVERSIDAD TÉCNICA DE ORURO</v>
      </c>
      <c r="C50" s="4" t="s">
        <v>86</v>
      </c>
    </row>
    <row r="51" spans="1:3">
      <c r="A51" s="5">
        <v>143</v>
      </c>
      <c r="B51" s="6" t="str">
        <f t="shared" si="0"/>
        <v>UNIVERSIDAD AUTÓNOMA TOMÁS FRÍAS</v>
      </c>
      <c r="C51" s="6" t="s">
        <v>87</v>
      </c>
    </row>
    <row r="52" spans="1:3">
      <c r="A52" s="3">
        <v>144</v>
      </c>
      <c r="B52" s="4" t="str">
        <f t="shared" si="0"/>
        <v>UNIVERSIDAD NACIONAL SIGLO XX</v>
      </c>
      <c r="C52" s="4" t="s">
        <v>88</v>
      </c>
    </row>
    <row r="53" spans="1:3">
      <c r="A53" s="3">
        <v>145</v>
      </c>
      <c r="B53" s="4" t="str">
        <f t="shared" si="0"/>
        <v>UNIVERSIDAD AUTÓNOMA JUAN MISAEL SARACHO</v>
      </c>
      <c r="C53" s="4" t="s">
        <v>89</v>
      </c>
    </row>
    <row r="54" spans="1:3">
      <c r="A54" s="3">
        <v>146</v>
      </c>
      <c r="B54" s="4" t="str">
        <f t="shared" si="0"/>
        <v>UNIVERSIDAD AUTÓNOMA GABRIEL RENÉ MORENO</v>
      </c>
      <c r="C54" s="4" t="s">
        <v>90</v>
      </c>
    </row>
    <row r="55" spans="1:3">
      <c r="A55" s="3">
        <v>147</v>
      </c>
      <c r="B55" s="4" t="str">
        <f t="shared" si="0"/>
        <v>UNIVERSIDAD AUTÓNOMA DEL BENI JOSÉ  BALLIVIÁN</v>
      </c>
      <c r="C55" s="4" t="s">
        <v>91</v>
      </c>
    </row>
    <row r="56" spans="1:3">
      <c r="A56" s="3">
        <v>148</v>
      </c>
      <c r="B56" s="4" t="str">
        <f t="shared" si="0"/>
        <v>UNIVERSIDAD AMAZÓNICA DE PANDO</v>
      </c>
      <c r="C56" s="4" t="s">
        <v>92</v>
      </c>
    </row>
    <row r="57" spans="1:3">
      <c r="A57" s="3">
        <v>149</v>
      </c>
      <c r="B57" s="4" t="str">
        <f t="shared" si="0"/>
        <v>CONSEJO NACIONAL DEL CINE</v>
      </c>
      <c r="C57" s="4" t="s">
        <v>93</v>
      </c>
    </row>
    <row r="58" spans="1:3">
      <c r="A58" s="3">
        <v>150</v>
      </c>
      <c r="B58" s="4" t="str">
        <f t="shared" si="0"/>
        <v>PROYECTO SUCRE CIUDAD UNIVERSITARIA</v>
      </c>
      <c r="C58" s="4" t="s">
        <v>94</v>
      </c>
    </row>
    <row r="59" spans="1:3">
      <c r="A59" s="3">
        <v>152</v>
      </c>
      <c r="B59" s="4" t="str">
        <f t="shared" si="0"/>
        <v>SERVICIO PLURINACIONAL DE DEFENSA PÚBLICA</v>
      </c>
      <c r="C59" s="4" t="s">
        <v>95</v>
      </c>
    </row>
    <row r="60" spans="1:3">
      <c r="A60" s="3">
        <v>153</v>
      </c>
      <c r="B60" s="4" t="str">
        <f t="shared" si="0"/>
        <v>OBSERVATORIO PLURINACIONAL DE LA CALIDAD  EDUCATIVA</v>
      </c>
      <c r="C60" s="4" t="s">
        <v>96</v>
      </c>
    </row>
    <row r="61" spans="1:3">
      <c r="A61" s="3">
        <v>154</v>
      </c>
      <c r="B61" s="4" t="str">
        <f t="shared" si="0"/>
        <v>MUSEO NACIONAL DE HISTORIA NATURAL</v>
      </c>
      <c r="C61" s="4" t="s">
        <v>97</v>
      </c>
    </row>
    <row r="62" spans="1:3">
      <c r="A62" s="3">
        <v>155</v>
      </c>
      <c r="B62" s="4" t="str">
        <f t="shared" si="0"/>
        <v>DIRECCIÓN DEL NOTARIADO PLURINACIONAL</v>
      </c>
      <c r="C62" s="4" t="s">
        <v>98</v>
      </c>
    </row>
    <row r="63" spans="1:3">
      <c r="A63" s="3">
        <v>156</v>
      </c>
      <c r="B63" s="4" t="str">
        <f t="shared" si="0"/>
        <v>SERVICIO PLURINACIONAL DE ASISTENCIA A LA VÍCTIMA</v>
      </c>
      <c r="C63" s="4" t="s">
        <v>99</v>
      </c>
    </row>
    <row r="64" spans="1:3">
      <c r="A64" s="3">
        <v>157</v>
      </c>
      <c r="B64" s="4" t="str">
        <f t="shared" si="0"/>
        <v>SERVICIO PARA LA PREVENCIÓN DE LA TORTURA</v>
      </c>
      <c r="C64" s="4" t="s">
        <v>100</v>
      </c>
    </row>
    <row r="65" spans="1:3">
      <c r="A65" s="3">
        <v>159</v>
      </c>
      <c r="B65" s="4" t="str">
        <f t="shared" si="0"/>
        <v>OFICINATÉCNICA PARA EL FORTALECIMIENTO DE LA EMPRESA PÚBLICA</v>
      </c>
      <c r="C65" s="4" t="s">
        <v>101</v>
      </c>
    </row>
    <row r="66" spans="1:3">
      <c r="A66" s="3">
        <v>163</v>
      </c>
      <c r="B66" s="4" t="str">
        <f t="shared" si="0"/>
        <v>AGENCIA NACIONAL DE HIDROCARBUROS</v>
      </c>
      <c r="C66" s="4" t="s">
        <v>102</v>
      </c>
    </row>
    <row r="67" spans="1:3">
      <c r="A67" s="3">
        <v>169</v>
      </c>
      <c r="B67" s="4" t="str">
        <f t="shared" si="0"/>
        <v>AUTORIDAD GENERAL DE IMPUGNACIÓN TRIBUTARIA</v>
      </c>
      <c r="C67" s="4" t="s">
        <v>103</v>
      </c>
    </row>
    <row r="68" spans="1:3">
      <c r="A68" s="3">
        <v>170</v>
      </c>
      <c r="B68" s="4" t="str">
        <f t="shared" ref="B68:B131" si="1">UPPER(C68)</f>
        <v>ESCUELA MILITAR DE INGENIERÍA</v>
      </c>
      <c r="C68" s="4" t="s">
        <v>104</v>
      </c>
    </row>
    <row r="69" spans="1:3">
      <c r="A69" s="3">
        <v>171</v>
      </c>
      <c r="B69" s="4" t="str">
        <f t="shared" si="1"/>
        <v>CENTRO DE INVESTIGACIÓN AGRÍCOLA TROPICAL</v>
      </c>
      <c r="C69" s="4" t="s">
        <v>105</v>
      </c>
    </row>
    <row r="70" spans="1:3">
      <c r="A70" s="3">
        <v>188</v>
      </c>
      <c r="B70" s="4" t="str">
        <f t="shared" si="1"/>
        <v>COMPLEJO INDUS. DE LOS REC.EVAPORÍTICOS DEL SALAR DE UYUNI</v>
      </c>
      <c r="C70" s="4" t="s">
        <v>106</v>
      </c>
    </row>
    <row r="71" spans="1:3">
      <c r="A71" s="3">
        <v>190</v>
      </c>
      <c r="B71" s="4" t="str">
        <f t="shared" si="1"/>
        <v>AUTORIDAD JURISDICCIONAL ADMINISTRATIVA MINERA</v>
      </c>
      <c r="C71" s="4" t="s">
        <v>107</v>
      </c>
    </row>
    <row r="72" spans="1:3">
      <c r="A72" s="3">
        <v>192</v>
      </c>
      <c r="B72" s="4" t="str">
        <f t="shared" si="1"/>
        <v>SERVICIO AL MEJORAMIENTO DE LA NAVEGACIÓN AMAZÓNICA</v>
      </c>
      <c r="C72" s="4" t="s">
        <v>108</v>
      </c>
    </row>
    <row r="73" spans="1:3">
      <c r="A73" s="3">
        <v>197</v>
      </c>
      <c r="B73" s="4" t="str">
        <f t="shared" si="1"/>
        <v>DIRECCIÓN ESTRATÉGICA DE REIVINDICACIÓN MARÍTIMA, SILALA Y RECURSOS HÍDRICOS INTERNACIONALES</v>
      </c>
      <c r="C73" s="4" t="s">
        <v>1329</v>
      </c>
    </row>
    <row r="74" spans="1:3">
      <c r="A74" s="3">
        <v>200</v>
      </c>
      <c r="B74" s="4" t="str">
        <f t="shared" si="1"/>
        <v>REGISTRO ÚNICO PARA LA ADMINISTRACIÓN TRIBUTARIA MUNICIPAL</v>
      </c>
      <c r="C74" s="4" t="s">
        <v>109</v>
      </c>
    </row>
    <row r="75" spans="1:3">
      <c r="A75" s="3">
        <v>201</v>
      </c>
      <c r="B75" s="4" t="str">
        <f t="shared" si="1"/>
        <v>AGENCIA PARA EL DES. DE LAS MACROREG. Y ZONAS FRONTERIZAS</v>
      </c>
      <c r="C75" s="4" t="s">
        <v>110</v>
      </c>
    </row>
    <row r="76" spans="1:3">
      <c r="A76" s="3">
        <v>203</v>
      </c>
      <c r="B76" s="4" t="str">
        <f t="shared" si="1"/>
        <v>AUTORIDAD DE SUPERVISIÓN DEL SISTEMA FINANCIERO</v>
      </c>
      <c r="C76" s="4" t="s">
        <v>111</v>
      </c>
    </row>
    <row r="77" spans="1:3">
      <c r="A77" s="3">
        <v>206</v>
      </c>
      <c r="B77" s="4" t="str">
        <f t="shared" si="1"/>
        <v>INSTITUTO NACIONAL DE ESTADÍSTICA</v>
      </c>
      <c r="C77" s="4" t="s">
        <v>112</v>
      </c>
    </row>
    <row r="78" spans="1:3">
      <c r="A78" s="5">
        <v>209</v>
      </c>
      <c r="B78" s="6" t="str">
        <f t="shared" si="1"/>
        <v>ADMINISTRACIÓN DE SERVICIOS PORTUARIOS - BOLIVIA</v>
      </c>
      <c r="C78" s="6" t="s">
        <v>113</v>
      </c>
    </row>
    <row r="79" spans="1:3">
      <c r="A79" s="3">
        <v>210</v>
      </c>
      <c r="B79" s="4" t="str">
        <f t="shared" si="1"/>
        <v>UNIDAD DE ANÁLISIS DE POLÍTICAS SOCIALES Y ECONÓMICAS</v>
      </c>
      <c r="C79" s="4" t="s">
        <v>114</v>
      </c>
    </row>
    <row r="80" spans="1:3">
      <c r="A80" s="3">
        <v>212</v>
      </c>
      <c r="B80" s="4" t="str">
        <f t="shared" si="1"/>
        <v>INSTITUTO NACIONAL DE REFORMA AGRARIA</v>
      </c>
      <c r="C80" s="4" t="s">
        <v>115</v>
      </c>
    </row>
    <row r="81" spans="1:3">
      <c r="A81" s="3">
        <v>213</v>
      </c>
      <c r="B81" s="4" t="str">
        <f t="shared" si="1"/>
        <v>SERVICIO NACIONAL DE METEOROLOGÍA E HIDROLOGÍA</v>
      </c>
      <c r="C81" s="4" t="s">
        <v>116</v>
      </c>
    </row>
    <row r="82" spans="1:3">
      <c r="A82" s="3">
        <v>221</v>
      </c>
      <c r="B82" s="4" t="str">
        <f t="shared" si="1"/>
        <v>SERV. NAL. DE REG. Y CONTROL DE LA COMER. DE MINERALES Y METALES</v>
      </c>
      <c r="C82" s="4" t="s">
        <v>117</v>
      </c>
    </row>
    <row r="83" spans="1:3">
      <c r="A83" s="3">
        <v>222</v>
      </c>
      <c r="B83" s="4" t="str">
        <f t="shared" si="1"/>
        <v>INSTITUTO NACIONAL DE INNOVACIÓN AGROPECUARIA Y FORESTAL</v>
      </c>
      <c r="C83" s="4" t="s">
        <v>118</v>
      </c>
    </row>
    <row r="84" spans="1:3">
      <c r="A84" s="3">
        <v>223</v>
      </c>
      <c r="B84" s="4" t="str">
        <f t="shared" si="1"/>
        <v>FONDO NACIONAL DE DESARROLLO FORESTAL</v>
      </c>
      <c r="C84" s="4" t="s">
        <v>119</v>
      </c>
    </row>
    <row r="85" spans="1:3">
      <c r="A85" s="3">
        <v>224</v>
      </c>
      <c r="B85" s="4" t="str">
        <f t="shared" si="1"/>
        <v>INSUMOS BOLIVIA</v>
      </c>
      <c r="C85" s="4" t="s">
        <v>120</v>
      </c>
    </row>
    <row r="86" spans="1:3">
      <c r="A86" s="3">
        <v>225</v>
      </c>
      <c r="B86" s="4" t="str">
        <f t="shared" si="1"/>
        <v>SERV. NAL. PARA LA SOSTENIBILIDAD EN SANEAMIENTO BÁSICO</v>
      </c>
      <c r="C86" s="4" t="s">
        <v>121</v>
      </c>
    </row>
    <row r="87" spans="1:3">
      <c r="A87" s="3">
        <v>226</v>
      </c>
      <c r="B87" s="4" t="str">
        <f t="shared" si="1"/>
        <v>SERVICIO ESTATAL DE AUTONOMÍAS</v>
      </c>
      <c r="C87" s="4" t="s">
        <v>122</v>
      </c>
    </row>
    <row r="88" spans="1:3">
      <c r="A88" s="3">
        <v>227</v>
      </c>
      <c r="B88" s="4" t="str">
        <f t="shared" si="1"/>
        <v>ZONA FRANCA COMERCIAL E INDUSTRIAL DE COBIJA</v>
      </c>
      <c r="C88" s="4" t="s">
        <v>123</v>
      </c>
    </row>
    <row r="89" spans="1:3">
      <c r="A89" s="3">
        <v>234</v>
      </c>
      <c r="B89" s="4" t="str">
        <f t="shared" si="1"/>
        <v>SERVICIO GEOLÓGICO MINERO</v>
      </c>
      <c r="C89" s="4" t="s">
        <v>124</v>
      </c>
    </row>
    <row r="90" spans="1:3">
      <c r="A90" s="3">
        <v>242</v>
      </c>
      <c r="B90" s="4" t="str">
        <f t="shared" si="1"/>
        <v>COMANDO DE INGENIERÍA DEL EJÉRCITO</v>
      </c>
      <c r="C90" s="4" t="s">
        <v>125</v>
      </c>
    </row>
    <row r="91" spans="1:3">
      <c r="A91" s="3">
        <v>243</v>
      </c>
      <c r="B91" s="4" t="str">
        <f t="shared" si="1"/>
        <v>SERVICIO NACIONAL DE HIDROGRAFÍA NAVAL</v>
      </c>
      <c r="C91" s="4" t="s">
        <v>126</v>
      </c>
    </row>
    <row r="92" spans="1:3">
      <c r="A92" s="3">
        <v>244</v>
      </c>
      <c r="B92" s="4" t="str">
        <f t="shared" si="1"/>
        <v>SERVICIO NACIONAL DE AEROFOTOGRAMETRÍA</v>
      </c>
      <c r="C92" s="4" t="s">
        <v>127</v>
      </c>
    </row>
    <row r="93" spans="1:3">
      <c r="A93" s="3">
        <v>245</v>
      </c>
      <c r="B93" s="4" t="str">
        <f t="shared" si="1"/>
        <v>SERVICIO GEODÉSICO DE MAPAS</v>
      </c>
      <c r="C93" s="4" t="s">
        <v>128</v>
      </c>
    </row>
    <row r="94" spans="1:3">
      <c r="A94" s="3">
        <v>247</v>
      </c>
      <c r="B94" s="4" t="str">
        <f t="shared" si="1"/>
        <v>CORPORACIÓN GESTORA DEL PROYECTO ABAPO - IZOZOG</v>
      </c>
      <c r="C94" s="4" t="s">
        <v>129</v>
      </c>
    </row>
    <row r="95" spans="1:3">
      <c r="A95" s="3">
        <v>248</v>
      </c>
      <c r="B95" s="4" t="str">
        <f t="shared" si="1"/>
        <v>CENTRO DE INVESTIGACIÓN Y DESARROLLO ACUÍCOLA BOLIVIANO</v>
      </c>
      <c r="C95" s="4" t="s">
        <v>130</v>
      </c>
    </row>
    <row r="96" spans="1:3">
      <c r="A96" s="3">
        <v>249</v>
      </c>
      <c r="B96" s="4" t="str">
        <f t="shared" si="1"/>
        <v>CENTRAL DE ABASTECIMIENTO Y SUMINISTROS DE SALUD</v>
      </c>
      <c r="C96" s="4" t="s">
        <v>131</v>
      </c>
    </row>
    <row r="97" spans="1:3">
      <c r="A97" s="3">
        <v>250</v>
      </c>
      <c r="B97" s="4" t="str">
        <f t="shared" si="1"/>
        <v>FONDO DE DES. PARA LOS PUEBLOS INDÍGENAS, ORIG. Y COM. CAMP.</v>
      </c>
      <c r="C97" s="4" t="s">
        <v>132</v>
      </c>
    </row>
    <row r="98" spans="1:3">
      <c r="A98" s="3">
        <v>251</v>
      </c>
      <c r="B98" s="4" t="str">
        <f t="shared" si="1"/>
        <v>INSTITUTO NACIONAL DE SALUD OCUPACIONAL</v>
      </c>
      <c r="C98" s="4" t="s">
        <v>133</v>
      </c>
    </row>
    <row r="99" spans="1:3">
      <c r="A99" s="3">
        <v>253</v>
      </c>
      <c r="B99" s="4" t="str">
        <f t="shared" si="1"/>
        <v>ENTIDAD EJECUTORA DE MEDIO AMBIENTE Y AGUA</v>
      </c>
      <c r="C99" s="4" t="s">
        <v>134</v>
      </c>
    </row>
    <row r="100" spans="1:3">
      <c r="A100" s="5">
        <v>254</v>
      </c>
      <c r="B100" s="6" t="str">
        <f t="shared" si="1"/>
        <v>INSTITUTO DEL SEGURO AGRARIO</v>
      </c>
      <c r="C100" s="6" t="s">
        <v>135</v>
      </c>
    </row>
    <row r="101" spans="1:3">
      <c r="A101" s="1">
        <v>265</v>
      </c>
      <c r="B101" s="2" t="str">
        <f t="shared" si="1"/>
        <v>DIREC. DPTAL. DE EDUCACIÓN  CHUQUISACA</v>
      </c>
      <c r="C101" s="2" t="s">
        <v>136</v>
      </c>
    </row>
    <row r="102" spans="1:3">
      <c r="A102" s="3">
        <v>266</v>
      </c>
      <c r="B102" s="4" t="str">
        <f t="shared" si="1"/>
        <v>DIREC. DPTAL. DE EDUCACIÓN LA PAZ</v>
      </c>
      <c r="C102" s="4" t="s">
        <v>137</v>
      </c>
    </row>
    <row r="103" spans="1:3">
      <c r="A103" s="3">
        <v>267</v>
      </c>
      <c r="B103" s="4" t="str">
        <f t="shared" si="1"/>
        <v>DIREC. DPTAL. DE EDUCACIÓN COCHABAMBA</v>
      </c>
      <c r="C103" s="4" t="s">
        <v>138</v>
      </c>
    </row>
    <row r="104" spans="1:3">
      <c r="A104" s="3">
        <v>268</v>
      </c>
      <c r="B104" s="4" t="str">
        <f t="shared" si="1"/>
        <v>DIREC. DPTAL. DE EDUCACIÓN ORURO</v>
      </c>
      <c r="C104" s="4" t="s">
        <v>139</v>
      </c>
    </row>
    <row r="105" spans="1:3">
      <c r="A105" s="3">
        <v>269</v>
      </c>
      <c r="B105" s="4" t="str">
        <f t="shared" si="1"/>
        <v>DIREC. DPTAL. DE EDUCACIÓN POTOSÍ</v>
      </c>
      <c r="C105" s="4" t="s">
        <v>140</v>
      </c>
    </row>
    <row r="106" spans="1:3">
      <c r="A106" s="3">
        <v>270</v>
      </c>
      <c r="B106" s="4" t="str">
        <f t="shared" si="1"/>
        <v>DIREC. DPTAL. DE EDUCACIÓN TARIJA</v>
      </c>
      <c r="C106" s="4" t="s">
        <v>141</v>
      </c>
    </row>
    <row r="107" spans="1:3">
      <c r="A107" s="3">
        <v>271</v>
      </c>
      <c r="B107" s="4" t="str">
        <f t="shared" si="1"/>
        <v>DIREC. DPTAL. DE EDUCACIÓN SANTA CRUZ</v>
      </c>
      <c r="C107" s="4" t="s">
        <v>142</v>
      </c>
    </row>
    <row r="108" spans="1:3">
      <c r="A108" s="3">
        <v>272</v>
      </c>
      <c r="B108" s="4" t="str">
        <f t="shared" si="1"/>
        <v>DIREC. DPTAL. DE EDUCACIÓN BENI</v>
      </c>
      <c r="C108" s="4" t="s">
        <v>143</v>
      </c>
    </row>
    <row r="109" spans="1:3">
      <c r="A109" s="3">
        <v>273</v>
      </c>
      <c r="B109" s="4" t="str">
        <f t="shared" si="1"/>
        <v>DIREC. DPTAL. DE EDUCACIÓN PANDO</v>
      </c>
      <c r="C109" s="4" t="s">
        <v>144</v>
      </c>
    </row>
    <row r="110" spans="1:3">
      <c r="A110" s="3">
        <v>281</v>
      </c>
      <c r="B110" s="4" t="str">
        <f t="shared" si="1"/>
        <v>OFICINA TÉCNICA NACIONAL DE LOS RÍOS PILCOMAYO Y BERMEJO</v>
      </c>
      <c r="C110" s="4" t="s">
        <v>145</v>
      </c>
    </row>
    <row r="111" spans="1:3">
      <c r="A111" s="3">
        <v>283</v>
      </c>
      <c r="B111" s="4" t="str">
        <f t="shared" si="1"/>
        <v>ADUANA NACIONAL</v>
      </c>
      <c r="C111" s="4" t="s">
        <v>146</v>
      </c>
    </row>
    <row r="112" spans="1:3">
      <c r="A112" s="3">
        <v>287</v>
      </c>
      <c r="B112" s="4" t="str">
        <f t="shared" si="1"/>
        <v>FONDO NACIONAL DE INVERSIÓN PRODUCTIVA Y SOCIAL</v>
      </c>
      <c r="C112" s="4" t="s">
        <v>147</v>
      </c>
    </row>
    <row r="113" spans="1:3">
      <c r="A113" s="3">
        <v>288</v>
      </c>
      <c r="B113" s="4" t="str">
        <f t="shared" si="1"/>
        <v>SERVICIO NACIONAL DE RIEGO</v>
      </c>
      <c r="C113" s="4" t="s">
        <v>148</v>
      </c>
    </row>
    <row r="114" spans="1:3">
      <c r="A114" s="3">
        <v>289</v>
      </c>
      <c r="B114" s="4" t="str">
        <f t="shared" si="1"/>
        <v>MUTUAL DE SEGUROS DEL POLICÍA</v>
      </c>
      <c r="C114" s="4" t="s">
        <v>149</v>
      </c>
    </row>
    <row r="115" spans="1:3">
      <c r="A115" s="3">
        <v>290</v>
      </c>
      <c r="B115" s="4" t="str">
        <f t="shared" si="1"/>
        <v>SERVICIO DE IMPUESTOS NACIONALES</v>
      </c>
      <c r="C115" s="4" t="s">
        <v>150</v>
      </c>
    </row>
    <row r="116" spans="1:3">
      <c r="A116" s="3">
        <v>291</v>
      </c>
      <c r="B116" s="4" t="str">
        <f t="shared" si="1"/>
        <v>ADMINISTRADORA BOLIVIANA DE CARRETERAS</v>
      </c>
      <c r="C116" s="4" t="s">
        <v>151</v>
      </c>
    </row>
    <row r="117" spans="1:3">
      <c r="A117" s="3">
        <v>292</v>
      </c>
      <c r="B117" s="4" t="str">
        <f t="shared" si="1"/>
        <v>VÍAS BOLIVIA</v>
      </c>
      <c r="C117" s="4" t="s">
        <v>152</v>
      </c>
    </row>
    <row r="118" spans="1:3">
      <c r="A118" s="3">
        <v>293</v>
      </c>
      <c r="B118" s="4" t="str">
        <f t="shared" si="1"/>
        <v>FUNDACIÓN CULTURAL DEL BANCO CENTRAL DE BOLIVIA</v>
      </c>
      <c r="C118" s="4" t="s">
        <v>153</v>
      </c>
    </row>
    <row r="119" spans="1:3">
      <c r="A119" s="3">
        <v>294</v>
      </c>
      <c r="B119" s="4" t="str">
        <f t="shared" si="1"/>
        <v>UNIV. INDÍGENA BOL. COMUN. INTERCULTL PROD. TUPAK KATARI</v>
      </c>
      <c r="C119" s="4" t="s">
        <v>154</v>
      </c>
    </row>
    <row r="120" spans="1:3">
      <c r="A120" s="3">
        <v>295</v>
      </c>
      <c r="B120" s="4" t="str">
        <f t="shared" si="1"/>
        <v>UNIV. INDÍGENA BOL. COMUN. INTERCULT PROD. CASIMIRO HUANCA</v>
      </c>
      <c r="C120" s="4" t="s">
        <v>155</v>
      </c>
    </row>
    <row r="121" spans="1:3">
      <c r="A121" s="3">
        <v>296</v>
      </c>
      <c r="B121" s="4" t="str">
        <f t="shared" si="1"/>
        <v>UNIV. INDÍGENA BOL. COMUN. INTERCULT PROD. APIAGUAIKI TUPA</v>
      </c>
      <c r="C121" s="4" t="s">
        <v>156</v>
      </c>
    </row>
    <row r="122" spans="1:3">
      <c r="A122" s="3">
        <v>297</v>
      </c>
      <c r="B122" s="4" t="str">
        <f t="shared" si="1"/>
        <v>SERVICIO NACIONAL DE CAMINOS RESIDUAL</v>
      </c>
      <c r="C122" s="4" t="s">
        <v>157</v>
      </c>
    </row>
    <row r="123" spans="1:3">
      <c r="A123" s="3">
        <v>298</v>
      </c>
      <c r="B123" s="4" t="str">
        <f t="shared" si="1"/>
        <v>SERVICIO DEPARTAMENTAL DE RIEGO - CHUQUISACA</v>
      </c>
      <c r="C123" s="4" t="s">
        <v>158</v>
      </c>
    </row>
    <row r="124" spans="1:3">
      <c r="A124" s="3">
        <v>299</v>
      </c>
      <c r="B124" s="4" t="str">
        <f t="shared" si="1"/>
        <v>SERVICIO DEPARTAMENTAL DE RIEGO - LA PAZ</v>
      </c>
      <c r="C124" s="4" t="s">
        <v>159</v>
      </c>
    </row>
    <row r="125" spans="1:3">
      <c r="A125" s="3">
        <v>300</v>
      </c>
      <c r="B125" s="4" t="str">
        <f t="shared" si="1"/>
        <v>SERVICIO DEPARTAMENTAL DE RIEGO - COCHABAMBA</v>
      </c>
      <c r="C125" s="4" t="s">
        <v>160</v>
      </c>
    </row>
    <row r="126" spans="1:3">
      <c r="A126" s="3">
        <v>301</v>
      </c>
      <c r="B126" s="4" t="str">
        <f t="shared" si="1"/>
        <v>SERVICIO DEPARTAMENTAL DE RIEGO - ORURO</v>
      </c>
      <c r="C126" s="4" t="s">
        <v>161</v>
      </c>
    </row>
    <row r="127" spans="1:3">
      <c r="A127" s="3">
        <v>302</v>
      </c>
      <c r="B127" s="4" t="str">
        <f t="shared" si="1"/>
        <v>SERVICIO DEPARTAMENTAL DE RIEGO - POTOSÍ</v>
      </c>
      <c r="C127" s="4" t="s">
        <v>162</v>
      </c>
    </row>
    <row r="128" spans="1:3">
      <c r="A128" s="3">
        <v>303</v>
      </c>
      <c r="B128" s="4" t="str">
        <f t="shared" si="1"/>
        <v>SERVICIO DEPARTAMENTAL DE RIEGO - TARIJA</v>
      </c>
      <c r="C128" s="4" t="s">
        <v>163</v>
      </c>
    </row>
    <row r="129" spans="1:3">
      <c r="A129" s="5">
        <v>304</v>
      </c>
      <c r="B129" s="6" t="str">
        <f t="shared" si="1"/>
        <v>SERVICIO DEPARTAMENTAL DE RIEGO - SANTA CRUZ</v>
      </c>
      <c r="C129" s="6" t="s">
        <v>164</v>
      </c>
    </row>
    <row r="130" spans="1:3">
      <c r="A130" s="3">
        <v>305</v>
      </c>
      <c r="B130" s="4" t="str">
        <f t="shared" si="1"/>
        <v>SERVICIO DEPARTAMENTAL DE RIEGO - BENI</v>
      </c>
      <c r="C130" s="4" t="s">
        <v>165</v>
      </c>
    </row>
    <row r="131" spans="1:3">
      <c r="A131" s="3">
        <v>306</v>
      </c>
      <c r="B131" s="4" t="str">
        <f t="shared" si="1"/>
        <v>SERVICIO DEPARTAMENTAL DE RIEGO - PANDO</v>
      </c>
      <c r="C131" s="4" t="s">
        <v>166</v>
      </c>
    </row>
    <row r="132" spans="1:3">
      <c r="A132" s="3">
        <v>309</v>
      </c>
      <c r="B132" s="4" t="str">
        <f t="shared" ref="B132:B202" si="2">UPPER(C132)</f>
        <v>AUTORIDAD DE FISCALIZACIÓN Y CONTROL SOCIAL DEL JUEGO</v>
      </c>
      <c r="C132" s="4" t="s">
        <v>167</v>
      </c>
    </row>
    <row r="133" spans="1:3">
      <c r="A133" s="3">
        <v>310</v>
      </c>
      <c r="B133" s="4" t="str">
        <f t="shared" si="2"/>
        <v>AUTORIDAD DE REGULACIÓN Y FISCALIZACIÓN DE TELECOMUNICACIONES Y TRANSPORTES</v>
      </c>
      <c r="C133" s="4" t="s">
        <v>168</v>
      </c>
    </row>
    <row r="134" spans="1:3">
      <c r="A134" s="5">
        <v>311</v>
      </c>
      <c r="B134" s="6" t="str">
        <f t="shared" si="2"/>
        <v>AUTORIDAD DE FISC Y CTROL SOC DE AGUA POTABLE SANEAM.BÁSICO</v>
      </c>
      <c r="C134" s="6" t="s">
        <v>169</v>
      </c>
    </row>
    <row r="135" spans="1:3">
      <c r="A135" s="3">
        <v>312</v>
      </c>
      <c r="B135" s="4" t="str">
        <f t="shared" si="2"/>
        <v>AUTORIDAD DE FISCALIZAC. Y CONTROL SOC DE BOSQUES Y TIERRAS</v>
      </c>
      <c r="C135" s="4" t="s">
        <v>170</v>
      </c>
    </row>
    <row r="136" spans="1:3">
      <c r="A136" s="3">
        <v>313</v>
      </c>
      <c r="B136" s="4" t="str">
        <f t="shared" si="2"/>
        <v>AUTORIDAD DE FISCALIZACIÓN Y CONTROL DE PENSIONES Y SEGUROS - APS</v>
      </c>
      <c r="C136" s="4" t="s">
        <v>171</v>
      </c>
    </row>
    <row r="137" spans="1:3">
      <c r="A137" s="3">
        <v>314</v>
      </c>
      <c r="B137" s="4" t="str">
        <f t="shared" si="2"/>
        <v>AUTORIDAD DE FISCALIZACIÓN Y CONTROL SOCIAL DE ELECTRICIDAD</v>
      </c>
      <c r="C137" s="4" t="s">
        <v>172</v>
      </c>
    </row>
    <row r="138" spans="1:3">
      <c r="A138" s="3">
        <v>315</v>
      </c>
      <c r="B138" s="4" t="str">
        <f t="shared" si="2"/>
        <v>AUTORIDAD DE FISCALIZACIÓN Y CONTROL SOCIAL DE EMPRESAS</v>
      </c>
      <c r="C138" s="4" t="s">
        <v>173</v>
      </c>
    </row>
    <row r="139" spans="1:3">
      <c r="A139" s="3">
        <v>324</v>
      </c>
      <c r="B139" s="4" t="str">
        <f t="shared" si="2"/>
        <v>ESCUELA BOLIVIANA INTERCULTURAL DE MÚSICA</v>
      </c>
      <c r="C139" s="4" t="s">
        <v>174</v>
      </c>
    </row>
    <row r="140" spans="1:3">
      <c r="A140" s="3">
        <v>340</v>
      </c>
      <c r="B140" s="4" t="str">
        <f t="shared" si="2"/>
        <v>SERVICIO GENERAL DE IDENTIFICACIÓN PERSONAL</v>
      </c>
      <c r="C140" s="4" t="s">
        <v>175</v>
      </c>
    </row>
    <row r="141" spans="1:3">
      <c r="A141" s="3">
        <v>341</v>
      </c>
      <c r="B141" s="4" t="str">
        <f t="shared" si="2"/>
        <v>SERVICIO GENERAL DE LICENCIAS DE CONDUCIR</v>
      </c>
      <c r="C141" s="4" t="s">
        <v>176</v>
      </c>
    </row>
    <row r="142" spans="1:3">
      <c r="A142" s="3">
        <v>342</v>
      </c>
      <c r="B142" s="4" t="str">
        <f t="shared" si="2"/>
        <v>AGENCIA ESTATAL DE VIVIENDA</v>
      </c>
      <c r="C142" s="4" t="s">
        <v>177</v>
      </c>
    </row>
    <row r="143" spans="1:3">
      <c r="A143" s="3">
        <v>343</v>
      </c>
      <c r="B143" s="4" t="str">
        <f t="shared" si="2"/>
        <v>ESCUELA DE JUECES DEL ESTADO</v>
      </c>
      <c r="C143" s="4" t="s">
        <v>178</v>
      </c>
    </row>
    <row r="144" spans="1:3">
      <c r="A144" s="3">
        <v>344</v>
      </c>
      <c r="B144" s="4" t="str">
        <f t="shared" si="2"/>
        <v>INSTITUTO PLURINACIONAL DE ESTUDIO DE LENGUAS Y CULTURAS</v>
      </c>
      <c r="C144" s="4" t="s">
        <v>179</v>
      </c>
    </row>
    <row r="145" spans="1:3">
      <c r="A145" s="3">
        <v>345</v>
      </c>
      <c r="B145" s="4" t="str">
        <f t="shared" si="2"/>
        <v>MUTUAL DE SERVICIOS AL POLICÍA</v>
      </c>
      <c r="C145" s="4" t="s">
        <v>180</v>
      </c>
    </row>
    <row r="146" spans="1:3">
      <c r="A146" s="3">
        <v>346</v>
      </c>
      <c r="B146" s="4" t="str">
        <f t="shared" si="2"/>
        <v>UNIDAD DE INVESTIGACIONES FINANCIERAS</v>
      </c>
      <c r="C146" s="4" t="s">
        <v>181</v>
      </c>
    </row>
    <row r="147" spans="1:3">
      <c r="A147" s="3">
        <v>347</v>
      </c>
      <c r="B147" s="4" t="str">
        <f t="shared" si="2"/>
        <v>AUTORIDAD DE FISCALIZACIÓN Y CONTROL DE COOPERATIVAS</v>
      </c>
      <c r="C147" s="4" t="s">
        <v>182</v>
      </c>
    </row>
    <row r="148" spans="1:3">
      <c r="A148" s="3">
        <v>348</v>
      </c>
      <c r="B148" s="4" t="str">
        <f t="shared" si="2"/>
        <v>AUTORIDAD PLURINACIONAL DE LA MADRE TIERRA</v>
      </c>
      <c r="C148" s="4" t="s">
        <v>183</v>
      </c>
    </row>
    <row r="149" spans="1:3">
      <c r="A149" s="3">
        <v>349</v>
      </c>
      <c r="B149" s="4" t="str">
        <f t="shared" si="2"/>
        <v>CENTRO DE INV.ARQUEOLÓGICAS,ANTROPOLÓGICAS Y ADM.DE TIWANAKU</v>
      </c>
      <c r="C149" s="4" t="s">
        <v>184</v>
      </c>
    </row>
    <row r="150" spans="1:3">
      <c r="A150" s="3">
        <v>371</v>
      </c>
      <c r="B150" s="4" t="str">
        <f t="shared" si="2"/>
        <v>CENTRO INTERNACIONAL DE LA QUINUA</v>
      </c>
      <c r="C150" s="4" t="s">
        <v>185</v>
      </c>
    </row>
    <row r="151" spans="1:3">
      <c r="A151" s="3">
        <v>372</v>
      </c>
      <c r="B151" s="4" t="str">
        <f t="shared" si="2"/>
        <v>(UNIDAD DE LIQUIDACIÓN FONDO DES. PUEBLOS INDÍGENAS, ORIGINARIOS Y COM.CAMPESINAS)</v>
      </c>
      <c r="C151" s="4" t="s">
        <v>1422</v>
      </c>
    </row>
    <row r="152" spans="1:3">
      <c r="A152" s="3">
        <v>373</v>
      </c>
      <c r="B152" s="4" t="str">
        <f t="shared" si="2"/>
        <v>FONDO DE DESARROLLO INDIGENA</v>
      </c>
      <c r="C152" s="4" t="s">
        <v>1251</v>
      </c>
    </row>
    <row r="153" spans="1:3">
      <c r="A153" s="3">
        <v>374</v>
      </c>
      <c r="B153" s="4" t="str">
        <f t="shared" si="2"/>
        <v>AGENCIA DE GOBIERNO ELECTRONICO Y TEC. DE INF. Y COMUNICACIÓN</v>
      </c>
      <c r="C153" s="4" t="s">
        <v>1307</v>
      </c>
    </row>
    <row r="154" spans="1:3">
      <c r="A154" s="3">
        <v>376</v>
      </c>
      <c r="B154" s="4" t="str">
        <f t="shared" si="2"/>
        <v>AGENCIA BOLIVIANA DE ENERGIA NUCLEAR</v>
      </c>
      <c r="C154" s="4" t="s">
        <v>1323</v>
      </c>
    </row>
    <row r="155" spans="1:3">
      <c r="A155" s="3">
        <v>377</v>
      </c>
      <c r="B155" s="4" t="str">
        <f t="shared" si="2"/>
        <v>DIR. ESTRG. DE REINVINDICACIÓN MARÍTIMA, SILALA Y RECURSOS HÍDRICOS INTERNACIONALES</v>
      </c>
      <c r="C155" s="4" t="s">
        <v>1325</v>
      </c>
    </row>
    <row r="156" spans="1:3">
      <c r="A156" s="3">
        <v>380</v>
      </c>
      <c r="B156" s="4" t="str">
        <f t="shared" si="2"/>
        <v>AUTORIDAD DE FISCALIZACIÓN Y CONTROL DEL SISTEMA NACIONAL DE SALUD</v>
      </c>
      <c r="C156" s="4" t="s">
        <v>1327</v>
      </c>
    </row>
    <row r="157" spans="1:3">
      <c r="A157" s="3">
        <v>378</v>
      </c>
      <c r="B157" s="4" t="str">
        <f t="shared" si="2"/>
        <v>SERVICIO NACIONAL TEXTIL</v>
      </c>
      <c r="C157" s="4" t="s">
        <v>1274</v>
      </c>
    </row>
    <row r="158" spans="1:3">
      <c r="A158" s="3">
        <v>411</v>
      </c>
      <c r="B158" s="4" t="str">
        <f t="shared" si="2"/>
        <v>CORPORACIÓN DEL SEGURO SOCIAL MILITAR</v>
      </c>
      <c r="C158" s="4" t="s">
        <v>186</v>
      </c>
    </row>
    <row r="159" spans="1:3">
      <c r="A159" s="5">
        <v>417</v>
      </c>
      <c r="B159" s="6" t="str">
        <f t="shared" si="2"/>
        <v>CAJA NACIONAL DE SALUD</v>
      </c>
      <c r="C159" s="6" t="s">
        <v>187</v>
      </c>
    </row>
    <row r="160" spans="1:3">
      <c r="A160" s="5">
        <v>418</v>
      </c>
      <c r="B160" s="6" t="str">
        <f t="shared" si="2"/>
        <v>CAJA PETROLERA DE SALUD</v>
      </c>
      <c r="C160" s="6" t="s">
        <v>188</v>
      </c>
    </row>
    <row r="161" spans="1:3">
      <c r="A161" s="3">
        <v>422</v>
      </c>
      <c r="B161" s="4" t="str">
        <f t="shared" si="2"/>
        <v>CAJA BANCARIA ESTATAL DE SALUD</v>
      </c>
      <c r="C161" s="4" t="s">
        <v>189</v>
      </c>
    </row>
    <row r="162" spans="1:3">
      <c r="A162" s="3">
        <v>423</v>
      </c>
      <c r="B162" s="4" t="str">
        <f t="shared" si="2"/>
        <v>CAJA DE SALUD DEL SERVICIO NAL. DE CAMINOS Y RAMAS ANEXAS</v>
      </c>
      <c r="C162" s="4" t="s">
        <v>190</v>
      </c>
    </row>
    <row r="163" spans="1:3">
      <c r="A163" s="3">
        <v>424</v>
      </c>
      <c r="B163" s="4" t="str">
        <f t="shared" si="2"/>
        <v>CAJA DE SALUD CORDES</v>
      </c>
      <c r="C163" s="4" t="s">
        <v>191</v>
      </c>
    </row>
    <row r="164" spans="1:3">
      <c r="A164" s="3">
        <v>425</v>
      </c>
      <c r="B164" s="4" t="str">
        <f t="shared" si="2"/>
        <v>SEGURO SOCIAL UNIVERSITARIO DE COCHABAMBA</v>
      </c>
      <c r="C164" s="4" t="s">
        <v>192</v>
      </c>
    </row>
    <row r="165" spans="1:3">
      <c r="A165" s="3">
        <v>426</v>
      </c>
      <c r="B165" s="4" t="str">
        <f t="shared" si="2"/>
        <v>SEGURO SOCIAL UNIVERSITARIO DE ORURO</v>
      </c>
      <c r="C165" s="4" t="s">
        <v>193</v>
      </c>
    </row>
    <row r="166" spans="1:3">
      <c r="A166" s="3">
        <v>427</v>
      </c>
      <c r="B166" s="4" t="str">
        <f t="shared" si="2"/>
        <v>SEGURO SOCIAL UNIVERSITARIO DE SANTA CRUZ</v>
      </c>
      <c r="C166" s="4" t="s">
        <v>194</v>
      </c>
    </row>
    <row r="167" spans="1:3">
      <c r="A167" s="3">
        <v>428</v>
      </c>
      <c r="B167" s="4" t="str">
        <f t="shared" si="2"/>
        <v>SEGURO SOCIAL UNIVERSITARIO DE SUCRE</v>
      </c>
      <c r="C167" s="4" t="s">
        <v>195</v>
      </c>
    </row>
    <row r="168" spans="1:3">
      <c r="A168" s="3">
        <v>429</v>
      </c>
      <c r="B168" s="4" t="str">
        <f t="shared" si="2"/>
        <v>SEGURO SOCIAL UNIVERSITARIO DE LA PAZ</v>
      </c>
      <c r="C168" s="4" t="s">
        <v>196</v>
      </c>
    </row>
    <row r="169" spans="1:3">
      <c r="A169" s="3">
        <v>432</v>
      </c>
      <c r="B169" s="4" t="str">
        <f t="shared" si="2"/>
        <v>SEGURO SOCIAL UNIVERSITARIO DE TARIJA</v>
      </c>
      <c r="C169" s="4" t="s">
        <v>197</v>
      </c>
    </row>
    <row r="170" spans="1:3">
      <c r="A170" s="3">
        <v>433</v>
      </c>
      <c r="B170" s="4" t="str">
        <f t="shared" si="2"/>
        <v>SEGURO SOCIAL UNIVERSITARIO DE POTOSÍ</v>
      </c>
      <c r="C170" s="4" t="s">
        <v>198</v>
      </c>
    </row>
    <row r="171" spans="1:3">
      <c r="A171" s="3">
        <v>434</v>
      </c>
      <c r="B171" s="4" t="str">
        <f t="shared" si="2"/>
        <v>SEGURO SOCIAL UNIVERSITARIO DE BENI</v>
      </c>
      <c r="C171" s="4" t="s">
        <v>199</v>
      </c>
    </row>
    <row r="172" spans="1:3">
      <c r="A172" s="5">
        <v>435</v>
      </c>
      <c r="B172" s="6" t="str">
        <f t="shared" si="2"/>
        <v>SEGURO INTEGRAL DE SALUD</v>
      </c>
      <c r="C172" s="6" t="s">
        <v>200</v>
      </c>
    </row>
    <row r="173" spans="1:3">
      <c r="A173" s="3">
        <v>512</v>
      </c>
      <c r="B173" s="4" t="str">
        <f t="shared" si="2"/>
        <v>ADM. DE AEROPUERTOS Y SERVICIOS AUXILIARES A LA NAVEG. AÉREA</v>
      </c>
      <c r="C173" s="4" t="s">
        <v>1246</v>
      </c>
    </row>
    <row r="174" spans="1:3">
      <c r="A174" s="3">
        <v>513</v>
      </c>
      <c r="B174" s="4" t="str">
        <f t="shared" si="2"/>
        <v>YACIMIENTOS PETROLÍFEROS FISCALES BOLIVIANOS</v>
      </c>
      <c r="C174" s="4" t="s">
        <v>201</v>
      </c>
    </row>
    <row r="175" spans="1:3">
      <c r="A175" s="3">
        <v>514</v>
      </c>
      <c r="B175" s="4" t="str">
        <f t="shared" si="2"/>
        <v>EMPRESA NACIONAL DE ELECTRICIDAD</v>
      </c>
      <c r="C175" s="4" t="s">
        <v>202</v>
      </c>
    </row>
    <row r="176" spans="1:3">
      <c r="A176" s="3">
        <v>517</v>
      </c>
      <c r="B176" s="4" t="str">
        <f t="shared" si="2"/>
        <v>CORPORACIÓN MINERA DE BOLIVIA</v>
      </c>
      <c r="C176" s="4" t="s">
        <v>203</v>
      </c>
    </row>
    <row r="177" spans="1:3">
      <c r="A177" s="3">
        <v>520</v>
      </c>
      <c r="B177" s="4" t="str">
        <f t="shared" si="2"/>
        <v>EMPRESA METALÚRGICA VINTO - NACIONALIZADA</v>
      </c>
      <c r="C177" s="4" t="s">
        <v>204</v>
      </c>
    </row>
    <row r="178" spans="1:3">
      <c r="A178" s="3">
        <v>522</v>
      </c>
      <c r="B178" s="4" t="str">
        <f t="shared" si="2"/>
        <v>EMPRESA NACIONAL DE FERROCARRILES - RESIDUAL</v>
      </c>
      <c r="C178" s="4" t="s">
        <v>205</v>
      </c>
    </row>
    <row r="179" spans="1:3">
      <c r="A179" s="3">
        <v>523</v>
      </c>
      <c r="B179" s="4" t="str">
        <f t="shared" si="2"/>
        <v>CORREOS - LIQUIDACIÓN</v>
      </c>
      <c r="C179" s="4" t="s">
        <v>8579</v>
      </c>
    </row>
    <row r="180" spans="1:3">
      <c r="A180" s="3">
        <v>525</v>
      </c>
      <c r="B180" s="4" t="str">
        <f t="shared" si="2"/>
        <v>TRANSPORTES AÉREOS BOLIVIANOS</v>
      </c>
      <c r="C180" s="4" t="s">
        <v>206</v>
      </c>
    </row>
    <row r="181" spans="1:3">
      <c r="A181" s="3">
        <v>526</v>
      </c>
      <c r="B181" s="4" t="str">
        <f t="shared" si="2"/>
        <v>BOLIVIA TV</v>
      </c>
      <c r="C181" s="4" t="s">
        <v>207</v>
      </c>
    </row>
    <row r="182" spans="1:3">
      <c r="A182" s="3">
        <v>548</v>
      </c>
      <c r="B182" s="4" t="str">
        <f t="shared" si="2"/>
        <v>CORPORACIÓN DE LAS FUERZAS ARMADAS P/ EL DES. NACIONAL</v>
      </c>
      <c r="C182" s="4" t="s">
        <v>208</v>
      </c>
    </row>
    <row r="183" spans="1:3">
      <c r="A183" s="3">
        <v>551</v>
      </c>
      <c r="B183" s="4" t="str">
        <f t="shared" si="2"/>
        <v>EMPRESA NAVIERA BOLIVIANA</v>
      </c>
      <c r="C183" s="4" t="s">
        <v>209</v>
      </c>
    </row>
    <row r="184" spans="1:3">
      <c r="A184" s="5">
        <v>572</v>
      </c>
      <c r="B184" s="6" t="str">
        <f t="shared" si="2"/>
        <v>EMPRESA DE APOYO A LA PRODUCCIÓN DE ALIMENTOS</v>
      </c>
      <c r="C184" s="6" t="s">
        <v>210</v>
      </c>
    </row>
    <row r="185" spans="1:3">
      <c r="A185" s="3">
        <v>573</v>
      </c>
      <c r="B185" s="4" t="str">
        <f t="shared" si="2"/>
        <v>EMPRESA SIDERÚRGICA DEL MUTÚN</v>
      </c>
      <c r="C185" s="4" t="s">
        <v>211</v>
      </c>
    </row>
    <row r="186" spans="1:3">
      <c r="A186" s="3">
        <v>574</v>
      </c>
      <c r="B186" s="4" t="str">
        <f t="shared" si="2"/>
        <v>LÁCTEOS DE BOLIVIA</v>
      </c>
      <c r="C186" s="4" t="s">
        <v>212</v>
      </c>
    </row>
    <row r="187" spans="1:3">
      <c r="A187" s="3">
        <v>575</v>
      </c>
      <c r="B187" s="4" t="str">
        <f t="shared" si="2"/>
        <v>PAPELES DE BOLIVIA</v>
      </c>
      <c r="C187" s="4" t="s">
        <v>213</v>
      </c>
    </row>
    <row r="188" spans="1:3">
      <c r="A188" s="3">
        <v>576</v>
      </c>
      <c r="B188" s="4" t="str">
        <f t="shared" si="2"/>
        <v>CARTONES DE BOLIVIA</v>
      </c>
      <c r="C188" s="4" t="s">
        <v>214</v>
      </c>
    </row>
    <row r="189" spans="1:3">
      <c r="A189" s="3">
        <v>578</v>
      </c>
      <c r="B189" s="4" t="str">
        <f t="shared" si="2"/>
        <v>BOLIVIANA DE AVIACIÓN</v>
      </c>
      <c r="C189" s="4" t="s">
        <v>215</v>
      </c>
    </row>
    <row r="190" spans="1:3">
      <c r="A190" s="3">
        <v>579</v>
      </c>
      <c r="B190" s="4" t="str">
        <f t="shared" si="2"/>
        <v>EMPRESA PÚB. NAL. ESTRATÉGICA CEMENTOS DE BOLIVIA</v>
      </c>
      <c r="C190" s="4" t="s">
        <v>216</v>
      </c>
    </row>
    <row r="191" spans="1:3">
      <c r="A191" s="3">
        <v>580</v>
      </c>
      <c r="B191" s="4" t="str">
        <f t="shared" si="2"/>
        <v>DEPÓSITOS ADUANEROS BOLIVIANOS</v>
      </c>
      <c r="C191" s="4" t="s">
        <v>217</v>
      </c>
    </row>
    <row r="192" spans="1:3">
      <c r="A192" s="3">
        <v>581</v>
      </c>
      <c r="B192" s="4" t="str">
        <f t="shared" si="2"/>
        <v>EMPRESA PÚB. NAL. ESTRATÉGICA AZÚCAR DE BOLIVIA - BERMEJO</v>
      </c>
      <c r="C192" s="4" t="s">
        <v>218</v>
      </c>
    </row>
    <row r="193" spans="1:3">
      <c r="A193" s="3">
        <v>582</v>
      </c>
      <c r="B193" s="4" t="str">
        <f t="shared" si="2"/>
        <v>EMPRESA BOLIVIANA DE ALMENDRAS Y DERIVADOS</v>
      </c>
      <c r="C193" s="4" t="s">
        <v>219</v>
      </c>
    </row>
    <row r="194" spans="1:3">
      <c r="A194" s="5">
        <v>584</v>
      </c>
      <c r="B194" s="6" t="str">
        <f t="shared" si="2"/>
        <v>EMPRESA BOLIVIANA DE INDUSTRIALIZACION DE HIDROCARBUROS</v>
      </c>
      <c r="C194" s="6" t="s">
        <v>220</v>
      </c>
    </row>
    <row r="195" spans="1:3">
      <c r="A195" s="5">
        <v>585</v>
      </c>
      <c r="B195" s="6" t="str">
        <f t="shared" si="2"/>
        <v>AGENCIA BOLIVIANA ESPACIAL</v>
      </c>
      <c r="C195" s="6" t="s">
        <v>221</v>
      </c>
    </row>
    <row r="196" spans="1:3">
      <c r="A196" s="5">
        <v>586</v>
      </c>
      <c r="B196" s="6" t="str">
        <f t="shared" si="2"/>
        <v>EMPRESA AZUCARERA SAN BUENAVENTURA</v>
      </c>
      <c r="C196" s="6" t="s">
        <v>222</v>
      </c>
    </row>
    <row r="197" spans="1:3">
      <c r="A197" s="3">
        <v>587</v>
      </c>
      <c r="B197" s="7" t="str">
        <f t="shared" si="2"/>
        <v>EMPRESA ESTRATÉGICA BOLIVIANA CONSTRUCCIÓN Y CONSERV. INFRAESTRUCTURA CIVIL</v>
      </c>
      <c r="C197" s="7" t="s">
        <v>1237</v>
      </c>
    </row>
    <row r="198" spans="1:3">
      <c r="A198" s="3">
        <v>588</v>
      </c>
      <c r="B198" s="4" t="str">
        <f t="shared" si="2"/>
        <v>EMPRESA PÚBLICA NACIONAL TEXTIL</v>
      </c>
      <c r="C198" s="4" t="s">
        <v>223</v>
      </c>
    </row>
    <row r="199" spans="1:3">
      <c r="A199" s="3">
        <v>589</v>
      </c>
      <c r="B199" s="4" t="str">
        <f t="shared" si="2"/>
        <v>EMPRESA DE CONSTRUCCIONES DEL EJÉRCITO</v>
      </c>
      <c r="C199" s="4" t="s">
        <v>224</v>
      </c>
    </row>
    <row r="200" spans="1:3">
      <c r="A200" s="3">
        <v>590</v>
      </c>
      <c r="B200" s="4" t="str">
        <f t="shared" si="2"/>
        <v>EMPRESA PÚBLICA "QUIPUS"</v>
      </c>
      <c r="C200" s="4" t="s">
        <v>225</v>
      </c>
    </row>
    <row r="201" spans="1:3">
      <c r="A201" s="3">
        <v>591</v>
      </c>
      <c r="B201" s="4" t="str">
        <f t="shared" si="2"/>
        <v>EMPRESA ESTATAL DE TRANSPORTE POR CABLE MI TELEFÉRICO</v>
      </c>
      <c r="C201" s="4" t="s">
        <v>226</v>
      </c>
    </row>
    <row r="202" spans="1:3">
      <c r="A202" s="3">
        <v>592</v>
      </c>
      <c r="B202" s="4" t="str">
        <f t="shared" si="2"/>
        <v>EMPRESA ESTATAL BOLIVIANA DE TURISMO</v>
      </c>
      <c r="C202" s="4" t="s">
        <v>227</v>
      </c>
    </row>
    <row r="203" spans="1:3">
      <c r="A203" s="3">
        <v>593</v>
      </c>
      <c r="B203" s="4" t="str">
        <f t="shared" ref="B203:B270" si="3">UPPER(C203)</f>
        <v>EMPRESA PÚBLICA YACANA</v>
      </c>
      <c r="C203" s="4" t="s">
        <v>228</v>
      </c>
    </row>
    <row r="204" spans="1:3">
      <c r="A204" s="3">
        <v>594</v>
      </c>
      <c r="B204" s="4" t="str">
        <f t="shared" si="3"/>
        <v>ADMINISTRACIÓN DE SERVICIOS PORTUARIOS - BOLIVIA</v>
      </c>
      <c r="C204" s="4" t="s">
        <v>759</v>
      </c>
    </row>
    <row r="205" spans="1:3">
      <c r="A205" s="3">
        <v>595</v>
      </c>
      <c r="B205" s="4" t="str">
        <f t="shared" si="3"/>
        <v>GESTORA PÚBLICA DE LA SEGURIDAD SOCIAL DE LARGO PLAZO</v>
      </c>
      <c r="C205" s="4" t="s">
        <v>1275</v>
      </c>
    </row>
    <row r="206" spans="1:3">
      <c r="A206" s="3">
        <v>597</v>
      </c>
      <c r="B206" s="4" t="str">
        <f t="shared" si="3"/>
        <v>EMPRESA PÚBLICA NACIONAL ESTRATÉGICA DE YACIMIENTOS DE LITIO BOLIVIANOS</v>
      </c>
      <c r="C206" s="4" t="s">
        <v>5055</v>
      </c>
    </row>
    <row r="207" spans="1:3">
      <c r="A207" s="3">
        <v>598</v>
      </c>
      <c r="B207" s="4" t="str">
        <f t="shared" si="3"/>
        <v>EMPRESA PÚBLICA "EDITORIAL DEL ESTADO PLURINACIONAL DE BOLIVIA"</v>
      </c>
      <c r="C207" s="4" t="s">
        <v>1413</v>
      </c>
    </row>
    <row r="208" spans="1:3">
      <c r="A208" s="3">
        <v>620</v>
      </c>
      <c r="B208" s="4" t="str">
        <f t="shared" si="3"/>
        <v>COMPLEJO AGROINDUSTRIAL DE SAN BUENA AVENTURA</v>
      </c>
      <c r="C208" s="4" t="s">
        <v>229</v>
      </c>
    </row>
    <row r="209" spans="1:3">
      <c r="A209" s="3">
        <v>633</v>
      </c>
      <c r="B209" s="4" t="str">
        <f t="shared" si="3"/>
        <v>EMPRESA MISICUNI</v>
      </c>
      <c r="C209" s="4" t="s">
        <v>230</v>
      </c>
    </row>
    <row r="210" spans="1:3">
      <c r="A210" s="3">
        <v>634</v>
      </c>
      <c r="B210" s="4" t="str">
        <f t="shared" si="3"/>
        <v>EMPRESA PÚB. DEPTAL. HOTEL TERMINAL-TERMINAL DE BUSES ORURO</v>
      </c>
      <c r="C210" s="4" t="s">
        <v>231</v>
      </c>
    </row>
    <row r="211" spans="1:3">
      <c r="A211" s="3">
        <v>650</v>
      </c>
      <c r="B211" s="4" t="str">
        <f t="shared" si="3"/>
        <v xml:space="preserve">ASAMBLEA LEGISLATIVA PLURINACIONAL                                     </v>
      </c>
      <c r="C211" s="98" t="s">
        <v>1328</v>
      </c>
    </row>
    <row r="212" spans="1:3">
      <c r="A212" s="3">
        <v>660</v>
      </c>
      <c r="B212" s="4" t="str">
        <f t="shared" si="3"/>
        <v>ÓRGANO JUDICIAL</v>
      </c>
      <c r="C212" s="4" t="s">
        <v>233</v>
      </c>
    </row>
    <row r="213" spans="1:3">
      <c r="A213" s="3">
        <v>661</v>
      </c>
      <c r="B213" s="4" t="str">
        <f t="shared" si="3"/>
        <v>TRIBUNAL CONSTITUCIONAL PLURINACIONAL</v>
      </c>
      <c r="C213" s="4" t="s">
        <v>234</v>
      </c>
    </row>
    <row r="214" spans="1:3">
      <c r="A214" s="3">
        <v>670</v>
      </c>
      <c r="B214" s="4" t="str">
        <f t="shared" si="3"/>
        <v>ÓRGANO ELECTORAL PLURINACIONAL</v>
      </c>
      <c r="C214" s="4" t="s">
        <v>235</v>
      </c>
    </row>
    <row r="215" spans="1:3">
      <c r="A215" s="3">
        <v>680</v>
      </c>
      <c r="B215" s="4" t="str">
        <f t="shared" si="3"/>
        <v>CONTRALORIA GENERAL DEL ESTADO</v>
      </c>
      <c r="C215" s="4" t="s">
        <v>236</v>
      </c>
    </row>
    <row r="216" spans="1:3">
      <c r="A216" s="3">
        <v>681</v>
      </c>
      <c r="B216" s="4" t="str">
        <f t="shared" si="3"/>
        <v>MINISTERIO PÚBLICO</v>
      </c>
      <c r="C216" s="4" t="s">
        <v>237</v>
      </c>
    </row>
    <row r="217" spans="1:3">
      <c r="A217" s="3">
        <v>682</v>
      </c>
      <c r="B217" s="4" t="str">
        <f t="shared" si="3"/>
        <v>DEFENSORÍA DEL PUEBLO</v>
      </c>
      <c r="C217" s="4" t="s">
        <v>238</v>
      </c>
    </row>
    <row r="218" spans="1:3">
      <c r="A218" s="3">
        <v>683</v>
      </c>
      <c r="B218" s="4" t="str">
        <f t="shared" si="3"/>
        <v>PROCURADURÍA GENERAL DEL ESTADO</v>
      </c>
      <c r="C218" s="4" t="s">
        <v>239</v>
      </c>
    </row>
    <row r="219" spans="1:3">
      <c r="A219" s="3">
        <v>716</v>
      </c>
      <c r="B219" s="4" t="str">
        <f t="shared" si="3"/>
        <v>EMPRESA TARIJEÑA DEL GAS</v>
      </c>
      <c r="C219" s="4" t="s">
        <v>240</v>
      </c>
    </row>
    <row r="220" spans="1:3">
      <c r="A220" s="3">
        <v>718</v>
      </c>
      <c r="B220" s="4" t="str">
        <f t="shared" si="3"/>
        <v>COMPLEJO AGROINDUSTRIAL BUENA VISTA</v>
      </c>
      <c r="C220" s="4" t="s">
        <v>241</v>
      </c>
    </row>
    <row r="221" spans="1:3">
      <c r="A221" s="3">
        <v>761</v>
      </c>
      <c r="B221" s="4" t="str">
        <f t="shared" si="3"/>
        <v>SERVICIO AUTÓNOMO MUNICIPAL DE AGUA POTABLE Y ALCANTARILLADO</v>
      </c>
      <c r="C221" s="4" t="s">
        <v>242</v>
      </c>
    </row>
    <row r="222" spans="1:3">
      <c r="A222" s="3">
        <v>781</v>
      </c>
      <c r="B222" s="4" t="str">
        <f t="shared" si="3"/>
        <v>SERVICIO MUNICIPAL DE AGUA POTABLE Y ALCANTARILLADO</v>
      </c>
      <c r="C222" s="4" t="s">
        <v>243</v>
      </c>
    </row>
    <row r="223" spans="1:3">
      <c r="A223" s="3">
        <v>802</v>
      </c>
      <c r="B223" s="4" t="str">
        <f t="shared" si="3"/>
        <v>EMPRESA LOCAL DE AGUA POTABLE Y ALCANTARILLADO SUCRE</v>
      </c>
      <c r="C223" s="4" t="s">
        <v>244</v>
      </c>
    </row>
    <row r="224" spans="1:3">
      <c r="A224" s="3">
        <v>821</v>
      </c>
      <c r="B224" s="4" t="str">
        <f t="shared" si="3"/>
        <v>ADMINISTRACIÓN AUTÓNOMA PARA OBRAS SANITARIAS - POTOSÍ</v>
      </c>
      <c r="C224" s="4" t="s">
        <v>245</v>
      </c>
    </row>
    <row r="225" spans="1:3">
      <c r="A225" s="3">
        <v>831</v>
      </c>
      <c r="B225" s="4" t="str">
        <f t="shared" si="3"/>
        <v>SERVICIO LOCAL DE ACUEDUCTOS Y ALCANTARILLADO - ORURO</v>
      </c>
      <c r="C225" s="4" t="s">
        <v>246</v>
      </c>
    </row>
    <row r="226" spans="1:3">
      <c r="A226" s="3">
        <v>862</v>
      </c>
      <c r="B226" s="4" t="str">
        <f t="shared" si="3"/>
        <v>FONDO NACIONAL DE DESARROLLO REGIONAL</v>
      </c>
      <c r="C226" s="4" t="s">
        <v>247</v>
      </c>
    </row>
    <row r="227" spans="1:3">
      <c r="A227" s="3">
        <v>865</v>
      </c>
      <c r="B227" s="4" t="str">
        <f t="shared" si="3"/>
        <v>FONDO DE DESARROLLO DEL SIST.FIN. Y APOYO AL SEC.PRODUCTIVO</v>
      </c>
      <c r="C227" s="4" t="s">
        <v>248</v>
      </c>
    </row>
    <row r="228" spans="1:3">
      <c r="A228" s="3">
        <v>866</v>
      </c>
      <c r="B228" s="4" t="str">
        <f t="shared" si="3"/>
        <v>DIRECTORIO UNICO DE FONDOS</v>
      </c>
      <c r="C228" s="4" t="s">
        <v>249</v>
      </c>
    </row>
    <row r="229" spans="1:3">
      <c r="A229" s="3">
        <v>867</v>
      </c>
      <c r="B229" s="4" t="str">
        <f t="shared" si="3"/>
        <v>FONDO ROTATORIO DE FOMENTO PRODUCTIVO REGIONAL</v>
      </c>
      <c r="C229" s="4" t="s">
        <v>250</v>
      </c>
    </row>
    <row r="230" spans="1:3">
      <c r="A230" s="3">
        <v>901</v>
      </c>
      <c r="B230" s="4" t="str">
        <f t="shared" si="3"/>
        <v>GOBIERNO AUTÓNOMO DEPARTAMENTAL DE CHUQUISACA</v>
      </c>
      <c r="C230" s="4" t="s">
        <v>251</v>
      </c>
    </row>
    <row r="231" spans="1:3">
      <c r="A231" s="3">
        <v>902</v>
      </c>
      <c r="B231" s="4" t="str">
        <f t="shared" si="3"/>
        <v>GOBIERNO AUTÓNOMO DEPARTAMENTAL DE LA PAZ</v>
      </c>
      <c r="C231" s="4" t="s">
        <v>252</v>
      </c>
    </row>
    <row r="232" spans="1:3">
      <c r="A232" s="3">
        <v>903</v>
      </c>
      <c r="B232" s="4" t="str">
        <f t="shared" si="3"/>
        <v>GOBIERNO AUTÓNOMO DEPARTAMENTAL DE COCHABAMBA</v>
      </c>
      <c r="C232" s="4" t="s">
        <v>253</v>
      </c>
    </row>
    <row r="233" spans="1:3">
      <c r="A233" s="3">
        <v>904</v>
      </c>
      <c r="B233" s="4" t="str">
        <f t="shared" si="3"/>
        <v>GOBIERNO AUTÓNOMO DEPARTAMENTAL DE ORURO</v>
      </c>
      <c r="C233" s="4" t="s">
        <v>254</v>
      </c>
    </row>
    <row r="234" spans="1:3">
      <c r="A234" s="3">
        <v>905</v>
      </c>
      <c r="B234" s="4" t="str">
        <f t="shared" si="3"/>
        <v>GOBIERNO AUTÓNOMO DEPARTAMENTAL DE POTOSÍ</v>
      </c>
      <c r="C234" s="4" t="s">
        <v>255</v>
      </c>
    </row>
    <row r="235" spans="1:3">
      <c r="A235" s="3">
        <v>906</v>
      </c>
      <c r="B235" s="4" t="str">
        <f t="shared" si="3"/>
        <v>GOBIERNO AUTÓNOMO DEPARTAMENTAL DE TARIJA</v>
      </c>
      <c r="C235" s="4" t="s">
        <v>256</v>
      </c>
    </row>
    <row r="236" spans="1:3">
      <c r="A236" s="3">
        <v>907</v>
      </c>
      <c r="B236" s="4" t="str">
        <f t="shared" si="3"/>
        <v>GOBIERNO AUTÓNOMO DEPARTAMENTAL DE SANTA CRUZ</v>
      </c>
      <c r="C236" s="4" t="s">
        <v>257</v>
      </c>
    </row>
    <row r="237" spans="1:3">
      <c r="A237" s="3">
        <v>908</v>
      </c>
      <c r="B237" s="4" t="str">
        <f t="shared" si="3"/>
        <v>GOBIERNO AUTÓNOMO DEPARTAMENTAL DEL BENI</v>
      </c>
      <c r="C237" s="4" t="s">
        <v>258</v>
      </c>
    </row>
    <row r="238" spans="1:3">
      <c r="A238" s="3">
        <v>909</v>
      </c>
      <c r="B238" s="4" t="str">
        <f t="shared" si="3"/>
        <v>GOBIERNO AUTÓNOMO DEPARTAMENTAL DE PANDO</v>
      </c>
      <c r="C238" s="4" t="s">
        <v>259</v>
      </c>
    </row>
    <row r="239" spans="1:3">
      <c r="A239" s="3">
        <v>950</v>
      </c>
      <c r="B239" s="4" t="str">
        <f t="shared" si="3"/>
        <v>BANCO VIVIENDA</v>
      </c>
      <c r="C239" s="4" t="s">
        <v>260</v>
      </c>
    </row>
    <row r="240" spans="1:3">
      <c r="A240" s="3">
        <v>951</v>
      </c>
      <c r="B240" s="4" t="str">
        <f t="shared" si="3"/>
        <v>BANCO CENTRAL DE BOLIVIA</v>
      </c>
      <c r="C240" s="4" t="s">
        <v>261</v>
      </c>
    </row>
    <row r="241" spans="1:3">
      <c r="A241" s="3">
        <v>999</v>
      </c>
      <c r="B241" s="4" t="str">
        <f t="shared" si="3"/>
        <v>SECTOR PRIVADO</v>
      </c>
      <c r="C241" s="4" t="s">
        <v>262</v>
      </c>
    </row>
    <row r="242" spans="1:3">
      <c r="A242" s="3">
        <v>1101</v>
      </c>
      <c r="B242" s="4" t="str">
        <f t="shared" si="3"/>
        <v>GOBIERNO AUTÓNOMO MUNICIPAL DE SUCRE</v>
      </c>
      <c r="C242" s="4" t="s">
        <v>263</v>
      </c>
    </row>
    <row r="243" spans="1:3">
      <c r="A243" s="3">
        <v>1102</v>
      </c>
      <c r="B243" s="4" t="str">
        <f t="shared" si="3"/>
        <v>GOBIERNO AUTÓNOMO MUNICIPAL DE YOTALA</v>
      </c>
      <c r="C243" s="4" t="s">
        <v>264</v>
      </c>
    </row>
    <row r="244" spans="1:3">
      <c r="A244" s="3">
        <v>1103</v>
      </c>
      <c r="B244" s="4" t="str">
        <f t="shared" si="3"/>
        <v>GOBIERNO AUTÓNOMO MUNICIPAL DE POROMA</v>
      </c>
      <c r="C244" s="4" t="s">
        <v>265</v>
      </c>
    </row>
    <row r="245" spans="1:3">
      <c r="A245" s="3">
        <v>1104</v>
      </c>
      <c r="B245" s="4" t="str">
        <f t="shared" si="3"/>
        <v>GOBIERNO AUTÓNOMO MUNICIPAL DE VILLA AZURDUY</v>
      </c>
      <c r="C245" s="4" t="s">
        <v>266</v>
      </c>
    </row>
    <row r="246" spans="1:3">
      <c r="A246" s="3">
        <v>1105</v>
      </c>
      <c r="B246" s="4" t="str">
        <f t="shared" si="3"/>
        <v>GOBIERNO AUTÓNOMO MUNICIPAL DE TARVITA (VILLA ORÍAS)</v>
      </c>
      <c r="C246" s="4" t="s">
        <v>267</v>
      </c>
    </row>
    <row r="247" spans="1:3">
      <c r="A247" s="3">
        <v>1106</v>
      </c>
      <c r="B247" s="4" t="str">
        <f t="shared" si="3"/>
        <v>GOBIERNO AUTÓNOMO MUNICIPAL DE VILLA ZUDAÑEZ (TACOPAYA)</v>
      </c>
      <c r="C247" s="4" t="s">
        <v>268</v>
      </c>
    </row>
    <row r="248" spans="1:3">
      <c r="A248" s="3">
        <v>1107</v>
      </c>
      <c r="B248" s="4" t="str">
        <f t="shared" si="3"/>
        <v>GOBIERNO AUTÓNOMO MUNICIPAL DE PRESTO</v>
      </c>
      <c r="C248" s="4" t="s">
        <v>269</v>
      </c>
    </row>
    <row r="249" spans="1:3">
      <c r="A249" s="3">
        <v>1108</v>
      </c>
      <c r="B249" s="4" t="str">
        <f t="shared" si="3"/>
        <v>GOBIERNO AUTÓNOMO MUNICIPAL DE VILLA MOJOCOYA</v>
      </c>
      <c r="C249" s="4" t="s">
        <v>270</v>
      </c>
    </row>
    <row r="250" spans="1:3">
      <c r="A250" s="3">
        <v>1109</v>
      </c>
      <c r="B250" s="4" t="str">
        <f t="shared" si="3"/>
        <v>GOBIERNO AUTÓNOMO MUNICIPAL DE ICLA</v>
      </c>
      <c r="C250" s="4" t="s">
        <v>271</v>
      </c>
    </row>
    <row r="251" spans="1:3">
      <c r="A251" s="3">
        <v>1110</v>
      </c>
      <c r="B251" s="4" t="str">
        <f t="shared" si="3"/>
        <v>GOBIERNO AUTÓNOMO MUNICIPAL DE PADILLA</v>
      </c>
      <c r="C251" s="4" t="s">
        <v>272</v>
      </c>
    </row>
    <row r="252" spans="1:3">
      <c r="A252" s="3">
        <v>1111</v>
      </c>
      <c r="B252" s="4" t="str">
        <f t="shared" si="3"/>
        <v>GOBIERNO AUTÓNOMO MUNICIPAL DE TOMINA</v>
      </c>
      <c r="C252" s="4" t="s">
        <v>273</v>
      </c>
    </row>
    <row r="253" spans="1:3">
      <c r="A253" s="3">
        <v>1112</v>
      </c>
      <c r="B253" s="4" t="str">
        <f t="shared" si="3"/>
        <v>GOBIERNO AUTÓNOMO MUNICIPAL DE SOPACHUY</v>
      </c>
      <c r="C253" s="4" t="s">
        <v>274</v>
      </c>
    </row>
    <row r="254" spans="1:3">
      <c r="A254" s="3">
        <v>1113</v>
      </c>
      <c r="B254" s="4" t="str">
        <f t="shared" si="3"/>
        <v>GOBIERNO AUTÓNOMO MUNICIPAL DE VILLA ALCALÁ</v>
      </c>
      <c r="C254" s="4" t="s">
        <v>275</v>
      </c>
    </row>
    <row r="255" spans="1:3">
      <c r="A255" s="3">
        <v>1114</v>
      </c>
      <c r="B255" s="4" t="str">
        <f t="shared" si="3"/>
        <v>GOBIERNO AUTÓNOMO MUNICIPAL DE EL VILLAR</v>
      </c>
      <c r="C255" s="4" t="s">
        <v>276</v>
      </c>
    </row>
    <row r="256" spans="1:3">
      <c r="A256" s="3">
        <v>1115</v>
      </c>
      <c r="B256" s="4" t="str">
        <f t="shared" si="3"/>
        <v>GOBIERNO AUTÓNOMO MUNICIPAL DE MONTEAGUDO</v>
      </c>
      <c r="C256" s="4" t="s">
        <v>277</v>
      </c>
    </row>
    <row r="257" spans="1:3">
      <c r="A257" s="3">
        <v>1116</v>
      </c>
      <c r="B257" s="4" t="str">
        <f t="shared" si="3"/>
        <v>GOBIERNO AUTÓNOMO MUNICIPAL DE SAN PABLO DE HUACARETA</v>
      </c>
      <c r="C257" s="4" t="s">
        <v>278</v>
      </c>
    </row>
    <row r="258" spans="1:3">
      <c r="A258" s="3">
        <v>1117</v>
      </c>
      <c r="B258" s="4" t="str">
        <f t="shared" si="3"/>
        <v>GOBIERNO AUTÓNOMO MUNICIPAL DE TARABUCO</v>
      </c>
      <c r="C258" s="4" t="s">
        <v>279</v>
      </c>
    </row>
    <row r="259" spans="1:3">
      <c r="A259" s="3">
        <v>1118</v>
      </c>
      <c r="B259" s="4" t="str">
        <f t="shared" si="3"/>
        <v>GOBIERNO AUTÓNOMO MUNICIPAL DE YAMPARÁEZ</v>
      </c>
      <c r="C259" s="4" t="s">
        <v>280</v>
      </c>
    </row>
    <row r="260" spans="1:3">
      <c r="A260" s="3">
        <v>1119</v>
      </c>
      <c r="B260" s="4" t="str">
        <f t="shared" si="3"/>
        <v>GOBIERNO AUTÓNOMO MUNICIPAL DE CAMARGO</v>
      </c>
      <c r="C260" s="4" t="s">
        <v>281</v>
      </c>
    </row>
    <row r="261" spans="1:3">
      <c r="A261" s="3">
        <v>1120</v>
      </c>
      <c r="B261" s="4" t="str">
        <f t="shared" si="3"/>
        <v>GOBIERNO AUTÓNOMO MUNICIPAL DE SAN LUCAS</v>
      </c>
      <c r="C261" s="4" t="s">
        <v>282</v>
      </c>
    </row>
    <row r="262" spans="1:3">
      <c r="A262" s="3">
        <v>1121</v>
      </c>
      <c r="B262" s="4" t="str">
        <f t="shared" si="3"/>
        <v>GOBIERNO AUTÓNOMO MUNICIPAL DE INCAHUASI</v>
      </c>
      <c r="C262" s="4" t="s">
        <v>283</v>
      </c>
    </row>
    <row r="263" spans="1:3">
      <c r="A263" s="3">
        <v>1122</v>
      </c>
      <c r="B263" s="4" t="str">
        <f t="shared" si="3"/>
        <v>GOBIERNO AUTÓNOMO MUNICIPAL DE VILLA SERRANO</v>
      </c>
      <c r="C263" s="4" t="s">
        <v>284</v>
      </c>
    </row>
    <row r="264" spans="1:3">
      <c r="A264" s="3">
        <v>1123</v>
      </c>
      <c r="B264" s="4" t="str">
        <f t="shared" si="3"/>
        <v>GOBIERNO AUTÓNOMO MUNICIPAL DE CAMATAQUI (VILLA ABECIA)</v>
      </c>
      <c r="C264" s="4" t="s">
        <v>285</v>
      </c>
    </row>
    <row r="265" spans="1:3">
      <c r="A265" s="3">
        <v>1124</v>
      </c>
      <c r="B265" s="4" t="str">
        <f t="shared" si="3"/>
        <v>GOBIERNO AUTÓNOMO MUNICIPAL DE CULPINA</v>
      </c>
      <c r="C265" s="4" t="s">
        <v>286</v>
      </c>
    </row>
    <row r="266" spans="1:3">
      <c r="A266" s="3">
        <v>1125</v>
      </c>
      <c r="B266" s="4" t="str">
        <f t="shared" si="3"/>
        <v>GOBIERNO AUTÓNOMO MUNICIPAL DE LAS CARRERAS</v>
      </c>
      <c r="C266" s="4" t="s">
        <v>287</v>
      </c>
    </row>
    <row r="267" spans="1:3">
      <c r="A267" s="3">
        <v>1126</v>
      </c>
      <c r="B267" s="4" t="str">
        <f t="shared" si="3"/>
        <v>GOBIERNO AUTÓNOMO MUNICIPAL DE VILLA VACA GUZMÁN</v>
      </c>
      <c r="C267" s="4" t="s">
        <v>288</v>
      </c>
    </row>
    <row r="268" spans="1:3">
      <c r="A268" s="3">
        <v>1127</v>
      </c>
      <c r="B268" s="4" t="str">
        <f t="shared" si="3"/>
        <v>GOBIERNO AUTÓNOMO MUNICIPAL DE VILLA DE HUACAYA</v>
      </c>
      <c r="C268" s="4" t="s">
        <v>289</v>
      </c>
    </row>
    <row r="269" spans="1:3">
      <c r="A269" s="3">
        <v>1128</v>
      </c>
      <c r="B269" s="4" t="str">
        <f t="shared" si="3"/>
        <v>GOBIERNO AUTÓNOMO MUNICIPAL DE MACHARETI</v>
      </c>
      <c r="C269" s="4" t="s">
        <v>290</v>
      </c>
    </row>
    <row r="270" spans="1:3">
      <c r="A270" s="3">
        <v>1129</v>
      </c>
      <c r="B270" s="4" t="str">
        <f t="shared" si="3"/>
        <v>GOBIERNO AUTÓNOMO MUNICIPAL DE VILLA CHARCAS</v>
      </c>
      <c r="C270" s="4" t="s">
        <v>291</v>
      </c>
    </row>
    <row r="271" spans="1:3">
      <c r="A271" s="3">
        <v>1201</v>
      </c>
      <c r="B271" s="4" t="str">
        <f t="shared" ref="B271:B334" si="4">UPPER(C271)</f>
        <v>GOBIERNO AUTÓNOMO MUNICIPAL DE LA PAZ</v>
      </c>
      <c r="C271" s="4" t="s">
        <v>292</v>
      </c>
    </row>
    <row r="272" spans="1:3">
      <c r="A272" s="3">
        <v>1202</v>
      </c>
      <c r="B272" s="4" t="str">
        <f t="shared" si="4"/>
        <v>GOBIERNO AUTÓNOMO MUNICIPAL DE PALCA</v>
      </c>
      <c r="C272" s="4" t="s">
        <v>293</v>
      </c>
    </row>
    <row r="273" spans="1:3">
      <c r="A273" s="3">
        <v>1203</v>
      </c>
      <c r="B273" s="4" t="str">
        <f t="shared" si="4"/>
        <v>GOBIERNO AUTÓNOMO MUNICIPAL DE MECAPACA</v>
      </c>
      <c r="C273" s="4" t="s">
        <v>294</v>
      </c>
    </row>
    <row r="274" spans="1:3">
      <c r="A274" s="3">
        <v>1204</v>
      </c>
      <c r="B274" s="4" t="str">
        <f t="shared" si="4"/>
        <v>GOBIERNO AUTÓNOMO MUNICIPAL DE ACHOCALLA</v>
      </c>
      <c r="C274" s="4" t="s">
        <v>295</v>
      </c>
    </row>
    <row r="275" spans="1:3">
      <c r="A275" s="3">
        <v>1205</v>
      </c>
      <c r="B275" s="4" t="str">
        <f t="shared" si="4"/>
        <v>GOBIERNO AUTÓNOMO MUNICIPAL DE EL ALTO DE LA PAZ</v>
      </c>
      <c r="C275" s="4" t="s">
        <v>296</v>
      </c>
    </row>
    <row r="276" spans="1:3">
      <c r="A276" s="3">
        <v>1206</v>
      </c>
      <c r="B276" s="4" t="str">
        <f t="shared" si="4"/>
        <v>GOBIERNO AUTÓNOMO MUNICIPAL DE VIACHA</v>
      </c>
      <c r="C276" s="4" t="s">
        <v>297</v>
      </c>
    </row>
    <row r="277" spans="1:3">
      <c r="A277" s="3">
        <v>1207</v>
      </c>
      <c r="B277" s="4" t="str">
        <f t="shared" si="4"/>
        <v>GOBIERNO AUTÓNOMO MUNICIPAL DE GUAQUI</v>
      </c>
      <c r="C277" s="4" t="s">
        <v>298</v>
      </c>
    </row>
    <row r="278" spans="1:3">
      <c r="A278" s="3">
        <v>1208</v>
      </c>
      <c r="B278" s="4" t="str">
        <f t="shared" si="4"/>
        <v>GOBIERNO AUTÓNOMO MUNICIPAL DE TIAHUANACU</v>
      </c>
      <c r="C278" s="4" t="s">
        <v>299</v>
      </c>
    </row>
    <row r="279" spans="1:3">
      <c r="A279" s="3">
        <v>1209</v>
      </c>
      <c r="B279" s="4" t="str">
        <f t="shared" si="4"/>
        <v>GOBIERNO AUTÓNOMO MUNICIPAL DE DESAGUADERO</v>
      </c>
      <c r="C279" s="4" t="s">
        <v>300</v>
      </c>
    </row>
    <row r="280" spans="1:3">
      <c r="A280" s="3">
        <v>1210</v>
      </c>
      <c r="B280" s="4" t="str">
        <f t="shared" si="4"/>
        <v>GOBIERNO AUTÓNOMO MUNICIPAL DE CARANAVI</v>
      </c>
      <c r="C280" s="4" t="s">
        <v>301</v>
      </c>
    </row>
    <row r="281" spans="1:3">
      <c r="A281" s="3">
        <v>1211</v>
      </c>
      <c r="B281" s="4" t="str">
        <f t="shared" si="4"/>
        <v>GOBIERNO AUTÓNOMO MUNICIPAL DE SICA SICA (VILLA AROMA)</v>
      </c>
      <c r="C281" s="4" t="s">
        <v>302</v>
      </c>
    </row>
    <row r="282" spans="1:3">
      <c r="A282" s="3">
        <v>1212</v>
      </c>
      <c r="B282" s="4" t="str">
        <f t="shared" si="4"/>
        <v>GOBIERNO AUTÓNOMO MUNICIPAL DE UMALA</v>
      </c>
      <c r="C282" s="4" t="s">
        <v>303</v>
      </c>
    </row>
    <row r="283" spans="1:3">
      <c r="A283" s="3">
        <v>1213</v>
      </c>
      <c r="B283" s="4" t="str">
        <f t="shared" si="4"/>
        <v>GOBIERNO AUTÓNOMO MUNICIPAL DE AYO AYO</v>
      </c>
      <c r="C283" s="4" t="s">
        <v>304</v>
      </c>
    </row>
    <row r="284" spans="1:3">
      <c r="A284" s="3">
        <v>1214</v>
      </c>
      <c r="B284" s="4" t="str">
        <f t="shared" si="4"/>
        <v>GOBIERNO AUTÓNOMO MUNICIPAL DE CALAMARCA</v>
      </c>
      <c r="C284" s="4" t="s">
        <v>305</v>
      </c>
    </row>
    <row r="285" spans="1:3">
      <c r="A285" s="3">
        <v>1215</v>
      </c>
      <c r="B285" s="4" t="str">
        <f t="shared" si="4"/>
        <v>GOBIERNO AUTÓNOMO MUNICIPAL DE PATACAMAYA</v>
      </c>
      <c r="C285" s="4" t="s">
        <v>306</v>
      </c>
    </row>
    <row r="286" spans="1:3">
      <c r="A286" s="3">
        <v>1216</v>
      </c>
      <c r="B286" s="4" t="str">
        <f t="shared" si="4"/>
        <v>GOBIERNO AUTÓNOMO MUNICIPAL DE COLQUENCHA</v>
      </c>
      <c r="C286" s="4" t="s">
        <v>307</v>
      </c>
    </row>
    <row r="287" spans="1:3">
      <c r="A287" s="3">
        <v>1217</v>
      </c>
      <c r="B287" s="4" t="str">
        <f t="shared" si="4"/>
        <v>GOBIERNO AUTÓNOMO MUNICIPAL DE COLLANA</v>
      </c>
      <c r="C287" s="4" t="s">
        <v>308</v>
      </c>
    </row>
    <row r="288" spans="1:3">
      <c r="A288" s="3">
        <v>1218</v>
      </c>
      <c r="B288" s="4" t="str">
        <f t="shared" si="4"/>
        <v>GOBIERNO AUTÓNOMO MUNICIPAL DE INQUISIVI</v>
      </c>
      <c r="C288" s="4" t="s">
        <v>309</v>
      </c>
    </row>
    <row r="289" spans="1:3">
      <c r="A289" s="3">
        <v>1219</v>
      </c>
      <c r="B289" s="4" t="str">
        <f t="shared" si="4"/>
        <v>GOBIERNO AUTÓNOMO MUNICIPAL DE QUIME</v>
      </c>
      <c r="C289" s="4" t="s">
        <v>310</v>
      </c>
    </row>
    <row r="290" spans="1:3">
      <c r="A290" s="3">
        <v>1220</v>
      </c>
      <c r="B290" s="4" t="str">
        <f t="shared" si="4"/>
        <v>GOBIERNO AUTÓNOMO MUNICIPAL DE CAJUATA</v>
      </c>
      <c r="C290" s="4" t="s">
        <v>311</v>
      </c>
    </row>
    <row r="291" spans="1:3">
      <c r="A291" s="3">
        <v>1221</v>
      </c>
      <c r="B291" s="4" t="str">
        <f t="shared" si="4"/>
        <v>GOBIERNO AUTÓNOMO MUNICIPAL DE COLQUIRI</v>
      </c>
      <c r="C291" s="4" t="s">
        <v>312</v>
      </c>
    </row>
    <row r="292" spans="1:3">
      <c r="A292" s="3">
        <v>1222</v>
      </c>
      <c r="B292" s="4" t="str">
        <f t="shared" si="4"/>
        <v>GOBIERNO AUTÓNOMO MUNICIPAL DE ICHOCA</v>
      </c>
      <c r="C292" s="4" t="s">
        <v>313</v>
      </c>
    </row>
    <row r="293" spans="1:3">
      <c r="A293" s="3">
        <v>1223</v>
      </c>
      <c r="B293" s="4" t="str">
        <f t="shared" si="4"/>
        <v>GOBIERNO AUTÓNOMO MUNICIPAL DE VILLA LIBERTAD LICOMA</v>
      </c>
      <c r="C293" s="4" t="s">
        <v>314</v>
      </c>
    </row>
    <row r="294" spans="1:3">
      <c r="A294" s="3">
        <v>1224</v>
      </c>
      <c r="B294" s="4" t="str">
        <f t="shared" si="4"/>
        <v>GOBIERNO AUTÓNOMO MUNICIPAL DE ACHACACHI</v>
      </c>
      <c r="C294" s="4" t="s">
        <v>315</v>
      </c>
    </row>
    <row r="295" spans="1:3">
      <c r="A295" s="3">
        <v>1225</v>
      </c>
      <c r="B295" s="4" t="str">
        <f t="shared" si="4"/>
        <v>GOBIERNO AUTÓNOMO MUNICIPAL DE ANCORAIMES</v>
      </c>
      <c r="C295" s="4" t="s">
        <v>316</v>
      </c>
    </row>
    <row r="296" spans="1:3">
      <c r="A296" s="3">
        <v>1226</v>
      </c>
      <c r="B296" s="4" t="str">
        <f t="shared" si="4"/>
        <v>GOBIERNO AUTÓNOMO MUNICIPAL DE SORATA</v>
      </c>
      <c r="C296" s="4" t="s">
        <v>317</v>
      </c>
    </row>
    <row r="297" spans="1:3">
      <c r="A297" s="3">
        <v>1227</v>
      </c>
      <c r="B297" s="4" t="str">
        <f t="shared" si="4"/>
        <v>GOBIERNO AUTÓNOMO MUNICIPAL DE GUANAY</v>
      </c>
      <c r="C297" s="4" t="s">
        <v>318</v>
      </c>
    </row>
    <row r="298" spans="1:3">
      <c r="A298" s="3">
        <v>1228</v>
      </c>
      <c r="B298" s="4" t="str">
        <f t="shared" si="4"/>
        <v>GOBIERNO AUTÓNOMO MUNICIPAL DE TACACOMA</v>
      </c>
      <c r="C298" s="4" t="s">
        <v>319</v>
      </c>
    </row>
    <row r="299" spans="1:3">
      <c r="A299" s="3">
        <v>1229</v>
      </c>
      <c r="B299" s="4" t="str">
        <f t="shared" si="4"/>
        <v>GOBIERNO AUTÓNOMO MUNICIPAL DE TIPUANI</v>
      </c>
      <c r="C299" s="4" t="s">
        <v>320</v>
      </c>
    </row>
    <row r="300" spans="1:3">
      <c r="A300" s="3">
        <v>1230</v>
      </c>
      <c r="B300" s="4" t="str">
        <f t="shared" si="4"/>
        <v>GOBIERNO AUTÓNOMO MUNICIPAL DE QUIABAYA</v>
      </c>
      <c r="C300" s="4" t="s">
        <v>321</v>
      </c>
    </row>
    <row r="301" spans="1:3">
      <c r="A301" s="3">
        <v>1231</v>
      </c>
      <c r="B301" s="4" t="str">
        <f t="shared" si="4"/>
        <v>GOBIERNO AUTÓNOMO MUNICIPAL DE COMBAYA</v>
      </c>
      <c r="C301" s="4" t="s">
        <v>322</v>
      </c>
    </row>
    <row r="302" spans="1:3">
      <c r="A302" s="3">
        <v>1232</v>
      </c>
      <c r="B302" s="4" t="str">
        <f t="shared" si="4"/>
        <v>GOBIERNO AUTÓNOMO MUNICIPAL DE COPACABANA</v>
      </c>
      <c r="C302" s="4" t="s">
        <v>323</v>
      </c>
    </row>
    <row r="303" spans="1:3">
      <c r="A303" s="3">
        <v>1233</v>
      </c>
      <c r="B303" s="4" t="str">
        <f t="shared" si="4"/>
        <v>GOBIERNO AUTÓNOMO MUNICIPAL DE SAN PEDRO DE TIQUINA</v>
      </c>
      <c r="C303" s="4" t="s">
        <v>324</v>
      </c>
    </row>
    <row r="304" spans="1:3">
      <c r="A304" s="3">
        <v>1234</v>
      </c>
      <c r="B304" s="4" t="str">
        <f t="shared" si="4"/>
        <v>GOBIERNO AUTÓNOMO MUNICIPAL DE TITO YUPANQUI</v>
      </c>
      <c r="C304" s="4" t="s">
        <v>325</v>
      </c>
    </row>
    <row r="305" spans="1:3">
      <c r="A305" s="3">
        <v>1235</v>
      </c>
      <c r="B305" s="4" t="str">
        <f t="shared" si="4"/>
        <v>GOBIERNO AUTÓNOMO MUNICIPAL DE CHUMA</v>
      </c>
      <c r="C305" s="4" t="s">
        <v>326</v>
      </c>
    </row>
    <row r="306" spans="1:3">
      <c r="A306" s="3">
        <v>1236</v>
      </c>
      <c r="B306" s="4" t="str">
        <f t="shared" si="4"/>
        <v>GOBIERNO AUTÓNOMO MUNICIPAL DE AYATA</v>
      </c>
      <c r="C306" s="4" t="s">
        <v>327</v>
      </c>
    </row>
    <row r="307" spans="1:3">
      <c r="A307" s="3">
        <v>1237</v>
      </c>
      <c r="B307" s="4" t="str">
        <f t="shared" si="4"/>
        <v>GOBIERNO AUTÓNOMO MUNICIPAL DE AUCAPATA</v>
      </c>
      <c r="C307" s="4" t="s">
        <v>328</v>
      </c>
    </row>
    <row r="308" spans="1:3">
      <c r="A308" s="3">
        <v>1238</v>
      </c>
      <c r="B308" s="4" t="str">
        <f t="shared" si="4"/>
        <v>GOBIERNO AUTÓNOMO MUNICIPAL DE COROCORO</v>
      </c>
      <c r="C308" s="4" t="s">
        <v>329</v>
      </c>
    </row>
    <row r="309" spans="1:3">
      <c r="A309" s="3">
        <v>1239</v>
      </c>
      <c r="B309" s="4" t="str">
        <f t="shared" si="4"/>
        <v>GOBIERNO AUTÓNOMO MUNICIPAL DE CAQUIAVIRI</v>
      </c>
      <c r="C309" s="4" t="s">
        <v>330</v>
      </c>
    </row>
    <row r="310" spans="1:3">
      <c r="A310" s="3">
        <v>1240</v>
      </c>
      <c r="B310" s="4" t="str">
        <f t="shared" si="4"/>
        <v>GOBIERNO AUTÓNOMO MUNICIPAL DE CALACOTO</v>
      </c>
      <c r="C310" s="4" t="s">
        <v>331</v>
      </c>
    </row>
    <row r="311" spans="1:3">
      <c r="A311" s="3">
        <v>1241</v>
      </c>
      <c r="B311" s="4" t="str">
        <f t="shared" si="4"/>
        <v>GOBIERNO AUTÓNOMO MUNICIPAL DE COMANCHE</v>
      </c>
      <c r="C311" s="4" t="s">
        <v>332</v>
      </c>
    </row>
    <row r="312" spans="1:3">
      <c r="A312" s="3">
        <v>1242</v>
      </c>
      <c r="B312" s="4" t="str">
        <f t="shared" si="4"/>
        <v>GOBIERNO AUTÓNOMO MUNICIPAL DE CHARAÑA</v>
      </c>
      <c r="C312" s="4" t="s">
        <v>333</v>
      </c>
    </row>
    <row r="313" spans="1:3">
      <c r="A313" s="3">
        <v>1243</v>
      </c>
      <c r="B313" s="4" t="str">
        <f t="shared" si="4"/>
        <v>GOBIERNO AUTÓNOMO MUNICIPAL DE WALDO BALLIVIÁN</v>
      </c>
      <c r="C313" s="4" t="s">
        <v>334</v>
      </c>
    </row>
    <row r="314" spans="1:3">
      <c r="A314" s="3">
        <v>1244</v>
      </c>
      <c r="B314" s="4" t="str">
        <f t="shared" si="4"/>
        <v>GOBIERNO AUTÓNOMO MUNICIPAL DE NAZACARA DE PACAJES</v>
      </c>
      <c r="C314" s="4" t="s">
        <v>335</v>
      </c>
    </row>
    <row r="315" spans="1:3">
      <c r="A315" s="3">
        <v>1245</v>
      </c>
      <c r="B315" s="4" t="str">
        <f t="shared" si="4"/>
        <v>GOBIERNO AUTÓNOMO MUNICIPAL DE SANTIAGO DE CALLAPA</v>
      </c>
      <c r="C315" s="4" t="s">
        <v>336</v>
      </c>
    </row>
    <row r="316" spans="1:3">
      <c r="A316" s="3">
        <v>1246</v>
      </c>
      <c r="B316" s="4" t="str">
        <f t="shared" si="4"/>
        <v>GOBIERNO AUTÓNOMO MUNICIPAL DE PUERTO ACOSTA</v>
      </c>
      <c r="C316" s="4" t="s">
        <v>337</v>
      </c>
    </row>
    <row r="317" spans="1:3">
      <c r="A317" s="3">
        <v>1247</v>
      </c>
      <c r="B317" s="4" t="str">
        <f t="shared" si="4"/>
        <v>GOBIERNO AUTÓNOMO MUNICIPAL DE MOCOMOCO</v>
      </c>
      <c r="C317" s="4" t="s">
        <v>338</v>
      </c>
    </row>
    <row r="318" spans="1:3">
      <c r="A318" s="3">
        <v>1248</v>
      </c>
      <c r="B318" s="4" t="str">
        <f t="shared" si="4"/>
        <v>GOBIERNO AUTÓNOMO MUNICIPAL DE CARABUCO</v>
      </c>
      <c r="C318" s="4" t="s">
        <v>339</v>
      </c>
    </row>
    <row r="319" spans="1:3">
      <c r="A319" s="3">
        <v>1249</v>
      </c>
      <c r="B319" s="4" t="str">
        <f t="shared" si="4"/>
        <v>GOBIERNO AUTÓNOMO MUNICIPAL DE APOLO</v>
      </c>
      <c r="C319" s="4" t="s">
        <v>340</v>
      </c>
    </row>
    <row r="320" spans="1:3">
      <c r="A320" s="3">
        <v>1250</v>
      </c>
      <c r="B320" s="4" t="str">
        <f t="shared" si="4"/>
        <v>GOBIERNO AUTÓNOMO MUNICIPAL DE PELECHUCO</v>
      </c>
      <c r="C320" s="4" t="s">
        <v>341</v>
      </c>
    </row>
    <row r="321" spans="1:3">
      <c r="A321" s="3">
        <v>1251</v>
      </c>
      <c r="B321" s="4" t="str">
        <f t="shared" si="4"/>
        <v>GOBIERNO AUTÓNOMO MUNICIPAL DE LURIBAY</v>
      </c>
      <c r="C321" s="4" t="s">
        <v>342</v>
      </c>
    </row>
    <row r="322" spans="1:3">
      <c r="A322" s="3">
        <v>1252</v>
      </c>
      <c r="B322" s="4" t="str">
        <f t="shared" si="4"/>
        <v>GOBIERNO AUTÓNOMO MUNICIPAL DE SAPAHAQUI</v>
      </c>
      <c r="C322" s="4" t="s">
        <v>343</v>
      </c>
    </row>
    <row r="323" spans="1:3">
      <c r="A323" s="3">
        <v>1253</v>
      </c>
      <c r="B323" s="4" t="str">
        <f t="shared" si="4"/>
        <v>GOBIERNO AUTÓNOMO MUNICIPAL DE YACO</v>
      </c>
      <c r="C323" s="4" t="s">
        <v>344</v>
      </c>
    </row>
    <row r="324" spans="1:3">
      <c r="A324" s="3">
        <v>1254</v>
      </c>
      <c r="B324" s="4" t="str">
        <f t="shared" si="4"/>
        <v>GOBIERNO AUTÓNOMO MUNICIPAL DE MALLA</v>
      </c>
      <c r="C324" s="4" t="s">
        <v>345</v>
      </c>
    </row>
    <row r="325" spans="1:3">
      <c r="A325" s="3">
        <v>1255</v>
      </c>
      <c r="B325" s="4" t="str">
        <f t="shared" si="4"/>
        <v>GOBIERNO AUTÓNOMO MUNICIPAL DE CAIROMA</v>
      </c>
      <c r="C325" s="4" t="s">
        <v>346</v>
      </c>
    </row>
    <row r="326" spans="1:3">
      <c r="A326" s="3">
        <v>1256</v>
      </c>
      <c r="B326" s="4" t="str">
        <f t="shared" si="4"/>
        <v>GOBIERNO AUTÓNOMO MUNICIPAL DE CHULUMANI (VILLA DE LA LIBERTAD)</v>
      </c>
      <c r="C326" s="4" t="s">
        <v>347</v>
      </c>
    </row>
    <row r="327" spans="1:3">
      <c r="A327" s="3">
        <v>1257</v>
      </c>
      <c r="B327" s="4" t="str">
        <f t="shared" si="4"/>
        <v>GOBIERNO AUTÓNOMO MUNICIPAL DE IRUPANA (VILLA DE LANZA)</v>
      </c>
      <c r="C327" s="4" t="s">
        <v>348</v>
      </c>
    </row>
    <row r="328" spans="1:3">
      <c r="A328" s="3">
        <v>1258</v>
      </c>
      <c r="B328" s="4" t="str">
        <f t="shared" si="4"/>
        <v>GOBIERNO AUTÓNOMO MUNICIPAL DE YANACACHI</v>
      </c>
      <c r="C328" s="4" t="s">
        <v>349</v>
      </c>
    </row>
    <row r="329" spans="1:3">
      <c r="A329" s="3">
        <v>1259</v>
      </c>
      <c r="B329" s="4" t="str">
        <f t="shared" si="4"/>
        <v>GOBIERNO AUTÓNOMO MUNICIPAL DE PALOS BLANCOS</v>
      </c>
      <c r="C329" s="4" t="s">
        <v>350</v>
      </c>
    </row>
    <row r="330" spans="1:3">
      <c r="A330" s="3">
        <v>1260</v>
      </c>
      <c r="B330" s="4" t="str">
        <f t="shared" si="4"/>
        <v>GOBIERNO AUTÓNOMO MUNICIPAL DE LA ASUNTA</v>
      </c>
      <c r="C330" s="4" t="s">
        <v>351</v>
      </c>
    </row>
    <row r="331" spans="1:3">
      <c r="A331" s="3">
        <v>1261</v>
      </c>
      <c r="B331" s="4" t="str">
        <f t="shared" si="4"/>
        <v>GOBIERNO AUTÓNOMO MUNICIPAL DE PUCARANI</v>
      </c>
      <c r="C331" s="4" t="s">
        <v>352</v>
      </c>
    </row>
    <row r="332" spans="1:3">
      <c r="A332" s="3">
        <v>1262</v>
      </c>
      <c r="B332" s="4" t="str">
        <f t="shared" si="4"/>
        <v>GOBIERNO AUTÓNOMO MUNICIPAL DE LAJA</v>
      </c>
      <c r="C332" s="4" t="s">
        <v>353</v>
      </c>
    </row>
    <row r="333" spans="1:3">
      <c r="A333" s="3">
        <v>1263</v>
      </c>
      <c r="B333" s="4" t="str">
        <f t="shared" si="4"/>
        <v>GOBIERNO AUTÓNOMO MUNICIPAL DE BATALLAS</v>
      </c>
      <c r="C333" s="4" t="s">
        <v>354</v>
      </c>
    </row>
    <row r="334" spans="1:3">
      <c r="A334" s="3">
        <v>1264</v>
      </c>
      <c r="B334" s="4" t="str">
        <f t="shared" si="4"/>
        <v>GOBIERNO AUTÓNOMO MUNICIPAL DE PUERTO PÉREZ</v>
      </c>
      <c r="C334" s="4" t="s">
        <v>355</v>
      </c>
    </row>
    <row r="335" spans="1:3">
      <c r="A335" s="3">
        <v>1265</v>
      </c>
      <c r="B335" s="4" t="str">
        <f t="shared" ref="B335:B398" si="5">UPPER(C335)</f>
        <v>GOBIERNO AUTÓNOMO MUNICIPAL DE COROICO</v>
      </c>
      <c r="C335" s="4" t="s">
        <v>356</v>
      </c>
    </row>
    <row r="336" spans="1:3">
      <c r="A336" s="3">
        <v>1266</v>
      </c>
      <c r="B336" s="4" t="str">
        <f t="shared" si="5"/>
        <v>GOBIERNO AUTÓNOMO MUNICIPAL DE CORIPATA</v>
      </c>
      <c r="C336" s="4" t="s">
        <v>357</v>
      </c>
    </row>
    <row r="337" spans="1:3">
      <c r="A337" s="3">
        <v>1267</v>
      </c>
      <c r="B337" s="4" t="str">
        <f t="shared" si="5"/>
        <v>GOBIERNO AUTÓNOMO MUNICIPAL DE IXIAMAS</v>
      </c>
      <c r="C337" s="4" t="s">
        <v>358</v>
      </c>
    </row>
    <row r="338" spans="1:3">
      <c r="A338" s="3">
        <v>1268</v>
      </c>
      <c r="B338" s="4" t="str">
        <f t="shared" si="5"/>
        <v>GOBIERNO AUTÓNOMO MUNICIPAL DE SAN BUENAVENTURA</v>
      </c>
      <c r="C338" s="4" t="s">
        <v>359</v>
      </c>
    </row>
    <row r="339" spans="1:3">
      <c r="A339" s="3">
        <v>1269</v>
      </c>
      <c r="B339" s="4" t="str">
        <f t="shared" si="5"/>
        <v>GOBIERNO AUTÓNOMO MUNICIPAL DE GENERAL JUAN JOSÉ PÉREZ (CHARAZANI)</v>
      </c>
      <c r="C339" s="4" t="s">
        <v>360</v>
      </c>
    </row>
    <row r="340" spans="1:3">
      <c r="A340" s="3">
        <v>1270</v>
      </c>
      <c r="B340" s="4" t="str">
        <f t="shared" si="5"/>
        <v>GOBIERNO AUTÓNOMO MUNICIPAL DE CURVA</v>
      </c>
      <c r="C340" s="4" t="s">
        <v>361</v>
      </c>
    </row>
    <row r="341" spans="1:3">
      <c r="A341" s="3">
        <v>1271</v>
      </c>
      <c r="B341" s="4" t="str">
        <f t="shared" si="5"/>
        <v>GOBIERNO AUTÓNOMO MUNICIPAL DE SAN PEDRO DE CURAHUARA</v>
      </c>
      <c r="C341" s="4" t="s">
        <v>362</v>
      </c>
    </row>
    <row r="342" spans="1:3">
      <c r="A342" s="3">
        <v>1272</v>
      </c>
      <c r="B342" s="4" t="str">
        <f t="shared" si="5"/>
        <v>GOBIERNO AUTÓNOMO MUNICIPAL DE PAPEL PAMPA</v>
      </c>
      <c r="C342" s="4" t="s">
        <v>363</v>
      </c>
    </row>
    <row r="343" spans="1:3">
      <c r="A343" s="3">
        <v>1273</v>
      </c>
      <c r="B343" s="4" t="str">
        <f t="shared" si="5"/>
        <v>GOBIERNO AUTÓNOMO MUNICIPAL DE CHACARILLA</v>
      </c>
      <c r="C343" s="4" t="s">
        <v>364</v>
      </c>
    </row>
    <row r="344" spans="1:3">
      <c r="A344" s="3">
        <v>1274</v>
      </c>
      <c r="B344" s="4" t="str">
        <f t="shared" si="5"/>
        <v>GOBIERNO AUTÓNOMO MUNICIPAL DE SANTIAGO DE MACHACA</v>
      </c>
      <c r="C344" s="4" t="s">
        <v>365</v>
      </c>
    </row>
    <row r="345" spans="1:3">
      <c r="A345" s="3">
        <v>1275</v>
      </c>
      <c r="B345" s="4" t="str">
        <f t="shared" si="5"/>
        <v>GOBIERNO AUTÓNOMO MUNICIPAL DE CATACORA</v>
      </c>
      <c r="C345" s="4" t="s">
        <v>366</v>
      </c>
    </row>
    <row r="346" spans="1:3">
      <c r="A346" s="3">
        <v>1276</v>
      </c>
      <c r="B346" s="4" t="str">
        <f t="shared" si="5"/>
        <v>GOBIERNO AUTÓNOMO MUNICIPAL DE MAPIRI</v>
      </c>
      <c r="C346" s="4" t="s">
        <v>367</v>
      </c>
    </row>
    <row r="347" spans="1:3">
      <c r="A347" s="3">
        <v>1277</v>
      </c>
      <c r="B347" s="4" t="str">
        <f t="shared" si="5"/>
        <v>GOBIERNO AUTÓNOMO MUNICIPAL DE TEOPONTE</v>
      </c>
      <c r="C347" s="4" t="s">
        <v>368</v>
      </c>
    </row>
    <row r="348" spans="1:3">
      <c r="A348" s="3">
        <v>1278</v>
      </c>
      <c r="B348" s="4" t="str">
        <f t="shared" si="5"/>
        <v>GOBIERNO AUTÓNOMO MUNICIPAL DE SAN ANDRÉS DE MACHACA</v>
      </c>
      <c r="C348" s="4" t="s">
        <v>369</v>
      </c>
    </row>
    <row r="349" spans="1:3">
      <c r="A349" s="3">
        <v>1279</v>
      </c>
      <c r="B349" s="4" t="str">
        <f t="shared" si="5"/>
        <v>GOBIERNO AUTÓNOMO MUNICIPAL DE JESÚS DE MACHACA</v>
      </c>
      <c r="C349" s="4" t="s">
        <v>370</v>
      </c>
    </row>
    <row r="350" spans="1:3">
      <c r="A350" s="3">
        <v>1280</v>
      </c>
      <c r="B350" s="4" t="str">
        <f t="shared" si="5"/>
        <v>GOBIERNO AUTÓNOMO MUNICIPAL DE TARACO</v>
      </c>
      <c r="C350" s="4" t="s">
        <v>371</v>
      </c>
    </row>
    <row r="351" spans="1:3">
      <c r="A351" s="3">
        <v>1281</v>
      </c>
      <c r="B351" s="4" t="str">
        <f t="shared" si="5"/>
        <v>GOBIERNO AUTÓNOMO MUNICIPAL DE HUARINA</v>
      </c>
      <c r="C351" s="4" t="s">
        <v>372</v>
      </c>
    </row>
    <row r="352" spans="1:3">
      <c r="A352" s="3">
        <v>1282</v>
      </c>
      <c r="B352" s="4" t="str">
        <f t="shared" si="5"/>
        <v>GOBIERNO AUTÓNOMO MUNICIPAL DE SANTIAGO DE HUATA</v>
      </c>
      <c r="C352" s="4" t="s">
        <v>373</v>
      </c>
    </row>
    <row r="353" spans="1:3">
      <c r="A353" s="3">
        <v>1283</v>
      </c>
      <c r="B353" s="4" t="str">
        <f t="shared" si="5"/>
        <v>GOBIERNO AUTÓNOMO MUNICIPAL DE ESCOMA</v>
      </c>
      <c r="C353" s="4" t="s">
        <v>374</v>
      </c>
    </row>
    <row r="354" spans="1:3">
      <c r="A354" s="3">
        <v>1284</v>
      </c>
      <c r="B354" s="4" t="str">
        <f t="shared" si="5"/>
        <v>GOBIERNO AUTÓNOMO MUNICIPAL DE HUMANATA</v>
      </c>
      <c r="C354" s="4" t="s">
        <v>375</v>
      </c>
    </row>
    <row r="355" spans="1:3">
      <c r="A355" s="3">
        <v>1285</v>
      </c>
      <c r="B355" s="4" t="str">
        <f t="shared" si="5"/>
        <v>GOBIERNO AUTÓNOMO MUNICIPAL DE ALTO BENI</v>
      </c>
      <c r="C355" s="4" t="s">
        <v>376</v>
      </c>
    </row>
    <row r="356" spans="1:3">
      <c r="A356" s="3">
        <v>1286</v>
      </c>
      <c r="B356" s="4" t="str">
        <f t="shared" si="5"/>
        <v>GOBIERNO AUTÓNOMO MUNICIPAL DE HUATAJATA</v>
      </c>
      <c r="C356" s="4" t="s">
        <v>377</v>
      </c>
    </row>
    <row r="357" spans="1:3">
      <c r="A357" s="3">
        <v>1287</v>
      </c>
      <c r="B357" s="4" t="str">
        <f t="shared" si="5"/>
        <v>GOBIERNO AUTÓNOMO MUNICIPAL DE CHUA COCANI</v>
      </c>
      <c r="C357" s="4" t="s">
        <v>378</v>
      </c>
    </row>
    <row r="358" spans="1:3">
      <c r="A358" s="3">
        <v>1301</v>
      </c>
      <c r="B358" s="4" t="str">
        <f t="shared" si="5"/>
        <v>GOBIERNO AUTÓNOMO MUNICIPAL DE COCHABAMBA</v>
      </c>
      <c r="C358" s="4" t="s">
        <v>379</v>
      </c>
    </row>
    <row r="359" spans="1:3">
      <c r="A359" s="3">
        <v>1302</v>
      </c>
      <c r="B359" s="4" t="str">
        <f t="shared" si="5"/>
        <v>GOBIERNO AUTÓNOMO MUNICIPAL DE QUILLACOLLO</v>
      </c>
      <c r="C359" s="4" t="s">
        <v>380</v>
      </c>
    </row>
    <row r="360" spans="1:3">
      <c r="A360" s="3">
        <v>1303</v>
      </c>
      <c r="B360" s="4" t="str">
        <f t="shared" si="5"/>
        <v>GOBIERNO AUTÓNOMO MUNICIPAL DE SIPE SIPE</v>
      </c>
      <c r="C360" s="4" t="s">
        <v>381</v>
      </c>
    </row>
    <row r="361" spans="1:3">
      <c r="A361" s="3">
        <v>1304</v>
      </c>
      <c r="B361" s="4" t="str">
        <f t="shared" si="5"/>
        <v>GOBIERNO AUTÓNOMO MUNICIPAL DE TIQUIPAYA</v>
      </c>
      <c r="C361" s="4" t="s">
        <v>382</v>
      </c>
    </row>
    <row r="362" spans="1:3">
      <c r="A362" s="3">
        <v>1305</v>
      </c>
      <c r="B362" s="4" t="str">
        <f t="shared" si="5"/>
        <v>GOBIERNO AUTÓNOMO MUNICIPAL DE VINTO</v>
      </c>
      <c r="C362" s="4" t="s">
        <v>383</v>
      </c>
    </row>
    <row r="363" spans="1:3">
      <c r="A363" s="3">
        <v>1306</v>
      </c>
      <c r="B363" s="4" t="str">
        <f t="shared" si="5"/>
        <v>GOBIERNO AUTÓNOMO MUNICIPAL DE COLCAPIRHUA</v>
      </c>
      <c r="C363" s="4" t="s">
        <v>384</v>
      </c>
    </row>
    <row r="364" spans="1:3">
      <c r="A364" s="3">
        <v>1307</v>
      </c>
      <c r="B364" s="4" t="str">
        <f t="shared" si="5"/>
        <v>GOBIERNO AUTÓNOMO MUNICIPAL DE AIQUILE</v>
      </c>
      <c r="C364" s="4" t="s">
        <v>385</v>
      </c>
    </row>
    <row r="365" spans="1:3">
      <c r="A365" s="3">
        <v>1308</v>
      </c>
      <c r="B365" s="4" t="str">
        <f t="shared" si="5"/>
        <v>GOBIERNO AUTÓNOMO MUNICIPAL DE PASORAPA</v>
      </c>
      <c r="C365" s="4" t="s">
        <v>386</v>
      </c>
    </row>
    <row r="366" spans="1:3">
      <c r="A366" s="3">
        <v>1309</v>
      </c>
      <c r="B366" s="4" t="str">
        <f t="shared" si="5"/>
        <v>GOBIERNO AUTÓNOMO MUNICIPAL DE OMEREQUE</v>
      </c>
      <c r="C366" s="4" t="s">
        <v>387</v>
      </c>
    </row>
    <row r="367" spans="1:3">
      <c r="A367" s="3">
        <v>1310</v>
      </c>
      <c r="B367" s="4" t="str">
        <f t="shared" si="5"/>
        <v>GOBIERNO AUTÓNOMO MUNICIPAL DE INDEPENDENCIA</v>
      </c>
      <c r="C367" s="4" t="s">
        <v>388</v>
      </c>
    </row>
    <row r="368" spans="1:3">
      <c r="A368" s="3">
        <v>1311</v>
      </c>
      <c r="B368" s="4" t="str">
        <f t="shared" si="5"/>
        <v>GOBIERNO AUTÓNOMO MUNICIPAL DE MOROCHATA</v>
      </c>
      <c r="C368" s="4" t="s">
        <v>389</v>
      </c>
    </row>
    <row r="369" spans="1:3">
      <c r="A369" s="3">
        <v>1312</v>
      </c>
      <c r="B369" s="4" t="str">
        <f t="shared" si="5"/>
        <v>GOBIERNO AUTÓNOMO MUNICIPAL DE SACABA</v>
      </c>
      <c r="C369" s="4" t="s">
        <v>390</v>
      </c>
    </row>
    <row r="370" spans="1:3">
      <c r="A370" s="3">
        <v>1313</v>
      </c>
      <c r="B370" s="4" t="str">
        <f t="shared" si="5"/>
        <v>GOBIERNO AUTÓNOMO MUNICIPAL DE COLOMI</v>
      </c>
      <c r="C370" s="4" t="s">
        <v>391</v>
      </c>
    </row>
    <row r="371" spans="1:3">
      <c r="A371" s="3">
        <v>1314</v>
      </c>
      <c r="B371" s="4" t="str">
        <f t="shared" si="5"/>
        <v>GOBIERNO AUTÓNOMO MUNICIPAL DE VILLA TUNARI</v>
      </c>
      <c r="C371" s="4" t="s">
        <v>392</v>
      </c>
    </row>
    <row r="372" spans="1:3">
      <c r="A372" s="3">
        <v>1315</v>
      </c>
      <c r="B372" s="4" t="str">
        <f t="shared" si="5"/>
        <v>GOBIERNO AUTÓNOMO MUNICIPAL DE PUNATA</v>
      </c>
      <c r="C372" s="4" t="s">
        <v>393</v>
      </c>
    </row>
    <row r="373" spans="1:3">
      <c r="A373" s="3">
        <v>1316</v>
      </c>
      <c r="B373" s="4" t="str">
        <f t="shared" si="5"/>
        <v>GOBIERNO AUTÓNOMO MUNICIPAL DE VILLA RIVERO</v>
      </c>
      <c r="C373" s="4" t="s">
        <v>394</v>
      </c>
    </row>
    <row r="374" spans="1:3">
      <c r="A374" s="3">
        <v>1317</v>
      </c>
      <c r="B374" s="4" t="str">
        <f t="shared" si="5"/>
        <v>GOBIERNO AUTÓNOMO MUNICIPAL DE SAN BENITO (VILLA JOSÉ QUINTÍN MENDOZA)</v>
      </c>
      <c r="C374" s="4" t="s">
        <v>395</v>
      </c>
    </row>
    <row r="375" spans="1:3">
      <c r="A375" s="3">
        <v>1318</v>
      </c>
      <c r="B375" s="4" t="str">
        <f t="shared" si="5"/>
        <v>GOBIERNO AUTÓNOMO MUNICIPAL DE TACACHI</v>
      </c>
      <c r="C375" s="4" t="s">
        <v>396</v>
      </c>
    </row>
    <row r="376" spans="1:3">
      <c r="A376" s="3">
        <v>1319</v>
      </c>
      <c r="B376" s="4" t="str">
        <f t="shared" si="5"/>
        <v>GOBIERNO AUTÓNOMO MUNICIPAL VILLA GUALBERTO VILLARROEL</v>
      </c>
      <c r="C376" s="4" t="s">
        <v>397</v>
      </c>
    </row>
    <row r="377" spans="1:3">
      <c r="A377" s="3">
        <v>1320</v>
      </c>
      <c r="B377" s="4" t="str">
        <f t="shared" si="5"/>
        <v>GOBIERNO AUTÓNOMO MUNICIPAL DE TARATA</v>
      </c>
      <c r="C377" s="4" t="s">
        <v>398</v>
      </c>
    </row>
    <row r="378" spans="1:3">
      <c r="A378" s="3">
        <v>1321</v>
      </c>
      <c r="B378" s="4" t="str">
        <f t="shared" si="5"/>
        <v>GOBIERNO AUTÓNOMO MUNICIPAL DE ANZALDO</v>
      </c>
      <c r="C378" s="4" t="s">
        <v>399</v>
      </c>
    </row>
    <row r="379" spans="1:3">
      <c r="A379" s="3">
        <v>1322</v>
      </c>
      <c r="B379" s="4" t="str">
        <f t="shared" si="5"/>
        <v>GOBIERNO AUTÓNOMO MUNICIPAL DE ARBIETO</v>
      </c>
      <c r="C379" s="4" t="s">
        <v>400</v>
      </c>
    </row>
    <row r="380" spans="1:3">
      <c r="A380" s="3">
        <v>1323</v>
      </c>
      <c r="B380" s="4" t="str">
        <f t="shared" si="5"/>
        <v>GOBIERNO AUTÓNOMO MUNICIPAL DE SACABAMBA</v>
      </c>
      <c r="C380" s="4" t="s">
        <v>401</v>
      </c>
    </row>
    <row r="381" spans="1:3">
      <c r="A381" s="3">
        <v>1324</v>
      </c>
      <c r="B381" s="4" t="str">
        <f t="shared" si="5"/>
        <v>GOBIERNO AUTÓNOMO MUNICIPAL DE CLIZA</v>
      </c>
      <c r="C381" s="4" t="s">
        <v>402</v>
      </c>
    </row>
    <row r="382" spans="1:3">
      <c r="A382" s="3">
        <v>1325</v>
      </c>
      <c r="B382" s="4" t="str">
        <f t="shared" si="5"/>
        <v>GOBIERNO AUTÓNOMO MUNICIPAL DE TOCO</v>
      </c>
      <c r="C382" s="4" t="s">
        <v>403</v>
      </c>
    </row>
    <row r="383" spans="1:3">
      <c r="A383" s="3">
        <v>1326</v>
      </c>
      <c r="B383" s="4" t="str">
        <f t="shared" si="5"/>
        <v>GOBIERNO AUTÓNOMO MUNICIPAL DE TOLATA</v>
      </c>
      <c r="C383" s="4" t="s">
        <v>404</v>
      </c>
    </row>
    <row r="384" spans="1:3">
      <c r="A384" s="3">
        <v>1327</v>
      </c>
      <c r="B384" s="4" t="str">
        <f t="shared" si="5"/>
        <v>GOBIERNO AUTÓNOMO MUNICIPAL DE CAPINOTA</v>
      </c>
      <c r="C384" s="4" t="s">
        <v>405</v>
      </c>
    </row>
    <row r="385" spans="1:3">
      <c r="A385" s="3">
        <v>1328</v>
      </c>
      <c r="B385" s="4" t="str">
        <f t="shared" si="5"/>
        <v>GOBIERNO AUTÓNOMO MUNICIPAL DE SANTIVAÑEZ</v>
      </c>
      <c r="C385" s="4" t="s">
        <v>406</v>
      </c>
    </row>
    <row r="386" spans="1:3">
      <c r="A386" s="3">
        <v>1329</v>
      </c>
      <c r="B386" s="4" t="str">
        <f t="shared" si="5"/>
        <v>GOBIERNO AUTÓNOMO MUNICIPAL DE SICAYA</v>
      </c>
      <c r="C386" s="4" t="s">
        <v>407</v>
      </c>
    </row>
    <row r="387" spans="1:3">
      <c r="A387" s="3">
        <v>1330</v>
      </c>
      <c r="B387" s="4" t="str">
        <f t="shared" si="5"/>
        <v>GOBIERNO AUTÓNOMO MUNICIPAL DE TAPACARI</v>
      </c>
      <c r="C387" s="4" t="s">
        <v>408</v>
      </c>
    </row>
    <row r="388" spans="1:3">
      <c r="A388" s="3">
        <v>1331</v>
      </c>
      <c r="B388" s="4" t="str">
        <f t="shared" si="5"/>
        <v>GOBIERNO AUTÓNOMO MUNICIPAL DE TOTORA</v>
      </c>
      <c r="C388" s="4" t="s">
        <v>409</v>
      </c>
    </row>
    <row r="389" spans="1:3">
      <c r="A389" s="3">
        <v>1332</v>
      </c>
      <c r="B389" s="4" t="str">
        <f t="shared" si="5"/>
        <v>GOBIERNO AUTÓNOMO MUNICIPAL DE POJO</v>
      </c>
      <c r="C389" s="4" t="s">
        <v>410</v>
      </c>
    </row>
    <row r="390" spans="1:3">
      <c r="A390" s="3">
        <v>1333</v>
      </c>
      <c r="B390" s="4" t="str">
        <f t="shared" si="5"/>
        <v>GOBIERNO AUTÓNOMO MUNICIPAL DE POCONA</v>
      </c>
      <c r="C390" s="4" t="s">
        <v>411</v>
      </c>
    </row>
    <row r="391" spans="1:3">
      <c r="A391" s="3">
        <v>1334</v>
      </c>
      <c r="B391" s="4" t="str">
        <f t="shared" si="5"/>
        <v>GOBIERNO AUTÓNOMO MUNICIPAL DE CHIMORÉ</v>
      </c>
      <c r="C391" s="4" t="s">
        <v>412</v>
      </c>
    </row>
    <row r="392" spans="1:3">
      <c r="A392" s="3">
        <v>1335</v>
      </c>
      <c r="B392" s="4" t="str">
        <f t="shared" si="5"/>
        <v>GOBIERNO AUTÓNOMO MUNICIPAL DE PUERTO VILLARROEL</v>
      </c>
      <c r="C392" s="4" t="s">
        <v>413</v>
      </c>
    </row>
    <row r="393" spans="1:3">
      <c r="A393" s="3">
        <v>1336</v>
      </c>
      <c r="B393" s="4" t="str">
        <f t="shared" si="5"/>
        <v>GOBIERNO AUTÓNOMO MUNICIPAL DE ARANI</v>
      </c>
      <c r="C393" s="4" t="s">
        <v>414</v>
      </c>
    </row>
    <row r="394" spans="1:3">
      <c r="A394" s="3">
        <v>1337</v>
      </c>
      <c r="B394" s="4" t="str">
        <f t="shared" si="5"/>
        <v>GOBIERNO AUTÓNOMO MUNICIPAL DE VACAS</v>
      </c>
      <c r="C394" s="4" t="s">
        <v>415</v>
      </c>
    </row>
    <row r="395" spans="1:3">
      <c r="A395" s="3">
        <v>1338</v>
      </c>
      <c r="B395" s="4" t="str">
        <f t="shared" si="5"/>
        <v>GOBIERNO AUTÓNOMO MUNICIPAL DE ARQUE</v>
      </c>
      <c r="C395" s="4" t="s">
        <v>416</v>
      </c>
    </row>
    <row r="396" spans="1:3">
      <c r="A396" s="3">
        <v>1339</v>
      </c>
      <c r="B396" s="4" t="str">
        <f t="shared" si="5"/>
        <v>GOBIERNO AUTÓNOMO MUNICIPAL DE TACOPAYA</v>
      </c>
      <c r="C396" s="4" t="s">
        <v>417</v>
      </c>
    </row>
    <row r="397" spans="1:3">
      <c r="A397" s="3">
        <v>1340</v>
      </c>
      <c r="B397" s="4" t="str">
        <f t="shared" si="5"/>
        <v>GOBIERNO AUTÓNOMO MUNICIPAL DE BOLIVAR</v>
      </c>
      <c r="C397" s="4" t="s">
        <v>418</v>
      </c>
    </row>
    <row r="398" spans="1:3">
      <c r="A398" s="3">
        <v>1341</v>
      </c>
      <c r="B398" s="4" t="str">
        <f t="shared" si="5"/>
        <v>GOBIERNO AUTÓNOMO MUNICIPAL DE TIRAQUE</v>
      </c>
      <c r="C398" s="4" t="s">
        <v>419</v>
      </c>
    </row>
    <row r="399" spans="1:3">
      <c r="A399" s="3">
        <v>1342</v>
      </c>
      <c r="B399" s="4" t="str">
        <f t="shared" ref="B399:B462" si="6">UPPER(C399)</f>
        <v>GOBIERNO AUTÓNOMO MUNICIPAL DE MIZQUE</v>
      </c>
      <c r="C399" s="4" t="s">
        <v>420</v>
      </c>
    </row>
    <row r="400" spans="1:3">
      <c r="A400" s="3">
        <v>1343</v>
      </c>
      <c r="B400" s="4" t="str">
        <f t="shared" si="6"/>
        <v>GOBIERNO AUTÓNOMO MUNICIPAL DE VILA VILA</v>
      </c>
      <c r="C400" s="4" t="s">
        <v>421</v>
      </c>
    </row>
    <row r="401" spans="1:3">
      <c r="A401" s="3">
        <v>1344</v>
      </c>
      <c r="B401" s="4" t="str">
        <f t="shared" si="6"/>
        <v>GOBIERNO AUTÓNOMO MUNICIPAL DE ALALAY</v>
      </c>
      <c r="C401" s="4" t="s">
        <v>422</v>
      </c>
    </row>
    <row r="402" spans="1:3">
      <c r="A402" s="3">
        <v>1345</v>
      </c>
      <c r="B402" s="4" t="str">
        <f t="shared" si="6"/>
        <v>GOBIERNO AUTÓNOMO MUNICIPAL DE ENTRE RIOS</v>
      </c>
      <c r="C402" s="4" t="s">
        <v>423</v>
      </c>
    </row>
    <row r="403" spans="1:3">
      <c r="A403" s="3">
        <v>1346</v>
      </c>
      <c r="B403" s="4" t="str">
        <f t="shared" si="6"/>
        <v>GOBIERNO AUTÓNOMO MUNICIPAL DE COCAPATA</v>
      </c>
      <c r="C403" s="4" t="s">
        <v>424</v>
      </c>
    </row>
    <row r="404" spans="1:3">
      <c r="A404" s="3">
        <v>1347</v>
      </c>
      <c r="B404" s="4" t="str">
        <f t="shared" si="6"/>
        <v>GOBIERNO AUTÓNOMO MUNICIPAL DE SHINAHOTA</v>
      </c>
      <c r="C404" s="4" t="s">
        <v>425</v>
      </c>
    </row>
    <row r="405" spans="1:3">
      <c r="A405" s="3">
        <v>1401</v>
      </c>
      <c r="B405" s="4" t="str">
        <f t="shared" si="6"/>
        <v>GOBIERNO AUTÓNOMO MUNICIPAL DE ORURO</v>
      </c>
      <c r="C405" s="4" t="s">
        <v>426</v>
      </c>
    </row>
    <row r="406" spans="1:3">
      <c r="A406" s="3">
        <v>1402</v>
      </c>
      <c r="B406" s="4" t="str">
        <f t="shared" si="6"/>
        <v>GOBIERNO AUTÓNOMO MUNICIPAL DE CARACOLLO</v>
      </c>
      <c r="C406" s="4" t="s">
        <v>427</v>
      </c>
    </row>
    <row r="407" spans="1:3">
      <c r="A407" s="3">
        <v>1403</v>
      </c>
      <c r="B407" s="4" t="str">
        <f t="shared" si="6"/>
        <v>GOBIERNO AUTÓNOMO MUNICIPAL DE EL CHORO</v>
      </c>
      <c r="C407" s="4" t="s">
        <v>428</v>
      </c>
    </row>
    <row r="408" spans="1:3">
      <c r="A408" s="3">
        <v>1404</v>
      </c>
      <c r="B408" s="4" t="str">
        <f t="shared" si="6"/>
        <v>GOBIERNO AUTÓNOMO MUNICIPAL DE CHALLAPATA</v>
      </c>
      <c r="C408" s="4" t="s">
        <v>429</v>
      </c>
    </row>
    <row r="409" spans="1:3">
      <c r="A409" s="3">
        <v>1405</v>
      </c>
      <c r="B409" s="4" t="str">
        <f t="shared" si="6"/>
        <v>GOBIERNO AUTÓNOMO MUNICIPAL DE SANTUARIO DE QUILLACAS</v>
      </c>
      <c r="C409" s="4" t="s">
        <v>430</v>
      </c>
    </row>
    <row r="410" spans="1:3">
      <c r="A410" s="3">
        <v>1406</v>
      </c>
      <c r="B410" s="4" t="str">
        <f t="shared" si="6"/>
        <v>GOBIERNO AUTÓNOMO MUNICIPAL DE HUANUNI</v>
      </c>
      <c r="C410" s="4" t="s">
        <v>431</v>
      </c>
    </row>
    <row r="411" spans="1:3">
      <c r="A411" s="3">
        <v>1407</v>
      </c>
      <c r="B411" s="4" t="str">
        <f t="shared" si="6"/>
        <v>GOBIERNO AUTÓNOMO MUNICIPAL DE MACHACAMARCA</v>
      </c>
      <c r="C411" s="4" t="s">
        <v>432</v>
      </c>
    </row>
    <row r="412" spans="1:3">
      <c r="A412" s="3">
        <v>1408</v>
      </c>
      <c r="B412" s="4" t="str">
        <f t="shared" si="6"/>
        <v>GOBIERNO AUTÓNOMO MUNICIPAL DE POOPÓ (VILLA POOPÓ)</v>
      </c>
      <c r="C412" s="4" t="s">
        <v>433</v>
      </c>
    </row>
    <row r="413" spans="1:3">
      <c r="A413" s="3">
        <v>1409</v>
      </c>
      <c r="B413" s="4" t="str">
        <f t="shared" si="6"/>
        <v>GOBIERNO AUTÓNOMO MUNICIPAL DE PAZÑA</v>
      </c>
      <c r="C413" s="4" t="s">
        <v>434</v>
      </c>
    </row>
    <row r="414" spans="1:3">
      <c r="A414" s="3">
        <v>1410</v>
      </c>
      <c r="B414" s="4" t="str">
        <f t="shared" si="6"/>
        <v>GOBIERNO AUTÓNOMO MUNICIPAL DE ANTEQUERA</v>
      </c>
      <c r="C414" s="4" t="s">
        <v>435</v>
      </c>
    </row>
    <row r="415" spans="1:3">
      <c r="A415" s="3">
        <v>1411</v>
      </c>
      <c r="B415" s="4" t="str">
        <f t="shared" si="6"/>
        <v>GOBIERNO AUTÓNOMO MUNICIPAL DE EUCALIPTUS</v>
      </c>
      <c r="C415" s="4" t="s">
        <v>436</v>
      </c>
    </row>
    <row r="416" spans="1:3">
      <c r="A416" s="3">
        <v>1412</v>
      </c>
      <c r="B416" s="4" t="str">
        <f t="shared" si="6"/>
        <v>GOBIERNO AUTÓNOMO MUNICIPAL DE SANTIAGO DE HUARI</v>
      </c>
      <c r="C416" s="4" t="s">
        <v>437</v>
      </c>
    </row>
    <row r="417" spans="1:3">
      <c r="A417" s="3">
        <v>1413</v>
      </c>
      <c r="B417" s="4" t="str">
        <f t="shared" si="6"/>
        <v>GOBIERNO AUTÓNOMO MUNICIPAL DE TOTORA</v>
      </c>
      <c r="C417" s="4" t="s">
        <v>409</v>
      </c>
    </row>
    <row r="418" spans="1:3">
      <c r="A418" s="3">
        <v>1414</v>
      </c>
      <c r="B418" s="4" t="str">
        <f t="shared" si="6"/>
        <v>GOBIERNO AUTÓNOMO MUNICIPAL DE CORQUE</v>
      </c>
      <c r="C418" s="4" t="s">
        <v>438</v>
      </c>
    </row>
    <row r="419" spans="1:3">
      <c r="A419" s="3">
        <v>1415</v>
      </c>
      <c r="B419" s="4" t="str">
        <f t="shared" si="6"/>
        <v>GOBIERNO AUTÓNOMO MUNICIPAL DE CHOQUECOTA</v>
      </c>
      <c r="C419" s="4" t="s">
        <v>439</v>
      </c>
    </row>
    <row r="420" spans="1:3">
      <c r="A420" s="3">
        <v>1416</v>
      </c>
      <c r="B420" s="4" t="str">
        <f t="shared" si="6"/>
        <v>GOBIERNO AUTÓNOMO MUNICIPAL DE CURAHUARA DE CARANGAS</v>
      </c>
      <c r="C420" s="4" t="s">
        <v>440</v>
      </c>
    </row>
    <row r="421" spans="1:3">
      <c r="A421" s="3">
        <v>1417</v>
      </c>
      <c r="B421" s="4" t="str">
        <f t="shared" si="6"/>
        <v>GOBIERNO AUTÓNOMO MUNICIPAL DE TURCO</v>
      </c>
      <c r="C421" s="4" t="s">
        <v>441</v>
      </c>
    </row>
    <row r="422" spans="1:3">
      <c r="A422" s="3">
        <v>1418</v>
      </c>
      <c r="B422" s="4" t="str">
        <f t="shared" si="6"/>
        <v>GOBIERNO AUTÓNOMO MUNICIPAL DE HUACHACALLA</v>
      </c>
      <c r="C422" s="4" t="s">
        <v>442</v>
      </c>
    </row>
    <row r="423" spans="1:3">
      <c r="A423" s="3">
        <v>1419</v>
      </c>
      <c r="B423" s="4" t="str">
        <f t="shared" si="6"/>
        <v>GOBIERNO AUTÓNOMO MUNICIPAL DE ESCARA</v>
      </c>
      <c r="C423" s="4" t="s">
        <v>443</v>
      </c>
    </row>
    <row r="424" spans="1:3">
      <c r="A424" s="3">
        <v>1420</v>
      </c>
      <c r="B424" s="4" t="str">
        <f t="shared" si="6"/>
        <v>GOBIERNO AUTÓNOMO MUNICIPAL DE CRUZ DE MACHACAMARCA</v>
      </c>
      <c r="C424" s="4" t="s">
        <v>444</v>
      </c>
    </row>
    <row r="425" spans="1:3">
      <c r="A425" s="3">
        <v>1421</v>
      </c>
      <c r="B425" s="4" t="str">
        <f t="shared" si="6"/>
        <v>GOBIERNO AUTÓNOMO MUNICIPAL DE YUNGUYO DE LITORAL</v>
      </c>
      <c r="C425" s="4" t="s">
        <v>445</v>
      </c>
    </row>
    <row r="426" spans="1:3">
      <c r="A426" s="3">
        <v>1422</v>
      </c>
      <c r="B426" s="4" t="str">
        <f t="shared" si="6"/>
        <v>GOBIERNO AUTÓNOMO MUNICIPAL DE ESMERALDA</v>
      </c>
      <c r="C426" s="4" t="s">
        <v>446</v>
      </c>
    </row>
    <row r="427" spans="1:3">
      <c r="A427" s="3">
        <v>1423</v>
      </c>
      <c r="B427" s="4" t="str">
        <f t="shared" si="6"/>
        <v>GOBIERNO AUTÓNOMO MUNICIPAL DE TOLEDO</v>
      </c>
      <c r="C427" s="4" t="s">
        <v>447</v>
      </c>
    </row>
    <row r="428" spans="1:3">
      <c r="A428" s="3">
        <v>1424</v>
      </c>
      <c r="B428" s="4" t="str">
        <f t="shared" si="6"/>
        <v>GOBIERNO AUTÓNOMO MUNICIPAL DE ANDAMARCA (SANTIAGO DE ANDAMARCA)</v>
      </c>
      <c r="C428" s="4" t="s">
        <v>448</v>
      </c>
    </row>
    <row r="429" spans="1:3">
      <c r="A429" s="3">
        <v>1425</v>
      </c>
      <c r="B429" s="4" t="str">
        <f t="shared" si="6"/>
        <v>GOBIERNO AUTÓNOMO MUNICIPAL DE BELÉN DE ANDAMARCA</v>
      </c>
      <c r="C429" s="4" t="s">
        <v>449</v>
      </c>
    </row>
    <row r="430" spans="1:3">
      <c r="A430" s="3">
        <v>1426</v>
      </c>
      <c r="B430" s="4" t="str">
        <f t="shared" si="6"/>
        <v>GOBIERNO AUTÓNOMO MUNICIPAL DE SALINAS DE G. MENDOZA</v>
      </c>
      <c r="C430" s="4" t="s">
        <v>450</v>
      </c>
    </row>
    <row r="431" spans="1:3">
      <c r="A431" s="3">
        <v>1427</v>
      </c>
      <c r="B431" s="4" t="str">
        <f t="shared" si="6"/>
        <v>GOBIERNO AUTÓNOMO MUNICIPAL DE PAMPA AULLAGAS</v>
      </c>
      <c r="C431" s="4" t="s">
        <v>451</v>
      </c>
    </row>
    <row r="432" spans="1:3">
      <c r="A432" s="3">
        <v>1428</v>
      </c>
      <c r="B432" s="4" t="str">
        <f t="shared" si="6"/>
        <v>GOBIERNO AUTÓNOMO MUNICIPAL DE LA RIVERA</v>
      </c>
      <c r="C432" s="4" t="s">
        <v>452</v>
      </c>
    </row>
    <row r="433" spans="1:3">
      <c r="A433" s="3">
        <v>1429</v>
      </c>
      <c r="B433" s="4" t="str">
        <f t="shared" si="6"/>
        <v>GOBIERNO AUTÓNOMO MUNICIPAL DE TODOS SANTOS</v>
      </c>
      <c r="C433" s="4" t="s">
        <v>453</v>
      </c>
    </row>
    <row r="434" spans="1:3">
      <c r="A434" s="3">
        <v>1430</v>
      </c>
      <c r="B434" s="4" t="str">
        <f t="shared" si="6"/>
        <v>GOBIERNO AUTÓNOMO MUNICIPAL DE CARANGAS</v>
      </c>
      <c r="C434" s="4" t="s">
        <v>454</v>
      </c>
    </row>
    <row r="435" spans="1:3">
      <c r="A435" s="3">
        <v>1431</v>
      </c>
      <c r="B435" s="4" t="str">
        <f t="shared" si="6"/>
        <v>GOBIERNO AUTÓNOMO MUNICIPAL DE SABAYA</v>
      </c>
      <c r="C435" s="4" t="s">
        <v>455</v>
      </c>
    </row>
    <row r="436" spans="1:3">
      <c r="A436" s="3">
        <v>1432</v>
      </c>
      <c r="B436" s="4" t="str">
        <f t="shared" si="6"/>
        <v>GOBIERNO AUTÓNOMO MUNICIPAL DE COIPASA</v>
      </c>
      <c r="C436" s="4" t="s">
        <v>456</v>
      </c>
    </row>
    <row r="437" spans="1:3">
      <c r="A437" s="3">
        <v>1433</v>
      </c>
      <c r="B437" s="4" t="str">
        <f t="shared" si="6"/>
        <v>GOBIERNO AUTÓNOMO MUNICIPAL DE CHIPAYA</v>
      </c>
      <c r="C437" s="4" t="s">
        <v>457</v>
      </c>
    </row>
    <row r="438" spans="1:3">
      <c r="A438" s="3">
        <v>1434</v>
      </c>
      <c r="B438" s="4" t="str">
        <f t="shared" si="6"/>
        <v>GOBIERNO AUTÓNOMO MUNICIPAL DE HUAYLLAMARCA (SANTIAGO DE HUAYLLAMARCA)</v>
      </c>
      <c r="C438" s="4" t="s">
        <v>458</v>
      </c>
    </row>
    <row r="439" spans="1:3">
      <c r="A439" s="3">
        <v>1435</v>
      </c>
      <c r="B439" s="4" t="str">
        <f t="shared" si="6"/>
        <v>GOBIERNO AUTÓNOMO MUNICIPAL DE SORACACHI</v>
      </c>
      <c r="C439" s="4" t="s">
        <v>459</v>
      </c>
    </row>
    <row r="440" spans="1:3">
      <c r="A440" s="3">
        <v>1501</v>
      </c>
      <c r="B440" s="4" t="str">
        <f t="shared" si="6"/>
        <v>GOBIERNO AUTÓNOMO MUNICIPAL DE POTOSÍ</v>
      </c>
      <c r="C440" s="4" t="s">
        <v>460</v>
      </c>
    </row>
    <row r="441" spans="1:3">
      <c r="A441" s="3">
        <v>1502</v>
      </c>
      <c r="B441" s="4" t="str">
        <f t="shared" si="6"/>
        <v>GOBIERNO AUTÓNOMO MUNICIPAL DE TINGUIPAYA</v>
      </c>
      <c r="C441" s="4" t="s">
        <v>461</v>
      </c>
    </row>
    <row r="442" spans="1:3">
      <c r="A442" s="3">
        <v>1503</v>
      </c>
      <c r="B442" s="4" t="str">
        <f t="shared" si="6"/>
        <v>GOBIERNO AUTÓNOMO MUNICIPAL DE YOCALLA</v>
      </c>
      <c r="C442" s="4" t="s">
        <v>462</v>
      </c>
    </row>
    <row r="443" spans="1:3">
      <c r="A443" s="3">
        <v>1504</v>
      </c>
      <c r="B443" s="4" t="str">
        <f t="shared" si="6"/>
        <v>GOBIERNO AUTÓNOMO MUNICIPAL DE URMIRI</v>
      </c>
      <c r="C443" s="4" t="s">
        <v>463</v>
      </c>
    </row>
    <row r="444" spans="1:3">
      <c r="A444" s="3">
        <v>1505</v>
      </c>
      <c r="B444" s="4" t="str">
        <f t="shared" si="6"/>
        <v>GOBIERNO AUTÓNOMO MUNICIPAL DE UNCÍA</v>
      </c>
      <c r="C444" s="4" t="s">
        <v>464</v>
      </c>
    </row>
    <row r="445" spans="1:3">
      <c r="A445" s="3">
        <v>1506</v>
      </c>
      <c r="B445" s="4" t="str">
        <f t="shared" si="6"/>
        <v>GOBIERNO AUTÓNOMO MUNICIPAL DE CHAYANTA</v>
      </c>
      <c r="C445" s="4" t="s">
        <v>465</v>
      </c>
    </row>
    <row r="446" spans="1:3">
      <c r="A446" s="3">
        <v>1507</v>
      </c>
      <c r="B446" s="4" t="str">
        <f t="shared" si="6"/>
        <v>GOBIERNO AUTÓNOMO MUNICIPAL DE LLALLAGUA</v>
      </c>
      <c r="C446" s="4" t="s">
        <v>466</v>
      </c>
    </row>
    <row r="447" spans="1:3">
      <c r="A447" s="3">
        <v>1508</v>
      </c>
      <c r="B447" s="4" t="str">
        <f t="shared" si="6"/>
        <v>GOBIERNO AUTÓNOMO MUNICIPAL DE BETANZOS</v>
      </c>
      <c r="C447" s="4" t="s">
        <v>467</v>
      </c>
    </row>
    <row r="448" spans="1:3">
      <c r="A448" s="3">
        <v>1509</v>
      </c>
      <c r="B448" s="4" t="str">
        <f t="shared" si="6"/>
        <v>GOBIERNO AUTÓNOMO MUNICIPAL DE CHAQUI</v>
      </c>
      <c r="C448" s="4" t="s">
        <v>468</v>
      </c>
    </row>
    <row r="449" spans="1:3">
      <c r="A449" s="3">
        <v>1510</v>
      </c>
      <c r="B449" s="4" t="str">
        <f t="shared" si="6"/>
        <v>GOBIERNO AUTÓNOMO MUNICIPAL DE TACOBAMBA</v>
      </c>
      <c r="C449" s="4" t="s">
        <v>469</v>
      </c>
    </row>
    <row r="450" spans="1:3">
      <c r="A450" s="3">
        <v>1511</v>
      </c>
      <c r="B450" s="4" t="str">
        <f t="shared" si="6"/>
        <v>GOBIERNO AUTÓNOMO MUNICIPAL DE COLQUECHACA</v>
      </c>
      <c r="C450" s="4" t="s">
        <v>470</v>
      </c>
    </row>
    <row r="451" spans="1:3">
      <c r="A451" s="3">
        <v>1512</v>
      </c>
      <c r="B451" s="4" t="str">
        <f t="shared" si="6"/>
        <v>GOBIERNO AUTÓNOMO MUNICIPAL DE RAVELO</v>
      </c>
      <c r="C451" s="4" t="s">
        <v>471</v>
      </c>
    </row>
    <row r="452" spans="1:3">
      <c r="A452" s="3">
        <v>1513</v>
      </c>
      <c r="B452" s="4" t="str">
        <f t="shared" si="6"/>
        <v>GOBIERNO AUTÓNOMO MUNICIPAL DE POCOATA</v>
      </c>
      <c r="C452" s="4" t="s">
        <v>472</v>
      </c>
    </row>
    <row r="453" spans="1:3">
      <c r="A453" s="3">
        <v>1514</v>
      </c>
      <c r="B453" s="4" t="str">
        <f t="shared" si="6"/>
        <v>GOBIERNO AUTÓNOMO MUNICIPAL DE OCURÍ</v>
      </c>
      <c r="C453" s="4" t="s">
        <v>473</v>
      </c>
    </row>
    <row r="454" spans="1:3">
      <c r="A454" s="3">
        <v>1515</v>
      </c>
      <c r="B454" s="4" t="str">
        <f t="shared" si="6"/>
        <v>GOBIERNO AUTÓNOMO MUNICIPAL DE SAN PEDRO DE BUENA VISTA</v>
      </c>
      <c r="C454" s="4" t="s">
        <v>474</v>
      </c>
    </row>
    <row r="455" spans="1:3">
      <c r="A455" s="3">
        <v>1516</v>
      </c>
      <c r="B455" s="4" t="str">
        <f t="shared" si="6"/>
        <v>GOBIERNO AUTÓNOMO MUNICIPAL DE TORO TORO</v>
      </c>
      <c r="C455" s="4" t="s">
        <v>475</v>
      </c>
    </row>
    <row r="456" spans="1:3">
      <c r="A456" s="3">
        <v>1517</v>
      </c>
      <c r="B456" s="4" t="str">
        <f t="shared" si="6"/>
        <v>GOBIERNO AUTÓNOMO MUNICIPAL DE COTAGAITA</v>
      </c>
      <c r="C456" s="4" t="s">
        <v>476</v>
      </c>
    </row>
    <row r="457" spans="1:3">
      <c r="A457" s="3">
        <v>1518</v>
      </c>
      <c r="B457" s="4" t="str">
        <f t="shared" si="6"/>
        <v>GOBIERNO AUTÓNOMO MUNICIPAL DE VITICHI</v>
      </c>
      <c r="C457" s="4" t="s">
        <v>477</v>
      </c>
    </row>
    <row r="458" spans="1:3">
      <c r="A458" s="3">
        <v>1519</v>
      </c>
      <c r="B458" s="4" t="str">
        <f t="shared" si="6"/>
        <v>GOBIERNO AUTÓNOMO MUNICIPAL DE TUPIZA</v>
      </c>
      <c r="C458" s="4" t="s">
        <v>478</v>
      </c>
    </row>
    <row r="459" spans="1:3">
      <c r="A459" s="3">
        <v>1520</v>
      </c>
      <c r="B459" s="4" t="str">
        <f t="shared" si="6"/>
        <v>GOBIERNO AUTÓNOMO MUNICIPAL DE ATOCHA</v>
      </c>
      <c r="C459" s="4" t="s">
        <v>479</v>
      </c>
    </row>
    <row r="460" spans="1:3">
      <c r="A460" s="3">
        <v>1521</v>
      </c>
      <c r="B460" s="4" t="str">
        <f t="shared" si="6"/>
        <v>GOBIERNO AUTÓNOMO MUNICIPAL DE COLCHA"K" (VILLA MARTÍN)</v>
      </c>
      <c r="C460" s="4" t="s">
        <v>480</v>
      </c>
    </row>
    <row r="461" spans="1:3">
      <c r="A461" s="3">
        <v>1522</v>
      </c>
      <c r="B461" s="4" t="str">
        <f t="shared" si="6"/>
        <v>GOBIERNO AUTÓNOMO MUNICIPAL DE SAN PEDRO DE QUEMES</v>
      </c>
      <c r="C461" s="4" t="s">
        <v>481</v>
      </c>
    </row>
    <row r="462" spans="1:3">
      <c r="A462" s="3">
        <v>1523</v>
      </c>
      <c r="B462" s="4" t="str">
        <f t="shared" si="6"/>
        <v>GOBIERNO AUTÓNOMO MUNICIPAL DE SAN PABLO DE LÍPEZ</v>
      </c>
      <c r="C462" s="4" t="s">
        <v>482</v>
      </c>
    </row>
    <row r="463" spans="1:3">
      <c r="A463" s="3">
        <v>1524</v>
      </c>
      <c r="B463" s="4" t="str">
        <f t="shared" ref="B463:B526" si="7">UPPER(C463)</f>
        <v>GOBIERNO AUTÓNOMO MUNICIPAL DE MOJINETE</v>
      </c>
      <c r="C463" s="4" t="s">
        <v>483</v>
      </c>
    </row>
    <row r="464" spans="1:3">
      <c r="A464" s="3">
        <v>1525</v>
      </c>
      <c r="B464" s="4" t="str">
        <f t="shared" si="7"/>
        <v>GOBIERNO AUTÓNOMO MUNICIPAL DE SAN ANTONIO DE ESMORUCO</v>
      </c>
      <c r="C464" s="4" t="s">
        <v>484</v>
      </c>
    </row>
    <row r="465" spans="1:3">
      <c r="A465" s="3">
        <v>1526</v>
      </c>
      <c r="B465" s="4" t="str">
        <f t="shared" si="7"/>
        <v>GOBIERNO AUTÓNOMO MUNICIPAL DE SACACA (VILLA DE SACACA)</v>
      </c>
      <c r="C465" s="4" t="s">
        <v>485</v>
      </c>
    </row>
    <row r="466" spans="1:3">
      <c r="A466" s="3">
        <v>1527</v>
      </c>
      <c r="B466" s="4" t="str">
        <f t="shared" si="7"/>
        <v>GOBIERNO AUTÓNOMO MUNICIPAL DE CARIPUYO</v>
      </c>
      <c r="C466" s="4" t="s">
        <v>486</v>
      </c>
    </row>
    <row r="467" spans="1:3">
      <c r="A467" s="3">
        <v>1528</v>
      </c>
      <c r="B467" s="4" t="str">
        <f t="shared" si="7"/>
        <v>GOBIERNO AUTÓNOMO MUNICIPAL DE PUNA (VILLA TALAVERA)</v>
      </c>
      <c r="C467" s="4" t="s">
        <v>487</v>
      </c>
    </row>
    <row r="468" spans="1:3">
      <c r="A468" s="3">
        <v>1529</v>
      </c>
      <c r="B468" s="4" t="str">
        <f t="shared" si="7"/>
        <v>GOBIERNO AUTÓNOMO MUNICIPAL DE CAIZA "D"</v>
      </c>
      <c r="C468" s="4" t="s">
        <v>488</v>
      </c>
    </row>
    <row r="469" spans="1:3">
      <c r="A469" s="3">
        <v>1530</v>
      </c>
      <c r="B469" s="4" t="str">
        <f t="shared" si="7"/>
        <v>GOBIERNO AUTÓNOMO MUNICIPAL DE UYUNI</v>
      </c>
      <c r="C469" s="4" t="s">
        <v>489</v>
      </c>
    </row>
    <row r="470" spans="1:3">
      <c r="A470" s="3">
        <v>1531</v>
      </c>
      <c r="B470" s="4" t="str">
        <f t="shared" si="7"/>
        <v>GOBIERNO AUTÓNOMO MUNICIPAL DE TOMAVE</v>
      </c>
      <c r="C470" s="4" t="s">
        <v>490</v>
      </c>
    </row>
    <row r="471" spans="1:3">
      <c r="A471" s="3">
        <v>1532</v>
      </c>
      <c r="B471" s="4" t="str">
        <f t="shared" si="7"/>
        <v>GOBIERNO AUTÓNOMO MUNICIPAL DE PORCO</v>
      </c>
      <c r="C471" s="4" t="s">
        <v>491</v>
      </c>
    </row>
    <row r="472" spans="1:3">
      <c r="A472" s="3">
        <v>1533</v>
      </c>
      <c r="B472" s="4" t="str">
        <f t="shared" si="7"/>
        <v>GOBIERNO AUTÓNOMO MUNICIPAL DE ARAMPAMPA</v>
      </c>
      <c r="C472" s="4" t="s">
        <v>492</v>
      </c>
    </row>
    <row r="473" spans="1:3">
      <c r="A473" s="3">
        <v>1534</v>
      </c>
      <c r="B473" s="4" t="str">
        <f t="shared" si="7"/>
        <v>GOBIERNO AUTÓNOMO MUNICIPAL DE ACASIO</v>
      </c>
      <c r="C473" s="4" t="s">
        <v>493</v>
      </c>
    </row>
    <row r="474" spans="1:3">
      <c r="A474" s="3">
        <v>1535</v>
      </c>
      <c r="B474" s="4" t="str">
        <f t="shared" si="7"/>
        <v>GOBIERNO AUTÓNOMO MUNICIPAL DE LLICA</v>
      </c>
      <c r="C474" s="4" t="s">
        <v>494</v>
      </c>
    </row>
    <row r="475" spans="1:3">
      <c r="A475" s="3">
        <v>1536</v>
      </c>
      <c r="B475" s="4" t="str">
        <f t="shared" si="7"/>
        <v>GOBIERNO AUTÓNOMO MUNICIPAL DE TAHUA</v>
      </c>
      <c r="C475" s="4" t="s">
        <v>495</v>
      </c>
    </row>
    <row r="476" spans="1:3">
      <c r="A476" s="3">
        <v>1537</v>
      </c>
      <c r="B476" s="4" t="str">
        <f t="shared" si="7"/>
        <v>GOBIERNO AUTÓNOMO MUNICIPAL DE VILLAZÓN</v>
      </c>
      <c r="C476" s="4" t="s">
        <v>496</v>
      </c>
    </row>
    <row r="477" spans="1:3">
      <c r="A477" s="3">
        <v>1538</v>
      </c>
      <c r="B477" s="4" t="str">
        <f t="shared" si="7"/>
        <v>GOBIERNO AUTÓNOMO MUNICIPAL DE SAN AGUSTÍN</v>
      </c>
      <c r="C477" s="4" t="s">
        <v>497</v>
      </c>
    </row>
    <row r="478" spans="1:3">
      <c r="A478" s="3">
        <v>1539</v>
      </c>
      <c r="B478" s="4" t="str">
        <f t="shared" si="7"/>
        <v>GOBIERNO AUTÓNOMO MUNICIPAL DE CKOCHAS</v>
      </c>
      <c r="C478" s="4" t="s">
        <v>498</v>
      </c>
    </row>
    <row r="479" spans="1:3">
      <c r="A479" s="3">
        <v>1540</v>
      </c>
      <c r="B479" s="4" t="str">
        <f t="shared" si="7"/>
        <v>GOBIERNO AUTÓNOMO MUNICIPAL DE CHUQUIUTA "AYLLU JUCUMANI"</v>
      </c>
      <c r="C479" s="4" t="s">
        <v>499</v>
      </c>
    </row>
    <row r="480" spans="1:3">
      <c r="A480" s="3">
        <v>1601</v>
      </c>
      <c r="B480" s="4" t="str">
        <f t="shared" si="7"/>
        <v>GOBIERNO AUTÓNOMO MUNICIPAL DE TARIJA</v>
      </c>
      <c r="C480" s="4" t="s">
        <v>500</v>
      </c>
    </row>
    <row r="481" spans="1:3">
      <c r="A481" s="3">
        <v>1602</v>
      </c>
      <c r="B481" s="4" t="str">
        <f t="shared" si="7"/>
        <v>GOBIERNO AUTÓNOMO MUNICIPAL DE PADCAYA</v>
      </c>
      <c r="C481" s="4" t="s">
        <v>501</v>
      </c>
    </row>
    <row r="482" spans="1:3">
      <c r="A482" s="3">
        <v>1603</v>
      </c>
      <c r="B482" s="4" t="str">
        <f t="shared" si="7"/>
        <v>GOBIERNO AUTÓNOMO MUNICIPAL DE BERMEJO</v>
      </c>
      <c r="C482" s="4" t="s">
        <v>502</v>
      </c>
    </row>
    <row r="483" spans="1:3">
      <c r="A483" s="3">
        <v>1604</v>
      </c>
      <c r="B483" s="4" t="str">
        <f t="shared" si="7"/>
        <v>GOBIERNO AUTÓNOMO MUNICIPAL DE YACUIBA</v>
      </c>
      <c r="C483" s="4" t="s">
        <v>503</v>
      </c>
    </row>
    <row r="484" spans="1:3">
      <c r="A484" s="3">
        <v>1605</v>
      </c>
      <c r="B484" s="4" t="str">
        <f t="shared" si="7"/>
        <v>GOBIERNO AUTÓNOMO MUNICIPAL DE CARAPARÍ</v>
      </c>
      <c r="C484" s="4" t="s">
        <v>504</v>
      </c>
    </row>
    <row r="485" spans="1:3">
      <c r="A485" s="3">
        <v>1606</v>
      </c>
      <c r="B485" s="4" t="str">
        <f t="shared" si="7"/>
        <v>GOBIERNO AUTÓNOMO MUNICIPAL DE VILLAMONTES</v>
      </c>
      <c r="C485" s="4" t="s">
        <v>505</v>
      </c>
    </row>
    <row r="486" spans="1:3">
      <c r="A486" s="3">
        <v>1607</v>
      </c>
      <c r="B486" s="4" t="str">
        <f t="shared" si="7"/>
        <v>GOBIERNO AUTÓNOMO MUNICIPAL DE URIONDO (CONCEPCIÓN)</v>
      </c>
      <c r="C486" s="4" t="s">
        <v>506</v>
      </c>
    </row>
    <row r="487" spans="1:3">
      <c r="A487" s="3">
        <v>1608</v>
      </c>
      <c r="B487" s="4" t="str">
        <f t="shared" si="7"/>
        <v>GOBIERNO AUTÓNOMO MUNICIPAL DE YUNCHARA</v>
      </c>
      <c r="C487" s="4" t="s">
        <v>507</v>
      </c>
    </row>
    <row r="488" spans="1:3">
      <c r="A488" s="3">
        <v>1609</v>
      </c>
      <c r="B488" s="4" t="str">
        <f t="shared" si="7"/>
        <v>GOBIERNO AUTÓNOMO MUNICIPAL DE SAN LORENZO</v>
      </c>
      <c r="C488" s="4" t="s">
        <v>508</v>
      </c>
    </row>
    <row r="489" spans="1:3">
      <c r="A489" s="3">
        <v>1610</v>
      </c>
      <c r="B489" s="4" t="str">
        <f t="shared" si="7"/>
        <v>GOBIERNO AUTÓNOMO MUNICIPAL DE EL PUENTE</v>
      </c>
      <c r="C489" s="4" t="s">
        <v>509</v>
      </c>
    </row>
    <row r="490" spans="1:3">
      <c r="A490" s="3">
        <v>1611</v>
      </c>
      <c r="B490" s="4" t="str">
        <f t="shared" si="7"/>
        <v>GOBIERNO AUTÓNOMO MUNICIPAL DE ENTRE RÍOS</v>
      </c>
      <c r="C490" s="4" t="s">
        <v>510</v>
      </c>
    </row>
    <row r="491" spans="1:3">
      <c r="A491" s="3">
        <v>1701</v>
      </c>
      <c r="B491" s="4" t="str">
        <f t="shared" si="7"/>
        <v>GOBIERNO AUTÓNOMO MUNICIPAL DE SANTA CRUZ DE LA SIERRA</v>
      </c>
      <c r="C491" s="4" t="s">
        <v>511</v>
      </c>
    </row>
    <row r="492" spans="1:3">
      <c r="A492" s="3">
        <v>1702</v>
      </c>
      <c r="B492" s="4" t="str">
        <f t="shared" si="7"/>
        <v>GOBIERNO AUTÓNOMO MUNICIPAL DE COTOCA</v>
      </c>
      <c r="C492" s="4" t="s">
        <v>512</v>
      </c>
    </row>
    <row r="493" spans="1:3">
      <c r="A493" s="3">
        <v>1703</v>
      </c>
      <c r="B493" s="4" t="str">
        <f t="shared" si="7"/>
        <v>GOBIERNO AUTÓNOMO MUNICIPAL DE PORONGO (AYACUCHO)</v>
      </c>
      <c r="C493" s="4" t="s">
        <v>513</v>
      </c>
    </row>
    <row r="494" spans="1:3">
      <c r="A494" s="3">
        <v>1704</v>
      </c>
      <c r="B494" s="4" t="str">
        <f t="shared" si="7"/>
        <v>GOBIERNO AUTÓNOMO MUNICIPAL DE LA GUARDIA</v>
      </c>
      <c r="C494" s="4" t="s">
        <v>514</v>
      </c>
    </row>
    <row r="495" spans="1:3">
      <c r="A495" s="3">
        <v>1705</v>
      </c>
      <c r="B495" s="4" t="str">
        <f t="shared" si="7"/>
        <v>GOBIERNO AUTÓNOMO MUNICIPAL DE EL TORNO</v>
      </c>
      <c r="C495" s="4" t="s">
        <v>515</v>
      </c>
    </row>
    <row r="496" spans="1:3">
      <c r="A496" s="3">
        <v>1706</v>
      </c>
      <c r="B496" s="4" t="str">
        <f t="shared" si="7"/>
        <v>GOBIERNO AUTÓNOMO MUNICIPAL DE WARNES</v>
      </c>
      <c r="C496" s="4" t="s">
        <v>516</v>
      </c>
    </row>
    <row r="497" spans="1:3">
      <c r="A497" s="3">
        <v>1707</v>
      </c>
      <c r="B497" s="4" t="str">
        <f t="shared" si="7"/>
        <v>GOBIERNO AUTÓNOMO MUNICIPAL DE SAN IGNACIO (SAN IGNACIO DE VELASCO)</v>
      </c>
      <c r="C497" s="4" t="s">
        <v>517</v>
      </c>
    </row>
    <row r="498" spans="1:3">
      <c r="A498" s="3">
        <v>1708</v>
      </c>
      <c r="B498" s="4" t="str">
        <f t="shared" si="7"/>
        <v>GOBIERNO AUTÓNOMO MUNICIPAL DE SAN MIGUEL (SAN MIGUEL DE VELASCO)</v>
      </c>
      <c r="C498" s="4" t="s">
        <v>518</v>
      </c>
    </row>
    <row r="499" spans="1:3">
      <c r="A499" s="3">
        <v>1709</v>
      </c>
      <c r="B499" s="4" t="str">
        <f t="shared" si="7"/>
        <v>GOBIERNO AUTÓNOMO MUNICIPAL DE SAN RAFAEL</v>
      </c>
      <c r="C499" s="4" t="s">
        <v>519</v>
      </c>
    </row>
    <row r="500" spans="1:3">
      <c r="A500" s="3">
        <v>1710</v>
      </c>
      <c r="B500" s="4" t="str">
        <f t="shared" si="7"/>
        <v>GOBIERNO AUTÓNOMO MUNICIPAL DE BUENA VISTA</v>
      </c>
      <c r="C500" s="4" t="s">
        <v>520</v>
      </c>
    </row>
    <row r="501" spans="1:3">
      <c r="A501" s="3">
        <v>1711</v>
      </c>
      <c r="B501" s="4" t="str">
        <f t="shared" si="7"/>
        <v>GOBIERNO AUTÓNOMO MUNICIPAL DE SAN CARLOS</v>
      </c>
      <c r="C501" s="4" t="s">
        <v>521</v>
      </c>
    </row>
    <row r="502" spans="1:3">
      <c r="A502" s="3">
        <v>1712</v>
      </c>
      <c r="B502" s="4" t="str">
        <f t="shared" si="7"/>
        <v>GOBIERNO AUTÓNOMO MUNICIPAL DE YAPACANÍ</v>
      </c>
      <c r="C502" s="4" t="s">
        <v>522</v>
      </c>
    </row>
    <row r="503" spans="1:3">
      <c r="A503" s="3">
        <v>1713</v>
      </c>
      <c r="B503" s="4" t="str">
        <f t="shared" si="7"/>
        <v>GOBIERNO AUTÓNOMO MUNICIPAL DE SAN JOSÉ</v>
      </c>
      <c r="C503" s="4" t="s">
        <v>523</v>
      </c>
    </row>
    <row r="504" spans="1:3">
      <c r="A504" s="3">
        <v>1714</v>
      </c>
      <c r="B504" s="4" t="str">
        <f t="shared" si="7"/>
        <v>GOBIERNO AUTÓNOMO MUNICIPAL DE PAILÓN</v>
      </c>
      <c r="C504" s="4" t="s">
        <v>524</v>
      </c>
    </row>
    <row r="505" spans="1:3">
      <c r="A505" s="3">
        <v>1715</v>
      </c>
      <c r="B505" s="4" t="str">
        <f t="shared" si="7"/>
        <v>GOBIERNO AUTÓNOMO MUNICIPAL DE ROBORÉ</v>
      </c>
      <c r="C505" s="4" t="s">
        <v>525</v>
      </c>
    </row>
    <row r="506" spans="1:3">
      <c r="A506" s="3">
        <v>1716</v>
      </c>
      <c r="B506" s="4" t="str">
        <f t="shared" si="7"/>
        <v>GOBIERNO AUTÓNOMO MUNICIPAL DE PORTACHUELO</v>
      </c>
      <c r="C506" s="4" t="s">
        <v>526</v>
      </c>
    </row>
    <row r="507" spans="1:3">
      <c r="A507" s="3">
        <v>1717</v>
      </c>
      <c r="B507" s="4" t="str">
        <f t="shared" si="7"/>
        <v>GOBIERNO AUTÓNOMO MUNICIPAL DE SANTA ROSA DEL SARA</v>
      </c>
      <c r="C507" s="4" t="s">
        <v>527</v>
      </c>
    </row>
    <row r="508" spans="1:3">
      <c r="A508" s="3">
        <v>1718</v>
      </c>
      <c r="B508" s="4" t="str">
        <f t="shared" si="7"/>
        <v>GOBIERNO AUTÓNOMO MUNICIPAL DE LAGUNILLAS</v>
      </c>
      <c r="C508" s="4" t="s">
        <v>528</v>
      </c>
    </row>
    <row r="509" spans="1:3">
      <c r="A509" s="3">
        <v>1719</v>
      </c>
      <c r="B509" s="4" t="str">
        <f t="shared" si="7"/>
        <v>GOBIERNO AUTÓNOMO MUNICIPAL DE CHARAGUA</v>
      </c>
      <c r="C509" s="4" t="s">
        <v>529</v>
      </c>
    </row>
    <row r="510" spans="1:3">
      <c r="A510" s="3">
        <v>1720</v>
      </c>
      <c r="B510" s="4" t="str">
        <f t="shared" si="7"/>
        <v>GOBIERNO AUTÓNOMO MUNICIPAL DE CABEZAS</v>
      </c>
      <c r="C510" s="4" t="s">
        <v>530</v>
      </c>
    </row>
    <row r="511" spans="1:3">
      <c r="A511" s="3">
        <v>1721</v>
      </c>
      <c r="B511" s="4" t="str">
        <f t="shared" si="7"/>
        <v>GOBIERNO AUTÓNOMO MUNICIPAL DE CUEVO</v>
      </c>
      <c r="C511" s="4" t="s">
        <v>531</v>
      </c>
    </row>
    <row r="512" spans="1:3">
      <c r="A512" s="3">
        <v>1722</v>
      </c>
      <c r="B512" s="4" t="str">
        <f t="shared" si="7"/>
        <v>GOBIERNO AUTÓNOMO MUNICIPAL DE GUTIÉRREZ</v>
      </c>
      <c r="C512" s="4" t="s">
        <v>532</v>
      </c>
    </row>
    <row r="513" spans="1:3">
      <c r="A513" s="3">
        <v>1723</v>
      </c>
      <c r="B513" s="4" t="str">
        <f t="shared" si="7"/>
        <v>GOBIERNO AUTÓNOMO MUNICIPAL DE CAMIRI</v>
      </c>
      <c r="C513" s="4" t="s">
        <v>533</v>
      </c>
    </row>
    <row r="514" spans="1:3">
      <c r="A514" s="3">
        <v>1724</v>
      </c>
      <c r="B514" s="4" t="str">
        <f t="shared" si="7"/>
        <v>GOBIERNO AUTÓNOMO MUNICIPAL DE BOYUIBE</v>
      </c>
      <c r="C514" s="4" t="s">
        <v>534</v>
      </c>
    </row>
    <row r="515" spans="1:3">
      <c r="A515" s="3">
        <v>1725</v>
      </c>
      <c r="B515" s="4" t="str">
        <f t="shared" si="7"/>
        <v>GOBIERNO AUTÓNOMO MUNICIPAL DE VALLEGRANDE</v>
      </c>
      <c r="C515" s="4" t="s">
        <v>535</v>
      </c>
    </row>
    <row r="516" spans="1:3">
      <c r="A516" s="3">
        <v>1726</v>
      </c>
      <c r="B516" s="4" t="str">
        <f t="shared" si="7"/>
        <v>GOBIERNO AUTÓNOMO MUNICIPAL DE TRIGAL</v>
      </c>
      <c r="C516" s="4" t="s">
        <v>536</v>
      </c>
    </row>
    <row r="517" spans="1:3">
      <c r="A517" s="3">
        <v>1727</v>
      </c>
      <c r="B517" s="4" t="str">
        <f t="shared" si="7"/>
        <v>GOBIERNO AUTÓNOMO MUNICIPAL DE MORO MORO</v>
      </c>
      <c r="C517" s="4" t="s">
        <v>537</v>
      </c>
    </row>
    <row r="518" spans="1:3">
      <c r="A518" s="3">
        <v>1728</v>
      </c>
      <c r="B518" s="4" t="str">
        <f t="shared" si="7"/>
        <v>GOBIERNO AUTÓNOMO MUNICIPAL DE POSTRER VALLE</v>
      </c>
      <c r="C518" s="4" t="s">
        <v>538</v>
      </c>
    </row>
    <row r="519" spans="1:3">
      <c r="A519" s="3">
        <v>1729</v>
      </c>
      <c r="B519" s="4" t="str">
        <f t="shared" si="7"/>
        <v>GOBIERNO AUTÓNOMO MUNICIPAL DE PUCARA</v>
      </c>
      <c r="C519" s="4" t="s">
        <v>539</v>
      </c>
    </row>
    <row r="520" spans="1:3">
      <c r="A520" s="3">
        <v>1730</v>
      </c>
      <c r="B520" s="4" t="str">
        <f t="shared" si="7"/>
        <v>GOBIERNO AUTÓNOMO MUNICIPAL DE SAMAIPATA</v>
      </c>
      <c r="C520" s="4" t="s">
        <v>540</v>
      </c>
    </row>
    <row r="521" spans="1:3">
      <c r="A521" s="3">
        <v>1731</v>
      </c>
      <c r="B521" s="4" t="str">
        <f t="shared" si="7"/>
        <v>GOBIERNO AUTÓNOMO MUNICIPAL DE PAMPA GRANDE</v>
      </c>
      <c r="C521" s="4" t="s">
        <v>541</v>
      </c>
    </row>
    <row r="522" spans="1:3">
      <c r="A522" s="3">
        <v>1732</v>
      </c>
      <c r="B522" s="4" t="str">
        <f t="shared" si="7"/>
        <v>GOBIERNO AUTÓNOMO MUNICIPAL DE MAIRANA</v>
      </c>
      <c r="C522" s="4" t="s">
        <v>542</v>
      </c>
    </row>
    <row r="523" spans="1:3">
      <c r="A523" s="3">
        <v>1733</v>
      </c>
      <c r="B523" s="4" t="str">
        <f t="shared" si="7"/>
        <v>GOBIERNO AUTÓNOMO MUNICIPAL DE QUIRUSILLAS</v>
      </c>
      <c r="C523" s="4" t="s">
        <v>543</v>
      </c>
    </row>
    <row r="524" spans="1:3">
      <c r="A524" s="3">
        <v>1734</v>
      </c>
      <c r="B524" s="4" t="str">
        <f t="shared" si="7"/>
        <v>GOBIERNO AUTÓNOMO MUNICIPAL DE MONTERO</v>
      </c>
      <c r="C524" s="4" t="s">
        <v>544</v>
      </c>
    </row>
    <row r="525" spans="1:3">
      <c r="A525" s="3">
        <v>1735</v>
      </c>
      <c r="B525" s="4" t="str">
        <f t="shared" si="7"/>
        <v>GOBIERNO AUTÓNOMO MUNICIPAL DE GENERAL AGUSTÍN SAAVEDRA</v>
      </c>
      <c r="C525" s="4" t="s">
        <v>545</v>
      </c>
    </row>
    <row r="526" spans="1:3">
      <c r="A526" s="3">
        <v>1736</v>
      </c>
      <c r="B526" s="4" t="str">
        <f t="shared" si="7"/>
        <v>GOBIERNO AUTÓNOMO MUNICIPAL DE MINEROS</v>
      </c>
      <c r="C526" s="4" t="s">
        <v>546</v>
      </c>
    </row>
    <row r="527" spans="1:3">
      <c r="A527" s="3">
        <v>1737</v>
      </c>
      <c r="B527" s="4" t="str">
        <f t="shared" ref="B527:B590" si="8">UPPER(C527)</f>
        <v>GOBIERNO AUTÓNOMO MUNICIPAL DE CONCEPCIÓN</v>
      </c>
      <c r="C527" s="4" t="s">
        <v>547</v>
      </c>
    </row>
    <row r="528" spans="1:3">
      <c r="A528" s="3">
        <v>1738</v>
      </c>
      <c r="B528" s="4" t="str">
        <f t="shared" si="8"/>
        <v>GOBIERNO AUTÓNOMO MUNICIPAL DE SAN JAVIER</v>
      </c>
      <c r="C528" s="4" t="s">
        <v>548</v>
      </c>
    </row>
    <row r="529" spans="1:3">
      <c r="A529" s="3">
        <v>1739</v>
      </c>
      <c r="B529" s="4" t="str">
        <f t="shared" si="8"/>
        <v>GOBIERNO AUTÓNOMO MUNICIPAL DE SAN JULIÁN</v>
      </c>
      <c r="C529" s="4" t="s">
        <v>549</v>
      </c>
    </row>
    <row r="530" spans="1:3">
      <c r="A530" s="3">
        <v>1740</v>
      </c>
      <c r="B530" s="4" t="str">
        <f t="shared" si="8"/>
        <v>GOBIERNO AUTÓNOMO MUNICIPAL DE SAN MATÍAS</v>
      </c>
      <c r="C530" s="4" t="s">
        <v>550</v>
      </c>
    </row>
    <row r="531" spans="1:3">
      <c r="A531" s="3">
        <v>1741</v>
      </c>
      <c r="B531" s="4" t="str">
        <f t="shared" si="8"/>
        <v>GOBIERNO AUTÓNOMO MUNICIPAL DE COMARAPA</v>
      </c>
      <c r="C531" s="4" t="s">
        <v>551</v>
      </c>
    </row>
    <row r="532" spans="1:3">
      <c r="A532" s="3">
        <v>1742</v>
      </c>
      <c r="B532" s="4" t="str">
        <f t="shared" si="8"/>
        <v>GOBIERNO AUTÓNOMO MUNICIPAL DE SAIPINA</v>
      </c>
      <c r="C532" s="4" t="s">
        <v>552</v>
      </c>
    </row>
    <row r="533" spans="1:3">
      <c r="A533" s="3">
        <v>1743</v>
      </c>
      <c r="B533" s="4" t="str">
        <f t="shared" si="8"/>
        <v>GOBIERNO AUTÓNOMO MUNICIPAL DE PUERTO SUÁREZ</v>
      </c>
      <c r="C533" s="4" t="s">
        <v>553</v>
      </c>
    </row>
    <row r="534" spans="1:3">
      <c r="A534" s="3">
        <v>1744</v>
      </c>
      <c r="B534" s="4" t="str">
        <f t="shared" si="8"/>
        <v>GOBIERNO AUTÓNOMO MUNICIPAL DE PUERTO QUIJARRO</v>
      </c>
      <c r="C534" s="4" t="s">
        <v>554</v>
      </c>
    </row>
    <row r="535" spans="1:3">
      <c r="A535" s="3">
        <v>1745</v>
      </c>
      <c r="B535" s="4" t="str">
        <f t="shared" si="8"/>
        <v>GOBIERNO AUTÓNOMO MUNICIPAL DE ASCENCIÓN DE GUARAYOS</v>
      </c>
      <c r="C535" s="4" t="s">
        <v>555</v>
      </c>
    </row>
    <row r="536" spans="1:3">
      <c r="A536" s="3">
        <v>1746</v>
      </c>
      <c r="B536" s="4" t="str">
        <f t="shared" si="8"/>
        <v>GOBIERNO AUTÓNOMO MUNICIPAL DE URUBICHA</v>
      </c>
      <c r="C536" s="4" t="s">
        <v>556</v>
      </c>
    </row>
    <row r="537" spans="1:3">
      <c r="A537" s="3">
        <v>1747</v>
      </c>
      <c r="B537" s="4" t="str">
        <f t="shared" si="8"/>
        <v>GOBIERNO AUTÓNOMO MUNICIPAL DE EL PUENTE</v>
      </c>
      <c r="C537" s="4" t="s">
        <v>509</v>
      </c>
    </row>
    <row r="538" spans="1:3">
      <c r="A538" s="3">
        <v>1748</v>
      </c>
      <c r="B538" s="4" t="str">
        <f t="shared" si="8"/>
        <v>GOBIERNO AUTÓNOMO MUNICIPAL DE OKINAWA UNO</v>
      </c>
      <c r="C538" s="4" t="s">
        <v>557</v>
      </c>
    </row>
    <row r="539" spans="1:3">
      <c r="A539" s="3">
        <v>1749</v>
      </c>
      <c r="B539" s="4" t="str">
        <f t="shared" si="8"/>
        <v>GOBIERNO AUTÓNOMO MUNICIPAL DE SAN ANTONIO DE LOMERIO</v>
      </c>
      <c r="C539" s="4" t="s">
        <v>558</v>
      </c>
    </row>
    <row r="540" spans="1:3">
      <c r="A540" s="3">
        <v>1750</v>
      </c>
      <c r="B540" s="4" t="str">
        <f t="shared" si="8"/>
        <v>GOBIERNO AUTÓNOMO MUNICIPAL DE SAN RAMÓN</v>
      </c>
      <c r="C540" s="4" t="s">
        <v>559</v>
      </c>
    </row>
    <row r="541" spans="1:3">
      <c r="A541" s="3">
        <v>1751</v>
      </c>
      <c r="B541" s="4" t="str">
        <f t="shared" si="8"/>
        <v>GOBIERNO AUTÓNOMO MUNICIPAL DE EL CARMEN RIVERO TÓRREZ</v>
      </c>
      <c r="C541" s="4" t="s">
        <v>560</v>
      </c>
    </row>
    <row r="542" spans="1:3">
      <c r="A542" s="3">
        <v>1752</v>
      </c>
      <c r="B542" s="4" t="str">
        <f t="shared" si="8"/>
        <v>GOBIERNO AUTÓNOMO MUNICIPAL DE SAN JUAN</v>
      </c>
      <c r="C542" s="4" t="s">
        <v>561</v>
      </c>
    </row>
    <row r="543" spans="1:3">
      <c r="A543" s="3">
        <v>1753</v>
      </c>
      <c r="B543" s="4" t="str">
        <f t="shared" si="8"/>
        <v>GOBIERNO AUTÓNOMO MUNICIPAL DE FERNÁNDEZ ALONSO</v>
      </c>
      <c r="C543" s="4" t="s">
        <v>562</v>
      </c>
    </row>
    <row r="544" spans="1:3">
      <c r="A544" s="3">
        <v>1754</v>
      </c>
      <c r="B544" s="4" t="str">
        <f t="shared" si="8"/>
        <v>GOBIERNO AUTÓNOMO MUNICIPAL DE SAN PEDRO</v>
      </c>
      <c r="C544" s="4" t="s">
        <v>563</v>
      </c>
    </row>
    <row r="545" spans="1:3">
      <c r="A545" s="3">
        <v>1755</v>
      </c>
      <c r="B545" s="4" t="str">
        <f t="shared" si="8"/>
        <v>GOBIERNO AUTÓNOMO MUNICIPAL DE CUATRO CAÑADAS</v>
      </c>
      <c r="C545" s="4" t="s">
        <v>564</v>
      </c>
    </row>
    <row r="546" spans="1:3">
      <c r="A546" s="3">
        <v>1756</v>
      </c>
      <c r="B546" s="4" t="str">
        <f t="shared" si="8"/>
        <v>GOBIERNO AUTÓNOMO MUNICIPAL DE COLPA BÉLGICA</v>
      </c>
      <c r="C546" s="4" t="s">
        <v>565</v>
      </c>
    </row>
    <row r="547" spans="1:3">
      <c r="A547" s="3">
        <v>1801</v>
      </c>
      <c r="B547" s="4" t="str">
        <f t="shared" si="8"/>
        <v>GOBIERNO AUTÓNOMO MUNICIPAL DE TRINIDAD</v>
      </c>
      <c r="C547" s="4" t="s">
        <v>566</v>
      </c>
    </row>
    <row r="548" spans="1:3">
      <c r="A548" s="3">
        <v>1802</v>
      </c>
      <c r="B548" s="4" t="str">
        <f t="shared" si="8"/>
        <v>GOBIERNO AUTÓNOMO MUNICIPAL DE SAN JAVIER</v>
      </c>
      <c r="C548" s="4" t="s">
        <v>548</v>
      </c>
    </row>
    <row r="549" spans="1:3">
      <c r="A549" s="3">
        <v>1803</v>
      </c>
      <c r="B549" s="4" t="str">
        <f t="shared" si="8"/>
        <v>GOBIERNO AUTÓNOMO MUNICIPAL DE RIBERALTA</v>
      </c>
      <c r="C549" s="4" t="s">
        <v>567</v>
      </c>
    </row>
    <row r="550" spans="1:3">
      <c r="A550" s="3">
        <v>1805</v>
      </c>
      <c r="B550" s="4" t="str">
        <f t="shared" si="8"/>
        <v>GOBIERNO AUTÓNOMO MUNICIPAL DE PUERTO GUAYARAMERÍN</v>
      </c>
      <c r="C550" s="4" t="s">
        <v>568</v>
      </c>
    </row>
    <row r="551" spans="1:3">
      <c r="A551" s="3">
        <v>1806</v>
      </c>
      <c r="B551" s="4" t="str">
        <f t="shared" si="8"/>
        <v>GOBIERNO AUTÓNOMO MUNICIPAL DE REYES</v>
      </c>
      <c r="C551" s="4" t="s">
        <v>569</v>
      </c>
    </row>
    <row r="552" spans="1:3">
      <c r="A552" s="3">
        <v>1807</v>
      </c>
      <c r="B552" s="4" t="str">
        <f t="shared" si="8"/>
        <v>GOBIERNO AUTÓNOMO MUNICIPAL DE PUERTO RURRENABAQUE</v>
      </c>
      <c r="C552" s="4" t="s">
        <v>570</v>
      </c>
    </row>
    <row r="553" spans="1:3">
      <c r="A553" s="3">
        <v>1808</v>
      </c>
      <c r="B553" s="4" t="str">
        <f t="shared" si="8"/>
        <v>GOBIERNO AUTÓNOMO MUNICIPAL DE SAN BORJA</v>
      </c>
      <c r="C553" s="4" t="s">
        <v>571</v>
      </c>
    </row>
    <row r="554" spans="1:3">
      <c r="A554" s="3">
        <v>1809</v>
      </c>
      <c r="B554" s="4" t="str">
        <f t="shared" si="8"/>
        <v>GOBIERNO AUTÓNOMO MUNICIPAL DE SANTA ROSA</v>
      </c>
      <c r="C554" s="4" t="s">
        <v>572</v>
      </c>
    </row>
    <row r="555" spans="1:3">
      <c r="A555" s="3">
        <v>1810</v>
      </c>
      <c r="B555" s="4" t="str">
        <f t="shared" si="8"/>
        <v>GOBIERNO AUTÓNOMO MUNICIPAL DE SANTA ANA</v>
      </c>
      <c r="C555" s="4" t="s">
        <v>573</v>
      </c>
    </row>
    <row r="556" spans="1:3">
      <c r="A556" s="3">
        <v>1811</v>
      </c>
      <c r="B556" s="4" t="str">
        <f t="shared" si="8"/>
        <v>GOBIERNO AUTÓNOMO MUNICIPAL DE SAN IGNACIO</v>
      </c>
      <c r="C556" s="4" t="s">
        <v>574</v>
      </c>
    </row>
    <row r="557" spans="1:3">
      <c r="A557" s="3">
        <v>1812</v>
      </c>
      <c r="B557" s="4" t="str">
        <f t="shared" si="8"/>
        <v>GOBIERNO AUTÓNOMO MUNICIPAL DE LORETO</v>
      </c>
      <c r="C557" s="4" t="s">
        <v>575</v>
      </c>
    </row>
    <row r="558" spans="1:3">
      <c r="A558" s="3">
        <v>1813</v>
      </c>
      <c r="B558" s="4" t="str">
        <f t="shared" si="8"/>
        <v>GOBIERNO AUTÓNOMO MUNICIPAL DE SAN ANDRÉS</v>
      </c>
      <c r="C558" s="4" t="s">
        <v>576</v>
      </c>
    </row>
    <row r="559" spans="1:3">
      <c r="A559" s="3">
        <v>1814</v>
      </c>
      <c r="B559" s="4" t="str">
        <f t="shared" si="8"/>
        <v>GOBIERNO AUTÓNOMO MUNICIPAL DE SAN JOAQUÍN</v>
      </c>
      <c r="C559" s="4" t="s">
        <v>577</v>
      </c>
    </row>
    <row r="560" spans="1:3">
      <c r="A560" s="3">
        <v>1815</v>
      </c>
      <c r="B560" s="4" t="str">
        <f t="shared" si="8"/>
        <v>GOBIERNO AUTÓNOMO MUNICIPAL DE SAN RAMÓN</v>
      </c>
      <c r="C560" s="4" t="s">
        <v>559</v>
      </c>
    </row>
    <row r="561" spans="1:3">
      <c r="A561" s="3">
        <v>1816</v>
      </c>
      <c r="B561" s="4" t="str">
        <f t="shared" si="8"/>
        <v>GOBIERNO AUTÓNOMO MUNICIPAL DE PUERTO SÍLES</v>
      </c>
      <c r="C561" s="4" t="s">
        <v>578</v>
      </c>
    </row>
    <row r="562" spans="1:3">
      <c r="A562" s="3">
        <v>1817</v>
      </c>
      <c r="B562" s="4" t="str">
        <f t="shared" si="8"/>
        <v>GOBIERNO AUTÓNOMO MUNICIPAL DE MAGDALENA</v>
      </c>
      <c r="C562" s="4" t="s">
        <v>579</v>
      </c>
    </row>
    <row r="563" spans="1:3">
      <c r="A563" s="3">
        <v>1818</v>
      </c>
      <c r="B563" s="4" t="str">
        <f t="shared" si="8"/>
        <v>GOBIERNO AUTÓNOMO MUNICIPAL DE BAURES</v>
      </c>
      <c r="C563" s="4" t="s">
        <v>580</v>
      </c>
    </row>
    <row r="564" spans="1:3">
      <c r="A564" s="3">
        <v>1819</v>
      </c>
      <c r="B564" s="4" t="str">
        <f t="shared" si="8"/>
        <v>GOBIERNO AUTÓNOMO MUNICIPAL DE HUACARAJE</v>
      </c>
      <c r="C564" s="4" t="s">
        <v>581</v>
      </c>
    </row>
    <row r="565" spans="1:3">
      <c r="A565" s="3">
        <v>1820</v>
      </c>
      <c r="B565" s="4" t="str">
        <f t="shared" si="8"/>
        <v>GOBIERNO AUTÓNOMO MUNICIPAL DE EXALTACIÓN</v>
      </c>
      <c r="C565" s="4" t="s">
        <v>582</v>
      </c>
    </row>
    <row r="566" spans="1:3">
      <c r="A566" s="3">
        <v>1901</v>
      </c>
      <c r="B566" s="4" t="str">
        <f t="shared" si="8"/>
        <v>GOBIERNO AUTÓNOMO MUNICIPAL DE COBIJA</v>
      </c>
      <c r="C566" s="4" t="s">
        <v>583</v>
      </c>
    </row>
    <row r="567" spans="1:3">
      <c r="A567" s="3">
        <v>1902</v>
      </c>
      <c r="B567" s="4" t="str">
        <f t="shared" si="8"/>
        <v>GOBIERNO AUTÓNOMO MUNICIPAL DE PORVENIR</v>
      </c>
      <c r="C567" s="4" t="s">
        <v>584</v>
      </c>
    </row>
    <row r="568" spans="1:3">
      <c r="A568" s="3">
        <v>1903</v>
      </c>
      <c r="B568" s="4" t="str">
        <f t="shared" si="8"/>
        <v>GOBIERNO AUTÓNOMO MUNICIPAL DE BOLPEBRA</v>
      </c>
      <c r="C568" s="4" t="s">
        <v>585</v>
      </c>
    </row>
    <row r="569" spans="1:3">
      <c r="A569" s="3">
        <v>1904</v>
      </c>
      <c r="B569" s="4" t="str">
        <f t="shared" si="8"/>
        <v>GOBIERNO AUTÓNOMO MUNICIPAL DE BELLA FLOR</v>
      </c>
      <c r="C569" s="4" t="s">
        <v>586</v>
      </c>
    </row>
    <row r="570" spans="1:3">
      <c r="A570" s="3">
        <v>1905</v>
      </c>
      <c r="B570" s="4" t="str">
        <f t="shared" si="8"/>
        <v>GOBIERNO AUTÓNOMO MUNICIPAL DE PUERTO RICO</v>
      </c>
      <c r="C570" s="4" t="s">
        <v>587</v>
      </c>
    </row>
    <row r="571" spans="1:3">
      <c r="A571" s="3">
        <v>1906</v>
      </c>
      <c r="B571" s="4" t="str">
        <f t="shared" si="8"/>
        <v>GOBIERNO AUTÓNOMO MUNICIPAL DE SAN PEDRO</v>
      </c>
      <c r="C571" s="4" t="s">
        <v>563</v>
      </c>
    </row>
    <row r="572" spans="1:3">
      <c r="A572" s="3">
        <v>1907</v>
      </c>
      <c r="B572" s="4" t="str">
        <f t="shared" si="8"/>
        <v>GOBIERNO AUTÓNOMO MUNICIPAL DE FILADELFIA</v>
      </c>
      <c r="C572" s="4" t="s">
        <v>588</v>
      </c>
    </row>
    <row r="573" spans="1:3">
      <c r="A573" s="3">
        <v>1908</v>
      </c>
      <c r="B573" s="4" t="str">
        <f t="shared" si="8"/>
        <v>GOBIERNO AUTÓNOMO MUNICIPAL DE PUERTO GONZALO MORENO</v>
      </c>
      <c r="C573" s="4" t="s">
        <v>589</v>
      </c>
    </row>
    <row r="574" spans="1:3">
      <c r="A574" s="3">
        <v>1909</v>
      </c>
      <c r="B574" s="4" t="str">
        <f t="shared" si="8"/>
        <v>GOBIERNO AUTÓNOMO MUNICIPAL DE SAN LORENZO</v>
      </c>
      <c r="C574" s="4" t="s">
        <v>508</v>
      </c>
    </row>
    <row r="575" spans="1:3">
      <c r="A575" s="3">
        <v>1910</v>
      </c>
      <c r="B575" s="4" t="str">
        <f t="shared" si="8"/>
        <v>GOBIERNO AUTÓNOMO MUNICIPAL DE SENA</v>
      </c>
      <c r="C575" s="4" t="s">
        <v>590</v>
      </c>
    </row>
    <row r="576" spans="1:3">
      <c r="A576" s="3">
        <v>1911</v>
      </c>
      <c r="B576" s="4" t="str">
        <f t="shared" si="8"/>
        <v>GOBIERNO AUTÓNOMO MUNICIPAL DE SANTA ROSA DEL ABUNÁ</v>
      </c>
      <c r="C576" s="4" t="s">
        <v>591</v>
      </c>
    </row>
    <row r="577" spans="1:3">
      <c r="A577" s="3">
        <v>1912</v>
      </c>
      <c r="B577" s="4" t="str">
        <f t="shared" si="8"/>
        <v>GOBIERNO AUTÓNOMO MUNICIPAL DE INGAVI (HUMAITA)</v>
      </c>
      <c r="C577" s="4" t="s">
        <v>592</v>
      </c>
    </row>
    <row r="578" spans="1:3">
      <c r="A578" s="3">
        <v>1913</v>
      </c>
      <c r="B578" s="4" t="str">
        <f t="shared" si="8"/>
        <v>GOBIERNO AUTÓNOMO MUNICIPAL DE NUEVA ESPERANZA</v>
      </c>
      <c r="C578" s="4" t="s">
        <v>593</v>
      </c>
    </row>
    <row r="579" spans="1:3">
      <c r="A579" s="3">
        <v>1914</v>
      </c>
      <c r="B579" s="4" t="str">
        <f t="shared" si="8"/>
        <v>GOBIERNO AUTÓNOMO MUNICIPAL DE VILLA NUEVA (LOMA ALTA)</v>
      </c>
      <c r="C579" s="4" t="s">
        <v>594</v>
      </c>
    </row>
    <row r="580" spans="1:3">
      <c r="A580" s="3">
        <v>1915</v>
      </c>
      <c r="B580" s="4" t="str">
        <f t="shared" si="8"/>
        <v>GOBIERNO AUTÓNOMO MUNICIPAL DE SANTOS MERCADO</v>
      </c>
      <c r="C580" s="4" t="s">
        <v>595</v>
      </c>
    </row>
    <row r="581" spans="1:3">
      <c r="A581" s="3">
        <v>2301</v>
      </c>
      <c r="B581" s="4" t="str">
        <f t="shared" si="8"/>
        <v>EMPRESA MUNICIPAL DE GESTIÓN DE RESIDUOS SÓLIDOS</v>
      </c>
      <c r="C581" s="4" t="s">
        <v>596</v>
      </c>
    </row>
    <row r="582" spans="1:3">
      <c r="A582" s="3">
        <v>2302</v>
      </c>
      <c r="B582" s="4" t="str">
        <f t="shared" si="8"/>
        <v>EMPRESA MUNICIPAL DE AGUA POTABLE Y ALCANTARILLADO SACABA</v>
      </c>
      <c r="C582" s="4" t="s">
        <v>597</v>
      </c>
    </row>
    <row r="583" spans="1:3">
      <c r="A583" s="3">
        <v>2303</v>
      </c>
      <c r="B583" s="4" t="str">
        <f t="shared" si="8"/>
        <v>EMPRESA MUNICIPAL DE AREAS VERDES Y RECREACIÓN ALTERNATIVA</v>
      </c>
      <c r="C583" s="4" t="s">
        <v>598</v>
      </c>
    </row>
    <row r="584" spans="1:3">
      <c r="A584" s="3">
        <v>2311</v>
      </c>
      <c r="B584" s="4" t="str">
        <f t="shared" si="8"/>
        <v>SERVICIO DE CUENCAS (SEARPI)</v>
      </c>
      <c r="C584" s="4" t="s">
        <v>599</v>
      </c>
    </row>
    <row r="585" spans="1:3">
      <c r="A585" s="3">
        <v>2312</v>
      </c>
      <c r="B585" s="4" t="str">
        <f t="shared" si="8"/>
        <v>EMPRESA MUNICIPAL DE AGUA POTABLE Y ALCANTARILLADO VIACHA</v>
      </c>
      <c r="C585" s="4" t="s">
        <v>600</v>
      </c>
    </row>
    <row r="586" spans="1:3">
      <c r="A586" s="3">
        <v>2313</v>
      </c>
      <c r="B586" s="4" t="str">
        <f t="shared" si="8"/>
        <v>ENTIDAD MUNICIPAL DE ASEO URBANO SUCRE</v>
      </c>
      <c r="C586" s="4" t="s">
        <v>601</v>
      </c>
    </row>
    <row r="587" spans="1:3">
      <c r="A587" s="3">
        <v>2314</v>
      </c>
      <c r="B587" s="4" t="str">
        <f t="shared" si="8"/>
        <v>EMPRESA MUNICIPAL DE AREAS VERDES SUCRE</v>
      </c>
      <c r="C587" s="4" t="s">
        <v>602</v>
      </c>
    </row>
    <row r="588" spans="1:3">
      <c r="A588" s="3">
        <v>2315</v>
      </c>
      <c r="B588" s="4" t="str">
        <f t="shared" si="8"/>
        <v xml:space="preserve">EMPRESA MUNICIPAL DE SERVICIO DE ASEO </v>
      </c>
      <c r="C588" s="4" t="s">
        <v>603</v>
      </c>
    </row>
    <row r="589" spans="1:3">
      <c r="A589" s="3">
        <v>2316</v>
      </c>
      <c r="B589" s="4" t="str">
        <f t="shared" si="8"/>
        <v>EMPRESA MUNICIPAL DE ÁREAS VERDES, PARQUES Y FORESTACIÓN</v>
      </c>
      <c r="C589" s="4" t="s">
        <v>604</v>
      </c>
    </row>
    <row r="590" spans="1:3">
      <c r="A590" s="3">
        <v>2317</v>
      </c>
      <c r="B590" s="4" t="str">
        <f t="shared" si="8"/>
        <v>EMPRESA MUNICIPAL DE ASFALTOS Y VÍAS</v>
      </c>
      <c r="C590" s="4" t="s">
        <v>605</v>
      </c>
    </row>
    <row r="591" spans="1:3">
      <c r="A591" s="3">
        <v>2318</v>
      </c>
      <c r="B591" s="4" t="str">
        <f t="shared" ref="B591:B609" si="9">UPPER(C591)</f>
        <v>ENTIDAD DESCENTRALIZADA UMMIPRE PROMAN</v>
      </c>
      <c r="C591" s="4" t="s">
        <v>606</v>
      </c>
    </row>
    <row r="592" spans="1:3">
      <c r="A592" s="3">
        <v>2319</v>
      </c>
      <c r="B592" s="4" t="str">
        <f t="shared" si="9"/>
        <v>EMPRESA PÚBLICA DEPARTAMENTAL ESTRATÉGICA DE AGUAS - LA PAZ</v>
      </c>
      <c r="C592" s="4" t="s">
        <v>607</v>
      </c>
    </row>
    <row r="593" spans="1:3">
      <c r="A593" s="3">
        <v>2320</v>
      </c>
      <c r="B593" s="4" t="str">
        <f t="shared" si="9"/>
        <v>EMPRESA PUBLICA MUNICIPAL DE SERVICIOS DE AGUA Y ALCANTARRILLADO SANITARIO DE COBIJA</v>
      </c>
      <c r="C593" s="4" t="s">
        <v>608</v>
      </c>
    </row>
    <row r="594" spans="1:3">
      <c r="A594" s="3">
        <v>2321</v>
      </c>
      <c r="B594" s="4" t="str">
        <f t="shared" si="9"/>
        <v>EMPRESA MUNICIPAL DE ASEO DE EL ALTO</v>
      </c>
      <c r="C594" s="4" t="s">
        <v>609</v>
      </c>
    </row>
    <row r="595" spans="1:3">
      <c r="A595" s="3">
        <v>2322</v>
      </c>
      <c r="B595" s="4" t="str">
        <f t="shared" si="9"/>
        <v>ENTIDAD MATADERO FRIGORIFICO MUNICIPAL DE TARIJA</v>
      </c>
      <c r="C595" s="4" t="s">
        <v>610</v>
      </c>
    </row>
    <row r="596" spans="1:3">
      <c r="A596" s="3">
        <v>2323</v>
      </c>
      <c r="B596" s="4" t="str">
        <f t="shared" si="9"/>
        <v>ENTIDAD ASEO MUNICIPAL DE TARIJA</v>
      </c>
      <c r="C596" s="4" t="s">
        <v>611</v>
      </c>
    </row>
    <row r="597" spans="1:3">
      <c r="A597" s="3">
        <v>2324</v>
      </c>
      <c r="B597" s="4" t="str">
        <f t="shared" si="9"/>
        <v>ENTIDAD OBRAS PUBLICAS MUNICIPALES DE TARIJA</v>
      </c>
      <c r="C597" s="4" t="s">
        <v>612</v>
      </c>
    </row>
    <row r="598" spans="1:3">
      <c r="A598" s="3">
        <v>2325</v>
      </c>
      <c r="B598" s="4" t="str">
        <f t="shared" si="9"/>
        <v>ENTIDAD ORDENAMIENTO TERRITORIAL DE TARIJA</v>
      </c>
      <c r="C598" s="4" t="s">
        <v>613</v>
      </c>
    </row>
    <row r="599" spans="1:3">
      <c r="A599" s="3">
        <v>2326</v>
      </c>
      <c r="B599" s="4" t="str">
        <f t="shared" si="9"/>
        <v>ENTIDAD ORDEN Y SEGURIDAD CIUDADANA MUNICIPAL DE TARIJA</v>
      </c>
      <c r="C599" s="4" t="s">
        <v>614</v>
      </c>
    </row>
    <row r="600" spans="1:3">
      <c r="A600" s="3">
        <v>2327</v>
      </c>
      <c r="B600" s="4" t="str">
        <f t="shared" si="9"/>
        <v>EMPRESA MUNICIPAL AUTONOMA DE AGUA POTABLE Y ALCANTARILLADO  DE YACUIBA</v>
      </c>
      <c r="C600" s="4" t="s">
        <v>615</v>
      </c>
    </row>
    <row r="601" spans="1:3">
      <c r="A601" s="3">
        <v>9001</v>
      </c>
      <c r="B601" s="4" t="str">
        <f t="shared" si="9"/>
        <v>FEDERACIÓN DE ASOCIACIONES MUNICIPALES DE BOLIVIA</v>
      </c>
      <c r="C601" s="4" t="s">
        <v>616</v>
      </c>
    </row>
    <row r="602" spans="1:3">
      <c r="A602" s="3" t="s">
        <v>617</v>
      </c>
      <c r="B602" s="4" t="str">
        <f t="shared" si="9"/>
        <v>DIRECCIÓN GENERAL DE PROGRAMACIÓN Y OPERACIONES DEL TESORO</v>
      </c>
      <c r="C602" s="4" t="s">
        <v>618</v>
      </c>
    </row>
    <row r="603" spans="1:3">
      <c r="A603" s="3" t="s">
        <v>619</v>
      </c>
      <c r="B603" s="4" t="str">
        <f t="shared" si="9"/>
        <v>DIRECCIÓN GENERAL DE PROGRAMACIÓN Y OPERACIONES DEL TESORO</v>
      </c>
      <c r="C603" s="4" t="s">
        <v>618</v>
      </c>
    </row>
    <row r="604" spans="1:3">
      <c r="A604" s="3" t="s">
        <v>620</v>
      </c>
      <c r="B604" s="4" t="str">
        <f t="shared" si="9"/>
        <v>DIRECCIÓN GENERAL DE CRÉDITO PÚBLICO</v>
      </c>
      <c r="C604" s="4" t="s">
        <v>621</v>
      </c>
    </row>
    <row r="605" spans="1:3">
      <c r="A605" s="3" t="s">
        <v>622</v>
      </c>
      <c r="B605" s="4" t="str">
        <f t="shared" si="9"/>
        <v>DIRECCIÓN GENERAL DE ADMINISTRACIÓN Y FINANZAS TERRITORIALES</v>
      </c>
      <c r="C605" s="4" t="s">
        <v>623</v>
      </c>
    </row>
    <row r="606" spans="1:3">
      <c r="A606" s="3" t="s">
        <v>624</v>
      </c>
      <c r="B606" s="4" t="str">
        <f t="shared" si="9"/>
        <v>DIRECCIÓN GENERAL DE PENSIONES Y JUBILACIONES</v>
      </c>
      <c r="C606" s="4" t="s">
        <v>625</v>
      </c>
    </row>
    <row r="607" spans="1:3">
      <c r="A607" s="71" t="s">
        <v>626</v>
      </c>
      <c r="B607" s="4" t="str">
        <f t="shared" si="9"/>
        <v>ACREEDORES</v>
      </c>
      <c r="C607" s="4" t="s">
        <v>627</v>
      </c>
    </row>
    <row r="608" spans="1:3">
      <c r="A608" s="71" t="s">
        <v>628</v>
      </c>
      <c r="B608" s="4" t="str">
        <f t="shared" si="9"/>
        <v>AREA DE CONTABILIDAD</v>
      </c>
      <c r="C608" s="4" t="s">
        <v>629</v>
      </c>
    </row>
    <row r="609" spans="1:3">
      <c r="A609" s="71" t="s">
        <v>630</v>
      </c>
      <c r="B609" s="4" t="str">
        <f t="shared" si="9"/>
        <v>NO IDENTIFICADO</v>
      </c>
      <c r="C609" s="4" t="s">
        <v>635</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tabColor rgb="FFFF0000"/>
  </sheetPr>
  <dimension ref="A1:AR632"/>
  <sheetViews>
    <sheetView showGridLines="0" view="pageBreakPreview" zoomScale="85" zoomScaleNormal="70" zoomScaleSheetLayoutView="85" workbookViewId="0">
      <pane xSplit="3" ySplit="10" topLeftCell="D11" activePane="bottomRight" state="frozen"/>
      <selection activeCell="H15" sqref="H15:I15"/>
      <selection pane="topRight" activeCell="H15" sqref="H15:I15"/>
      <selection pane="bottomLeft" activeCell="H15" sqref="H15:I15"/>
      <selection pane="bottomRight" activeCell="B3" sqref="B3"/>
    </sheetView>
  </sheetViews>
  <sheetFormatPr baseColWidth="10" defaultRowHeight="15" outlineLevelCol="1"/>
  <cols>
    <col min="1" max="1" width="13" style="12" bestFit="1" customWidth="1"/>
    <col min="2" max="2" width="59.7109375" style="13" bestFit="1" customWidth="1"/>
    <col min="3" max="3" width="13.5703125" style="14" bestFit="1" customWidth="1"/>
    <col min="4" max="4" width="21.7109375" style="95" bestFit="1" customWidth="1" outlineLevel="1"/>
    <col min="5" max="5" width="21" style="95" bestFit="1" customWidth="1" outlineLevel="1"/>
    <col min="6" max="6" width="23.140625" style="95" bestFit="1" customWidth="1" outlineLevel="1"/>
    <col min="7" max="7" width="21" style="95" bestFit="1" customWidth="1" outlineLevel="1"/>
    <col min="8" max="8" width="20.42578125" style="95" bestFit="1" customWidth="1" outlineLevel="1"/>
    <col min="9" max="9" width="17.42578125" style="95" bestFit="1" customWidth="1" outlineLevel="1"/>
    <col min="10" max="10" width="23.140625" style="95" bestFit="1" customWidth="1" outlineLevel="1"/>
    <col min="11" max="11" width="13.42578125" style="95" bestFit="1" customWidth="1" outlineLevel="1"/>
    <col min="12" max="12" width="17.85546875" style="95" bestFit="1" customWidth="1" outlineLevel="1"/>
    <col min="13" max="13" width="19.28515625" style="95" bestFit="1" customWidth="1" outlineLevel="1"/>
    <col min="14" max="14" width="14" style="95" bestFit="1" customWidth="1" outlineLevel="1"/>
    <col min="15" max="15" width="21.42578125" style="95" bestFit="1" customWidth="1" outlineLevel="1"/>
    <col min="16" max="16" width="16" style="95" bestFit="1" customWidth="1" outlineLevel="1"/>
    <col min="17" max="17" width="21.7109375" style="95" bestFit="1" customWidth="1" outlineLevel="1"/>
    <col min="18" max="18" width="20.5703125" style="95" bestFit="1" customWidth="1" outlineLevel="1"/>
    <col min="19" max="19" width="15.28515625" style="95" bestFit="1" customWidth="1" outlineLevel="1"/>
    <col min="20" max="20" width="14.28515625" style="95" bestFit="1" customWidth="1" outlineLevel="1"/>
    <col min="21" max="21" width="13.140625" style="95" bestFit="1" customWidth="1" outlineLevel="1"/>
    <col min="22" max="22" width="13.42578125" style="95" bestFit="1" customWidth="1" outlineLevel="1"/>
    <col min="23" max="24" width="19.7109375" style="95" bestFit="1" customWidth="1" outlineLevel="1" collapsed="1"/>
    <col min="25" max="25" width="18.7109375" style="95" bestFit="1" customWidth="1" outlineLevel="1" collapsed="1"/>
    <col min="26" max="26" width="13.5703125" style="95" bestFit="1" customWidth="1" outlineLevel="1"/>
    <col min="27" max="27" width="13.85546875" style="95" bestFit="1" customWidth="1" outlineLevel="1"/>
    <col min="28" max="28" width="24" style="95" bestFit="1" customWidth="1" outlineLevel="1" collapsed="1"/>
    <col min="29" max="29" width="24" style="95" customWidth="1" outlineLevel="1"/>
    <col min="30" max="30" width="17.42578125" style="95" bestFit="1" customWidth="1" outlineLevel="1"/>
    <col min="31" max="31" width="18.7109375" style="95" bestFit="1" customWidth="1" outlineLevel="1"/>
    <col min="32" max="32" width="15" style="95" bestFit="1" customWidth="1" outlineLevel="1"/>
    <col min="33" max="33" width="18.85546875" style="95" bestFit="1" customWidth="1" outlineLevel="1"/>
    <col min="34" max="34" width="21.42578125" style="95" bestFit="1" customWidth="1" outlineLevel="1"/>
    <col min="35" max="36" width="13.42578125" style="95" bestFit="1" customWidth="1" outlineLevel="1"/>
    <col min="37" max="37" width="13.140625" style="95" bestFit="1" customWidth="1" outlineLevel="1"/>
    <col min="38" max="38" width="13.42578125" style="95" bestFit="1" customWidth="1" outlineLevel="1"/>
    <col min="39" max="39" width="28.7109375" style="96" bestFit="1" customWidth="1"/>
    <col min="40" max="40" width="11.42578125" style="16"/>
    <col min="41" max="41" width="19.28515625" style="96" bestFit="1" customWidth="1"/>
    <col min="42" max="42" width="14.85546875" style="16" bestFit="1" customWidth="1"/>
    <col min="43" max="43" width="17.140625" style="16" customWidth="1"/>
    <col min="44" max="44" width="14.42578125" style="16" customWidth="1"/>
    <col min="45" max="16384" width="11.42578125" style="16"/>
  </cols>
  <sheetData>
    <row r="1" spans="1:44" s="27" customFormat="1">
      <c r="A1" s="23"/>
      <c r="B1" s="24"/>
      <c r="C1" s="25"/>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2"/>
      <c r="AO1" s="92"/>
    </row>
    <row r="2" spans="1:44" s="27" customFormat="1" ht="13.5" customHeight="1">
      <c r="A2" s="23"/>
      <c r="B2" s="24"/>
      <c r="C2" s="25"/>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2"/>
      <c r="AO2" s="92"/>
    </row>
    <row r="3" spans="1:44" s="27" customFormat="1">
      <c r="A3" s="23"/>
      <c r="B3" s="24"/>
      <c r="C3" s="25"/>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2"/>
      <c r="AO3" s="92"/>
    </row>
    <row r="4" spans="1:44" s="27" customFormat="1" ht="18" customHeight="1">
      <c r="A4" s="323" t="s">
        <v>638</v>
      </c>
      <c r="B4" s="323"/>
      <c r="C4" s="323"/>
      <c r="D4" s="323"/>
      <c r="E4" s="323"/>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O4" s="92"/>
    </row>
    <row r="5" spans="1:44" s="27" customFormat="1" ht="18.75">
      <c r="A5" s="323" t="str">
        <f>+'CUT MN'!A4</f>
        <v>CORRESPONDIENTE AL PERIODO DE ENERO A ABRIL DE 2018</v>
      </c>
      <c r="B5" s="323"/>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323"/>
      <c r="AJ5" s="323"/>
      <c r="AK5" s="323"/>
      <c r="AL5" s="323"/>
      <c r="AM5" s="323"/>
      <c r="AO5" s="92"/>
    </row>
    <row r="6" spans="1:44" s="27" customFormat="1" ht="18.75">
      <c r="A6" s="323" t="str">
        <f>+'CUT MN'!A5</f>
        <v>ACTUALIZADO AL : 14 de mayo de 2018</v>
      </c>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O6" s="92"/>
    </row>
    <row r="7" spans="1:44" s="27" customFormat="1" ht="18.75">
      <c r="A7" s="323" t="s">
        <v>639</v>
      </c>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O7" s="92"/>
    </row>
    <row r="8" spans="1:44" s="27" customFormat="1">
      <c r="A8" s="23"/>
      <c r="B8" s="24"/>
      <c r="C8" s="25"/>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2"/>
      <c r="AO8" s="92"/>
    </row>
    <row r="9" spans="1:44" s="27" customFormat="1" ht="15" customHeight="1">
      <c r="A9" s="55"/>
      <c r="B9" s="28"/>
      <c r="C9" s="29"/>
      <c r="D9" s="327" t="s">
        <v>640</v>
      </c>
      <c r="E9" s="327"/>
      <c r="F9" s="327"/>
      <c r="G9" s="327"/>
      <c r="H9" s="327"/>
      <c r="I9" s="327"/>
      <c r="J9" s="327"/>
      <c r="K9" s="327"/>
      <c r="L9" s="327"/>
      <c r="M9" s="327"/>
      <c r="N9" s="327"/>
      <c r="O9" s="327"/>
      <c r="P9" s="327"/>
      <c r="Q9" s="327"/>
      <c r="R9" s="327"/>
      <c r="S9" s="327"/>
      <c r="T9" s="327"/>
      <c r="U9" s="327"/>
      <c r="V9" s="328"/>
      <c r="W9" s="324" t="s">
        <v>641</v>
      </c>
      <c r="X9" s="325"/>
      <c r="Y9" s="325"/>
      <c r="Z9" s="325"/>
      <c r="AA9" s="325"/>
      <c r="AB9" s="325"/>
      <c r="AC9" s="325"/>
      <c r="AD9" s="325"/>
      <c r="AE9" s="325"/>
      <c r="AF9" s="325"/>
      <c r="AG9" s="325"/>
      <c r="AH9" s="325"/>
      <c r="AI9" s="325"/>
      <c r="AJ9" s="325"/>
      <c r="AK9" s="325"/>
      <c r="AL9" s="326"/>
      <c r="AM9" s="92"/>
      <c r="AO9" s="92"/>
    </row>
    <row r="10" spans="1:44" s="182" customFormat="1" ht="34.5">
      <c r="A10" s="56" t="s">
        <v>642</v>
      </c>
      <c r="B10" s="58" t="s">
        <v>41</v>
      </c>
      <c r="C10" s="58" t="s">
        <v>643</v>
      </c>
      <c r="D10" s="93" t="s">
        <v>1249</v>
      </c>
      <c r="E10" s="93" t="s">
        <v>1248</v>
      </c>
      <c r="F10" s="94" t="s">
        <v>27</v>
      </c>
      <c r="G10" s="94" t="s">
        <v>3</v>
      </c>
      <c r="H10" s="94" t="s">
        <v>1255</v>
      </c>
      <c r="I10" s="94" t="s">
        <v>11</v>
      </c>
      <c r="J10" s="94" t="s">
        <v>6</v>
      </c>
      <c r="K10" s="94" t="s">
        <v>1317</v>
      </c>
      <c r="L10" s="94" t="s">
        <v>15</v>
      </c>
      <c r="M10" s="94" t="s">
        <v>1256</v>
      </c>
      <c r="N10" s="94" t="s">
        <v>17</v>
      </c>
      <c r="O10" s="94" t="s">
        <v>13</v>
      </c>
      <c r="P10" s="94" t="s">
        <v>1257</v>
      </c>
      <c r="Q10" s="94" t="s">
        <v>1316</v>
      </c>
      <c r="R10" s="94" t="s">
        <v>20</v>
      </c>
      <c r="S10" s="94" t="s">
        <v>21</v>
      </c>
      <c r="T10" s="94" t="s">
        <v>8</v>
      </c>
      <c r="U10" s="94" t="s">
        <v>1245</v>
      </c>
      <c r="V10" s="94" t="s">
        <v>1267</v>
      </c>
      <c r="W10" s="93" t="s">
        <v>1250</v>
      </c>
      <c r="X10" s="93" t="s">
        <v>1252</v>
      </c>
      <c r="Y10" s="94" t="s">
        <v>3</v>
      </c>
      <c r="Z10" s="94" t="s">
        <v>631</v>
      </c>
      <c r="AA10" s="94" t="s">
        <v>11</v>
      </c>
      <c r="AB10" s="94" t="s">
        <v>6</v>
      </c>
      <c r="AC10" s="94" t="s">
        <v>15</v>
      </c>
      <c r="AD10" s="94" t="s">
        <v>17</v>
      </c>
      <c r="AE10" s="94" t="s">
        <v>13</v>
      </c>
      <c r="AF10" s="94" t="s">
        <v>1257</v>
      </c>
      <c r="AG10" s="94" t="s">
        <v>1316</v>
      </c>
      <c r="AH10" s="94" t="s">
        <v>20</v>
      </c>
      <c r="AI10" s="94" t="s">
        <v>21</v>
      </c>
      <c r="AJ10" s="94" t="s">
        <v>23</v>
      </c>
      <c r="AK10" s="94" t="s">
        <v>1247</v>
      </c>
      <c r="AL10" s="94" t="s">
        <v>1267</v>
      </c>
      <c r="AM10" s="93" t="s">
        <v>644</v>
      </c>
      <c r="AO10" s="247"/>
    </row>
    <row r="11" spans="1:44" ht="33" customHeight="1">
      <c r="A11" s="257">
        <v>6</v>
      </c>
      <c r="B11" s="88" t="s">
        <v>689</v>
      </c>
      <c r="C11" s="89" t="s">
        <v>1330</v>
      </c>
      <c r="D11" s="113">
        <v>0</v>
      </c>
      <c r="E11" s="113">
        <v>0</v>
      </c>
      <c r="F11" s="113">
        <v>0</v>
      </c>
      <c r="G11" s="113">
        <v>2011.05</v>
      </c>
      <c r="H11" s="113">
        <v>0</v>
      </c>
      <c r="I11" s="113">
        <v>0</v>
      </c>
      <c r="J11" s="113">
        <v>0</v>
      </c>
      <c r="K11" s="113">
        <v>0</v>
      </c>
      <c r="L11" s="113">
        <v>0</v>
      </c>
      <c r="M11" s="113">
        <v>0</v>
      </c>
      <c r="N11" s="113">
        <v>0</v>
      </c>
      <c r="O11" s="113">
        <v>0</v>
      </c>
      <c r="P11" s="113">
        <v>0</v>
      </c>
      <c r="Q11" s="113">
        <v>0</v>
      </c>
      <c r="R11" s="113">
        <v>0</v>
      </c>
      <c r="S11" s="113">
        <v>0</v>
      </c>
      <c r="T11" s="113">
        <v>0</v>
      </c>
      <c r="U11" s="113">
        <v>0</v>
      </c>
      <c r="V11" s="113">
        <v>0</v>
      </c>
      <c r="W11" s="113">
        <v>0</v>
      </c>
      <c r="X11" s="113">
        <v>0</v>
      </c>
      <c r="Y11" s="113">
        <v>0</v>
      </c>
      <c r="Z11" s="113">
        <v>0</v>
      </c>
      <c r="AA11" s="113">
        <v>0</v>
      </c>
      <c r="AB11" s="113">
        <v>0</v>
      </c>
      <c r="AC11" s="113">
        <v>0</v>
      </c>
      <c r="AD11" s="113">
        <v>0</v>
      </c>
      <c r="AE11" s="113">
        <v>0</v>
      </c>
      <c r="AF11" s="113">
        <v>0</v>
      </c>
      <c r="AG11" s="113">
        <v>0</v>
      </c>
      <c r="AH11" s="113">
        <v>0</v>
      </c>
      <c r="AI11" s="113">
        <v>0</v>
      </c>
      <c r="AJ11" s="113">
        <v>0</v>
      </c>
      <c r="AK11" s="113">
        <v>0</v>
      </c>
      <c r="AL11" s="113">
        <v>0</v>
      </c>
      <c r="AM11" s="113">
        <f t="shared" ref="AM11:AM74" si="0">SUM(D11:AL11)</f>
        <v>2011.05</v>
      </c>
      <c r="AP11" s="70"/>
    </row>
    <row r="12" spans="1:44" ht="33" customHeight="1">
      <c r="A12" s="257">
        <v>10</v>
      </c>
      <c r="B12" s="88" t="s">
        <v>690</v>
      </c>
      <c r="C12" s="89" t="s">
        <v>1331</v>
      </c>
      <c r="D12" s="113">
        <v>0</v>
      </c>
      <c r="E12" s="113">
        <v>0</v>
      </c>
      <c r="F12" s="113">
        <v>0</v>
      </c>
      <c r="G12" s="113">
        <v>97688.829999999987</v>
      </c>
      <c r="H12" s="113">
        <v>0</v>
      </c>
      <c r="I12" s="113">
        <v>0</v>
      </c>
      <c r="J12" s="113">
        <v>10154926.83</v>
      </c>
      <c r="K12" s="113">
        <v>0</v>
      </c>
      <c r="L12" s="113">
        <v>76145.590000000011</v>
      </c>
      <c r="M12" s="113">
        <v>0</v>
      </c>
      <c r="N12" s="113">
        <v>0</v>
      </c>
      <c r="O12" s="113">
        <v>0</v>
      </c>
      <c r="P12" s="113">
        <v>0</v>
      </c>
      <c r="Q12" s="113">
        <v>0</v>
      </c>
      <c r="R12" s="113">
        <v>0</v>
      </c>
      <c r="S12" s="113">
        <v>0</v>
      </c>
      <c r="T12" s="113">
        <v>0</v>
      </c>
      <c r="U12" s="113">
        <v>0</v>
      </c>
      <c r="V12" s="113">
        <v>0</v>
      </c>
      <c r="W12" s="113">
        <v>0</v>
      </c>
      <c r="X12" s="113">
        <v>0</v>
      </c>
      <c r="Y12" s="113">
        <v>0</v>
      </c>
      <c r="Z12" s="113">
        <v>0</v>
      </c>
      <c r="AA12" s="113">
        <v>0</v>
      </c>
      <c r="AB12" s="113">
        <v>0</v>
      </c>
      <c r="AC12" s="113">
        <v>0</v>
      </c>
      <c r="AD12" s="113">
        <v>0</v>
      </c>
      <c r="AE12" s="113">
        <v>0</v>
      </c>
      <c r="AF12" s="113">
        <v>0</v>
      </c>
      <c r="AG12" s="113">
        <v>0</v>
      </c>
      <c r="AH12" s="113">
        <v>0</v>
      </c>
      <c r="AI12" s="113">
        <v>0</v>
      </c>
      <c r="AJ12" s="113">
        <v>0</v>
      </c>
      <c r="AK12" s="113">
        <v>0</v>
      </c>
      <c r="AL12" s="113">
        <v>0</v>
      </c>
      <c r="AM12" s="113">
        <f t="shared" si="0"/>
        <v>10328761.25</v>
      </c>
      <c r="AP12" s="70"/>
    </row>
    <row r="13" spans="1:44" ht="33" customHeight="1">
      <c r="A13" s="257">
        <v>15</v>
      </c>
      <c r="B13" s="88" t="s">
        <v>691</v>
      </c>
      <c r="C13" s="89" t="s">
        <v>1332</v>
      </c>
      <c r="D13" s="113">
        <v>0</v>
      </c>
      <c r="E13" s="113">
        <v>0</v>
      </c>
      <c r="F13" s="113">
        <v>22523710.34</v>
      </c>
      <c r="G13" s="113">
        <v>2259458.8200000003</v>
      </c>
      <c r="H13" s="113">
        <v>0</v>
      </c>
      <c r="I13" s="113">
        <v>270</v>
      </c>
      <c r="J13" s="113">
        <v>0</v>
      </c>
      <c r="K13" s="113">
        <v>0</v>
      </c>
      <c r="L13" s="113">
        <v>6702.5500000000011</v>
      </c>
      <c r="M13" s="113">
        <v>0</v>
      </c>
      <c r="N13" s="113">
        <v>0</v>
      </c>
      <c r="O13" s="113">
        <v>0</v>
      </c>
      <c r="P13" s="113">
        <v>0</v>
      </c>
      <c r="Q13" s="113">
        <v>0</v>
      </c>
      <c r="R13" s="113">
        <v>0</v>
      </c>
      <c r="S13" s="113">
        <v>0</v>
      </c>
      <c r="T13" s="113">
        <v>0</v>
      </c>
      <c r="U13" s="113">
        <v>0</v>
      </c>
      <c r="V13" s="113">
        <v>0</v>
      </c>
      <c r="W13" s="113">
        <v>0</v>
      </c>
      <c r="X13" s="113">
        <v>0</v>
      </c>
      <c r="Y13" s="113">
        <v>0</v>
      </c>
      <c r="Z13" s="113">
        <v>0</v>
      </c>
      <c r="AA13" s="113">
        <v>0</v>
      </c>
      <c r="AB13" s="113">
        <v>0</v>
      </c>
      <c r="AC13" s="113">
        <v>0</v>
      </c>
      <c r="AD13" s="113">
        <v>0</v>
      </c>
      <c r="AE13" s="113">
        <v>0</v>
      </c>
      <c r="AF13" s="113">
        <v>0</v>
      </c>
      <c r="AG13" s="113">
        <v>0</v>
      </c>
      <c r="AH13" s="113">
        <v>0</v>
      </c>
      <c r="AI13" s="113">
        <v>0</v>
      </c>
      <c r="AJ13" s="113">
        <v>0</v>
      </c>
      <c r="AK13" s="113">
        <v>0</v>
      </c>
      <c r="AL13" s="113">
        <v>0</v>
      </c>
      <c r="AM13" s="113">
        <f t="shared" si="0"/>
        <v>24790141.710000001</v>
      </c>
      <c r="AP13" s="70"/>
    </row>
    <row r="14" spans="1:44" ht="33" customHeight="1">
      <c r="A14" s="257">
        <v>16</v>
      </c>
      <c r="B14" s="88" t="s">
        <v>692</v>
      </c>
      <c r="C14" s="89" t="s">
        <v>1333</v>
      </c>
      <c r="D14" s="113">
        <v>0</v>
      </c>
      <c r="E14" s="113">
        <v>3741079</v>
      </c>
      <c r="F14" s="113">
        <v>8940311.0599999987</v>
      </c>
      <c r="G14" s="113">
        <v>6799376.4300000006</v>
      </c>
      <c r="H14" s="113">
        <v>0</v>
      </c>
      <c r="I14" s="113">
        <v>150</v>
      </c>
      <c r="J14" s="113">
        <v>0</v>
      </c>
      <c r="K14" s="113">
        <v>0</v>
      </c>
      <c r="L14" s="113">
        <v>7980.130000000001</v>
      </c>
      <c r="M14" s="113">
        <v>0</v>
      </c>
      <c r="N14" s="113">
        <v>0</v>
      </c>
      <c r="O14" s="113">
        <v>593.19999999999993</v>
      </c>
      <c r="P14" s="113">
        <v>14872.339999999998</v>
      </c>
      <c r="Q14" s="113">
        <v>7029</v>
      </c>
      <c r="R14" s="113">
        <v>0</v>
      </c>
      <c r="S14" s="113">
        <v>0</v>
      </c>
      <c r="T14" s="113">
        <v>0</v>
      </c>
      <c r="U14" s="113">
        <v>0</v>
      </c>
      <c r="V14" s="113">
        <v>0</v>
      </c>
      <c r="W14" s="113">
        <v>0</v>
      </c>
      <c r="X14" s="113">
        <v>0</v>
      </c>
      <c r="Y14" s="113">
        <v>0</v>
      </c>
      <c r="Z14" s="113">
        <v>0</v>
      </c>
      <c r="AA14" s="113">
        <v>0</v>
      </c>
      <c r="AB14" s="113">
        <v>0</v>
      </c>
      <c r="AC14" s="113">
        <v>0</v>
      </c>
      <c r="AD14" s="113">
        <v>0</v>
      </c>
      <c r="AE14" s="113">
        <v>0</v>
      </c>
      <c r="AF14" s="113">
        <v>0</v>
      </c>
      <c r="AG14" s="113">
        <v>0</v>
      </c>
      <c r="AH14" s="113">
        <v>0</v>
      </c>
      <c r="AI14" s="113">
        <v>0</v>
      </c>
      <c r="AJ14" s="113">
        <v>0</v>
      </c>
      <c r="AK14" s="113">
        <v>0</v>
      </c>
      <c r="AL14" s="113">
        <v>0</v>
      </c>
      <c r="AM14" s="113">
        <f t="shared" si="0"/>
        <v>19511391.159999996</v>
      </c>
      <c r="AP14" s="70"/>
      <c r="AR14" s="18"/>
    </row>
    <row r="15" spans="1:44" ht="33" customHeight="1">
      <c r="A15" s="257">
        <v>20</v>
      </c>
      <c r="B15" s="88" t="s">
        <v>693</v>
      </c>
      <c r="C15" s="89" t="s">
        <v>1331</v>
      </c>
      <c r="D15" s="113">
        <v>0</v>
      </c>
      <c r="E15" s="113">
        <v>0</v>
      </c>
      <c r="F15" s="113">
        <v>8041550.2299999995</v>
      </c>
      <c r="G15" s="113">
        <v>11227720.529999997</v>
      </c>
      <c r="H15" s="113">
        <v>0</v>
      </c>
      <c r="I15" s="113">
        <v>2106.06</v>
      </c>
      <c r="J15" s="113">
        <v>0</v>
      </c>
      <c r="K15" s="113">
        <v>0</v>
      </c>
      <c r="L15" s="113">
        <v>25251.410000000003</v>
      </c>
      <c r="M15" s="113">
        <v>0</v>
      </c>
      <c r="N15" s="113">
        <v>0</v>
      </c>
      <c r="O15" s="113">
        <v>0</v>
      </c>
      <c r="P15" s="113">
        <v>14222.36</v>
      </c>
      <c r="Q15" s="113">
        <v>0</v>
      </c>
      <c r="R15" s="113">
        <v>0</v>
      </c>
      <c r="S15" s="113">
        <v>0</v>
      </c>
      <c r="T15" s="113">
        <v>0</v>
      </c>
      <c r="U15" s="113">
        <v>0</v>
      </c>
      <c r="V15" s="113">
        <v>0</v>
      </c>
      <c r="W15" s="113">
        <v>0</v>
      </c>
      <c r="X15" s="113">
        <v>0</v>
      </c>
      <c r="Y15" s="113">
        <v>0</v>
      </c>
      <c r="Z15" s="113">
        <v>0</v>
      </c>
      <c r="AA15" s="113">
        <v>0</v>
      </c>
      <c r="AB15" s="113">
        <v>872489.99</v>
      </c>
      <c r="AC15" s="113">
        <v>0</v>
      </c>
      <c r="AD15" s="113">
        <v>0</v>
      </c>
      <c r="AE15" s="113">
        <v>0</v>
      </c>
      <c r="AF15" s="113">
        <v>0</v>
      </c>
      <c r="AG15" s="113">
        <v>0</v>
      </c>
      <c r="AH15" s="113">
        <v>0</v>
      </c>
      <c r="AI15" s="113">
        <v>0</v>
      </c>
      <c r="AJ15" s="113">
        <v>0</v>
      </c>
      <c r="AK15" s="113">
        <v>0</v>
      </c>
      <c r="AL15" s="113">
        <v>0</v>
      </c>
      <c r="AM15" s="113">
        <f t="shared" si="0"/>
        <v>20183340.579999994</v>
      </c>
      <c r="AP15" s="70"/>
      <c r="AQ15" s="18"/>
      <c r="AR15" s="18"/>
    </row>
    <row r="16" spans="1:44" ht="33" customHeight="1">
      <c r="A16" s="257">
        <v>25</v>
      </c>
      <c r="B16" s="88" t="s">
        <v>694</v>
      </c>
      <c r="C16" s="89" t="s">
        <v>1333</v>
      </c>
      <c r="D16" s="113">
        <v>0</v>
      </c>
      <c r="E16" s="113">
        <v>0</v>
      </c>
      <c r="F16" s="113">
        <v>11595</v>
      </c>
      <c r="G16" s="113">
        <v>7871079.4399999985</v>
      </c>
      <c r="H16" s="113">
        <v>0</v>
      </c>
      <c r="I16" s="113">
        <v>0</v>
      </c>
      <c r="J16" s="113">
        <v>8823125.2300000004</v>
      </c>
      <c r="K16" s="113">
        <v>0</v>
      </c>
      <c r="L16" s="113">
        <v>17516.210000000003</v>
      </c>
      <c r="M16" s="113">
        <v>6095646.7000000002</v>
      </c>
      <c r="N16" s="113">
        <v>0</v>
      </c>
      <c r="O16" s="113">
        <v>0</v>
      </c>
      <c r="P16" s="113">
        <v>0</v>
      </c>
      <c r="Q16" s="113">
        <v>278043041.87999988</v>
      </c>
      <c r="R16" s="113">
        <v>0</v>
      </c>
      <c r="S16" s="113">
        <v>0</v>
      </c>
      <c r="T16" s="113">
        <v>0</v>
      </c>
      <c r="U16" s="113">
        <v>0</v>
      </c>
      <c r="V16" s="113">
        <v>0</v>
      </c>
      <c r="W16" s="113">
        <v>0</v>
      </c>
      <c r="X16" s="113">
        <v>0</v>
      </c>
      <c r="Y16" s="113">
        <v>0</v>
      </c>
      <c r="Z16" s="113">
        <v>0</v>
      </c>
      <c r="AA16" s="113">
        <v>0</v>
      </c>
      <c r="AB16" s="113">
        <v>0</v>
      </c>
      <c r="AC16" s="113">
        <v>0</v>
      </c>
      <c r="AD16" s="113">
        <v>0</v>
      </c>
      <c r="AE16" s="113">
        <v>0</v>
      </c>
      <c r="AF16" s="113">
        <v>0</v>
      </c>
      <c r="AG16" s="113">
        <v>0</v>
      </c>
      <c r="AH16" s="113">
        <v>0</v>
      </c>
      <c r="AI16" s="113">
        <v>0</v>
      </c>
      <c r="AJ16" s="113">
        <v>0</v>
      </c>
      <c r="AK16" s="113">
        <v>0</v>
      </c>
      <c r="AL16" s="113">
        <v>0</v>
      </c>
      <c r="AM16" s="113">
        <f t="shared" si="0"/>
        <v>300862004.45999986</v>
      </c>
      <c r="AP16" s="70"/>
      <c r="AQ16" s="18"/>
      <c r="AR16" s="18"/>
    </row>
    <row r="17" spans="1:42" ht="33" customHeight="1">
      <c r="A17" s="257">
        <v>30</v>
      </c>
      <c r="B17" s="88" t="s">
        <v>1408</v>
      </c>
      <c r="C17" s="89" t="s">
        <v>1332</v>
      </c>
      <c r="D17" s="113">
        <v>0</v>
      </c>
      <c r="E17" s="113">
        <v>0</v>
      </c>
      <c r="F17" s="113">
        <v>0</v>
      </c>
      <c r="G17" s="113">
        <v>119538.11</v>
      </c>
      <c r="H17" s="113">
        <v>0</v>
      </c>
      <c r="I17" s="113">
        <v>0</v>
      </c>
      <c r="J17" s="113">
        <v>0</v>
      </c>
      <c r="K17" s="113">
        <v>0</v>
      </c>
      <c r="L17" s="113">
        <v>312.67</v>
      </c>
      <c r="M17" s="113">
        <v>0</v>
      </c>
      <c r="N17" s="113">
        <v>0</v>
      </c>
      <c r="O17" s="113">
        <v>0</v>
      </c>
      <c r="P17" s="113">
        <v>101.86</v>
      </c>
      <c r="Q17" s="113">
        <v>0</v>
      </c>
      <c r="R17" s="113">
        <v>0</v>
      </c>
      <c r="S17" s="113">
        <v>0</v>
      </c>
      <c r="T17" s="113">
        <v>0</v>
      </c>
      <c r="U17" s="113">
        <v>0</v>
      </c>
      <c r="V17" s="113">
        <v>0</v>
      </c>
      <c r="W17" s="113">
        <v>0</v>
      </c>
      <c r="X17" s="113">
        <v>0</v>
      </c>
      <c r="Y17" s="113">
        <v>0</v>
      </c>
      <c r="Z17" s="113">
        <v>0</v>
      </c>
      <c r="AA17" s="113">
        <v>0</v>
      </c>
      <c r="AB17" s="113">
        <v>0</v>
      </c>
      <c r="AC17" s="113">
        <v>0</v>
      </c>
      <c r="AD17" s="113">
        <v>0</v>
      </c>
      <c r="AE17" s="113">
        <v>0</v>
      </c>
      <c r="AF17" s="113">
        <v>0</v>
      </c>
      <c r="AG17" s="113">
        <v>0</v>
      </c>
      <c r="AH17" s="113">
        <v>0</v>
      </c>
      <c r="AI17" s="113">
        <v>0</v>
      </c>
      <c r="AJ17" s="113">
        <v>0</v>
      </c>
      <c r="AK17" s="113">
        <v>0</v>
      </c>
      <c r="AL17" s="113">
        <v>0</v>
      </c>
      <c r="AM17" s="113">
        <f t="shared" si="0"/>
        <v>119952.64</v>
      </c>
      <c r="AP17" s="70"/>
    </row>
    <row r="18" spans="1:42" ht="33" customHeight="1">
      <c r="A18" s="257">
        <v>35</v>
      </c>
      <c r="B18" s="88" t="s">
        <v>696</v>
      </c>
      <c r="C18" s="89" t="s">
        <v>1334</v>
      </c>
      <c r="D18" s="113">
        <v>0</v>
      </c>
      <c r="E18" s="113">
        <v>0</v>
      </c>
      <c r="F18" s="113">
        <v>0</v>
      </c>
      <c r="G18" s="113">
        <v>621521.74</v>
      </c>
      <c r="H18" s="113">
        <v>0</v>
      </c>
      <c r="I18" s="113">
        <v>50</v>
      </c>
      <c r="J18" s="113">
        <v>0</v>
      </c>
      <c r="K18" s="113">
        <v>0</v>
      </c>
      <c r="L18" s="113">
        <v>568.68000000000006</v>
      </c>
      <c r="M18" s="113">
        <v>0</v>
      </c>
      <c r="N18" s="113">
        <v>0</v>
      </c>
      <c r="O18" s="113">
        <v>0</v>
      </c>
      <c r="P18" s="113">
        <v>0</v>
      </c>
      <c r="Q18" s="113">
        <v>1187908.9000000001</v>
      </c>
      <c r="R18" s="113">
        <v>0</v>
      </c>
      <c r="S18" s="113">
        <v>0</v>
      </c>
      <c r="T18" s="113">
        <v>0</v>
      </c>
      <c r="U18" s="113">
        <v>0</v>
      </c>
      <c r="V18" s="113">
        <v>0</v>
      </c>
      <c r="W18" s="113">
        <v>0</v>
      </c>
      <c r="X18" s="113">
        <v>0</v>
      </c>
      <c r="Y18" s="113">
        <v>0</v>
      </c>
      <c r="Z18" s="113">
        <v>0</v>
      </c>
      <c r="AA18" s="113">
        <v>0</v>
      </c>
      <c r="AB18" s="113">
        <v>0</v>
      </c>
      <c r="AC18" s="113">
        <v>0</v>
      </c>
      <c r="AD18" s="113">
        <v>0</v>
      </c>
      <c r="AE18" s="113">
        <v>0</v>
      </c>
      <c r="AF18" s="113">
        <v>0</v>
      </c>
      <c r="AG18" s="113">
        <v>0</v>
      </c>
      <c r="AH18" s="113">
        <v>0</v>
      </c>
      <c r="AI18" s="113">
        <v>0</v>
      </c>
      <c r="AJ18" s="113">
        <v>0</v>
      </c>
      <c r="AK18" s="113">
        <v>0</v>
      </c>
      <c r="AL18" s="113">
        <v>0</v>
      </c>
      <c r="AM18" s="113">
        <f t="shared" si="0"/>
        <v>1810049.3200000003</v>
      </c>
      <c r="AP18" s="70"/>
    </row>
    <row r="19" spans="1:42" ht="33" customHeight="1">
      <c r="A19" s="257">
        <v>41</v>
      </c>
      <c r="B19" s="88" t="s">
        <v>697</v>
      </c>
      <c r="C19" s="89" t="s">
        <v>1335</v>
      </c>
      <c r="D19" s="113">
        <v>0</v>
      </c>
      <c r="E19" s="113">
        <v>0</v>
      </c>
      <c r="F19" s="113">
        <v>12813355.77</v>
      </c>
      <c r="G19" s="113">
        <v>337918.27999999997</v>
      </c>
      <c r="H19" s="113">
        <v>0</v>
      </c>
      <c r="I19" s="113">
        <v>100</v>
      </c>
      <c r="J19" s="113">
        <v>6643061.7899999991</v>
      </c>
      <c r="K19" s="113">
        <v>0</v>
      </c>
      <c r="L19" s="113">
        <v>1830.9399999999998</v>
      </c>
      <c r="M19" s="113">
        <v>1184454</v>
      </c>
      <c r="N19" s="113">
        <v>0</v>
      </c>
      <c r="O19" s="113">
        <v>515.04</v>
      </c>
      <c r="P19" s="113">
        <v>1748.4499999999998</v>
      </c>
      <c r="Q19" s="113">
        <v>49665.23</v>
      </c>
      <c r="R19" s="113">
        <v>0</v>
      </c>
      <c r="S19" s="113">
        <v>0</v>
      </c>
      <c r="T19" s="113">
        <v>0</v>
      </c>
      <c r="U19" s="113">
        <v>0</v>
      </c>
      <c r="V19" s="113">
        <v>0</v>
      </c>
      <c r="W19" s="113">
        <v>0</v>
      </c>
      <c r="X19" s="113">
        <v>0</v>
      </c>
      <c r="Y19" s="113">
        <v>0</v>
      </c>
      <c r="Z19" s="113">
        <v>0</v>
      </c>
      <c r="AA19" s="113">
        <v>0</v>
      </c>
      <c r="AB19" s="113">
        <v>0</v>
      </c>
      <c r="AC19" s="113">
        <v>0</v>
      </c>
      <c r="AD19" s="113">
        <v>0</v>
      </c>
      <c r="AE19" s="113">
        <v>0</v>
      </c>
      <c r="AF19" s="113">
        <v>0</v>
      </c>
      <c r="AG19" s="113">
        <v>0</v>
      </c>
      <c r="AH19" s="113">
        <v>0</v>
      </c>
      <c r="AI19" s="113">
        <v>0</v>
      </c>
      <c r="AJ19" s="113">
        <v>0</v>
      </c>
      <c r="AK19" s="113">
        <v>0</v>
      </c>
      <c r="AL19" s="113">
        <v>0</v>
      </c>
      <c r="AM19" s="113">
        <f t="shared" si="0"/>
        <v>21032649.499999996</v>
      </c>
      <c r="AP19" s="70"/>
    </row>
    <row r="20" spans="1:42" ht="33" customHeight="1">
      <c r="A20" s="257">
        <v>46</v>
      </c>
      <c r="B20" s="88" t="s">
        <v>698</v>
      </c>
      <c r="C20" s="89" t="s">
        <v>1336</v>
      </c>
      <c r="D20" s="113">
        <v>0</v>
      </c>
      <c r="E20" s="113">
        <v>1261058.2</v>
      </c>
      <c r="F20" s="113">
        <v>8421845.4499999993</v>
      </c>
      <c r="G20" s="113">
        <v>5055405.6800000006</v>
      </c>
      <c r="H20" s="113">
        <v>0</v>
      </c>
      <c r="I20" s="113">
        <v>50</v>
      </c>
      <c r="J20" s="113">
        <v>98601</v>
      </c>
      <c r="K20" s="113">
        <v>0</v>
      </c>
      <c r="L20" s="113">
        <v>7293.4199999999992</v>
      </c>
      <c r="M20" s="113">
        <v>0</v>
      </c>
      <c r="N20" s="113">
        <v>0</v>
      </c>
      <c r="O20" s="113">
        <v>352.71</v>
      </c>
      <c r="P20" s="113">
        <v>265692.65999999997</v>
      </c>
      <c r="Q20" s="113">
        <v>1803</v>
      </c>
      <c r="R20" s="113">
        <v>0</v>
      </c>
      <c r="S20" s="113">
        <v>0</v>
      </c>
      <c r="T20" s="113">
        <v>0</v>
      </c>
      <c r="U20" s="113">
        <v>0</v>
      </c>
      <c r="V20" s="113">
        <v>0</v>
      </c>
      <c r="W20" s="113">
        <v>0</v>
      </c>
      <c r="X20" s="113">
        <v>0</v>
      </c>
      <c r="Y20" s="113">
        <v>100.02</v>
      </c>
      <c r="Z20" s="113">
        <v>0</v>
      </c>
      <c r="AA20" s="113">
        <v>0</v>
      </c>
      <c r="AB20" s="113">
        <v>0</v>
      </c>
      <c r="AC20" s="113">
        <v>0</v>
      </c>
      <c r="AD20" s="113">
        <v>0</v>
      </c>
      <c r="AE20" s="113">
        <v>0</v>
      </c>
      <c r="AF20" s="113">
        <v>0</v>
      </c>
      <c r="AG20" s="113">
        <v>0</v>
      </c>
      <c r="AH20" s="113">
        <v>0</v>
      </c>
      <c r="AI20" s="113">
        <v>0</v>
      </c>
      <c r="AJ20" s="113">
        <v>0</v>
      </c>
      <c r="AK20" s="113">
        <v>0</v>
      </c>
      <c r="AL20" s="113">
        <v>0</v>
      </c>
      <c r="AM20" s="113">
        <f t="shared" si="0"/>
        <v>15112202.139999999</v>
      </c>
      <c r="AP20" s="70"/>
    </row>
    <row r="21" spans="1:42" ht="33" customHeight="1">
      <c r="A21" s="257">
        <v>47</v>
      </c>
      <c r="B21" s="88" t="s">
        <v>699</v>
      </c>
      <c r="C21" s="89" t="s">
        <v>1337</v>
      </c>
      <c r="D21" s="113">
        <v>0</v>
      </c>
      <c r="E21" s="113">
        <v>0</v>
      </c>
      <c r="F21" s="113">
        <v>448858.4</v>
      </c>
      <c r="G21" s="113">
        <v>2473532.7400000002</v>
      </c>
      <c r="H21" s="113">
        <v>0</v>
      </c>
      <c r="I21" s="113">
        <v>16931.349999999999</v>
      </c>
      <c r="J21" s="113">
        <v>553132.69999999995</v>
      </c>
      <c r="K21" s="113">
        <v>0</v>
      </c>
      <c r="L21" s="113">
        <v>0</v>
      </c>
      <c r="M21" s="113">
        <v>0</v>
      </c>
      <c r="N21" s="113">
        <v>0</v>
      </c>
      <c r="O21" s="113">
        <v>0</v>
      </c>
      <c r="P21" s="113">
        <v>0</v>
      </c>
      <c r="Q21" s="113">
        <v>0</v>
      </c>
      <c r="R21" s="113">
        <v>0</v>
      </c>
      <c r="S21" s="113">
        <v>0</v>
      </c>
      <c r="T21" s="113">
        <v>0</v>
      </c>
      <c r="U21" s="113">
        <v>0</v>
      </c>
      <c r="V21" s="113">
        <v>0</v>
      </c>
      <c r="W21" s="113">
        <v>0</v>
      </c>
      <c r="X21" s="113">
        <v>0</v>
      </c>
      <c r="Y21" s="113">
        <v>0</v>
      </c>
      <c r="Z21" s="113">
        <v>0</v>
      </c>
      <c r="AA21" s="113">
        <v>50.01</v>
      </c>
      <c r="AB21" s="113">
        <v>21447947.989999998</v>
      </c>
      <c r="AC21" s="113">
        <v>0</v>
      </c>
      <c r="AD21" s="113">
        <v>0</v>
      </c>
      <c r="AE21" s="113">
        <v>0</v>
      </c>
      <c r="AF21" s="113">
        <v>0</v>
      </c>
      <c r="AG21" s="113">
        <v>0</v>
      </c>
      <c r="AH21" s="113">
        <v>0</v>
      </c>
      <c r="AI21" s="113">
        <v>0</v>
      </c>
      <c r="AJ21" s="113">
        <v>0</v>
      </c>
      <c r="AK21" s="113">
        <v>0</v>
      </c>
      <c r="AL21" s="113">
        <v>0</v>
      </c>
      <c r="AM21" s="113">
        <f t="shared" si="0"/>
        <v>24940453.189999998</v>
      </c>
      <c r="AP21" s="70"/>
    </row>
    <row r="22" spans="1:42" ht="33" customHeight="1">
      <c r="A22" s="257">
        <v>48</v>
      </c>
      <c r="B22" s="88" t="s">
        <v>700</v>
      </c>
      <c r="C22" s="89" t="s">
        <v>1406</v>
      </c>
      <c r="D22" s="113">
        <v>0</v>
      </c>
      <c r="E22" s="113">
        <v>0</v>
      </c>
      <c r="F22" s="113">
        <v>38730</v>
      </c>
      <c r="G22" s="113">
        <v>90609.91</v>
      </c>
      <c r="H22" s="113">
        <v>0</v>
      </c>
      <c r="I22" s="113">
        <v>0</v>
      </c>
      <c r="J22" s="113">
        <v>0</v>
      </c>
      <c r="K22" s="113">
        <v>0</v>
      </c>
      <c r="L22" s="113">
        <v>2598</v>
      </c>
      <c r="M22" s="113">
        <v>0</v>
      </c>
      <c r="N22" s="113">
        <v>0</v>
      </c>
      <c r="O22" s="113">
        <v>0</v>
      </c>
      <c r="P22" s="113">
        <v>0</v>
      </c>
      <c r="Q22" s="113">
        <v>1044000</v>
      </c>
      <c r="R22" s="113">
        <v>0</v>
      </c>
      <c r="S22" s="113">
        <v>0</v>
      </c>
      <c r="T22" s="113">
        <v>0</v>
      </c>
      <c r="U22" s="113">
        <v>0</v>
      </c>
      <c r="V22" s="113">
        <v>0</v>
      </c>
      <c r="W22" s="113">
        <v>0</v>
      </c>
      <c r="X22" s="113">
        <v>0</v>
      </c>
      <c r="Y22" s="113">
        <v>0</v>
      </c>
      <c r="Z22" s="113">
        <v>0</v>
      </c>
      <c r="AA22" s="113">
        <v>0</v>
      </c>
      <c r="AB22" s="113">
        <v>0</v>
      </c>
      <c r="AC22" s="113">
        <v>0</v>
      </c>
      <c r="AD22" s="113">
        <v>0</v>
      </c>
      <c r="AE22" s="113">
        <v>0</v>
      </c>
      <c r="AF22" s="113">
        <v>0</v>
      </c>
      <c r="AG22" s="113">
        <v>0</v>
      </c>
      <c r="AH22" s="113">
        <v>0</v>
      </c>
      <c r="AI22" s="113">
        <v>0</v>
      </c>
      <c r="AJ22" s="113">
        <v>0</v>
      </c>
      <c r="AK22" s="113">
        <v>0</v>
      </c>
      <c r="AL22" s="113">
        <v>0</v>
      </c>
      <c r="AM22" s="113">
        <f t="shared" si="0"/>
        <v>1175937.9099999999</v>
      </c>
      <c r="AP22" s="70"/>
    </row>
    <row r="23" spans="1:42" ht="33" hidden="1" customHeight="1">
      <c r="A23" s="87">
        <v>50</v>
      </c>
      <c r="B23" s="88" t="s">
        <v>701</v>
      </c>
      <c r="C23" s="115" t="s">
        <v>1298</v>
      </c>
      <c r="D23" s="113">
        <v>0</v>
      </c>
      <c r="E23" s="113">
        <v>0</v>
      </c>
      <c r="F23" s="113">
        <v>0</v>
      </c>
      <c r="G23" s="113">
        <v>0</v>
      </c>
      <c r="H23" s="113">
        <v>0</v>
      </c>
      <c r="I23" s="113">
        <v>0</v>
      </c>
      <c r="J23" s="113">
        <v>0</v>
      </c>
      <c r="K23" s="113">
        <v>0</v>
      </c>
      <c r="L23" s="113">
        <v>0</v>
      </c>
      <c r="M23" s="113">
        <v>0</v>
      </c>
      <c r="N23" s="113">
        <v>0</v>
      </c>
      <c r="O23" s="113">
        <v>0</v>
      </c>
      <c r="P23" s="113">
        <v>0</v>
      </c>
      <c r="Q23" s="113">
        <v>0</v>
      </c>
      <c r="R23" s="113">
        <v>0</v>
      </c>
      <c r="S23" s="113">
        <v>0</v>
      </c>
      <c r="T23" s="113">
        <v>0</v>
      </c>
      <c r="U23" s="113">
        <v>0</v>
      </c>
      <c r="V23" s="113">
        <v>0</v>
      </c>
      <c r="W23" s="113">
        <v>0</v>
      </c>
      <c r="X23" s="113">
        <v>0</v>
      </c>
      <c r="Y23" s="113">
        <v>0</v>
      </c>
      <c r="Z23" s="113">
        <v>0</v>
      </c>
      <c r="AA23" s="113">
        <v>0</v>
      </c>
      <c r="AB23" s="113">
        <v>0</v>
      </c>
      <c r="AC23" s="113">
        <v>0</v>
      </c>
      <c r="AD23" s="113">
        <v>0</v>
      </c>
      <c r="AE23" s="113">
        <v>0</v>
      </c>
      <c r="AF23" s="113">
        <v>0</v>
      </c>
      <c r="AG23" s="113">
        <v>0</v>
      </c>
      <c r="AH23" s="113">
        <v>0</v>
      </c>
      <c r="AI23" s="113">
        <v>0</v>
      </c>
      <c r="AJ23" s="113">
        <v>0</v>
      </c>
      <c r="AK23" s="113">
        <v>0</v>
      </c>
      <c r="AL23" s="113">
        <v>0</v>
      </c>
      <c r="AM23" s="113">
        <f t="shared" si="0"/>
        <v>0</v>
      </c>
      <c r="AP23" s="70"/>
    </row>
    <row r="24" spans="1:42" ht="33" hidden="1" customHeight="1">
      <c r="A24" s="87">
        <v>51</v>
      </c>
      <c r="B24" s="88" t="s">
        <v>1409</v>
      </c>
      <c r="C24" s="89" t="s">
        <v>1330</v>
      </c>
      <c r="D24" s="113">
        <v>0</v>
      </c>
      <c r="E24" s="113">
        <v>0</v>
      </c>
      <c r="F24" s="113">
        <v>0</v>
      </c>
      <c r="G24" s="113">
        <v>0</v>
      </c>
      <c r="H24" s="113">
        <v>0</v>
      </c>
      <c r="I24" s="113">
        <v>0</v>
      </c>
      <c r="J24" s="113">
        <v>0</v>
      </c>
      <c r="K24" s="113">
        <v>0</v>
      </c>
      <c r="L24" s="113">
        <v>0</v>
      </c>
      <c r="M24" s="113">
        <v>0</v>
      </c>
      <c r="N24" s="113">
        <v>0</v>
      </c>
      <c r="O24" s="113">
        <v>0</v>
      </c>
      <c r="P24" s="113">
        <v>0</v>
      </c>
      <c r="Q24" s="113">
        <v>0</v>
      </c>
      <c r="R24" s="113">
        <v>0</v>
      </c>
      <c r="S24" s="113">
        <v>0</v>
      </c>
      <c r="T24" s="113">
        <v>0</v>
      </c>
      <c r="U24" s="113">
        <v>0</v>
      </c>
      <c r="V24" s="113">
        <v>0</v>
      </c>
      <c r="W24" s="113">
        <v>0</v>
      </c>
      <c r="X24" s="113">
        <v>0</v>
      </c>
      <c r="Y24" s="113">
        <v>0</v>
      </c>
      <c r="Z24" s="113">
        <v>0</v>
      </c>
      <c r="AA24" s="113">
        <v>0</v>
      </c>
      <c r="AB24" s="113">
        <v>0</v>
      </c>
      <c r="AC24" s="113">
        <v>0</v>
      </c>
      <c r="AD24" s="113">
        <v>0</v>
      </c>
      <c r="AE24" s="113">
        <v>0</v>
      </c>
      <c r="AF24" s="113">
        <v>0</v>
      </c>
      <c r="AG24" s="113">
        <v>0</v>
      </c>
      <c r="AH24" s="113">
        <v>0</v>
      </c>
      <c r="AI24" s="113">
        <v>0</v>
      </c>
      <c r="AJ24" s="113">
        <v>0</v>
      </c>
      <c r="AK24" s="113">
        <v>0</v>
      </c>
      <c r="AL24" s="113">
        <v>0</v>
      </c>
      <c r="AM24" s="113">
        <f t="shared" si="0"/>
        <v>0</v>
      </c>
      <c r="AP24" s="70"/>
    </row>
    <row r="25" spans="1:42" ht="33" customHeight="1">
      <c r="A25" s="257">
        <v>52</v>
      </c>
      <c r="B25" s="88" t="s">
        <v>703</v>
      </c>
      <c r="C25" s="89" t="s">
        <v>1338</v>
      </c>
      <c r="D25" s="113">
        <v>0</v>
      </c>
      <c r="E25" s="113">
        <v>0</v>
      </c>
      <c r="F25" s="113">
        <v>49609</v>
      </c>
      <c r="G25" s="113">
        <v>6454.16</v>
      </c>
      <c r="H25" s="113">
        <v>0</v>
      </c>
      <c r="I25" s="113">
        <v>0</v>
      </c>
      <c r="J25" s="113">
        <v>0</v>
      </c>
      <c r="K25" s="113">
        <v>0</v>
      </c>
      <c r="L25" s="113">
        <v>0</v>
      </c>
      <c r="M25" s="113">
        <v>0</v>
      </c>
      <c r="N25" s="113">
        <v>0</v>
      </c>
      <c r="O25" s="113">
        <v>0</v>
      </c>
      <c r="P25" s="113">
        <v>0</v>
      </c>
      <c r="Q25" s="113">
        <v>0</v>
      </c>
      <c r="R25" s="113">
        <v>0</v>
      </c>
      <c r="S25" s="113">
        <v>0</v>
      </c>
      <c r="T25" s="113">
        <v>0</v>
      </c>
      <c r="U25" s="113">
        <v>0</v>
      </c>
      <c r="V25" s="113">
        <v>0</v>
      </c>
      <c r="W25" s="113">
        <v>0</v>
      </c>
      <c r="X25" s="113">
        <v>0</v>
      </c>
      <c r="Y25" s="113">
        <v>0</v>
      </c>
      <c r="Z25" s="113">
        <v>0</v>
      </c>
      <c r="AA25" s="113">
        <v>0</v>
      </c>
      <c r="AB25" s="113">
        <v>0</v>
      </c>
      <c r="AC25" s="113">
        <v>0</v>
      </c>
      <c r="AD25" s="113">
        <v>0</v>
      </c>
      <c r="AE25" s="113">
        <v>0</v>
      </c>
      <c r="AF25" s="113">
        <v>0</v>
      </c>
      <c r="AG25" s="113">
        <v>0</v>
      </c>
      <c r="AH25" s="113">
        <v>0</v>
      </c>
      <c r="AI25" s="113">
        <v>0</v>
      </c>
      <c r="AJ25" s="113">
        <v>0</v>
      </c>
      <c r="AK25" s="113">
        <v>0</v>
      </c>
      <c r="AL25" s="113">
        <v>0</v>
      </c>
      <c r="AM25" s="113">
        <f t="shared" si="0"/>
        <v>56063.16</v>
      </c>
      <c r="AP25" s="70"/>
    </row>
    <row r="26" spans="1:42" ht="33" customHeight="1">
      <c r="A26" s="257">
        <v>66</v>
      </c>
      <c r="B26" s="88" t="s">
        <v>704</v>
      </c>
      <c r="C26" s="89" t="s">
        <v>1339</v>
      </c>
      <c r="D26" s="113">
        <v>3822335.36</v>
      </c>
      <c r="E26" s="113">
        <v>261996.5</v>
      </c>
      <c r="F26" s="113">
        <v>20898.7</v>
      </c>
      <c r="G26" s="113">
        <v>8771.7999999999993</v>
      </c>
      <c r="H26" s="113">
        <v>0</v>
      </c>
      <c r="I26" s="113">
        <v>0</v>
      </c>
      <c r="J26" s="113">
        <v>43631.07</v>
      </c>
      <c r="K26" s="113">
        <v>0</v>
      </c>
      <c r="L26" s="113">
        <v>27132.46</v>
      </c>
      <c r="M26" s="113">
        <v>0</v>
      </c>
      <c r="N26" s="113">
        <v>0</v>
      </c>
      <c r="O26" s="113">
        <v>0</v>
      </c>
      <c r="P26" s="113">
        <v>0</v>
      </c>
      <c r="Q26" s="113">
        <v>0</v>
      </c>
      <c r="R26" s="113">
        <v>0</v>
      </c>
      <c r="S26" s="113">
        <v>0</v>
      </c>
      <c r="T26" s="113">
        <v>0</v>
      </c>
      <c r="U26" s="113">
        <v>0</v>
      </c>
      <c r="V26" s="113">
        <v>0</v>
      </c>
      <c r="W26" s="113">
        <v>0</v>
      </c>
      <c r="X26" s="113">
        <v>0</v>
      </c>
      <c r="Y26" s="113">
        <v>0</v>
      </c>
      <c r="Z26" s="113">
        <v>0</v>
      </c>
      <c r="AA26" s="113">
        <v>0</v>
      </c>
      <c r="AB26" s="113">
        <v>4802000</v>
      </c>
      <c r="AC26" s="113">
        <v>0</v>
      </c>
      <c r="AD26" s="113">
        <v>0</v>
      </c>
      <c r="AE26" s="113">
        <v>0</v>
      </c>
      <c r="AF26" s="113">
        <v>0</v>
      </c>
      <c r="AG26" s="113">
        <v>0</v>
      </c>
      <c r="AH26" s="113">
        <v>0</v>
      </c>
      <c r="AI26" s="113">
        <v>0</v>
      </c>
      <c r="AJ26" s="113">
        <v>0</v>
      </c>
      <c r="AK26" s="113">
        <v>0</v>
      </c>
      <c r="AL26" s="113">
        <v>0</v>
      </c>
      <c r="AM26" s="113">
        <f t="shared" si="0"/>
        <v>8986765.8900000006</v>
      </c>
      <c r="AP26" s="70"/>
    </row>
    <row r="27" spans="1:42" ht="33" customHeight="1">
      <c r="A27" s="257">
        <v>70</v>
      </c>
      <c r="B27" s="88" t="s">
        <v>705</v>
      </c>
      <c r="C27" s="89" t="s">
        <v>1339</v>
      </c>
      <c r="D27" s="113">
        <v>0</v>
      </c>
      <c r="E27" s="113">
        <v>0</v>
      </c>
      <c r="F27" s="113">
        <v>0</v>
      </c>
      <c r="G27" s="113">
        <v>31600.249999999993</v>
      </c>
      <c r="H27" s="113">
        <v>0</v>
      </c>
      <c r="I27" s="113">
        <v>0</v>
      </c>
      <c r="J27" s="113">
        <v>0</v>
      </c>
      <c r="K27" s="113">
        <v>0</v>
      </c>
      <c r="L27" s="113">
        <v>0</v>
      </c>
      <c r="M27" s="113">
        <v>0</v>
      </c>
      <c r="N27" s="113">
        <v>0</v>
      </c>
      <c r="O27" s="113">
        <v>0</v>
      </c>
      <c r="P27" s="113">
        <v>0</v>
      </c>
      <c r="Q27" s="113">
        <v>0</v>
      </c>
      <c r="R27" s="113">
        <v>0</v>
      </c>
      <c r="S27" s="113">
        <v>0</v>
      </c>
      <c r="T27" s="113">
        <v>0</v>
      </c>
      <c r="U27" s="113">
        <v>0</v>
      </c>
      <c r="V27" s="113">
        <v>0</v>
      </c>
      <c r="W27" s="113">
        <v>0</v>
      </c>
      <c r="X27" s="113">
        <v>0</v>
      </c>
      <c r="Y27" s="113">
        <v>0</v>
      </c>
      <c r="Z27" s="113">
        <v>0</v>
      </c>
      <c r="AA27" s="113">
        <v>0</v>
      </c>
      <c r="AB27" s="113">
        <v>0</v>
      </c>
      <c r="AC27" s="113">
        <v>0</v>
      </c>
      <c r="AD27" s="113">
        <v>0</v>
      </c>
      <c r="AE27" s="113">
        <v>0</v>
      </c>
      <c r="AF27" s="113">
        <v>0</v>
      </c>
      <c r="AG27" s="113">
        <v>0</v>
      </c>
      <c r="AH27" s="113">
        <v>0</v>
      </c>
      <c r="AI27" s="113">
        <v>0</v>
      </c>
      <c r="AJ27" s="113">
        <v>0</v>
      </c>
      <c r="AK27" s="113">
        <v>0</v>
      </c>
      <c r="AL27" s="113">
        <v>0</v>
      </c>
      <c r="AM27" s="113">
        <f t="shared" si="0"/>
        <v>31600.249999999993</v>
      </c>
      <c r="AP27" s="70"/>
    </row>
    <row r="28" spans="1:42" ht="33" customHeight="1">
      <c r="A28" s="257">
        <v>76</v>
      </c>
      <c r="B28" s="88" t="s">
        <v>706</v>
      </c>
      <c r="C28" s="89" t="s">
        <v>1330</v>
      </c>
      <c r="D28" s="113">
        <v>6482326.4699999997</v>
      </c>
      <c r="E28" s="113">
        <v>0</v>
      </c>
      <c r="F28" s="113">
        <v>0</v>
      </c>
      <c r="G28" s="113">
        <v>46365.289999999994</v>
      </c>
      <c r="H28" s="113">
        <v>0</v>
      </c>
      <c r="I28" s="113">
        <v>0</v>
      </c>
      <c r="J28" s="113">
        <v>0</v>
      </c>
      <c r="K28" s="113">
        <v>0</v>
      </c>
      <c r="L28" s="113">
        <v>295.31</v>
      </c>
      <c r="M28" s="113">
        <v>0</v>
      </c>
      <c r="N28" s="113">
        <v>0</v>
      </c>
      <c r="O28" s="113">
        <v>0</v>
      </c>
      <c r="P28" s="113">
        <v>0</v>
      </c>
      <c r="Q28" s="113">
        <v>0</v>
      </c>
      <c r="R28" s="113">
        <v>0</v>
      </c>
      <c r="S28" s="113">
        <v>0</v>
      </c>
      <c r="T28" s="113">
        <v>0</v>
      </c>
      <c r="U28" s="113">
        <v>0</v>
      </c>
      <c r="V28" s="113">
        <v>0</v>
      </c>
      <c r="W28" s="113">
        <v>0</v>
      </c>
      <c r="X28" s="113">
        <v>0</v>
      </c>
      <c r="Y28" s="113">
        <v>0</v>
      </c>
      <c r="Z28" s="113">
        <v>0</v>
      </c>
      <c r="AA28" s="113">
        <v>0</v>
      </c>
      <c r="AB28" s="113">
        <v>0</v>
      </c>
      <c r="AC28" s="113">
        <v>0</v>
      </c>
      <c r="AD28" s="113">
        <v>0</v>
      </c>
      <c r="AE28" s="113">
        <v>0</v>
      </c>
      <c r="AF28" s="113">
        <v>0</v>
      </c>
      <c r="AG28" s="113">
        <v>0</v>
      </c>
      <c r="AH28" s="113">
        <v>0</v>
      </c>
      <c r="AI28" s="113">
        <v>0</v>
      </c>
      <c r="AJ28" s="113">
        <v>0</v>
      </c>
      <c r="AK28" s="113">
        <v>0</v>
      </c>
      <c r="AL28" s="113">
        <v>0</v>
      </c>
      <c r="AM28" s="113">
        <f t="shared" si="0"/>
        <v>6528987.0699999994</v>
      </c>
      <c r="AP28" s="70"/>
    </row>
    <row r="29" spans="1:42" ht="33" customHeight="1">
      <c r="A29" s="257">
        <v>78</v>
      </c>
      <c r="B29" s="88" t="s">
        <v>1410</v>
      </c>
      <c r="C29" s="89" t="s">
        <v>1332</v>
      </c>
      <c r="D29" s="113">
        <v>0</v>
      </c>
      <c r="E29" s="113">
        <v>0</v>
      </c>
      <c r="F29" s="113">
        <v>105106.58000000002</v>
      </c>
      <c r="G29" s="113">
        <v>544.04999999999995</v>
      </c>
      <c r="H29" s="113">
        <v>0</v>
      </c>
      <c r="I29" s="113">
        <v>0</v>
      </c>
      <c r="J29" s="113">
        <v>0</v>
      </c>
      <c r="K29" s="113">
        <v>0</v>
      </c>
      <c r="L29" s="113">
        <v>0</v>
      </c>
      <c r="M29" s="113">
        <v>0</v>
      </c>
      <c r="N29" s="113">
        <v>0</v>
      </c>
      <c r="O29" s="113">
        <v>0</v>
      </c>
      <c r="P29" s="113">
        <v>0</v>
      </c>
      <c r="Q29" s="113">
        <v>0</v>
      </c>
      <c r="R29" s="113">
        <v>0</v>
      </c>
      <c r="S29" s="113">
        <v>0</v>
      </c>
      <c r="T29" s="113">
        <v>0</v>
      </c>
      <c r="U29" s="113">
        <v>0</v>
      </c>
      <c r="V29" s="113">
        <v>0</v>
      </c>
      <c r="W29" s="113">
        <v>0</v>
      </c>
      <c r="X29" s="113">
        <v>0</v>
      </c>
      <c r="Y29" s="113">
        <v>0</v>
      </c>
      <c r="Z29" s="113">
        <v>0</v>
      </c>
      <c r="AA29" s="113">
        <v>0</v>
      </c>
      <c r="AB29" s="113">
        <v>0</v>
      </c>
      <c r="AC29" s="113">
        <v>0</v>
      </c>
      <c r="AD29" s="113">
        <v>0</v>
      </c>
      <c r="AE29" s="113">
        <v>0</v>
      </c>
      <c r="AF29" s="113">
        <v>0</v>
      </c>
      <c r="AG29" s="113">
        <v>0</v>
      </c>
      <c r="AH29" s="113">
        <v>0</v>
      </c>
      <c r="AI29" s="113">
        <v>0</v>
      </c>
      <c r="AJ29" s="113">
        <v>0</v>
      </c>
      <c r="AK29" s="113">
        <v>0</v>
      </c>
      <c r="AL29" s="113">
        <v>0</v>
      </c>
      <c r="AM29" s="113">
        <f t="shared" si="0"/>
        <v>105650.63000000002</v>
      </c>
      <c r="AP29" s="70"/>
    </row>
    <row r="30" spans="1:42" ht="33" hidden="1" customHeight="1">
      <c r="A30" s="87">
        <v>80</v>
      </c>
      <c r="B30" s="88" t="s">
        <v>708</v>
      </c>
      <c r="C30" s="115" t="s">
        <v>1298</v>
      </c>
      <c r="D30" s="113">
        <v>0</v>
      </c>
      <c r="E30" s="113">
        <v>0</v>
      </c>
      <c r="F30" s="113">
        <v>0</v>
      </c>
      <c r="G30" s="113">
        <v>0</v>
      </c>
      <c r="H30" s="113">
        <v>0</v>
      </c>
      <c r="I30" s="113">
        <v>0</v>
      </c>
      <c r="J30" s="113">
        <v>0</v>
      </c>
      <c r="K30" s="113">
        <v>0</v>
      </c>
      <c r="L30" s="113">
        <v>0</v>
      </c>
      <c r="M30" s="113">
        <v>0</v>
      </c>
      <c r="N30" s="113">
        <v>0</v>
      </c>
      <c r="O30" s="113">
        <v>0</v>
      </c>
      <c r="P30" s="113">
        <v>0</v>
      </c>
      <c r="Q30" s="113">
        <v>0</v>
      </c>
      <c r="R30" s="113">
        <v>0</v>
      </c>
      <c r="S30" s="113">
        <v>0</v>
      </c>
      <c r="T30" s="113">
        <v>0</v>
      </c>
      <c r="U30" s="113">
        <v>0</v>
      </c>
      <c r="V30" s="113">
        <v>0</v>
      </c>
      <c r="W30" s="113">
        <v>0</v>
      </c>
      <c r="X30" s="113">
        <v>0</v>
      </c>
      <c r="Y30" s="113">
        <v>0</v>
      </c>
      <c r="Z30" s="113">
        <v>0</v>
      </c>
      <c r="AA30" s="113">
        <v>0</v>
      </c>
      <c r="AB30" s="113">
        <v>0</v>
      </c>
      <c r="AC30" s="113">
        <v>0</v>
      </c>
      <c r="AD30" s="113">
        <v>0</v>
      </c>
      <c r="AE30" s="113">
        <v>0</v>
      </c>
      <c r="AF30" s="113">
        <v>0</v>
      </c>
      <c r="AG30" s="113">
        <v>0</v>
      </c>
      <c r="AH30" s="113">
        <v>0</v>
      </c>
      <c r="AI30" s="113">
        <v>0</v>
      </c>
      <c r="AJ30" s="113">
        <v>0</v>
      </c>
      <c r="AK30" s="113">
        <v>0</v>
      </c>
      <c r="AL30" s="113">
        <v>0</v>
      </c>
      <c r="AM30" s="113">
        <f t="shared" si="0"/>
        <v>0</v>
      </c>
      <c r="AP30" s="70"/>
    </row>
    <row r="31" spans="1:42" ht="33" customHeight="1">
      <c r="A31" s="257">
        <v>81</v>
      </c>
      <c r="B31" s="258" t="s">
        <v>709</v>
      </c>
      <c r="C31" s="89" t="s">
        <v>1330</v>
      </c>
      <c r="D31" s="113">
        <v>0</v>
      </c>
      <c r="E31" s="113">
        <v>309875.11</v>
      </c>
      <c r="F31" s="113">
        <v>566401204</v>
      </c>
      <c r="G31" s="113">
        <v>631359.45000000019</v>
      </c>
      <c r="H31" s="113">
        <v>0</v>
      </c>
      <c r="I31" s="113">
        <v>0</v>
      </c>
      <c r="J31" s="113">
        <v>8289</v>
      </c>
      <c r="K31" s="113">
        <v>0</v>
      </c>
      <c r="L31" s="113">
        <v>0</v>
      </c>
      <c r="M31" s="113">
        <v>0</v>
      </c>
      <c r="N31" s="113">
        <v>0</v>
      </c>
      <c r="O31" s="113">
        <v>0</v>
      </c>
      <c r="P31" s="113">
        <v>0</v>
      </c>
      <c r="Q31" s="113">
        <v>0</v>
      </c>
      <c r="R31" s="113">
        <v>0</v>
      </c>
      <c r="S31" s="113">
        <v>0</v>
      </c>
      <c r="T31" s="113">
        <v>0</v>
      </c>
      <c r="U31" s="113">
        <v>0</v>
      </c>
      <c r="V31" s="113">
        <v>0</v>
      </c>
      <c r="W31" s="113">
        <v>0</v>
      </c>
      <c r="X31" s="113">
        <v>0</v>
      </c>
      <c r="Y31" s="113">
        <v>0</v>
      </c>
      <c r="Z31" s="113">
        <v>0</v>
      </c>
      <c r="AA31" s="113">
        <v>100.02</v>
      </c>
      <c r="AB31" s="113">
        <v>150953593.41999999</v>
      </c>
      <c r="AC31" s="113">
        <v>0</v>
      </c>
      <c r="AD31" s="113">
        <v>0</v>
      </c>
      <c r="AE31" s="113">
        <v>0</v>
      </c>
      <c r="AF31" s="113">
        <v>0</v>
      </c>
      <c r="AG31" s="113">
        <v>0</v>
      </c>
      <c r="AH31" s="113">
        <v>0</v>
      </c>
      <c r="AI31" s="113">
        <v>0</v>
      </c>
      <c r="AJ31" s="113">
        <v>0</v>
      </c>
      <c r="AK31" s="113">
        <v>0</v>
      </c>
      <c r="AL31" s="113">
        <v>0</v>
      </c>
      <c r="AM31" s="113">
        <f t="shared" si="0"/>
        <v>718304421</v>
      </c>
      <c r="AP31" s="70"/>
    </row>
    <row r="32" spans="1:42" ht="33" customHeight="1">
      <c r="A32" s="257">
        <v>85</v>
      </c>
      <c r="B32" s="88" t="s">
        <v>1411</v>
      </c>
      <c r="C32" s="89" t="s">
        <v>1332</v>
      </c>
      <c r="D32" s="113">
        <v>0</v>
      </c>
      <c r="E32" s="113">
        <v>0</v>
      </c>
      <c r="F32" s="113">
        <v>0</v>
      </c>
      <c r="G32" s="113">
        <v>4066.67</v>
      </c>
      <c r="H32" s="113">
        <v>0</v>
      </c>
      <c r="I32" s="113">
        <v>0</v>
      </c>
      <c r="J32" s="113">
        <v>0</v>
      </c>
      <c r="K32" s="113">
        <v>0</v>
      </c>
      <c r="L32" s="113">
        <v>0</v>
      </c>
      <c r="M32" s="113">
        <v>0</v>
      </c>
      <c r="N32" s="113">
        <v>0</v>
      </c>
      <c r="O32" s="113">
        <v>0</v>
      </c>
      <c r="P32" s="113">
        <v>0</v>
      </c>
      <c r="Q32" s="113">
        <v>0</v>
      </c>
      <c r="R32" s="113">
        <v>0</v>
      </c>
      <c r="S32" s="113">
        <v>0</v>
      </c>
      <c r="T32" s="113">
        <v>0</v>
      </c>
      <c r="U32" s="113">
        <v>0</v>
      </c>
      <c r="V32" s="113">
        <v>0</v>
      </c>
      <c r="W32" s="113">
        <v>0</v>
      </c>
      <c r="X32" s="113">
        <v>0</v>
      </c>
      <c r="Y32" s="113">
        <v>0</v>
      </c>
      <c r="Z32" s="113">
        <v>0</v>
      </c>
      <c r="AA32" s="113">
        <v>50.01</v>
      </c>
      <c r="AB32" s="113">
        <v>1920147.61</v>
      </c>
      <c r="AC32" s="113">
        <v>0</v>
      </c>
      <c r="AD32" s="113">
        <v>0</v>
      </c>
      <c r="AE32" s="113">
        <v>0</v>
      </c>
      <c r="AF32" s="113">
        <v>0</v>
      </c>
      <c r="AG32" s="113">
        <v>0</v>
      </c>
      <c r="AH32" s="113">
        <v>0</v>
      </c>
      <c r="AI32" s="113">
        <v>0</v>
      </c>
      <c r="AJ32" s="113">
        <v>0</v>
      </c>
      <c r="AK32" s="113">
        <v>0</v>
      </c>
      <c r="AL32" s="113">
        <v>0</v>
      </c>
      <c r="AM32" s="113">
        <f t="shared" si="0"/>
        <v>1924264.29</v>
      </c>
      <c r="AP32" s="70"/>
    </row>
    <row r="33" spans="1:42" ht="33" customHeight="1">
      <c r="A33" s="257">
        <v>86</v>
      </c>
      <c r="B33" s="88" t="s">
        <v>710</v>
      </c>
      <c r="C33" s="89" t="s">
        <v>1333</v>
      </c>
      <c r="D33" s="113">
        <v>0</v>
      </c>
      <c r="E33" s="113">
        <v>3279439.91</v>
      </c>
      <c r="F33" s="113">
        <v>0</v>
      </c>
      <c r="G33" s="113">
        <v>10893961.729999997</v>
      </c>
      <c r="H33" s="113">
        <v>0</v>
      </c>
      <c r="I33" s="113">
        <v>0</v>
      </c>
      <c r="J33" s="113">
        <v>1957547.8199999998</v>
      </c>
      <c r="K33" s="113">
        <v>0</v>
      </c>
      <c r="L33" s="113">
        <v>150</v>
      </c>
      <c r="M33" s="113">
        <v>0</v>
      </c>
      <c r="N33" s="113">
        <v>0</v>
      </c>
      <c r="O33" s="113">
        <v>0</v>
      </c>
      <c r="P33" s="113">
        <v>0</v>
      </c>
      <c r="Q33" s="113">
        <v>87647.310000000012</v>
      </c>
      <c r="R33" s="113">
        <v>0</v>
      </c>
      <c r="S33" s="113">
        <v>0</v>
      </c>
      <c r="T33" s="113">
        <v>0</v>
      </c>
      <c r="U33" s="113">
        <v>0</v>
      </c>
      <c r="V33" s="113">
        <v>0</v>
      </c>
      <c r="W33" s="113">
        <v>0</v>
      </c>
      <c r="X33" s="113">
        <v>0</v>
      </c>
      <c r="Y33" s="113">
        <v>0</v>
      </c>
      <c r="Z33" s="113">
        <v>0</v>
      </c>
      <c r="AA33" s="113">
        <v>350.07</v>
      </c>
      <c r="AB33" s="113">
        <v>19037637.809999999</v>
      </c>
      <c r="AC33" s="113">
        <v>0</v>
      </c>
      <c r="AD33" s="113">
        <v>0</v>
      </c>
      <c r="AE33" s="113">
        <v>0</v>
      </c>
      <c r="AF33" s="113">
        <v>0</v>
      </c>
      <c r="AG33" s="113">
        <v>0</v>
      </c>
      <c r="AH33" s="113">
        <v>0</v>
      </c>
      <c r="AI33" s="113">
        <v>0</v>
      </c>
      <c r="AJ33" s="113">
        <v>0</v>
      </c>
      <c r="AK33" s="113">
        <v>0</v>
      </c>
      <c r="AL33" s="113">
        <v>0</v>
      </c>
      <c r="AM33" s="113">
        <f t="shared" si="0"/>
        <v>35256734.649999999</v>
      </c>
      <c r="AP33" s="70"/>
    </row>
    <row r="34" spans="1:42" ht="33" customHeight="1">
      <c r="A34" s="257">
        <v>87</v>
      </c>
      <c r="B34" s="88" t="s">
        <v>711</v>
      </c>
      <c r="C34" s="89" t="s">
        <v>1339</v>
      </c>
      <c r="D34" s="113">
        <v>0</v>
      </c>
      <c r="E34" s="113">
        <v>0</v>
      </c>
      <c r="F34" s="113">
        <v>0</v>
      </c>
      <c r="G34" s="113">
        <v>971628.12000000011</v>
      </c>
      <c r="H34" s="113">
        <v>0</v>
      </c>
      <c r="I34" s="113">
        <v>0</v>
      </c>
      <c r="J34" s="113">
        <v>0</v>
      </c>
      <c r="K34" s="113">
        <v>0</v>
      </c>
      <c r="L34" s="113">
        <v>3946.5099999999998</v>
      </c>
      <c r="M34" s="113">
        <v>0</v>
      </c>
      <c r="N34" s="113">
        <v>0</v>
      </c>
      <c r="O34" s="113">
        <v>0</v>
      </c>
      <c r="P34" s="113">
        <v>0</v>
      </c>
      <c r="Q34" s="113">
        <v>0</v>
      </c>
      <c r="R34" s="113">
        <v>0</v>
      </c>
      <c r="S34" s="113">
        <v>0</v>
      </c>
      <c r="T34" s="113">
        <v>0</v>
      </c>
      <c r="U34" s="113">
        <v>0</v>
      </c>
      <c r="V34" s="113">
        <v>0</v>
      </c>
      <c r="W34" s="113">
        <v>0</v>
      </c>
      <c r="X34" s="113">
        <v>0</v>
      </c>
      <c r="Y34" s="113">
        <v>0</v>
      </c>
      <c r="Z34" s="113">
        <v>0</v>
      </c>
      <c r="AA34" s="113">
        <v>0</v>
      </c>
      <c r="AB34" s="113">
        <v>0</v>
      </c>
      <c r="AC34" s="113">
        <v>0</v>
      </c>
      <c r="AD34" s="113">
        <v>0</v>
      </c>
      <c r="AE34" s="113">
        <v>0</v>
      </c>
      <c r="AF34" s="113">
        <v>0</v>
      </c>
      <c r="AG34" s="113">
        <v>0</v>
      </c>
      <c r="AH34" s="113">
        <v>0</v>
      </c>
      <c r="AI34" s="113">
        <v>0</v>
      </c>
      <c r="AJ34" s="113">
        <v>0</v>
      </c>
      <c r="AK34" s="113">
        <v>0</v>
      </c>
      <c r="AL34" s="113">
        <v>0</v>
      </c>
      <c r="AM34" s="113">
        <f t="shared" si="0"/>
        <v>975574.63000000012</v>
      </c>
      <c r="AP34" s="70"/>
    </row>
    <row r="35" spans="1:42" ht="33" hidden="1" customHeight="1">
      <c r="A35" s="87">
        <v>95</v>
      </c>
      <c r="B35" s="88" t="s">
        <v>712</v>
      </c>
      <c r="C35" s="89" t="s">
        <v>1335</v>
      </c>
      <c r="D35" s="113">
        <v>0</v>
      </c>
      <c r="E35" s="113">
        <v>0</v>
      </c>
      <c r="F35" s="113">
        <v>0</v>
      </c>
      <c r="G35" s="113">
        <v>0</v>
      </c>
      <c r="H35" s="113">
        <v>0</v>
      </c>
      <c r="I35" s="113">
        <v>0</v>
      </c>
      <c r="J35" s="113">
        <v>0</v>
      </c>
      <c r="K35" s="113">
        <v>0</v>
      </c>
      <c r="L35" s="113">
        <v>0</v>
      </c>
      <c r="M35" s="113">
        <v>0</v>
      </c>
      <c r="N35" s="113">
        <v>0</v>
      </c>
      <c r="O35" s="113">
        <v>0</v>
      </c>
      <c r="P35" s="113">
        <v>0</v>
      </c>
      <c r="Q35" s="113">
        <v>0</v>
      </c>
      <c r="R35" s="113">
        <v>0</v>
      </c>
      <c r="S35" s="113">
        <v>0</v>
      </c>
      <c r="T35" s="113">
        <v>0</v>
      </c>
      <c r="U35" s="113">
        <v>0</v>
      </c>
      <c r="V35" s="113">
        <v>0</v>
      </c>
      <c r="W35" s="113">
        <v>0</v>
      </c>
      <c r="X35" s="113">
        <v>0</v>
      </c>
      <c r="Y35" s="113">
        <v>0</v>
      </c>
      <c r="Z35" s="113">
        <v>0</v>
      </c>
      <c r="AA35" s="113">
        <v>0</v>
      </c>
      <c r="AB35" s="113">
        <v>0</v>
      </c>
      <c r="AC35" s="113">
        <v>0</v>
      </c>
      <c r="AD35" s="113">
        <v>0</v>
      </c>
      <c r="AE35" s="113">
        <v>0</v>
      </c>
      <c r="AF35" s="113">
        <v>0</v>
      </c>
      <c r="AG35" s="113">
        <v>0</v>
      </c>
      <c r="AH35" s="113">
        <v>0</v>
      </c>
      <c r="AI35" s="113">
        <v>0</v>
      </c>
      <c r="AJ35" s="113">
        <v>0</v>
      </c>
      <c r="AK35" s="113">
        <v>0</v>
      </c>
      <c r="AL35" s="113">
        <v>0</v>
      </c>
      <c r="AM35" s="113">
        <f t="shared" si="0"/>
        <v>0</v>
      </c>
      <c r="AP35" s="70"/>
    </row>
    <row r="36" spans="1:42" ht="33" customHeight="1">
      <c r="A36" s="257" t="s">
        <v>617</v>
      </c>
      <c r="B36" s="88" t="s">
        <v>713</v>
      </c>
      <c r="C36" s="115" t="s">
        <v>1336</v>
      </c>
      <c r="D36" s="113">
        <v>9864595.8900000006</v>
      </c>
      <c r="E36" s="113">
        <v>0</v>
      </c>
      <c r="F36" s="113">
        <v>0</v>
      </c>
      <c r="G36" s="113">
        <v>0</v>
      </c>
      <c r="H36" s="113">
        <v>0</v>
      </c>
      <c r="I36" s="113">
        <v>0</v>
      </c>
      <c r="J36" s="113">
        <v>0</v>
      </c>
      <c r="K36" s="113">
        <v>0</v>
      </c>
      <c r="L36" s="113">
        <v>0</v>
      </c>
      <c r="M36" s="113">
        <v>0</v>
      </c>
      <c r="N36" s="113">
        <v>0</v>
      </c>
      <c r="O36" s="113">
        <v>0</v>
      </c>
      <c r="P36" s="113">
        <v>0</v>
      </c>
      <c r="Q36" s="113">
        <v>0</v>
      </c>
      <c r="R36" s="113">
        <v>0</v>
      </c>
      <c r="S36" s="113">
        <v>0</v>
      </c>
      <c r="T36" s="113">
        <v>0</v>
      </c>
      <c r="U36" s="113">
        <v>0</v>
      </c>
      <c r="V36" s="113">
        <v>0</v>
      </c>
      <c r="W36" s="113">
        <v>0</v>
      </c>
      <c r="X36" s="113">
        <v>0</v>
      </c>
      <c r="Y36" s="113">
        <v>0</v>
      </c>
      <c r="Z36" s="113">
        <v>0</v>
      </c>
      <c r="AA36" s="113">
        <v>0</v>
      </c>
      <c r="AB36" s="113">
        <v>0</v>
      </c>
      <c r="AC36" s="113">
        <v>0</v>
      </c>
      <c r="AD36" s="113">
        <v>0</v>
      </c>
      <c r="AE36" s="113">
        <v>0</v>
      </c>
      <c r="AF36" s="113">
        <v>0</v>
      </c>
      <c r="AG36" s="113">
        <v>0</v>
      </c>
      <c r="AH36" s="113">
        <v>0</v>
      </c>
      <c r="AI36" s="113">
        <v>0</v>
      </c>
      <c r="AJ36" s="113">
        <v>0</v>
      </c>
      <c r="AK36" s="113">
        <v>0</v>
      </c>
      <c r="AL36" s="113">
        <v>0</v>
      </c>
      <c r="AM36" s="113">
        <f t="shared" si="0"/>
        <v>9864595.8900000006</v>
      </c>
      <c r="AP36" s="70"/>
    </row>
    <row r="37" spans="1:42" ht="33" customHeight="1">
      <c r="A37" s="257" t="s">
        <v>619</v>
      </c>
      <c r="B37" s="88" t="s">
        <v>713</v>
      </c>
      <c r="C37" s="115" t="s">
        <v>1336</v>
      </c>
      <c r="D37" s="113">
        <v>96939.14</v>
      </c>
      <c r="E37" s="113">
        <v>9458557.2600000016</v>
      </c>
      <c r="F37" s="113">
        <v>163302528.15000001</v>
      </c>
      <c r="G37" s="113">
        <v>8089147.9000000022</v>
      </c>
      <c r="H37" s="113">
        <v>0</v>
      </c>
      <c r="I37" s="113">
        <v>650</v>
      </c>
      <c r="J37" s="113">
        <v>39249618.060000002</v>
      </c>
      <c r="K37" s="113">
        <v>0</v>
      </c>
      <c r="L37" s="113">
        <v>1761.7600000000002</v>
      </c>
      <c r="M37" s="113">
        <v>202222.79</v>
      </c>
      <c r="N37" s="113">
        <v>0</v>
      </c>
      <c r="O37" s="113">
        <v>0</v>
      </c>
      <c r="P37" s="113">
        <v>0</v>
      </c>
      <c r="Q37" s="113">
        <v>6283249.0399999991</v>
      </c>
      <c r="R37" s="113">
        <v>0</v>
      </c>
      <c r="S37" s="113">
        <v>414600</v>
      </c>
      <c r="T37" s="113">
        <v>0</v>
      </c>
      <c r="U37" s="113">
        <v>0</v>
      </c>
      <c r="V37" s="113">
        <v>0</v>
      </c>
      <c r="W37" s="113">
        <v>0</v>
      </c>
      <c r="X37" s="113">
        <v>0</v>
      </c>
      <c r="Y37" s="113">
        <v>80033.36</v>
      </c>
      <c r="Z37" s="113">
        <v>0</v>
      </c>
      <c r="AA37" s="113">
        <v>50.01</v>
      </c>
      <c r="AB37" s="113">
        <v>1076457.07</v>
      </c>
      <c r="AC37" s="113">
        <v>0</v>
      </c>
      <c r="AD37" s="113">
        <v>0</v>
      </c>
      <c r="AE37" s="113">
        <v>411.6</v>
      </c>
      <c r="AF37" s="113">
        <v>0</v>
      </c>
      <c r="AG37" s="113">
        <v>0</v>
      </c>
      <c r="AH37" s="113">
        <v>0</v>
      </c>
      <c r="AI37" s="113">
        <v>0</v>
      </c>
      <c r="AJ37" s="113">
        <v>0.4800000000000002</v>
      </c>
      <c r="AK37" s="113">
        <v>0</v>
      </c>
      <c r="AL37" s="113">
        <v>0</v>
      </c>
      <c r="AM37" s="113">
        <f t="shared" si="0"/>
        <v>228256226.61999997</v>
      </c>
      <c r="AP37" s="70"/>
    </row>
    <row r="38" spans="1:42" ht="33" customHeight="1">
      <c r="A38" s="257" t="s">
        <v>620</v>
      </c>
      <c r="B38" s="88" t="s">
        <v>714</v>
      </c>
      <c r="C38" s="115" t="s">
        <v>1337</v>
      </c>
      <c r="D38" s="113">
        <v>0</v>
      </c>
      <c r="E38" s="113">
        <v>0</v>
      </c>
      <c r="F38" s="113">
        <v>0</v>
      </c>
      <c r="G38" s="113">
        <v>50</v>
      </c>
      <c r="H38" s="113">
        <v>0</v>
      </c>
      <c r="I38" s="113">
        <v>270790.11000000004</v>
      </c>
      <c r="J38" s="113">
        <v>1017384174.1700002</v>
      </c>
      <c r="K38" s="113">
        <v>0</v>
      </c>
      <c r="L38" s="113">
        <v>0</v>
      </c>
      <c r="M38" s="113">
        <v>88822.720000000001</v>
      </c>
      <c r="N38" s="113">
        <v>0</v>
      </c>
      <c r="O38" s="113">
        <v>174769055.94999999</v>
      </c>
      <c r="P38" s="113">
        <v>0</v>
      </c>
      <c r="Q38" s="113">
        <v>9807006.4299999978</v>
      </c>
      <c r="R38" s="113">
        <v>95346176.680000007</v>
      </c>
      <c r="S38" s="113">
        <v>58834660.780000001</v>
      </c>
      <c r="T38" s="113">
        <v>0</v>
      </c>
      <c r="U38" s="113">
        <v>0</v>
      </c>
      <c r="V38" s="113">
        <v>0</v>
      </c>
      <c r="W38" s="113">
        <v>0</v>
      </c>
      <c r="X38" s="113">
        <v>0</v>
      </c>
      <c r="Y38" s="113">
        <v>100.02</v>
      </c>
      <c r="Z38" s="113">
        <v>0</v>
      </c>
      <c r="AA38" s="113">
        <v>160.94</v>
      </c>
      <c r="AB38" s="113">
        <v>44179635.830000006</v>
      </c>
      <c r="AC38" s="113">
        <v>0</v>
      </c>
      <c r="AD38" s="113">
        <v>0</v>
      </c>
      <c r="AE38" s="113">
        <v>2525750.4000000004</v>
      </c>
      <c r="AF38" s="113">
        <v>0</v>
      </c>
      <c r="AG38" s="113">
        <v>0</v>
      </c>
      <c r="AH38" s="113">
        <v>188247184.61999997</v>
      </c>
      <c r="AI38" s="113">
        <v>0</v>
      </c>
      <c r="AJ38" s="113">
        <v>0</v>
      </c>
      <c r="AK38" s="113">
        <v>0</v>
      </c>
      <c r="AL38" s="113">
        <v>0</v>
      </c>
      <c r="AM38" s="113">
        <f t="shared" si="0"/>
        <v>1591453568.6500003</v>
      </c>
      <c r="AP38" s="70"/>
    </row>
    <row r="39" spans="1:42" ht="33" customHeight="1">
      <c r="A39" s="257" t="s">
        <v>622</v>
      </c>
      <c r="B39" s="88" t="s">
        <v>715</v>
      </c>
      <c r="C39" s="115" t="s">
        <v>1406</v>
      </c>
      <c r="D39" s="113">
        <v>0</v>
      </c>
      <c r="E39" s="113">
        <v>0</v>
      </c>
      <c r="F39" s="113">
        <v>3039878.02</v>
      </c>
      <c r="G39" s="113">
        <v>810786.21000000008</v>
      </c>
      <c r="H39" s="113">
        <v>0</v>
      </c>
      <c r="I39" s="113">
        <v>150</v>
      </c>
      <c r="J39" s="113">
        <v>1313870.9300000002</v>
      </c>
      <c r="K39" s="113">
        <v>0</v>
      </c>
      <c r="L39" s="113">
        <v>0</v>
      </c>
      <c r="M39" s="113">
        <v>430208.08</v>
      </c>
      <c r="N39" s="113">
        <v>0</v>
      </c>
      <c r="O39" s="113">
        <v>0</v>
      </c>
      <c r="P39" s="113">
        <v>0</v>
      </c>
      <c r="Q39" s="113">
        <v>39328087.68</v>
      </c>
      <c r="R39" s="113">
        <v>0</v>
      </c>
      <c r="S39" s="113">
        <v>0</v>
      </c>
      <c r="T39" s="113">
        <v>0</v>
      </c>
      <c r="U39" s="113">
        <v>0</v>
      </c>
      <c r="V39" s="113">
        <v>0</v>
      </c>
      <c r="W39" s="113">
        <v>0</v>
      </c>
      <c r="X39" s="113">
        <v>0</v>
      </c>
      <c r="Y39" s="113">
        <v>0</v>
      </c>
      <c r="Z39" s="113">
        <v>0</v>
      </c>
      <c r="AA39" s="113">
        <v>0</v>
      </c>
      <c r="AB39" s="113">
        <v>0</v>
      </c>
      <c r="AC39" s="113">
        <v>0</v>
      </c>
      <c r="AD39" s="113">
        <v>0</v>
      </c>
      <c r="AE39" s="113">
        <v>0</v>
      </c>
      <c r="AF39" s="113">
        <v>0</v>
      </c>
      <c r="AG39" s="113">
        <v>0</v>
      </c>
      <c r="AH39" s="113">
        <v>0</v>
      </c>
      <c r="AI39" s="113">
        <v>0</v>
      </c>
      <c r="AJ39" s="113">
        <v>0</v>
      </c>
      <c r="AK39" s="113">
        <v>0</v>
      </c>
      <c r="AL39" s="113">
        <v>0</v>
      </c>
      <c r="AM39" s="113">
        <f t="shared" si="0"/>
        <v>44922980.920000002</v>
      </c>
      <c r="AP39" s="70"/>
    </row>
    <row r="40" spans="1:42" ht="33" hidden="1" customHeight="1">
      <c r="A40" s="87" t="s">
        <v>624</v>
      </c>
      <c r="B40" s="88" t="s">
        <v>716</v>
      </c>
      <c r="C40" s="115" t="s">
        <v>1406</v>
      </c>
      <c r="D40" s="113">
        <v>0</v>
      </c>
      <c r="E40" s="113">
        <v>0</v>
      </c>
      <c r="F40" s="113">
        <v>0</v>
      </c>
      <c r="G40" s="113">
        <v>0</v>
      </c>
      <c r="H40" s="113">
        <v>0</v>
      </c>
      <c r="I40" s="113">
        <v>0</v>
      </c>
      <c r="J40" s="113">
        <v>0</v>
      </c>
      <c r="K40" s="113">
        <v>0</v>
      </c>
      <c r="L40" s="113">
        <v>0</v>
      </c>
      <c r="M40" s="113">
        <v>0</v>
      </c>
      <c r="N40" s="113">
        <v>0</v>
      </c>
      <c r="O40" s="113">
        <v>0</v>
      </c>
      <c r="P40" s="113">
        <v>0</v>
      </c>
      <c r="Q40" s="113">
        <v>0</v>
      </c>
      <c r="R40" s="113">
        <v>0</v>
      </c>
      <c r="S40" s="113">
        <v>0</v>
      </c>
      <c r="T40" s="113">
        <v>0</v>
      </c>
      <c r="U40" s="113">
        <v>0</v>
      </c>
      <c r="V40" s="113">
        <v>0</v>
      </c>
      <c r="W40" s="113">
        <v>0</v>
      </c>
      <c r="X40" s="113">
        <v>0</v>
      </c>
      <c r="Y40" s="113">
        <v>0</v>
      </c>
      <c r="Z40" s="113">
        <v>0</v>
      </c>
      <c r="AA40" s="113">
        <v>0</v>
      </c>
      <c r="AB40" s="113">
        <v>0</v>
      </c>
      <c r="AC40" s="113">
        <v>0</v>
      </c>
      <c r="AD40" s="113">
        <v>0</v>
      </c>
      <c r="AE40" s="113">
        <v>0</v>
      </c>
      <c r="AF40" s="113">
        <v>0</v>
      </c>
      <c r="AG40" s="113">
        <v>0</v>
      </c>
      <c r="AH40" s="113">
        <v>0</v>
      </c>
      <c r="AI40" s="113">
        <v>0</v>
      </c>
      <c r="AJ40" s="113">
        <v>0</v>
      </c>
      <c r="AK40" s="113">
        <v>0</v>
      </c>
      <c r="AL40" s="113">
        <v>0</v>
      </c>
      <c r="AM40" s="113">
        <f t="shared" si="0"/>
        <v>0</v>
      </c>
      <c r="AP40" s="70"/>
    </row>
    <row r="41" spans="1:42" ht="33" hidden="1" customHeight="1">
      <c r="A41" s="87">
        <v>108</v>
      </c>
      <c r="B41" s="88" t="s">
        <v>66</v>
      </c>
      <c r="C41" s="89" t="s">
        <v>1334</v>
      </c>
      <c r="D41" s="113">
        <v>0</v>
      </c>
      <c r="E41" s="113">
        <v>0</v>
      </c>
      <c r="F41" s="113">
        <v>0</v>
      </c>
      <c r="G41" s="113">
        <v>0</v>
      </c>
      <c r="H41" s="113">
        <v>0</v>
      </c>
      <c r="I41" s="113">
        <v>0</v>
      </c>
      <c r="J41" s="113">
        <v>0</v>
      </c>
      <c r="K41" s="113">
        <v>0</v>
      </c>
      <c r="L41" s="113">
        <v>0</v>
      </c>
      <c r="M41" s="113">
        <v>0</v>
      </c>
      <c r="N41" s="113">
        <v>0</v>
      </c>
      <c r="O41" s="113">
        <v>0</v>
      </c>
      <c r="P41" s="113">
        <v>0</v>
      </c>
      <c r="Q41" s="113">
        <v>0</v>
      </c>
      <c r="R41" s="113">
        <v>0</v>
      </c>
      <c r="S41" s="113">
        <v>0</v>
      </c>
      <c r="T41" s="113">
        <v>0</v>
      </c>
      <c r="U41" s="113">
        <v>0</v>
      </c>
      <c r="V41" s="113">
        <v>0</v>
      </c>
      <c r="W41" s="113">
        <v>0</v>
      </c>
      <c r="X41" s="113">
        <v>0</v>
      </c>
      <c r="Y41" s="113">
        <v>0</v>
      </c>
      <c r="Z41" s="113">
        <v>0</v>
      </c>
      <c r="AA41" s="113">
        <v>0</v>
      </c>
      <c r="AB41" s="113">
        <v>0</v>
      </c>
      <c r="AC41" s="113">
        <v>0</v>
      </c>
      <c r="AD41" s="113">
        <v>0</v>
      </c>
      <c r="AE41" s="113">
        <v>0</v>
      </c>
      <c r="AF41" s="113">
        <v>0</v>
      </c>
      <c r="AG41" s="113">
        <v>0</v>
      </c>
      <c r="AH41" s="113">
        <v>0</v>
      </c>
      <c r="AI41" s="113">
        <v>0</v>
      </c>
      <c r="AJ41" s="113">
        <v>0</v>
      </c>
      <c r="AK41" s="113">
        <v>0</v>
      </c>
      <c r="AL41" s="113">
        <v>0</v>
      </c>
      <c r="AM41" s="113">
        <f t="shared" si="0"/>
        <v>0</v>
      </c>
      <c r="AP41" s="70"/>
    </row>
    <row r="42" spans="1:42" ht="33" customHeight="1">
      <c r="A42" s="257">
        <v>109</v>
      </c>
      <c r="B42" s="88" t="s">
        <v>717</v>
      </c>
      <c r="C42" s="89" t="s">
        <v>1334</v>
      </c>
      <c r="D42" s="113">
        <v>0</v>
      </c>
      <c r="E42" s="113">
        <v>0</v>
      </c>
      <c r="F42" s="113">
        <v>164495.25</v>
      </c>
      <c r="G42" s="113">
        <v>6023.0599999999995</v>
      </c>
      <c r="H42" s="113">
        <v>0</v>
      </c>
      <c r="I42" s="113">
        <v>0</v>
      </c>
      <c r="J42" s="113">
        <v>0</v>
      </c>
      <c r="K42" s="113">
        <v>0</v>
      </c>
      <c r="L42" s="113">
        <v>0</v>
      </c>
      <c r="M42" s="113">
        <v>0</v>
      </c>
      <c r="N42" s="113">
        <v>0</v>
      </c>
      <c r="O42" s="113">
        <v>0</v>
      </c>
      <c r="P42" s="113">
        <v>0</v>
      </c>
      <c r="Q42" s="113">
        <v>0</v>
      </c>
      <c r="R42" s="113">
        <v>0</v>
      </c>
      <c r="S42" s="113">
        <v>0</v>
      </c>
      <c r="T42" s="113">
        <v>0</v>
      </c>
      <c r="U42" s="113">
        <v>0</v>
      </c>
      <c r="V42" s="113">
        <v>0</v>
      </c>
      <c r="W42" s="113">
        <v>0</v>
      </c>
      <c r="X42" s="113">
        <v>0</v>
      </c>
      <c r="Y42" s="113">
        <v>0</v>
      </c>
      <c r="Z42" s="113">
        <v>0</v>
      </c>
      <c r="AA42" s="113">
        <v>0</v>
      </c>
      <c r="AB42" s="113">
        <v>0</v>
      </c>
      <c r="AC42" s="113">
        <v>0</v>
      </c>
      <c r="AD42" s="113">
        <v>0</v>
      </c>
      <c r="AE42" s="113">
        <v>0</v>
      </c>
      <c r="AF42" s="113">
        <v>0</v>
      </c>
      <c r="AG42" s="113">
        <v>0</v>
      </c>
      <c r="AH42" s="113">
        <v>0</v>
      </c>
      <c r="AI42" s="113">
        <v>0</v>
      </c>
      <c r="AJ42" s="113">
        <v>0</v>
      </c>
      <c r="AK42" s="113">
        <v>0</v>
      </c>
      <c r="AL42" s="113">
        <v>0</v>
      </c>
      <c r="AM42" s="113">
        <f t="shared" si="0"/>
        <v>170518.31</v>
      </c>
      <c r="AP42" s="70"/>
    </row>
    <row r="43" spans="1:42" ht="33" customHeight="1">
      <c r="A43" s="87">
        <v>111</v>
      </c>
      <c r="B43" s="88" t="s">
        <v>718</v>
      </c>
      <c r="C43" s="89" t="s">
        <v>1336</v>
      </c>
      <c r="D43" s="113">
        <v>0</v>
      </c>
      <c r="E43" s="113">
        <v>0</v>
      </c>
      <c r="F43" s="113">
        <v>0</v>
      </c>
      <c r="G43" s="113">
        <v>423.27</v>
      </c>
      <c r="H43" s="113">
        <v>0</v>
      </c>
      <c r="I43" s="113">
        <v>0</v>
      </c>
      <c r="J43" s="113">
        <v>0</v>
      </c>
      <c r="K43" s="113">
        <v>0</v>
      </c>
      <c r="L43" s="113">
        <v>0</v>
      </c>
      <c r="M43" s="113">
        <v>0</v>
      </c>
      <c r="N43" s="113">
        <v>0</v>
      </c>
      <c r="O43" s="113">
        <v>0</v>
      </c>
      <c r="P43" s="113">
        <v>0</v>
      </c>
      <c r="Q43" s="113">
        <v>0</v>
      </c>
      <c r="R43" s="113">
        <v>0</v>
      </c>
      <c r="S43" s="113">
        <v>0</v>
      </c>
      <c r="T43" s="113">
        <v>0</v>
      </c>
      <c r="U43" s="113">
        <v>0</v>
      </c>
      <c r="V43" s="113">
        <v>0</v>
      </c>
      <c r="W43" s="113">
        <v>0</v>
      </c>
      <c r="X43" s="113">
        <v>0</v>
      </c>
      <c r="Y43" s="113">
        <v>0</v>
      </c>
      <c r="Z43" s="113">
        <v>0</v>
      </c>
      <c r="AA43" s="113">
        <v>0</v>
      </c>
      <c r="AB43" s="113">
        <v>0</v>
      </c>
      <c r="AC43" s="113">
        <v>0</v>
      </c>
      <c r="AD43" s="113">
        <v>0</v>
      </c>
      <c r="AE43" s="113">
        <v>0</v>
      </c>
      <c r="AF43" s="113">
        <v>0</v>
      </c>
      <c r="AG43" s="113">
        <v>0</v>
      </c>
      <c r="AH43" s="113">
        <v>0</v>
      </c>
      <c r="AI43" s="113">
        <v>0</v>
      </c>
      <c r="AJ43" s="113">
        <v>0</v>
      </c>
      <c r="AK43" s="113">
        <v>0</v>
      </c>
      <c r="AL43" s="113">
        <v>0</v>
      </c>
      <c r="AM43" s="113">
        <f t="shared" si="0"/>
        <v>423.27</v>
      </c>
      <c r="AP43" s="70"/>
    </row>
    <row r="44" spans="1:42" ht="33" customHeight="1">
      <c r="A44" s="257">
        <v>112</v>
      </c>
      <c r="B44" s="88" t="s">
        <v>719</v>
      </c>
      <c r="C44" s="89" t="s">
        <v>1336</v>
      </c>
      <c r="D44" s="113">
        <v>0</v>
      </c>
      <c r="E44" s="113">
        <v>0</v>
      </c>
      <c r="F44" s="113">
        <v>0</v>
      </c>
      <c r="G44" s="113">
        <v>5304.73</v>
      </c>
      <c r="H44" s="113">
        <v>0</v>
      </c>
      <c r="I44" s="113">
        <v>0</v>
      </c>
      <c r="J44" s="113">
        <v>0</v>
      </c>
      <c r="K44" s="113">
        <v>0</v>
      </c>
      <c r="L44" s="113">
        <v>0</v>
      </c>
      <c r="M44" s="113">
        <v>0</v>
      </c>
      <c r="N44" s="113">
        <v>0</v>
      </c>
      <c r="O44" s="113">
        <v>0</v>
      </c>
      <c r="P44" s="113">
        <v>0</v>
      </c>
      <c r="Q44" s="113">
        <v>0</v>
      </c>
      <c r="R44" s="113">
        <v>0</v>
      </c>
      <c r="S44" s="113">
        <v>0</v>
      </c>
      <c r="T44" s="113">
        <v>0</v>
      </c>
      <c r="U44" s="113">
        <v>0</v>
      </c>
      <c r="V44" s="113">
        <v>0</v>
      </c>
      <c r="W44" s="113">
        <v>0</v>
      </c>
      <c r="X44" s="113">
        <v>0</v>
      </c>
      <c r="Y44" s="113">
        <v>0</v>
      </c>
      <c r="Z44" s="113">
        <v>0</v>
      </c>
      <c r="AA44" s="113">
        <v>0</v>
      </c>
      <c r="AB44" s="113">
        <v>0</v>
      </c>
      <c r="AC44" s="113">
        <v>0</v>
      </c>
      <c r="AD44" s="113">
        <v>0</v>
      </c>
      <c r="AE44" s="113">
        <v>0</v>
      </c>
      <c r="AF44" s="113">
        <v>0</v>
      </c>
      <c r="AG44" s="113">
        <v>0</v>
      </c>
      <c r="AH44" s="113">
        <v>0</v>
      </c>
      <c r="AI44" s="113">
        <v>0</v>
      </c>
      <c r="AJ44" s="113">
        <v>0</v>
      </c>
      <c r="AK44" s="113">
        <v>0</v>
      </c>
      <c r="AL44" s="113">
        <v>0</v>
      </c>
      <c r="AM44" s="113">
        <f t="shared" si="0"/>
        <v>5304.73</v>
      </c>
      <c r="AP44" s="70"/>
    </row>
    <row r="45" spans="1:42" ht="33" hidden="1" customHeight="1">
      <c r="A45" s="87">
        <v>113</v>
      </c>
      <c r="B45" s="88" t="s">
        <v>720</v>
      </c>
      <c r="C45" s="115" t="s">
        <v>1298</v>
      </c>
      <c r="D45" s="113">
        <v>0</v>
      </c>
      <c r="E45" s="113">
        <v>0</v>
      </c>
      <c r="F45" s="113">
        <v>0</v>
      </c>
      <c r="G45" s="113">
        <v>0</v>
      </c>
      <c r="H45" s="113">
        <v>0</v>
      </c>
      <c r="I45" s="113">
        <v>0</v>
      </c>
      <c r="J45" s="113">
        <v>0</v>
      </c>
      <c r="K45" s="113">
        <v>0</v>
      </c>
      <c r="L45" s="113">
        <v>0</v>
      </c>
      <c r="M45" s="113">
        <v>0</v>
      </c>
      <c r="N45" s="113">
        <v>0</v>
      </c>
      <c r="O45" s="113">
        <v>0</v>
      </c>
      <c r="P45" s="113">
        <v>0</v>
      </c>
      <c r="Q45" s="113">
        <v>0</v>
      </c>
      <c r="R45" s="113">
        <v>0</v>
      </c>
      <c r="S45" s="113">
        <v>0</v>
      </c>
      <c r="T45" s="113">
        <v>0</v>
      </c>
      <c r="U45" s="113">
        <v>0</v>
      </c>
      <c r="V45" s="113">
        <v>0</v>
      </c>
      <c r="W45" s="113">
        <v>0</v>
      </c>
      <c r="X45" s="113">
        <v>0</v>
      </c>
      <c r="Y45" s="113">
        <v>0</v>
      </c>
      <c r="Z45" s="113">
        <v>0</v>
      </c>
      <c r="AA45" s="113">
        <v>0</v>
      </c>
      <c r="AB45" s="113">
        <v>0</v>
      </c>
      <c r="AC45" s="113">
        <v>0</v>
      </c>
      <c r="AD45" s="113">
        <v>0</v>
      </c>
      <c r="AE45" s="113">
        <v>0</v>
      </c>
      <c r="AF45" s="113">
        <v>0</v>
      </c>
      <c r="AG45" s="113">
        <v>0</v>
      </c>
      <c r="AH45" s="113">
        <v>0</v>
      </c>
      <c r="AI45" s="113">
        <v>0</v>
      </c>
      <c r="AJ45" s="113">
        <v>0</v>
      </c>
      <c r="AK45" s="113">
        <v>0</v>
      </c>
      <c r="AL45" s="113">
        <v>0</v>
      </c>
      <c r="AM45" s="113">
        <f t="shared" si="0"/>
        <v>0</v>
      </c>
      <c r="AP45" s="70"/>
    </row>
    <row r="46" spans="1:42" ht="33" hidden="1" customHeight="1">
      <c r="A46" s="87">
        <v>115</v>
      </c>
      <c r="B46" s="88" t="s">
        <v>721</v>
      </c>
      <c r="C46" s="89" t="s">
        <v>1336</v>
      </c>
      <c r="D46" s="113">
        <v>0</v>
      </c>
      <c r="E46" s="113">
        <v>0</v>
      </c>
      <c r="F46" s="113">
        <v>0</v>
      </c>
      <c r="G46" s="113">
        <v>0</v>
      </c>
      <c r="H46" s="113">
        <v>0</v>
      </c>
      <c r="I46" s="113">
        <v>0</v>
      </c>
      <c r="J46" s="113">
        <v>0</v>
      </c>
      <c r="K46" s="113">
        <v>0</v>
      </c>
      <c r="L46" s="113">
        <v>0</v>
      </c>
      <c r="M46" s="113">
        <v>0</v>
      </c>
      <c r="N46" s="113">
        <v>0</v>
      </c>
      <c r="O46" s="113">
        <v>0</v>
      </c>
      <c r="P46" s="113">
        <v>0</v>
      </c>
      <c r="Q46" s="113">
        <v>0</v>
      </c>
      <c r="R46" s="113">
        <v>0</v>
      </c>
      <c r="S46" s="113">
        <v>0</v>
      </c>
      <c r="T46" s="113">
        <v>0</v>
      </c>
      <c r="U46" s="113">
        <v>0</v>
      </c>
      <c r="V46" s="113">
        <v>0</v>
      </c>
      <c r="W46" s="113">
        <v>0</v>
      </c>
      <c r="X46" s="113">
        <v>0</v>
      </c>
      <c r="Y46" s="113">
        <v>0</v>
      </c>
      <c r="Z46" s="113">
        <v>0</v>
      </c>
      <c r="AA46" s="113">
        <v>0</v>
      </c>
      <c r="AB46" s="113">
        <v>0</v>
      </c>
      <c r="AC46" s="113">
        <v>0</v>
      </c>
      <c r="AD46" s="113">
        <v>0</v>
      </c>
      <c r="AE46" s="113">
        <v>0</v>
      </c>
      <c r="AF46" s="113">
        <v>0</v>
      </c>
      <c r="AG46" s="113">
        <v>0</v>
      </c>
      <c r="AH46" s="113">
        <v>0</v>
      </c>
      <c r="AI46" s="113">
        <v>0</v>
      </c>
      <c r="AJ46" s="113">
        <v>0</v>
      </c>
      <c r="AK46" s="113">
        <v>0</v>
      </c>
      <c r="AL46" s="113">
        <v>0</v>
      </c>
      <c r="AM46" s="113">
        <f t="shared" si="0"/>
        <v>0</v>
      </c>
      <c r="AP46" s="70"/>
    </row>
    <row r="47" spans="1:42" ht="33" customHeight="1">
      <c r="A47" s="257">
        <v>117</v>
      </c>
      <c r="B47" s="88" t="s">
        <v>722</v>
      </c>
      <c r="C47" s="89" t="s">
        <v>1339</v>
      </c>
      <c r="D47" s="113">
        <v>0</v>
      </c>
      <c r="E47" s="113">
        <v>0</v>
      </c>
      <c r="F47" s="113">
        <v>196785.49</v>
      </c>
      <c r="G47" s="113">
        <v>275</v>
      </c>
      <c r="H47" s="113">
        <v>0</v>
      </c>
      <c r="I47" s="113">
        <v>3400</v>
      </c>
      <c r="J47" s="113">
        <v>0</v>
      </c>
      <c r="K47" s="113">
        <v>0</v>
      </c>
      <c r="L47" s="113">
        <v>5357.13</v>
      </c>
      <c r="M47" s="113">
        <v>0</v>
      </c>
      <c r="N47" s="113">
        <v>0</v>
      </c>
      <c r="O47" s="113">
        <v>0</v>
      </c>
      <c r="P47" s="113">
        <v>8221.2999999999993</v>
      </c>
      <c r="Q47" s="113">
        <v>0</v>
      </c>
      <c r="R47" s="113">
        <v>0</v>
      </c>
      <c r="S47" s="113">
        <v>0</v>
      </c>
      <c r="T47" s="113">
        <v>0</v>
      </c>
      <c r="U47" s="113">
        <v>0</v>
      </c>
      <c r="V47" s="113">
        <v>0</v>
      </c>
      <c r="W47" s="113">
        <v>0</v>
      </c>
      <c r="X47" s="113">
        <v>0</v>
      </c>
      <c r="Y47" s="113">
        <v>0</v>
      </c>
      <c r="Z47" s="113">
        <v>0</v>
      </c>
      <c r="AA47" s="113">
        <v>0</v>
      </c>
      <c r="AB47" s="113">
        <v>0</v>
      </c>
      <c r="AC47" s="113">
        <v>0</v>
      </c>
      <c r="AD47" s="113">
        <v>0</v>
      </c>
      <c r="AE47" s="113">
        <v>0</v>
      </c>
      <c r="AF47" s="113">
        <v>0</v>
      </c>
      <c r="AG47" s="113">
        <v>0</v>
      </c>
      <c r="AH47" s="113">
        <v>0</v>
      </c>
      <c r="AI47" s="113">
        <v>0</v>
      </c>
      <c r="AJ47" s="113">
        <v>0</v>
      </c>
      <c r="AK47" s="113">
        <v>0</v>
      </c>
      <c r="AL47" s="113">
        <v>0</v>
      </c>
      <c r="AM47" s="113">
        <f t="shared" si="0"/>
        <v>214038.91999999998</v>
      </c>
      <c r="AP47" s="70"/>
    </row>
    <row r="48" spans="1:42" ht="33" hidden="1" customHeight="1">
      <c r="A48" s="257">
        <v>119</v>
      </c>
      <c r="B48" s="88" t="s">
        <v>723</v>
      </c>
      <c r="C48" s="89" t="s">
        <v>1339</v>
      </c>
      <c r="D48" s="113">
        <v>0</v>
      </c>
      <c r="E48" s="113">
        <v>0</v>
      </c>
      <c r="F48" s="113">
        <v>0</v>
      </c>
      <c r="G48" s="113">
        <v>0</v>
      </c>
      <c r="H48" s="113">
        <v>0</v>
      </c>
      <c r="I48" s="113">
        <v>0</v>
      </c>
      <c r="J48" s="113">
        <v>0</v>
      </c>
      <c r="K48" s="113">
        <v>0</v>
      </c>
      <c r="L48" s="113">
        <v>0</v>
      </c>
      <c r="M48" s="113">
        <v>0</v>
      </c>
      <c r="N48" s="113">
        <v>0</v>
      </c>
      <c r="O48" s="113">
        <v>0</v>
      </c>
      <c r="P48" s="113">
        <v>0</v>
      </c>
      <c r="Q48" s="113">
        <v>0</v>
      </c>
      <c r="R48" s="113">
        <v>0</v>
      </c>
      <c r="S48" s="113">
        <v>0</v>
      </c>
      <c r="T48" s="113">
        <v>0</v>
      </c>
      <c r="U48" s="113">
        <v>0</v>
      </c>
      <c r="V48" s="113">
        <v>0</v>
      </c>
      <c r="W48" s="113">
        <v>0</v>
      </c>
      <c r="X48" s="113">
        <v>0</v>
      </c>
      <c r="Y48" s="113">
        <v>0</v>
      </c>
      <c r="Z48" s="113">
        <v>0</v>
      </c>
      <c r="AA48" s="113">
        <v>0</v>
      </c>
      <c r="AB48" s="113">
        <v>0</v>
      </c>
      <c r="AC48" s="113">
        <v>0</v>
      </c>
      <c r="AD48" s="113">
        <v>0</v>
      </c>
      <c r="AE48" s="113">
        <v>0</v>
      </c>
      <c r="AF48" s="113">
        <v>0</v>
      </c>
      <c r="AG48" s="113">
        <v>0</v>
      </c>
      <c r="AH48" s="113">
        <v>0</v>
      </c>
      <c r="AI48" s="113">
        <v>0</v>
      </c>
      <c r="AJ48" s="113">
        <v>0</v>
      </c>
      <c r="AK48" s="113">
        <v>0</v>
      </c>
      <c r="AL48" s="113">
        <v>0</v>
      </c>
      <c r="AM48" s="113">
        <f t="shared" si="0"/>
        <v>0</v>
      </c>
      <c r="AP48" s="70"/>
    </row>
    <row r="49" spans="1:42" ht="33" customHeight="1">
      <c r="A49" s="87">
        <v>121</v>
      </c>
      <c r="B49" s="88" t="s">
        <v>724</v>
      </c>
      <c r="C49" s="89" t="s">
        <v>1338</v>
      </c>
      <c r="D49" s="113">
        <v>0</v>
      </c>
      <c r="E49" s="113">
        <v>0</v>
      </c>
      <c r="F49" s="113">
        <v>0</v>
      </c>
      <c r="G49" s="113">
        <v>1235.5</v>
      </c>
      <c r="H49" s="113">
        <v>0</v>
      </c>
      <c r="I49" s="113">
        <v>0</v>
      </c>
      <c r="J49" s="113">
        <v>0</v>
      </c>
      <c r="K49" s="113">
        <v>0</v>
      </c>
      <c r="L49" s="113">
        <v>0</v>
      </c>
      <c r="M49" s="113">
        <v>0</v>
      </c>
      <c r="N49" s="113">
        <v>0</v>
      </c>
      <c r="O49" s="113">
        <v>0</v>
      </c>
      <c r="P49" s="113">
        <v>0</v>
      </c>
      <c r="Q49" s="113">
        <v>0</v>
      </c>
      <c r="R49" s="113">
        <v>0</v>
      </c>
      <c r="S49" s="113">
        <v>0</v>
      </c>
      <c r="T49" s="113">
        <v>0</v>
      </c>
      <c r="U49" s="113">
        <v>0</v>
      </c>
      <c r="V49" s="113">
        <v>0</v>
      </c>
      <c r="W49" s="113">
        <v>0</v>
      </c>
      <c r="X49" s="113">
        <v>0</v>
      </c>
      <c r="Y49" s="113">
        <v>0</v>
      </c>
      <c r="Z49" s="113">
        <v>0</v>
      </c>
      <c r="AA49" s="113">
        <v>0</v>
      </c>
      <c r="AB49" s="113">
        <v>0</v>
      </c>
      <c r="AC49" s="113">
        <v>0</v>
      </c>
      <c r="AD49" s="113">
        <v>0</v>
      </c>
      <c r="AE49" s="113">
        <v>0</v>
      </c>
      <c r="AF49" s="113">
        <v>0</v>
      </c>
      <c r="AG49" s="113">
        <v>0</v>
      </c>
      <c r="AH49" s="113">
        <v>0</v>
      </c>
      <c r="AI49" s="113">
        <v>0</v>
      </c>
      <c r="AJ49" s="113">
        <v>0</v>
      </c>
      <c r="AK49" s="113">
        <v>0</v>
      </c>
      <c r="AL49" s="113">
        <v>0</v>
      </c>
      <c r="AM49" s="113">
        <f t="shared" si="0"/>
        <v>1235.5</v>
      </c>
      <c r="AP49" s="70"/>
    </row>
    <row r="50" spans="1:42" ht="33" hidden="1" customHeight="1">
      <c r="A50" s="87">
        <v>124</v>
      </c>
      <c r="B50" s="88" t="s">
        <v>725</v>
      </c>
      <c r="C50" s="89" t="s">
        <v>1334</v>
      </c>
      <c r="D50" s="113">
        <v>0</v>
      </c>
      <c r="E50" s="113">
        <v>0</v>
      </c>
      <c r="F50" s="113">
        <v>0</v>
      </c>
      <c r="G50" s="113">
        <v>0</v>
      </c>
      <c r="H50" s="113">
        <v>0</v>
      </c>
      <c r="I50" s="113">
        <v>0</v>
      </c>
      <c r="J50" s="113">
        <v>0</v>
      </c>
      <c r="K50" s="113">
        <v>0</v>
      </c>
      <c r="L50" s="113">
        <v>0</v>
      </c>
      <c r="M50" s="113">
        <v>0</v>
      </c>
      <c r="N50" s="113">
        <v>0</v>
      </c>
      <c r="O50" s="113">
        <v>0</v>
      </c>
      <c r="P50" s="113">
        <v>0</v>
      </c>
      <c r="Q50" s="113">
        <v>0</v>
      </c>
      <c r="R50" s="113">
        <v>0</v>
      </c>
      <c r="S50" s="113">
        <v>0</v>
      </c>
      <c r="T50" s="113">
        <v>0</v>
      </c>
      <c r="U50" s="113">
        <v>0</v>
      </c>
      <c r="V50" s="113">
        <v>0</v>
      </c>
      <c r="W50" s="113">
        <v>0</v>
      </c>
      <c r="X50" s="113">
        <v>0</v>
      </c>
      <c r="Y50" s="113">
        <v>0</v>
      </c>
      <c r="Z50" s="113">
        <v>0</v>
      </c>
      <c r="AA50" s="113">
        <v>0</v>
      </c>
      <c r="AB50" s="113">
        <v>0</v>
      </c>
      <c r="AC50" s="113">
        <v>0</v>
      </c>
      <c r="AD50" s="113">
        <v>0</v>
      </c>
      <c r="AE50" s="113">
        <v>0</v>
      </c>
      <c r="AF50" s="113">
        <v>0</v>
      </c>
      <c r="AG50" s="113">
        <v>0</v>
      </c>
      <c r="AH50" s="113">
        <v>0</v>
      </c>
      <c r="AI50" s="113">
        <v>0</v>
      </c>
      <c r="AJ50" s="113">
        <v>0</v>
      </c>
      <c r="AK50" s="113">
        <v>0</v>
      </c>
      <c r="AL50" s="113">
        <v>0</v>
      </c>
      <c r="AM50" s="113">
        <f t="shared" si="0"/>
        <v>0</v>
      </c>
      <c r="AP50" s="70"/>
    </row>
    <row r="51" spans="1:42" ht="33" customHeight="1">
      <c r="A51" s="257">
        <v>129</v>
      </c>
      <c r="B51" s="88" t="s">
        <v>726</v>
      </c>
      <c r="C51" s="89" t="s">
        <v>1331</v>
      </c>
      <c r="D51" s="113">
        <v>0</v>
      </c>
      <c r="E51" s="113">
        <v>0</v>
      </c>
      <c r="F51" s="113">
        <v>596672</v>
      </c>
      <c r="G51" s="113">
        <v>2014</v>
      </c>
      <c r="H51" s="113">
        <v>0</v>
      </c>
      <c r="I51" s="113">
        <v>0</v>
      </c>
      <c r="J51" s="113">
        <v>0</v>
      </c>
      <c r="K51" s="113">
        <v>0</v>
      </c>
      <c r="L51" s="113">
        <v>0</v>
      </c>
      <c r="M51" s="113">
        <v>0</v>
      </c>
      <c r="N51" s="113">
        <v>0</v>
      </c>
      <c r="O51" s="113">
        <v>0</v>
      </c>
      <c r="P51" s="113">
        <v>0</v>
      </c>
      <c r="Q51" s="113">
        <v>0</v>
      </c>
      <c r="R51" s="113">
        <v>0</v>
      </c>
      <c r="S51" s="113">
        <v>0</v>
      </c>
      <c r="T51" s="113">
        <v>0</v>
      </c>
      <c r="U51" s="113">
        <v>0</v>
      </c>
      <c r="V51" s="113">
        <v>0</v>
      </c>
      <c r="W51" s="113">
        <v>0</v>
      </c>
      <c r="X51" s="113">
        <v>0</v>
      </c>
      <c r="Y51" s="113">
        <v>0</v>
      </c>
      <c r="Z51" s="113">
        <v>0</v>
      </c>
      <c r="AA51" s="113">
        <v>0</v>
      </c>
      <c r="AB51" s="113">
        <v>0</v>
      </c>
      <c r="AC51" s="113">
        <v>0</v>
      </c>
      <c r="AD51" s="113">
        <v>0</v>
      </c>
      <c r="AE51" s="113">
        <v>0</v>
      </c>
      <c r="AF51" s="113">
        <v>0</v>
      </c>
      <c r="AG51" s="113">
        <v>0</v>
      </c>
      <c r="AH51" s="113">
        <v>0</v>
      </c>
      <c r="AI51" s="113">
        <v>0</v>
      </c>
      <c r="AJ51" s="113">
        <v>0</v>
      </c>
      <c r="AK51" s="113">
        <v>0</v>
      </c>
      <c r="AL51" s="113">
        <v>0</v>
      </c>
      <c r="AM51" s="113">
        <f t="shared" si="0"/>
        <v>598686</v>
      </c>
      <c r="AP51" s="70"/>
    </row>
    <row r="52" spans="1:42" ht="33" customHeight="1">
      <c r="A52" s="257">
        <v>130</v>
      </c>
      <c r="B52" s="88" t="s">
        <v>727</v>
      </c>
      <c r="C52" s="89" t="s">
        <v>1330</v>
      </c>
      <c r="D52" s="113">
        <v>0</v>
      </c>
      <c r="E52" s="113">
        <v>0</v>
      </c>
      <c r="F52" s="113">
        <v>2400350.27</v>
      </c>
      <c r="G52" s="113">
        <v>1285096.4500000002</v>
      </c>
      <c r="H52" s="113">
        <v>0</v>
      </c>
      <c r="I52" s="113">
        <v>0</v>
      </c>
      <c r="J52" s="113">
        <v>0</v>
      </c>
      <c r="K52" s="113">
        <v>0</v>
      </c>
      <c r="L52" s="113">
        <v>0</v>
      </c>
      <c r="M52" s="113">
        <v>0</v>
      </c>
      <c r="N52" s="113">
        <v>0</v>
      </c>
      <c r="O52" s="113">
        <v>0</v>
      </c>
      <c r="P52" s="113">
        <v>0</v>
      </c>
      <c r="Q52" s="113">
        <v>0</v>
      </c>
      <c r="R52" s="113">
        <v>0</v>
      </c>
      <c r="S52" s="113">
        <v>0</v>
      </c>
      <c r="T52" s="113">
        <v>0</v>
      </c>
      <c r="U52" s="113">
        <v>0</v>
      </c>
      <c r="V52" s="113">
        <v>0</v>
      </c>
      <c r="W52" s="113">
        <v>0</v>
      </c>
      <c r="X52" s="113">
        <v>0</v>
      </c>
      <c r="Y52" s="113">
        <v>0</v>
      </c>
      <c r="Z52" s="113">
        <v>0</v>
      </c>
      <c r="AA52" s="113">
        <v>0</v>
      </c>
      <c r="AB52" s="113">
        <v>0</v>
      </c>
      <c r="AC52" s="113">
        <v>0</v>
      </c>
      <c r="AD52" s="113">
        <v>0</v>
      </c>
      <c r="AE52" s="113">
        <v>0</v>
      </c>
      <c r="AF52" s="113">
        <v>0</v>
      </c>
      <c r="AG52" s="113">
        <v>0</v>
      </c>
      <c r="AH52" s="113">
        <v>0</v>
      </c>
      <c r="AI52" s="113">
        <v>0</v>
      </c>
      <c r="AJ52" s="113">
        <v>0</v>
      </c>
      <c r="AK52" s="113">
        <v>0</v>
      </c>
      <c r="AL52" s="113">
        <v>0</v>
      </c>
      <c r="AM52" s="113">
        <f t="shared" si="0"/>
        <v>3685446.72</v>
      </c>
      <c r="AP52" s="70"/>
    </row>
    <row r="53" spans="1:42" ht="33" customHeight="1">
      <c r="A53" s="257">
        <v>132</v>
      </c>
      <c r="B53" s="88" t="s">
        <v>728</v>
      </c>
      <c r="C53" s="89" t="s">
        <v>1331</v>
      </c>
      <c r="D53" s="113">
        <v>31845698.469999999</v>
      </c>
      <c r="E53" s="113">
        <v>0</v>
      </c>
      <c r="F53" s="113">
        <v>2990926.13</v>
      </c>
      <c r="G53" s="113">
        <v>204080.54</v>
      </c>
      <c r="H53" s="113">
        <v>0</v>
      </c>
      <c r="I53" s="113">
        <v>19396.679999999997</v>
      </c>
      <c r="J53" s="113">
        <v>426569307</v>
      </c>
      <c r="K53" s="113">
        <v>0</v>
      </c>
      <c r="L53" s="113">
        <v>3824.36</v>
      </c>
      <c r="M53" s="113">
        <v>0</v>
      </c>
      <c r="N53" s="113">
        <v>0</v>
      </c>
      <c r="O53" s="113">
        <v>347940.98</v>
      </c>
      <c r="P53" s="113">
        <v>0</v>
      </c>
      <c r="Q53" s="113">
        <v>0</v>
      </c>
      <c r="R53" s="113">
        <v>0</v>
      </c>
      <c r="S53" s="113">
        <v>0</v>
      </c>
      <c r="T53" s="113">
        <v>0</v>
      </c>
      <c r="U53" s="113">
        <v>0</v>
      </c>
      <c r="V53" s="113">
        <v>0</v>
      </c>
      <c r="W53" s="113">
        <v>0</v>
      </c>
      <c r="X53" s="113">
        <v>0</v>
      </c>
      <c r="Y53" s="113">
        <v>0</v>
      </c>
      <c r="Z53" s="113">
        <v>0</v>
      </c>
      <c r="AA53" s="113">
        <v>0</v>
      </c>
      <c r="AB53" s="113">
        <v>0</v>
      </c>
      <c r="AC53" s="113">
        <v>0</v>
      </c>
      <c r="AD53" s="113">
        <v>0</v>
      </c>
      <c r="AE53" s="113">
        <v>0</v>
      </c>
      <c r="AF53" s="113">
        <v>0</v>
      </c>
      <c r="AG53" s="113">
        <v>0</v>
      </c>
      <c r="AH53" s="113">
        <v>0</v>
      </c>
      <c r="AI53" s="113">
        <v>0</v>
      </c>
      <c r="AJ53" s="113">
        <v>0</v>
      </c>
      <c r="AK53" s="113">
        <v>0</v>
      </c>
      <c r="AL53" s="113">
        <v>0</v>
      </c>
      <c r="AM53" s="113">
        <f t="shared" si="0"/>
        <v>461981174.16000003</v>
      </c>
      <c r="AP53" s="70"/>
    </row>
    <row r="54" spans="1:42" ht="33" customHeight="1">
      <c r="A54" s="257">
        <v>133</v>
      </c>
      <c r="B54" s="88" t="s">
        <v>729</v>
      </c>
      <c r="C54" s="89" t="s">
        <v>1335</v>
      </c>
      <c r="D54" s="113">
        <v>0</v>
      </c>
      <c r="E54" s="113">
        <v>0</v>
      </c>
      <c r="F54" s="113">
        <v>987114.27</v>
      </c>
      <c r="G54" s="113">
        <v>27626</v>
      </c>
      <c r="H54" s="113">
        <v>0</v>
      </c>
      <c r="I54" s="113">
        <v>0</v>
      </c>
      <c r="J54" s="113">
        <v>0</v>
      </c>
      <c r="K54" s="113">
        <v>0</v>
      </c>
      <c r="L54" s="113">
        <v>0</v>
      </c>
      <c r="M54" s="113">
        <v>0</v>
      </c>
      <c r="N54" s="113">
        <v>0</v>
      </c>
      <c r="O54" s="113">
        <v>0</v>
      </c>
      <c r="P54" s="113">
        <v>0</v>
      </c>
      <c r="Q54" s="113">
        <v>0</v>
      </c>
      <c r="R54" s="113">
        <v>0</v>
      </c>
      <c r="S54" s="113">
        <v>0</v>
      </c>
      <c r="T54" s="113">
        <v>0</v>
      </c>
      <c r="U54" s="113">
        <v>0</v>
      </c>
      <c r="V54" s="113">
        <v>0</v>
      </c>
      <c r="W54" s="113">
        <v>0</v>
      </c>
      <c r="X54" s="113">
        <v>0</v>
      </c>
      <c r="Y54" s="113">
        <v>0</v>
      </c>
      <c r="Z54" s="113">
        <v>0</v>
      </c>
      <c r="AA54" s="113">
        <v>0</v>
      </c>
      <c r="AB54" s="113">
        <v>0</v>
      </c>
      <c r="AC54" s="113">
        <v>0</v>
      </c>
      <c r="AD54" s="113">
        <v>0</v>
      </c>
      <c r="AE54" s="113">
        <v>0</v>
      </c>
      <c r="AF54" s="113">
        <v>0</v>
      </c>
      <c r="AG54" s="113">
        <v>0</v>
      </c>
      <c r="AH54" s="113">
        <v>0</v>
      </c>
      <c r="AI54" s="113">
        <v>0</v>
      </c>
      <c r="AJ54" s="113">
        <v>0</v>
      </c>
      <c r="AK54" s="113">
        <v>0</v>
      </c>
      <c r="AL54" s="113">
        <v>0</v>
      </c>
      <c r="AM54" s="113">
        <f t="shared" si="0"/>
        <v>1014740.27</v>
      </c>
      <c r="AP54" s="70"/>
    </row>
    <row r="55" spans="1:42" ht="33" customHeight="1">
      <c r="A55" s="257">
        <v>134</v>
      </c>
      <c r="B55" s="88" t="s">
        <v>730</v>
      </c>
      <c r="C55" s="89" t="s">
        <v>1332</v>
      </c>
      <c r="D55" s="113">
        <v>0</v>
      </c>
      <c r="E55" s="113">
        <v>0</v>
      </c>
      <c r="F55" s="113">
        <v>32032709.98</v>
      </c>
      <c r="G55" s="113">
        <v>0</v>
      </c>
      <c r="H55" s="113">
        <v>0</v>
      </c>
      <c r="I55" s="113">
        <v>0</v>
      </c>
      <c r="J55" s="113">
        <v>0</v>
      </c>
      <c r="K55" s="113">
        <v>0</v>
      </c>
      <c r="L55" s="113">
        <v>0</v>
      </c>
      <c r="M55" s="113">
        <v>0</v>
      </c>
      <c r="N55" s="113">
        <v>0</v>
      </c>
      <c r="O55" s="113">
        <v>0</v>
      </c>
      <c r="P55" s="113">
        <v>0</v>
      </c>
      <c r="Q55" s="113">
        <v>0</v>
      </c>
      <c r="R55" s="113">
        <v>0</v>
      </c>
      <c r="S55" s="113">
        <v>0</v>
      </c>
      <c r="T55" s="113">
        <v>0</v>
      </c>
      <c r="U55" s="113">
        <v>0</v>
      </c>
      <c r="V55" s="113">
        <v>0</v>
      </c>
      <c r="W55" s="113">
        <v>0</v>
      </c>
      <c r="X55" s="113">
        <v>0</v>
      </c>
      <c r="Y55" s="113">
        <v>0</v>
      </c>
      <c r="Z55" s="113">
        <v>0</v>
      </c>
      <c r="AA55" s="113">
        <v>0</v>
      </c>
      <c r="AB55" s="113">
        <v>0</v>
      </c>
      <c r="AC55" s="113">
        <v>0</v>
      </c>
      <c r="AD55" s="113">
        <v>0</v>
      </c>
      <c r="AE55" s="113">
        <v>0</v>
      </c>
      <c r="AF55" s="113">
        <v>0</v>
      </c>
      <c r="AG55" s="113">
        <v>0</v>
      </c>
      <c r="AH55" s="113">
        <v>0</v>
      </c>
      <c r="AI55" s="113">
        <v>0</v>
      </c>
      <c r="AJ55" s="113">
        <v>0</v>
      </c>
      <c r="AK55" s="113">
        <v>0</v>
      </c>
      <c r="AL55" s="113">
        <v>0</v>
      </c>
      <c r="AM55" s="113">
        <f t="shared" si="0"/>
        <v>32032709.98</v>
      </c>
      <c r="AP55" s="70"/>
    </row>
    <row r="56" spans="1:42" ht="33" hidden="1" customHeight="1">
      <c r="A56" s="87">
        <v>137</v>
      </c>
      <c r="B56" s="88" t="s">
        <v>731</v>
      </c>
      <c r="C56" s="89" t="s">
        <v>1331</v>
      </c>
      <c r="D56" s="113">
        <v>0</v>
      </c>
      <c r="E56" s="113">
        <v>0</v>
      </c>
      <c r="F56" s="113">
        <v>0</v>
      </c>
      <c r="G56" s="113">
        <v>0</v>
      </c>
      <c r="H56" s="113">
        <v>0</v>
      </c>
      <c r="I56" s="113">
        <v>0</v>
      </c>
      <c r="J56" s="113">
        <v>0</v>
      </c>
      <c r="K56" s="113">
        <v>0</v>
      </c>
      <c r="L56" s="113">
        <v>0</v>
      </c>
      <c r="M56" s="113">
        <v>0</v>
      </c>
      <c r="N56" s="113">
        <v>0</v>
      </c>
      <c r="O56" s="113">
        <v>0</v>
      </c>
      <c r="P56" s="113">
        <v>0</v>
      </c>
      <c r="Q56" s="113">
        <v>0</v>
      </c>
      <c r="R56" s="113">
        <v>0</v>
      </c>
      <c r="S56" s="113">
        <v>0</v>
      </c>
      <c r="T56" s="113">
        <v>0</v>
      </c>
      <c r="U56" s="113">
        <v>0</v>
      </c>
      <c r="V56" s="113">
        <v>0</v>
      </c>
      <c r="W56" s="113">
        <v>0</v>
      </c>
      <c r="X56" s="113">
        <v>0</v>
      </c>
      <c r="Y56" s="113">
        <v>0</v>
      </c>
      <c r="Z56" s="113">
        <v>0</v>
      </c>
      <c r="AA56" s="113">
        <v>0</v>
      </c>
      <c r="AB56" s="113">
        <v>0</v>
      </c>
      <c r="AC56" s="113">
        <v>0</v>
      </c>
      <c r="AD56" s="113">
        <v>0</v>
      </c>
      <c r="AE56" s="113">
        <v>0</v>
      </c>
      <c r="AF56" s="113">
        <v>0</v>
      </c>
      <c r="AG56" s="113">
        <v>0</v>
      </c>
      <c r="AH56" s="113">
        <v>0</v>
      </c>
      <c r="AI56" s="113">
        <v>0</v>
      </c>
      <c r="AJ56" s="113">
        <v>0</v>
      </c>
      <c r="AK56" s="113">
        <v>0</v>
      </c>
      <c r="AL56" s="113">
        <v>0</v>
      </c>
      <c r="AM56" s="113">
        <f t="shared" si="0"/>
        <v>0</v>
      </c>
      <c r="AP56" s="70"/>
    </row>
    <row r="57" spans="1:42" ht="33" hidden="1" customHeight="1">
      <c r="A57" s="87">
        <v>138</v>
      </c>
      <c r="B57" s="88" t="s">
        <v>732</v>
      </c>
      <c r="C57" s="115" t="s">
        <v>1298</v>
      </c>
      <c r="D57" s="113">
        <v>0</v>
      </c>
      <c r="E57" s="113">
        <v>0</v>
      </c>
      <c r="F57" s="113">
        <v>0</v>
      </c>
      <c r="G57" s="113">
        <v>0</v>
      </c>
      <c r="H57" s="113">
        <v>0</v>
      </c>
      <c r="I57" s="113">
        <v>0</v>
      </c>
      <c r="J57" s="113">
        <v>0</v>
      </c>
      <c r="K57" s="113">
        <v>0</v>
      </c>
      <c r="L57" s="113">
        <v>0</v>
      </c>
      <c r="M57" s="113">
        <v>0</v>
      </c>
      <c r="N57" s="113">
        <v>0</v>
      </c>
      <c r="O57" s="113">
        <v>0</v>
      </c>
      <c r="P57" s="113">
        <v>0</v>
      </c>
      <c r="Q57" s="113">
        <v>0</v>
      </c>
      <c r="R57" s="113">
        <v>0</v>
      </c>
      <c r="S57" s="113">
        <v>0</v>
      </c>
      <c r="T57" s="113">
        <v>0</v>
      </c>
      <c r="U57" s="113">
        <v>0</v>
      </c>
      <c r="V57" s="113">
        <v>0</v>
      </c>
      <c r="W57" s="113">
        <v>0</v>
      </c>
      <c r="X57" s="113">
        <v>0</v>
      </c>
      <c r="Y57" s="113">
        <v>0</v>
      </c>
      <c r="Z57" s="113">
        <v>0</v>
      </c>
      <c r="AA57" s="113">
        <v>0</v>
      </c>
      <c r="AB57" s="113">
        <v>0</v>
      </c>
      <c r="AC57" s="113">
        <v>0</v>
      </c>
      <c r="AD57" s="113">
        <v>0</v>
      </c>
      <c r="AE57" s="113">
        <v>0</v>
      </c>
      <c r="AF57" s="113">
        <v>0</v>
      </c>
      <c r="AG57" s="113">
        <v>0</v>
      </c>
      <c r="AH57" s="113">
        <v>0</v>
      </c>
      <c r="AI57" s="113">
        <v>0</v>
      </c>
      <c r="AJ57" s="113">
        <v>0</v>
      </c>
      <c r="AK57" s="113">
        <v>0</v>
      </c>
      <c r="AL57" s="113">
        <v>0</v>
      </c>
      <c r="AM57" s="113">
        <f t="shared" si="0"/>
        <v>0</v>
      </c>
      <c r="AP57" s="70"/>
    </row>
    <row r="58" spans="1:42" ht="33" hidden="1" customHeight="1">
      <c r="A58" s="87">
        <v>139</v>
      </c>
      <c r="B58" s="88" t="s">
        <v>733</v>
      </c>
      <c r="C58" s="115" t="s">
        <v>1298</v>
      </c>
      <c r="D58" s="113">
        <v>0</v>
      </c>
      <c r="E58" s="113">
        <v>0</v>
      </c>
      <c r="F58" s="113">
        <v>0</v>
      </c>
      <c r="G58" s="113">
        <v>0</v>
      </c>
      <c r="H58" s="113">
        <v>0</v>
      </c>
      <c r="I58" s="113">
        <v>0</v>
      </c>
      <c r="J58" s="113">
        <v>0</v>
      </c>
      <c r="K58" s="113">
        <v>0</v>
      </c>
      <c r="L58" s="113">
        <v>0</v>
      </c>
      <c r="M58" s="113">
        <v>0</v>
      </c>
      <c r="N58" s="113">
        <v>0</v>
      </c>
      <c r="O58" s="113">
        <v>0</v>
      </c>
      <c r="P58" s="113">
        <v>0</v>
      </c>
      <c r="Q58" s="113">
        <v>0</v>
      </c>
      <c r="R58" s="113">
        <v>0</v>
      </c>
      <c r="S58" s="113">
        <v>0</v>
      </c>
      <c r="T58" s="113">
        <v>0</v>
      </c>
      <c r="U58" s="113">
        <v>0</v>
      </c>
      <c r="V58" s="113">
        <v>0</v>
      </c>
      <c r="W58" s="113">
        <v>0</v>
      </c>
      <c r="X58" s="113">
        <v>0</v>
      </c>
      <c r="Y58" s="113">
        <v>0</v>
      </c>
      <c r="Z58" s="113">
        <v>0</v>
      </c>
      <c r="AA58" s="113">
        <v>0</v>
      </c>
      <c r="AB58" s="113">
        <v>0</v>
      </c>
      <c r="AC58" s="113">
        <v>0</v>
      </c>
      <c r="AD58" s="113">
        <v>0</v>
      </c>
      <c r="AE58" s="113">
        <v>0</v>
      </c>
      <c r="AF58" s="113">
        <v>0</v>
      </c>
      <c r="AG58" s="113">
        <v>0</v>
      </c>
      <c r="AH58" s="113">
        <v>0</v>
      </c>
      <c r="AI58" s="113">
        <v>0</v>
      </c>
      <c r="AJ58" s="113">
        <v>0</v>
      </c>
      <c r="AK58" s="113">
        <v>0</v>
      </c>
      <c r="AL58" s="113">
        <v>0</v>
      </c>
      <c r="AM58" s="113">
        <f t="shared" si="0"/>
        <v>0</v>
      </c>
      <c r="AP58" s="70"/>
    </row>
    <row r="59" spans="1:42" ht="33" hidden="1" customHeight="1">
      <c r="A59" s="87">
        <v>140</v>
      </c>
      <c r="B59" s="88" t="s">
        <v>734</v>
      </c>
      <c r="C59" s="115" t="s">
        <v>1298</v>
      </c>
      <c r="D59" s="113">
        <v>0</v>
      </c>
      <c r="E59" s="113">
        <v>0</v>
      </c>
      <c r="F59" s="113">
        <v>0</v>
      </c>
      <c r="G59" s="113">
        <v>0</v>
      </c>
      <c r="H59" s="113">
        <v>0</v>
      </c>
      <c r="I59" s="113">
        <v>0</v>
      </c>
      <c r="J59" s="113">
        <v>0</v>
      </c>
      <c r="K59" s="113">
        <v>0</v>
      </c>
      <c r="L59" s="113">
        <v>0</v>
      </c>
      <c r="M59" s="113">
        <v>0</v>
      </c>
      <c r="N59" s="113">
        <v>0</v>
      </c>
      <c r="O59" s="113">
        <v>0</v>
      </c>
      <c r="P59" s="113">
        <v>0</v>
      </c>
      <c r="Q59" s="113">
        <v>0</v>
      </c>
      <c r="R59" s="113">
        <v>0</v>
      </c>
      <c r="S59" s="113">
        <v>0</v>
      </c>
      <c r="T59" s="113">
        <v>0</v>
      </c>
      <c r="U59" s="113">
        <v>0</v>
      </c>
      <c r="V59" s="113">
        <v>0</v>
      </c>
      <c r="W59" s="113">
        <v>0</v>
      </c>
      <c r="X59" s="113">
        <v>0</v>
      </c>
      <c r="Y59" s="113">
        <v>0</v>
      </c>
      <c r="Z59" s="113">
        <v>0</v>
      </c>
      <c r="AA59" s="113">
        <v>0</v>
      </c>
      <c r="AB59" s="113">
        <v>0</v>
      </c>
      <c r="AC59" s="113">
        <v>0</v>
      </c>
      <c r="AD59" s="113">
        <v>0</v>
      </c>
      <c r="AE59" s="113">
        <v>0</v>
      </c>
      <c r="AF59" s="113">
        <v>0</v>
      </c>
      <c r="AG59" s="113">
        <v>0</v>
      </c>
      <c r="AH59" s="113">
        <v>0</v>
      </c>
      <c r="AI59" s="113">
        <v>0</v>
      </c>
      <c r="AJ59" s="113">
        <v>0</v>
      </c>
      <c r="AK59" s="113">
        <v>0</v>
      </c>
      <c r="AL59" s="113">
        <v>0</v>
      </c>
      <c r="AM59" s="113">
        <f t="shared" si="0"/>
        <v>0</v>
      </c>
      <c r="AP59" s="70"/>
    </row>
    <row r="60" spans="1:42" ht="33" hidden="1" customHeight="1">
      <c r="A60" s="87">
        <v>141</v>
      </c>
      <c r="B60" s="88" t="s">
        <v>735</v>
      </c>
      <c r="C60" s="115" t="s">
        <v>1298</v>
      </c>
      <c r="D60" s="113">
        <v>0</v>
      </c>
      <c r="E60" s="113">
        <v>0</v>
      </c>
      <c r="F60" s="113">
        <v>0</v>
      </c>
      <c r="G60" s="113">
        <v>0</v>
      </c>
      <c r="H60" s="113">
        <v>0</v>
      </c>
      <c r="I60" s="113">
        <v>0</v>
      </c>
      <c r="J60" s="113">
        <v>0</v>
      </c>
      <c r="K60" s="113">
        <v>0</v>
      </c>
      <c r="L60" s="113">
        <v>0</v>
      </c>
      <c r="M60" s="113">
        <v>0</v>
      </c>
      <c r="N60" s="113">
        <v>0</v>
      </c>
      <c r="O60" s="113">
        <v>0</v>
      </c>
      <c r="P60" s="113">
        <v>0</v>
      </c>
      <c r="Q60" s="113">
        <v>0</v>
      </c>
      <c r="R60" s="113">
        <v>0</v>
      </c>
      <c r="S60" s="113">
        <v>0</v>
      </c>
      <c r="T60" s="113">
        <v>0</v>
      </c>
      <c r="U60" s="113">
        <v>0</v>
      </c>
      <c r="V60" s="113">
        <v>0</v>
      </c>
      <c r="W60" s="113">
        <v>0</v>
      </c>
      <c r="X60" s="113">
        <v>0</v>
      </c>
      <c r="Y60" s="113">
        <v>0</v>
      </c>
      <c r="Z60" s="113">
        <v>0</v>
      </c>
      <c r="AA60" s="113">
        <v>0</v>
      </c>
      <c r="AB60" s="113">
        <v>0</v>
      </c>
      <c r="AC60" s="113">
        <v>0</v>
      </c>
      <c r="AD60" s="113">
        <v>0</v>
      </c>
      <c r="AE60" s="113">
        <v>0</v>
      </c>
      <c r="AF60" s="113">
        <v>0</v>
      </c>
      <c r="AG60" s="113">
        <v>0</v>
      </c>
      <c r="AH60" s="113">
        <v>0</v>
      </c>
      <c r="AI60" s="113">
        <v>0</v>
      </c>
      <c r="AJ60" s="113">
        <v>0</v>
      </c>
      <c r="AK60" s="113">
        <v>0</v>
      </c>
      <c r="AL60" s="113">
        <v>0</v>
      </c>
      <c r="AM60" s="113">
        <f t="shared" si="0"/>
        <v>0</v>
      </c>
      <c r="AP60" s="70"/>
    </row>
    <row r="61" spans="1:42" ht="33" hidden="1" customHeight="1">
      <c r="A61" s="87">
        <v>142</v>
      </c>
      <c r="B61" s="88" t="s">
        <v>736</v>
      </c>
      <c r="C61" s="115" t="s">
        <v>1298</v>
      </c>
      <c r="D61" s="113">
        <v>0</v>
      </c>
      <c r="E61" s="113">
        <v>0</v>
      </c>
      <c r="F61" s="113">
        <v>0</v>
      </c>
      <c r="G61" s="113">
        <v>0</v>
      </c>
      <c r="H61" s="113">
        <v>0</v>
      </c>
      <c r="I61" s="113">
        <v>0</v>
      </c>
      <c r="J61" s="113">
        <v>0</v>
      </c>
      <c r="K61" s="113">
        <v>0</v>
      </c>
      <c r="L61" s="113">
        <v>0</v>
      </c>
      <c r="M61" s="113">
        <v>0</v>
      </c>
      <c r="N61" s="113">
        <v>0</v>
      </c>
      <c r="O61" s="113">
        <v>0</v>
      </c>
      <c r="P61" s="113">
        <v>0</v>
      </c>
      <c r="Q61" s="113">
        <v>0</v>
      </c>
      <c r="R61" s="113">
        <v>0</v>
      </c>
      <c r="S61" s="113">
        <v>0</v>
      </c>
      <c r="T61" s="113">
        <v>0</v>
      </c>
      <c r="U61" s="113">
        <v>0</v>
      </c>
      <c r="V61" s="113">
        <v>0</v>
      </c>
      <c r="W61" s="113">
        <v>0</v>
      </c>
      <c r="X61" s="113">
        <v>0</v>
      </c>
      <c r="Y61" s="113">
        <v>0</v>
      </c>
      <c r="Z61" s="113">
        <v>0</v>
      </c>
      <c r="AA61" s="113">
        <v>0</v>
      </c>
      <c r="AB61" s="113">
        <v>0</v>
      </c>
      <c r="AC61" s="113">
        <v>0</v>
      </c>
      <c r="AD61" s="113">
        <v>0</v>
      </c>
      <c r="AE61" s="113">
        <v>0</v>
      </c>
      <c r="AF61" s="113">
        <v>0</v>
      </c>
      <c r="AG61" s="113">
        <v>0</v>
      </c>
      <c r="AH61" s="113">
        <v>0</v>
      </c>
      <c r="AI61" s="113">
        <v>0</v>
      </c>
      <c r="AJ61" s="113">
        <v>0</v>
      </c>
      <c r="AK61" s="113">
        <v>0</v>
      </c>
      <c r="AL61" s="113">
        <v>0</v>
      </c>
      <c r="AM61" s="113">
        <f t="shared" si="0"/>
        <v>0</v>
      </c>
      <c r="AP61" s="70"/>
    </row>
    <row r="62" spans="1:42" ht="33" hidden="1" customHeight="1">
      <c r="A62" s="87">
        <v>143</v>
      </c>
      <c r="B62" s="88" t="s">
        <v>87</v>
      </c>
      <c r="C62" s="115" t="s">
        <v>1298</v>
      </c>
      <c r="D62" s="113">
        <v>0</v>
      </c>
      <c r="E62" s="113">
        <v>0</v>
      </c>
      <c r="F62" s="113">
        <v>0</v>
      </c>
      <c r="G62" s="113">
        <v>0</v>
      </c>
      <c r="H62" s="113">
        <v>0</v>
      </c>
      <c r="I62" s="113">
        <v>0</v>
      </c>
      <c r="J62" s="113">
        <v>0</v>
      </c>
      <c r="K62" s="113">
        <v>0</v>
      </c>
      <c r="L62" s="113">
        <v>0</v>
      </c>
      <c r="M62" s="113">
        <v>0</v>
      </c>
      <c r="N62" s="113">
        <v>0</v>
      </c>
      <c r="O62" s="113">
        <v>0</v>
      </c>
      <c r="P62" s="113">
        <v>0</v>
      </c>
      <c r="Q62" s="113">
        <v>0</v>
      </c>
      <c r="R62" s="113">
        <v>0</v>
      </c>
      <c r="S62" s="113">
        <v>0</v>
      </c>
      <c r="T62" s="113">
        <v>0</v>
      </c>
      <c r="U62" s="113">
        <v>0</v>
      </c>
      <c r="V62" s="113">
        <v>0</v>
      </c>
      <c r="W62" s="113">
        <v>0</v>
      </c>
      <c r="X62" s="113">
        <v>0</v>
      </c>
      <c r="Y62" s="113">
        <v>0</v>
      </c>
      <c r="Z62" s="113">
        <v>0</v>
      </c>
      <c r="AA62" s="113">
        <v>0</v>
      </c>
      <c r="AB62" s="113">
        <v>0</v>
      </c>
      <c r="AC62" s="113">
        <v>0</v>
      </c>
      <c r="AD62" s="113">
        <v>0</v>
      </c>
      <c r="AE62" s="113">
        <v>0</v>
      </c>
      <c r="AF62" s="113">
        <v>0</v>
      </c>
      <c r="AG62" s="113">
        <v>0</v>
      </c>
      <c r="AH62" s="113">
        <v>0</v>
      </c>
      <c r="AI62" s="113">
        <v>0</v>
      </c>
      <c r="AJ62" s="113">
        <v>0</v>
      </c>
      <c r="AK62" s="113">
        <v>0</v>
      </c>
      <c r="AL62" s="113">
        <v>0</v>
      </c>
      <c r="AM62" s="113">
        <f t="shared" si="0"/>
        <v>0</v>
      </c>
      <c r="AP62" s="70"/>
    </row>
    <row r="63" spans="1:42" ht="33" hidden="1" customHeight="1">
      <c r="A63" s="87">
        <v>144</v>
      </c>
      <c r="B63" s="88" t="s">
        <v>737</v>
      </c>
      <c r="C63" s="115" t="s">
        <v>1298</v>
      </c>
      <c r="D63" s="113">
        <v>0</v>
      </c>
      <c r="E63" s="113">
        <v>0</v>
      </c>
      <c r="F63" s="113">
        <v>0</v>
      </c>
      <c r="G63" s="113">
        <v>0</v>
      </c>
      <c r="H63" s="113">
        <v>0</v>
      </c>
      <c r="I63" s="113">
        <v>0</v>
      </c>
      <c r="J63" s="113">
        <v>0</v>
      </c>
      <c r="K63" s="113">
        <v>0</v>
      </c>
      <c r="L63" s="113">
        <v>0</v>
      </c>
      <c r="M63" s="113">
        <v>0</v>
      </c>
      <c r="N63" s="113">
        <v>0</v>
      </c>
      <c r="O63" s="113">
        <v>0</v>
      </c>
      <c r="P63" s="113">
        <v>0</v>
      </c>
      <c r="Q63" s="113">
        <v>0</v>
      </c>
      <c r="R63" s="113">
        <v>0</v>
      </c>
      <c r="S63" s="113">
        <v>0</v>
      </c>
      <c r="T63" s="113">
        <v>0</v>
      </c>
      <c r="U63" s="113">
        <v>0</v>
      </c>
      <c r="V63" s="113">
        <v>0</v>
      </c>
      <c r="W63" s="113">
        <v>0</v>
      </c>
      <c r="X63" s="113">
        <v>0</v>
      </c>
      <c r="Y63" s="113">
        <v>0</v>
      </c>
      <c r="Z63" s="113">
        <v>0</v>
      </c>
      <c r="AA63" s="113">
        <v>0</v>
      </c>
      <c r="AB63" s="113">
        <v>0</v>
      </c>
      <c r="AC63" s="113">
        <v>0</v>
      </c>
      <c r="AD63" s="113">
        <v>0</v>
      </c>
      <c r="AE63" s="113">
        <v>0</v>
      </c>
      <c r="AF63" s="113">
        <v>0</v>
      </c>
      <c r="AG63" s="113">
        <v>0</v>
      </c>
      <c r="AH63" s="113">
        <v>0</v>
      </c>
      <c r="AI63" s="113">
        <v>0</v>
      </c>
      <c r="AJ63" s="113">
        <v>0</v>
      </c>
      <c r="AK63" s="113">
        <v>0</v>
      </c>
      <c r="AL63" s="113">
        <v>0</v>
      </c>
      <c r="AM63" s="113">
        <f t="shared" si="0"/>
        <v>0</v>
      </c>
      <c r="AP63" s="70"/>
    </row>
    <row r="64" spans="1:42" ht="33" hidden="1" customHeight="1">
      <c r="A64" s="87">
        <v>145</v>
      </c>
      <c r="B64" s="88" t="s">
        <v>89</v>
      </c>
      <c r="C64" s="115" t="s">
        <v>1298</v>
      </c>
      <c r="D64" s="113">
        <v>0</v>
      </c>
      <c r="E64" s="113">
        <v>0</v>
      </c>
      <c r="F64" s="113">
        <v>0</v>
      </c>
      <c r="G64" s="113">
        <v>0</v>
      </c>
      <c r="H64" s="113">
        <v>0</v>
      </c>
      <c r="I64" s="113">
        <v>0</v>
      </c>
      <c r="J64" s="113">
        <v>0</v>
      </c>
      <c r="K64" s="113">
        <v>0</v>
      </c>
      <c r="L64" s="113">
        <v>0</v>
      </c>
      <c r="M64" s="113">
        <v>0</v>
      </c>
      <c r="N64" s="113">
        <v>0</v>
      </c>
      <c r="O64" s="113">
        <v>0</v>
      </c>
      <c r="P64" s="113">
        <v>0</v>
      </c>
      <c r="Q64" s="113">
        <v>0</v>
      </c>
      <c r="R64" s="113">
        <v>0</v>
      </c>
      <c r="S64" s="113">
        <v>0</v>
      </c>
      <c r="T64" s="113">
        <v>0</v>
      </c>
      <c r="U64" s="113">
        <v>0</v>
      </c>
      <c r="V64" s="113">
        <v>0</v>
      </c>
      <c r="W64" s="113">
        <v>0</v>
      </c>
      <c r="X64" s="113">
        <v>0</v>
      </c>
      <c r="Y64" s="113">
        <v>0</v>
      </c>
      <c r="Z64" s="113">
        <v>0</v>
      </c>
      <c r="AA64" s="113">
        <v>0</v>
      </c>
      <c r="AB64" s="113">
        <v>0</v>
      </c>
      <c r="AC64" s="113">
        <v>0</v>
      </c>
      <c r="AD64" s="113">
        <v>0</v>
      </c>
      <c r="AE64" s="113">
        <v>0</v>
      </c>
      <c r="AF64" s="113">
        <v>0</v>
      </c>
      <c r="AG64" s="113">
        <v>0</v>
      </c>
      <c r="AH64" s="113">
        <v>0</v>
      </c>
      <c r="AI64" s="113">
        <v>0</v>
      </c>
      <c r="AJ64" s="113">
        <v>0</v>
      </c>
      <c r="AK64" s="113">
        <v>0</v>
      </c>
      <c r="AL64" s="113">
        <v>0</v>
      </c>
      <c r="AM64" s="113">
        <f t="shared" si="0"/>
        <v>0</v>
      </c>
      <c r="AP64" s="70"/>
    </row>
    <row r="65" spans="1:42" ht="33" hidden="1" customHeight="1">
      <c r="A65" s="87">
        <v>146</v>
      </c>
      <c r="B65" s="88" t="s">
        <v>90</v>
      </c>
      <c r="C65" s="115" t="s">
        <v>1298</v>
      </c>
      <c r="D65" s="113">
        <v>0</v>
      </c>
      <c r="E65" s="113">
        <v>0</v>
      </c>
      <c r="F65" s="113">
        <v>0</v>
      </c>
      <c r="G65" s="113">
        <v>0</v>
      </c>
      <c r="H65" s="113">
        <v>0</v>
      </c>
      <c r="I65" s="113">
        <v>0</v>
      </c>
      <c r="J65" s="113">
        <v>0</v>
      </c>
      <c r="K65" s="113">
        <v>0</v>
      </c>
      <c r="L65" s="113">
        <v>0</v>
      </c>
      <c r="M65" s="113">
        <v>0</v>
      </c>
      <c r="N65" s="113">
        <v>0</v>
      </c>
      <c r="O65" s="113">
        <v>0</v>
      </c>
      <c r="P65" s="113">
        <v>0</v>
      </c>
      <c r="Q65" s="113">
        <v>0</v>
      </c>
      <c r="R65" s="113">
        <v>0</v>
      </c>
      <c r="S65" s="113">
        <v>0</v>
      </c>
      <c r="T65" s="113">
        <v>0</v>
      </c>
      <c r="U65" s="113">
        <v>0</v>
      </c>
      <c r="V65" s="113">
        <v>0</v>
      </c>
      <c r="W65" s="113">
        <v>0</v>
      </c>
      <c r="X65" s="113">
        <v>0</v>
      </c>
      <c r="Y65" s="113">
        <v>0</v>
      </c>
      <c r="Z65" s="113">
        <v>0</v>
      </c>
      <c r="AA65" s="113">
        <v>0</v>
      </c>
      <c r="AB65" s="113">
        <v>0</v>
      </c>
      <c r="AC65" s="113">
        <v>0</v>
      </c>
      <c r="AD65" s="113">
        <v>0</v>
      </c>
      <c r="AE65" s="113">
        <v>0</v>
      </c>
      <c r="AF65" s="113">
        <v>0</v>
      </c>
      <c r="AG65" s="113">
        <v>0</v>
      </c>
      <c r="AH65" s="113">
        <v>0</v>
      </c>
      <c r="AI65" s="113">
        <v>0</v>
      </c>
      <c r="AJ65" s="113">
        <v>0</v>
      </c>
      <c r="AK65" s="113">
        <v>0</v>
      </c>
      <c r="AL65" s="113">
        <v>0</v>
      </c>
      <c r="AM65" s="113">
        <f t="shared" si="0"/>
        <v>0</v>
      </c>
      <c r="AP65" s="70"/>
    </row>
    <row r="66" spans="1:42" ht="33" hidden="1" customHeight="1">
      <c r="A66" s="87">
        <v>147</v>
      </c>
      <c r="B66" s="88" t="s">
        <v>738</v>
      </c>
      <c r="C66" s="115" t="s">
        <v>1298</v>
      </c>
      <c r="D66" s="113">
        <v>0</v>
      </c>
      <c r="E66" s="113">
        <v>0</v>
      </c>
      <c r="F66" s="113">
        <v>0</v>
      </c>
      <c r="G66" s="113">
        <v>0</v>
      </c>
      <c r="H66" s="113">
        <v>0</v>
      </c>
      <c r="I66" s="113">
        <v>0</v>
      </c>
      <c r="J66" s="113">
        <v>0</v>
      </c>
      <c r="K66" s="113">
        <v>0</v>
      </c>
      <c r="L66" s="113">
        <v>0</v>
      </c>
      <c r="M66" s="113">
        <v>0</v>
      </c>
      <c r="N66" s="113">
        <v>0</v>
      </c>
      <c r="O66" s="113">
        <v>0</v>
      </c>
      <c r="P66" s="113">
        <v>0</v>
      </c>
      <c r="Q66" s="113">
        <v>0</v>
      </c>
      <c r="R66" s="113">
        <v>0</v>
      </c>
      <c r="S66" s="113">
        <v>0</v>
      </c>
      <c r="T66" s="113">
        <v>0</v>
      </c>
      <c r="U66" s="113">
        <v>0</v>
      </c>
      <c r="V66" s="113">
        <v>0</v>
      </c>
      <c r="W66" s="113">
        <v>0</v>
      </c>
      <c r="X66" s="113">
        <v>0</v>
      </c>
      <c r="Y66" s="113">
        <v>0</v>
      </c>
      <c r="Z66" s="113">
        <v>0</v>
      </c>
      <c r="AA66" s="113">
        <v>0</v>
      </c>
      <c r="AB66" s="113">
        <v>0</v>
      </c>
      <c r="AC66" s="113">
        <v>0</v>
      </c>
      <c r="AD66" s="113">
        <v>0</v>
      </c>
      <c r="AE66" s="113">
        <v>0</v>
      </c>
      <c r="AF66" s="113">
        <v>0</v>
      </c>
      <c r="AG66" s="113">
        <v>0</v>
      </c>
      <c r="AH66" s="113">
        <v>0</v>
      </c>
      <c r="AI66" s="113">
        <v>0</v>
      </c>
      <c r="AJ66" s="113">
        <v>0</v>
      </c>
      <c r="AK66" s="113">
        <v>0</v>
      </c>
      <c r="AL66" s="113">
        <v>0</v>
      </c>
      <c r="AM66" s="113">
        <f t="shared" si="0"/>
        <v>0</v>
      </c>
      <c r="AP66" s="70"/>
    </row>
    <row r="67" spans="1:42" ht="33" hidden="1" customHeight="1">
      <c r="A67" s="87">
        <v>148</v>
      </c>
      <c r="B67" s="88" t="s">
        <v>739</v>
      </c>
      <c r="C67" s="115" t="s">
        <v>1298</v>
      </c>
      <c r="D67" s="113">
        <v>0</v>
      </c>
      <c r="E67" s="113">
        <v>0</v>
      </c>
      <c r="F67" s="113">
        <v>0</v>
      </c>
      <c r="G67" s="113">
        <v>0</v>
      </c>
      <c r="H67" s="113">
        <v>0</v>
      </c>
      <c r="I67" s="113">
        <v>0</v>
      </c>
      <c r="J67" s="113">
        <v>0</v>
      </c>
      <c r="K67" s="113">
        <v>0</v>
      </c>
      <c r="L67" s="113">
        <v>0</v>
      </c>
      <c r="M67" s="113">
        <v>0</v>
      </c>
      <c r="N67" s="113">
        <v>0</v>
      </c>
      <c r="O67" s="113">
        <v>0</v>
      </c>
      <c r="P67" s="113">
        <v>0</v>
      </c>
      <c r="Q67" s="113">
        <v>0</v>
      </c>
      <c r="R67" s="113">
        <v>0</v>
      </c>
      <c r="S67" s="113">
        <v>0</v>
      </c>
      <c r="T67" s="113">
        <v>0</v>
      </c>
      <c r="U67" s="113">
        <v>0</v>
      </c>
      <c r="V67" s="113">
        <v>0</v>
      </c>
      <c r="W67" s="113">
        <v>0</v>
      </c>
      <c r="X67" s="113">
        <v>0</v>
      </c>
      <c r="Y67" s="113">
        <v>0</v>
      </c>
      <c r="Z67" s="113">
        <v>0</v>
      </c>
      <c r="AA67" s="113">
        <v>0</v>
      </c>
      <c r="AB67" s="113">
        <v>0</v>
      </c>
      <c r="AC67" s="113">
        <v>0</v>
      </c>
      <c r="AD67" s="113">
        <v>0</v>
      </c>
      <c r="AE67" s="113">
        <v>0</v>
      </c>
      <c r="AF67" s="113">
        <v>0</v>
      </c>
      <c r="AG67" s="113">
        <v>0</v>
      </c>
      <c r="AH67" s="113">
        <v>0</v>
      </c>
      <c r="AI67" s="113">
        <v>0</v>
      </c>
      <c r="AJ67" s="113">
        <v>0</v>
      </c>
      <c r="AK67" s="113">
        <v>0</v>
      </c>
      <c r="AL67" s="113">
        <v>0</v>
      </c>
      <c r="AM67" s="113">
        <f t="shared" si="0"/>
        <v>0</v>
      </c>
      <c r="AP67" s="70"/>
    </row>
    <row r="68" spans="1:42" ht="33" customHeight="1">
      <c r="A68" s="87">
        <v>149</v>
      </c>
      <c r="B68" s="88" t="s">
        <v>740</v>
      </c>
      <c r="C68" s="89" t="s">
        <v>1334</v>
      </c>
      <c r="D68" s="113">
        <v>0</v>
      </c>
      <c r="E68" s="113">
        <v>0</v>
      </c>
      <c r="F68" s="113">
        <v>0</v>
      </c>
      <c r="G68" s="113">
        <v>0</v>
      </c>
      <c r="H68" s="113">
        <v>0</v>
      </c>
      <c r="I68" s="113">
        <v>0</v>
      </c>
      <c r="J68" s="113">
        <v>0</v>
      </c>
      <c r="K68" s="113">
        <v>0</v>
      </c>
      <c r="L68" s="113">
        <v>293.05</v>
      </c>
      <c r="M68" s="113">
        <v>0</v>
      </c>
      <c r="N68" s="113">
        <v>0</v>
      </c>
      <c r="O68" s="113">
        <v>0</v>
      </c>
      <c r="P68" s="113">
        <v>0</v>
      </c>
      <c r="Q68" s="113">
        <v>0</v>
      </c>
      <c r="R68" s="113">
        <v>0</v>
      </c>
      <c r="S68" s="113">
        <v>0</v>
      </c>
      <c r="T68" s="113">
        <v>0</v>
      </c>
      <c r="U68" s="113">
        <v>0</v>
      </c>
      <c r="V68" s="113">
        <v>0</v>
      </c>
      <c r="W68" s="113">
        <v>0</v>
      </c>
      <c r="X68" s="113">
        <v>0</v>
      </c>
      <c r="Y68" s="113">
        <v>0</v>
      </c>
      <c r="Z68" s="113">
        <v>0</v>
      </c>
      <c r="AA68" s="113">
        <v>0</v>
      </c>
      <c r="AB68" s="113">
        <v>0</v>
      </c>
      <c r="AC68" s="113">
        <v>0</v>
      </c>
      <c r="AD68" s="113">
        <v>0</v>
      </c>
      <c r="AE68" s="113">
        <v>0</v>
      </c>
      <c r="AF68" s="113">
        <v>0</v>
      </c>
      <c r="AG68" s="113">
        <v>0</v>
      </c>
      <c r="AH68" s="113">
        <v>0</v>
      </c>
      <c r="AI68" s="113">
        <v>0</v>
      </c>
      <c r="AJ68" s="113">
        <v>0</v>
      </c>
      <c r="AK68" s="113">
        <v>0</v>
      </c>
      <c r="AL68" s="113">
        <v>0</v>
      </c>
      <c r="AM68" s="113">
        <f t="shared" si="0"/>
        <v>293.05</v>
      </c>
      <c r="AP68" s="70"/>
    </row>
    <row r="69" spans="1:42" ht="33" hidden="1" customHeight="1">
      <c r="A69" s="257">
        <v>150</v>
      </c>
      <c r="B69" s="88" t="s">
        <v>94</v>
      </c>
      <c r="C69" s="89" t="s">
        <v>1334</v>
      </c>
      <c r="D69" s="113">
        <v>0</v>
      </c>
      <c r="E69" s="113">
        <v>0</v>
      </c>
      <c r="F69" s="113">
        <v>0</v>
      </c>
      <c r="G69" s="113">
        <v>0</v>
      </c>
      <c r="H69" s="113">
        <v>0</v>
      </c>
      <c r="I69" s="113">
        <v>0</v>
      </c>
      <c r="J69" s="113">
        <v>0</v>
      </c>
      <c r="K69" s="113">
        <v>0</v>
      </c>
      <c r="L69" s="113">
        <v>0</v>
      </c>
      <c r="M69" s="113">
        <v>0</v>
      </c>
      <c r="N69" s="113">
        <v>0</v>
      </c>
      <c r="O69" s="113">
        <v>0</v>
      </c>
      <c r="P69" s="113">
        <v>0</v>
      </c>
      <c r="Q69" s="113">
        <v>0</v>
      </c>
      <c r="R69" s="113">
        <v>0</v>
      </c>
      <c r="S69" s="113">
        <v>0</v>
      </c>
      <c r="T69" s="113">
        <v>0</v>
      </c>
      <c r="U69" s="113">
        <v>0</v>
      </c>
      <c r="V69" s="113">
        <v>0</v>
      </c>
      <c r="W69" s="113">
        <v>0</v>
      </c>
      <c r="X69" s="113">
        <v>0</v>
      </c>
      <c r="Y69" s="113">
        <v>0</v>
      </c>
      <c r="Z69" s="113">
        <v>0</v>
      </c>
      <c r="AA69" s="113">
        <v>0</v>
      </c>
      <c r="AB69" s="113">
        <v>0</v>
      </c>
      <c r="AC69" s="113">
        <v>0</v>
      </c>
      <c r="AD69" s="113">
        <v>0</v>
      </c>
      <c r="AE69" s="113">
        <v>0</v>
      </c>
      <c r="AF69" s="113">
        <v>0</v>
      </c>
      <c r="AG69" s="113">
        <v>0</v>
      </c>
      <c r="AH69" s="113">
        <v>0</v>
      </c>
      <c r="AI69" s="113">
        <v>0</v>
      </c>
      <c r="AJ69" s="113">
        <v>0</v>
      </c>
      <c r="AK69" s="113">
        <v>0</v>
      </c>
      <c r="AL69" s="113">
        <v>0</v>
      </c>
      <c r="AM69" s="113">
        <f t="shared" si="0"/>
        <v>0</v>
      </c>
      <c r="AP69" s="70"/>
    </row>
    <row r="70" spans="1:42" ht="33" hidden="1" customHeight="1">
      <c r="A70" s="87">
        <v>152</v>
      </c>
      <c r="B70" s="88" t="s">
        <v>741</v>
      </c>
      <c r="C70" s="89" t="s">
        <v>1331</v>
      </c>
      <c r="D70" s="113">
        <v>0</v>
      </c>
      <c r="E70" s="113">
        <v>0</v>
      </c>
      <c r="F70" s="113">
        <v>0</v>
      </c>
      <c r="G70" s="113">
        <v>0</v>
      </c>
      <c r="H70" s="113">
        <v>0</v>
      </c>
      <c r="I70" s="113">
        <v>0</v>
      </c>
      <c r="J70" s="113">
        <v>0</v>
      </c>
      <c r="K70" s="113">
        <v>0</v>
      </c>
      <c r="L70" s="113">
        <v>0</v>
      </c>
      <c r="M70" s="113">
        <v>0</v>
      </c>
      <c r="N70" s="113">
        <v>0</v>
      </c>
      <c r="O70" s="113">
        <v>0</v>
      </c>
      <c r="P70" s="113">
        <v>0</v>
      </c>
      <c r="Q70" s="113">
        <v>0</v>
      </c>
      <c r="R70" s="113">
        <v>0</v>
      </c>
      <c r="S70" s="113">
        <v>0</v>
      </c>
      <c r="T70" s="113">
        <v>0</v>
      </c>
      <c r="U70" s="113">
        <v>0</v>
      </c>
      <c r="V70" s="113">
        <v>0</v>
      </c>
      <c r="W70" s="113">
        <v>0</v>
      </c>
      <c r="X70" s="113">
        <v>0</v>
      </c>
      <c r="Y70" s="113">
        <v>0</v>
      </c>
      <c r="Z70" s="113">
        <v>0</v>
      </c>
      <c r="AA70" s="113">
        <v>0</v>
      </c>
      <c r="AB70" s="113">
        <v>0</v>
      </c>
      <c r="AC70" s="113">
        <v>0</v>
      </c>
      <c r="AD70" s="113">
        <v>0</v>
      </c>
      <c r="AE70" s="113">
        <v>0</v>
      </c>
      <c r="AF70" s="113">
        <v>0</v>
      </c>
      <c r="AG70" s="113">
        <v>0</v>
      </c>
      <c r="AH70" s="113">
        <v>0</v>
      </c>
      <c r="AI70" s="113">
        <v>0</v>
      </c>
      <c r="AJ70" s="113">
        <v>0</v>
      </c>
      <c r="AK70" s="113">
        <v>0</v>
      </c>
      <c r="AL70" s="113">
        <v>0</v>
      </c>
      <c r="AM70" s="113">
        <f t="shared" si="0"/>
        <v>0</v>
      </c>
      <c r="AP70" s="70"/>
    </row>
    <row r="71" spans="1:42" ht="33" customHeight="1">
      <c r="A71" s="257">
        <v>153</v>
      </c>
      <c r="B71" s="88" t="s">
        <v>742</v>
      </c>
      <c r="C71" s="89" t="s">
        <v>1331</v>
      </c>
      <c r="D71" s="113">
        <v>2370.4700000000003</v>
      </c>
      <c r="E71" s="113">
        <v>0</v>
      </c>
      <c r="F71" s="113">
        <v>0</v>
      </c>
      <c r="G71" s="113">
        <v>0</v>
      </c>
      <c r="H71" s="113">
        <v>0</v>
      </c>
      <c r="I71" s="113">
        <v>0</v>
      </c>
      <c r="J71" s="113">
        <v>0</v>
      </c>
      <c r="K71" s="113">
        <v>0</v>
      </c>
      <c r="L71" s="113">
        <v>0</v>
      </c>
      <c r="M71" s="113">
        <v>0</v>
      </c>
      <c r="N71" s="113">
        <v>0</v>
      </c>
      <c r="O71" s="113">
        <v>0</v>
      </c>
      <c r="P71" s="113">
        <v>0</v>
      </c>
      <c r="Q71" s="113">
        <v>0</v>
      </c>
      <c r="R71" s="113">
        <v>0</v>
      </c>
      <c r="S71" s="113">
        <v>0</v>
      </c>
      <c r="T71" s="113">
        <v>0</v>
      </c>
      <c r="U71" s="113">
        <v>0</v>
      </c>
      <c r="V71" s="113">
        <v>0</v>
      </c>
      <c r="W71" s="113">
        <v>0</v>
      </c>
      <c r="X71" s="113">
        <v>0</v>
      </c>
      <c r="Y71" s="113">
        <v>0</v>
      </c>
      <c r="Z71" s="113">
        <v>0</v>
      </c>
      <c r="AA71" s="113">
        <v>0</v>
      </c>
      <c r="AB71" s="113">
        <v>0</v>
      </c>
      <c r="AC71" s="113">
        <v>0</v>
      </c>
      <c r="AD71" s="113">
        <v>0</v>
      </c>
      <c r="AE71" s="113">
        <v>0</v>
      </c>
      <c r="AF71" s="113">
        <v>0</v>
      </c>
      <c r="AG71" s="113">
        <v>0</v>
      </c>
      <c r="AH71" s="113">
        <v>0</v>
      </c>
      <c r="AI71" s="113">
        <v>0</v>
      </c>
      <c r="AJ71" s="113">
        <v>0</v>
      </c>
      <c r="AK71" s="113">
        <v>0</v>
      </c>
      <c r="AL71" s="113">
        <v>0</v>
      </c>
      <c r="AM71" s="113">
        <f t="shared" si="0"/>
        <v>2370.4700000000003</v>
      </c>
      <c r="AP71" s="70"/>
    </row>
    <row r="72" spans="1:42" ht="33" hidden="1" customHeight="1">
      <c r="A72" s="87">
        <v>154</v>
      </c>
      <c r="B72" s="88" t="s">
        <v>743</v>
      </c>
      <c r="C72" s="89" t="s">
        <v>1331</v>
      </c>
      <c r="D72" s="113">
        <v>0</v>
      </c>
      <c r="E72" s="113">
        <v>0</v>
      </c>
      <c r="F72" s="113">
        <v>0</v>
      </c>
      <c r="G72" s="113">
        <v>0</v>
      </c>
      <c r="H72" s="113">
        <v>0</v>
      </c>
      <c r="I72" s="113">
        <v>0</v>
      </c>
      <c r="J72" s="113">
        <v>0</v>
      </c>
      <c r="K72" s="113">
        <v>0</v>
      </c>
      <c r="L72" s="113">
        <v>0</v>
      </c>
      <c r="M72" s="113">
        <v>0</v>
      </c>
      <c r="N72" s="113">
        <v>0</v>
      </c>
      <c r="O72" s="113">
        <v>0</v>
      </c>
      <c r="P72" s="113">
        <v>0</v>
      </c>
      <c r="Q72" s="113">
        <v>0</v>
      </c>
      <c r="R72" s="113">
        <v>0</v>
      </c>
      <c r="S72" s="113">
        <v>0</v>
      </c>
      <c r="T72" s="113">
        <v>0</v>
      </c>
      <c r="U72" s="113">
        <v>0</v>
      </c>
      <c r="V72" s="113">
        <v>0</v>
      </c>
      <c r="W72" s="113">
        <v>0</v>
      </c>
      <c r="X72" s="113">
        <v>0</v>
      </c>
      <c r="Y72" s="113">
        <v>0</v>
      </c>
      <c r="Z72" s="113">
        <v>0</v>
      </c>
      <c r="AA72" s="113">
        <v>0</v>
      </c>
      <c r="AB72" s="113">
        <v>0</v>
      </c>
      <c r="AC72" s="113">
        <v>0</v>
      </c>
      <c r="AD72" s="113">
        <v>0</v>
      </c>
      <c r="AE72" s="113">
        <v>0</v>
      </c>
      <c r="AF72" s="113">
        <v>0</v>
      </c>
      <c r="AG72" s="113">
        <v>0</v>
      </c>
      <c r="AH72" s="113">
        <v>0</v>
      </c>
      <c r="AI72" s="113">
        <v>0</v>
      </c>
      <c r="AJ72" s="113">
        <v>0</v>
      </c>
      <c r="AK72" s="113">
        <v>0</v>
      </c>
      <c r="AL72" s="113">
        <v>0</v>
      </c>
      <c r="AM72" s="113">
        <f t="shared" si="0"/>
        <v>0</v>
      </c>
      <c r="AP72" s="70"/>
    </row>
    <row r="73" spans="1:42" ht="33" customHeight="1">
      <c r="A73" s="257">
        <v>155</v>
      </c>
      <c r="B73" s="88" t="s">
        <v>744</v>
      </c>
      <c r="C73" s="89" t="s">
        <v>1406</v>
      </c>
      <c r="D73" s="113">
        <v>0</v>
      </c>
      <c r="E73" s="113">
        <v>0</v>
      </c>
      <c r="F73" s="113">
        <v>0</v>
      </c>
      <c r="G73" s="113">
        <v>15560.5</v>
      </c>
      <c r="H73" s="113">
        <v>0</v>
      </c>
      <c r="I73" s="113">
        <v>0</v>
      </c>
      <c r="J73" s="113">
        <v>0</v>
      </c>
      <c r="K73" s="113">
        <v>0</v>
      </c>
      <c r="L73" s="113">
        <v>0</v>
      </c>
      <c r="M73" s="113">
        <v>0</v>
      </c>
      <c r="N73" s="113">
        <v>0</v>
      </c>
      <c r="O73" s="113">
        <v>0</v>
      </c>
      <c r="P73" s="113">
        <v>0</v>
      </c>
      <c r="Q73" s="113">
        <v>0</v>
      </c>
      <c r="R73" s="113">
        <v>0</v>
      </c>
      <c r="S73" s="113">
        <v>0</v>
      </c>
      <c r="T73" s="113">
        <v>0</v>
      </c>
      <c r="U73" s="113">
        <v>0</v>
      </c>
      <c r="V73" s="113">
        <v>0</v>
      </c>
      <c r="W73" s="113">
        <v>0</v>
      </c>
      <c r="X73" s="113">
        <v>0</v>
      </c>
      <c r="Y73" s="113">
        <v>0</v>
      </c>
      <c r="Z73" s="113">
        <v>0</v>
      </c>
      <c r="AA73" s="113">
        <v>0</v>
      </c>
      <c r="AB73" s="113">
        <v>0</v>
      </c>
      <c r="AC73" s="113">
        <v>0</v>
      </c>
      <c r="AD73" s="113">
        <v>0</v>
      </c>
      <c r="AE73" s="113">
        <v>0</v>
      </c>
      <c r="AF73" s="113">
        <v>0</v>
      </c>
      <c r="AG73" s="113">
        <v>0</v>
      </c>
      <c r="AH73" s="113">
        <v>0</v>
      </c>
      <c r="AI73" s="113">
        <v>0</v>
      </c>
      <c r="AJ73" s="113">
        <v>0</v>
      </c>
      <c r="AK73" s="113">
        <v>0</v>
      </c>
      <c r="AL73" s="113">
        <v>0</v>
      </c>
      <c r="AM73" s="113">
        <f t="shared" si="0"/>
        <v>15560.5</v>
      </c>
      <c r="AP73" s="70"/>
    </row>
    <row r="74" spans="1:42" ht="33" hidden="1" customHeight="1">
      <c r="A74" s="87">
        <v>156</v>
      </c>
      <c r="B74" s="88" t="s">
        <v>745</v>
      </c>
      <c r="C74" s="89" t="s">
        <v>1335</v>
      </c>
      <c r="D74" s="113">
        <v>0</v>
      </c>
      <c r="E74" s="113">
        <v>0</v>
      </c>
      <c r="F74" s="113">
        <v>0</v>
      </c>
      <c r="G74" s="113">
        <v>0</v>
      </c>
      <c r="H74" s="113">
        <v>0</v>
      </c>
      <c r="I74" s="113">
        <v>0</v>
      </c>
      <c r="J74" s="113">
        <v>0</v>
      </c>
      <c r="K74" s="113">
        <v>0</v>
      </c>
      <c r="L74" s="113">
        <v>0</v>
      </c>
      <c r="M74" s="113">
        <v>0</v>
      </c>
      <c r="N74" s="113">
        <v>0</v>
      </c>
      <c r="O74" s="113">
        <v>0</v>
      </c>
      <c r="P74" s="113">
        <v>0</v>
      </c>
      <c r="Q74" s="113">
        <v>0</v>
      </c>
      <c r="R74" s="113">
        <v>0</v>
      </c>
      <c r="S74" s="113">
        <v>0</v>
      </c>
      <c r="T74" s="113">
        <v>0</v>
      </c>
      <c r="U74" s="113">
        <v>0</v>
      </c>
      <c r="V74" s="113">
        <v>0</v>
      </c>
      <c r="W74" s="113">
        <v>0</v>
      </c>
      <c r="X74" s="113">
        <v>0</v>
      </c>
      <c r="Y74" s="113">
        <v>0</v>
      </c>
      <c r="Z74" s="113">
        <v>0</v>
      </c>
      <c r="AA74" s="113">
        <v>0</v>
      </c>
      <c r="AB74" s="113">
        <v>0</v>
      </c>
      <c r="AC74" s="113">
        <v>0</v>
      </c>
      <c r="AD74" s="113">
        <v>0</v>
      </c>
      <c r="AE74" s="113">
        <v>0</v>
      </c>
      <c r="AF74" s="113">
        <v>0</v>
      </c>
      <c r="AG74" s="113">
        <v>0</v>
      </c>
      <c r="AH74" s="113">
        <v>0</v>
      </c>
      <c r="AI74" s="113">
        <v>0</v>
      </c>
      <c r="AJ74" s="113">
        <v>0</v>
      </c>
      <c r="AK74" s="113">
        <v>0</v>
      </c>
      <c r="AL74" s="113">
        <v>0</v>
      </c>
      <c r="AM74" s="113">
        <f t="shared" si="0"/>
        <v>0</v>
      </c>
      <c r="AP74" s="70"/>
    </row>
    <row r="75" spans="1:42" ht="33" customHeight="1">
      <c r="A75" s="257">
        <v>157</v>
      </c>
      <c r="B75" s="88" t="s">
        <v>746</v>
      </c>
      <c r="C75" s="115" t="s">
        <v>1406</v>
      </c>
      <c r="D75" s="113">
        <v>0</v>
      </c>
      <c r="E75" s="113">
        <v>0</v>
      </c>
      <c r="F75" s="113">
        <v>0</v>
      </c>
      <c r="G75" s="113">
        <v>300.10000000000002</v>
      </c>
      <c r="H75" s="113">
        <v>0</v>
      </c>
      <c r="I75" s="113">
        <v>0</v>
      </c>
      <c r="J75" s="113">
        <v>0</v>
      </c>
      <c r="K75" s="113">
        <v>0</v>
      </c>
      <c r="L75" s="113">
        <v>0</v>
      </c>
      <c r="M75" s="113">
        <v>0</v>
      </c>
      <c r="N75" s="113">
        <v>0</v>
      </c>
      <c r="O75" s="113">
        <v>0</v>
      </c>
      <c r="P75" s="113">
        <v>0</v>
      </c>
      <c r="Q75" s="113">
        <v>0</v>
      </c>
      <c r="R75" s="113">
        <v>0</v>
      </c>
      <c r="S75" s="113">
        <v>0</v>
      </c>
      <c r="T75" s="113">
        <v>0</v>
      </c>
      <c r="U75" s="113">
        <v>0</v>
      </c>
      <c r="V75" s="113">
        <v>0</v>
      </c>
      <c r="W75" s="113">
        <v>0</v>
      </c>
      <c r="X75" s="113">
        <v>0</v>
      </c>
      <c r="Y75" s="113">
        <v>0</v>
      </c>
      <c r="Z75" s="113">
        <v>0</v>
      </c>
      <c r="AA75" s="113">
        <v>0</v>
      </c>
      <c r="AB75" s="113">
        <v>0</v>
      </c>
      <c r="AC75" s="113">
        <v>0</v>
      </c>
      <c r="AD75" s="113">
        <v>0</v>
      </c>
      <c r="AE75" s="113">
        <v>0</v>
      </c>
      <c r="AF75" s="113">
        <v>0</v>
      </c>
      <c r="AG75" s="113">
        <v>0</v>
      </c>
      <c r="AH75" s="113">
        <v>0</v>
      </c>
      <c r="AI75" s="113">
        <v>0</v>
      </c>
      <c r="AJ75" s="113">
        <v>0</v>
      </c>
      <c r="AK75" s="113">
        <v>0</v>
      </c>
      <c r="AL75" s="113">
        <v>0</v>
      </c>
      <c r="AM75" s="113">
        <f t="shared" ref="AM75:AM138" si="1">SUM(D75:AL75)</f>
        <v>300.10000000000002</v>
      </c>
      <c r="AP75" s="70"/>
    </row>
    <row r="76" spans="1:42" ht="33" customHeight="1">
      <c r="A76" s="257">
        <v>159</v>
      </c>
      <c r="B76" s="88" t="s">
        <v>747</v>
      </c>
      <c r="C76" s="115" t="s">
        <v>1406</v>
      </c>
      <c r="D76" s="113">
        <v>0</v>
      </c>
      <c r="E76" s="113">
        <v>0</v>
      </c>
      <c r="F76" s="113">
        <v>0</v>
      </c>
      <c r="G76" s="113">
        <v>3341.75</v>
      </c>
      <c r="H76" s="113">
        <v>0</v>
      </c>
      <c r="I76" s="113">
        <v>0</v>
      </c>
      <c r="J76" s="113">
        <v>0</v>
      </c>
      <c r="K76" s="113">
        <v>0</v>
      </c>
      <c r="L76" s="113">
        <v>0</v>
      </c>
      <c r="M76" s="113">
        <v>0</v>
      </c>
      <c r="N76" s="113">
        <v>0</v>
      </c>
      <c r="O76" s="113">
        <v>0</v>
      </c>
      <c r="P76" s="113">
        <v>0</v>
      </c>
      <c r="Q76" s="113">
        <v>0</v>
      </c>
      <c r="R76" s="113">
        <v>0</v>
      </c>
      <c r="S76" s="113">
        <v>0</v>
      </c>
      <c r="T76" s="113">
        <v>0</v>
      </c>
      <c r="U76" s="113">
        <v>0</v>
      </c>
      <c r="V76" s="113">
        <v>0</v>
      </c>
      <c r="W76" s="113">
        <v>0</v>
      </c>
      <c r="X76" s="113">
        <v>0</v>
      </c>
      <c r="Y76" s="113">
        <v>0</v>
      </c>
      <c r="Z76" s="113">
        <v>0</v>
      </c>
      <c r="AA76" s="113">
        <v>0</v>
      </c>
      <c r="AB76" s="113">
        <v>0</v>
      </c>
      <c r="AC76" s="113">
        <v>0</v>
      </c>
      <c r="AD76" s="113">
        <v>0</v>
      </c>
      <c r="AE76" s="113">
        <v>0</v>
      </c>
      <c r="AF76" s="113">
        <v>0</v>
      </c>
      <c r="AG76" s="113">
        <v>0</v>
      </c>
      <c r="AH76" s="113">
        <v>0</v>
      </c>
      <c r="AI76" s="113">
        <v>0</v>
      </c>
      <c r="AJ76" s="113">
        <v>0</v>
      </c>
      <c r="AK76" s="113">
        <v>0</v>
      </c>
      <c r="AL76" s="113">
        <v>0</v>
      </c>
      <c r="AM76" s="113">
        <f t="shared" si="1"/>
        <v>3341.75</v>
      </c>
      <c r="AP76" s="70"/>
    </row>
    <row r="77" spans="1:42" ht="33" customHeight="1">
      <c r="A77" s="257">
        <v>163</v>
      </c>
      <c r="B77" s="88" t="s">
        <v>748</v>
      </c>
      <c r="C77" s="89" t="s">
        <v>1332</v>
      </c>
      <c r="D77" s="113">
        <v>0</v>
      </c>
      <c r="E77" s="113">
        <v>0</v>
      </c>
      <c r="F77" s="113">
        <v>903624.27</v>
      </c>
      <c r="G77" s="113">
        <v>15003.71</v>
      </c>
      <c r="H77" s="113">
        <v>0</v>
      </c>
      <c r="I77" s="113">
        <v>0</v>
      </c>
      <c r="J77" s="113">
        <v>0</v>
      </c>
      <c r="K77" s="113">
        <v>0</v>
      </c>
      <c r="L77" s="113">
        <v>0</v>
      </c>
      <c r="M77" s="113">
        <v>0</v>
      </c>
      <c r="N77" s="113">
        <v>0</v>
      </c>
      <c r="O77" s="113">
        <v>0</v>
      </c>
      <c r="P77" s="113">
        <v>0</v>
      </c>
      <c r="Q77" s="113">
        <v>0</v>
      </c>
      <c r="R77" s="113">
        <v>0</v>
      </c>
      <c r="S77" s="113">
        <v>0</v>
      </c>
      <c r="T77" s="113">
        <v>0</v>
      </c>
      <c r="U77" s="113">
        <v>0</v>
      </c>
      <c r="V77" s="113">
        <v>0</v>
      </c>
      <c r="W77" s="113">
        <v>0</v>
      </c>
      <c r="X77" s="113">
        <v>0</v>
      </c>
      <c r="Y77" s="113">
        <v>0</v>
      </c>
      <c r="Z77" s="113">
        <v>0</v>
      </c>
      <c r="AA77" s="113">
        <v>0</v>
      </c>
      <c r="AB77" s="113">
        <v>0</v>
      </c>
      <c r="AC77" s="113">
        <v>0</v>
      </c>
      <c r="AD77" s="113">
        <v>0</v>
      </c>
      <c r="AE77" s="113">
        <v>0</v>
      </c>
      <c r="AF77" s="113">
        <v>0</v>
      </c>
      <c r="AG77" s="113">
        <v>0</v>
      </c>
      <c r="AH77" s="113">
        <v>0</v>
      </c>
      <c r="AI77" s="113">
        <v>0</v>
      </c>
      <c r="AJ77" s="113">
        <v>0</v>
      </c>
      <c r="AK77" s="113">
        <v>0</v>
      </c>
      <c r="AL77" s="113">
        <v>0</v>
      </c>
      <c r="AM77" s="113">
        <f t="shared" si="1"/>
        <v>918627.98</v>
      </c>
      <c r="AP77" s="70"/>
    </row>
    <row r="78" spans="1:42" ht="33" customHeight="1">
      <c r="A78" s="257">
        <v>169</v>
      </c>
      <c r="B78" s="88" t="s">
        <v>749</v>
      </c>
      <c r="C78" s="89" t="s">
        <v>1338</v>
      </c>
      <c r="D78" s="113">
        <v>0</v>
      </c>
      <c r="E78" s="113">
        <v>0</v>
      </c>
      <c r="F78" s="113">
        <v>0</v>
      </c>
      <c r="G78" s="113">
        <v>54354.65</v>
      </c>
      <c r="H78" s="113">
        <v>0</v>
      </c>
      <c r="I78" s="113">
        <v>0</v>
      </c>
      <c r="J78" s="113">
        <v>0</v>
      </c>
      <c r="K78" s="113">
        <v>0</v>
      </c>
      <c r="L78" s="113">
        <v>0</v>
      </c>
      <c r="M78" s="113">
        <v>0</v>
      </c>
      <c r="N78" s="113">
        <v>0</v>
      </c>
      <c r="O78" s="113">
        <v>0</v>
      </c>
      <c r="P78" s="113">
        <v>0</v>
      </c>
      <c r="Q78" s="113">
        <v>0</v>
      </c>
      <c r="R78" s="113">
        <v>0</v>
      </c>
      <c r="S78" s="113">
        <v>0</v>
      </c>
      <c r="T78" s="113">
        <v>0</v>
      </c>
      <c r="U78" s="113">
        <v>0</v>
      </c>
      <c r="V78" s="113">
        <v>0</v>
      </c>
      <c r="W78" s="113">
        <v>0</v>
      </c>
      <c r="X78" s="113">
        <v>0</v>
      </c>
      <c r="Y78" s="113">
        <v>0</v>
      </c>
      <c r="Z78" s="113">
        <v>0</v>
      </c>
      <c r="AA78" s="113">
        <v>0</v>
      </c>
      <c r="AB78" s="113">
        <v>0</v>
      </c>
      <c r="AC78" s="113">
        <v>0</v>
      </c>
      <c r="AD78" s="113">
        <v>0</v>
      </c>
      <c r="AE78" s="113">
        <v>0</v>
      </c>
      <c r="AF78" s="113">
        <v>0</v>
      </c>
      <c r="AG78" s="113">
        <v>0</v>
      </c>
      <c r="AH78" s="113">
        <v>0</v>
      </c>
      <c r="AI78" s="113">
        <v>0</v>
      </c>
      <c r="AJ78" s="113">
        <v>0</v>
      </c>
      <c r="AK78" s="113">
        <v>0</v>
      </c>
      <c r="AL78" s="113">
        <v>0</v>
      </c>
      <c r="AM78" s="113">
        <f t="shared" si="1"/>
        <v>54354.65</v>
      </c>
      <c r="AP78" s="70"/>
    </row>
    <row r="79" spans="1:42" ht="33" hidden="1" customHeight="1">
      <c r="A79" s="87">
        <v>170</v>
      </c>
      <c r="B79" s="88" t="s">
        <v>750</v>
      </c>
      <c r="C79" s="89" t="s">
        <v>1335</v>
      </c>
      <c r="D79" s="113">
        <v>0</v>
      </c>
      <c r="E79" s="113">
        <v>0</v>
      </c>
      <c r="F79" s="113">
        <v>0</v>
      </c>
      <c r="G79" s="113">
        <v>0</v>
      </c>
      <c r="H79" s="113">
        <v>0</v>
      </c>
      <c r="I79" s="113">
        <v>0</v>
      </c>
      <c r="J79" s="113">
        <v>0</v>
      </c>
      <c r="K79" s="113">
        <v>0</v>
      </c>
      <c r="L79" s="113">
        <v>0</v>
      </c>
      <c r="M79" s="113">
        <v>0</v>
      </c>
      <c r="N79" s="113">
        <v>0</v>
      </c>
      <c r="O79" s="113">
        <v>0</v>
      </c>
      <c r="P79" s="113">
        <v>0</v>
      </c>
      <c r="Q79" s="113">
        <v>0</v>
      </c>
      <c r="R79" s="113">
        <v>0</v>
      </c>
      <c r="S79" s="113">
        <v>0</v>
      </c>
      <c r="T79" s="113">
        <v>0</v>
      </c>
      <c r="U79" s="113">
        <v>0</v>
      </c>
      <c r="V79" s="113">
        <v>0</v>
      </c>
      <c r="W79" s="113">
        <v>0</v>
      </c>
      <c r="X79" s="113">
        <v>0</v>
      </c>
      <c r="Y79" s="113">
        <v>0</v>
      </c>
      <c r="Z79" s="113">
        <v>0</v>
      </c>
      <c r="AA79" s="113">
        <v>0</v>
      </c>
      <c r="AB79" s="113">
        <v>0</v>
      </c>
      <c r="AC79" s="113">
        <v>0</v>
      </c>
      <c r="AD79" s="113">
        <v>0</v>
      </c>
      <c r="AE79" s="113">
        <v>0</v>
      </c>
      <c r="AF79" s="113">
        <v>0</v>
      </c>
      <c r="AG79" s="113">
        <v>0</v>
      </c>
      <c r="AH79" s="113">
        <v>0</v>
      </c>
      <c r="AI79" s="113">
        <v>0</v>
      </c>
      <c r="AJ79" s="113">
        <v>0</v>
      </c>
      <c r="AK79" s="113">
        <v>0</v>
      </c>
      <c r="AL79" s="113">
        <v>0</v>
      </c>
      <c r="AM79" s="113">
        <f t="shared" si="1"/>
        <v>0</v>
      </c>
      <c r="AP79" s="70"/>
    </row>
    <row r="80" spans="1:42" ht="33" hidden="1" customHeight="1">
      <c r="A80" s="87">
        <v>171</v>
      </c>
      <c r="B80" s="88" t="s">
        <v>751</v>
      </c>
      <c r="C80" s="115" t="s">
        <v>1298</v>
      </c>
      <c r="D80" s="113">
        <v>0</v>
      </c>
      <c r="E80" s="113">
        <v>0</v>
      </c>
      <c r="F80" s="113">
        <v>0</v>
      </c>
      <c r="G80" s="113">
        <v>0</v>
      </c>
      <c r="H80" s="113">
        <v>0</v>
      </c>
      <c r="I80" s="113">
        <v>0</v>
      </c>
      <c r="J80" s="113">
        <v>0</v>
      </c>
      <c r="K80" s="113">
        <v>0</v>
      </c>
      <c r="L80" s="113">
        <v>0</v>
      </c>
      <c r="M80" s="113">
        <v>0</v>
      </c>
      <c r="N80" s="113">
        <v>0</v>
      </c>
      <c r="O80" s="113">
        <v>0</v>
      </c>
      <c r="P80" s="113">
        <v>0</v>
      </c>
      <c r="Q80" s="113">
        <v>0</v>
      </c>
      <c r="R80" s="113">
        <v>0</v>
      </c>
      <c r="S80" s="113">
        <v>0</v>
      </c>
      <c r="T80" s="113">
        <v>0</v>
      </c>
      <c r="U80" s="113">
        <v>0</v>
      </c>
      <c r="V80" s="113">
        <v>0</v>
      </c>
      <c r="W80" s="113">
        <v>0</v>
      </c>
      <c r="X80" s="113">
        <v>0</v>
      </c>
      <c r="Y80" s="113">
        <v>0</v>
      </c>
      <c r="Z80" s="113">
        <v>0</v>
      </c>
      <c r="AA80" s="113">
        <v>0</v>
      </c>
      <c r="AB80" s="113">
        <v>0</v>
      </c>
      <c r="AC80" s="113">
        <v>0</v>
      </c>
      <c r="AD80" s="113">
        <v>0</v>
      </c>
      <c r="AE80" s="113">
        <v>0</v>
      </c>
      <c r="AF80" s="113">
        <v>0</v>
      </c>
      <c r="AG80" s="113">
        <v>0</v>
      </c>
      <c r="AH80" s="113">
        <v>0</v>
      </c>
      <c r="AI80" s="113">
        <v>0</v>
      </c>
      <c r="AJ80" s="113">
        <v>0</v>
      </c>
      <c r="AK80" s="113">
        <v>0</v>
      </c>
      <c r="AL80" s="113">
        <v>0</v>
      </c>
      <c r="AM80" s="113">
        <f t="shared" si="1"/>
        <v>0</v>
      </c>
      <c r="AP80" s="70"/>
    </row>
    <row r="81" spans="1:42" ht="33" hidden="1" customHeight="1">
      <c r="A81" s="87">
        <v>188</v>
      </c>
      <c r="B81" s="88" t="s">
        <v>752</v>
      </c>
      <c r="C81" s="115" t="s">
        <v>1406</v>
      </c>
      <c r="D81" s="113">
        <v>0</v>
      </c>
      <c r="E81" s="113">
        <v>0</v>
      </c>
      <c r="F81" s="113">
        <v>0</v>
      </c>
      <c r="G81" s="113">
        <v>0</v>
      </c>
      <c r="H81" s="113">
        <v>0</v>
      </c>
      <c r="I81" s="113">
        <v>0</v>
      </c>
      <c r="J81" s="113">
        <v>0</v>
      </c>
      <c r="K81" s="113">
        <v>0</v>
      </c>
      <c r="L81" s="113">
        <v>0</v>
      </c>
      <c r="M81" s="113">
        <v>0</v>
      </c>
      <c r="N81" s="113">
        <v>0</v>
      </c>
      <c r="O81" s="113">
        <v>0</v>
      </c>
      <c r="P81" s="113">
        <v>0</v>
      </c>
      <c r="Q81" s="113">
        <v>0</v>
      </c>
      <c r="R81" s="113">
        <v>0</v>
      </c>
      <c r="S81" s="113">
        <v>0</v>
      </c>
      <c r="T81" s="113">
        <v>0</v>
      </c>
      <c r="U81" s="113">
        <v>0</v>
      </c>
      <c r="V81" s="113">
        <v>0</v>
      </c>
      <c r="W81" s="113">
        <v>0</v>
      </c>
      <c r="X81" s="113">
        <v>0</v>
      </c>
      <c r="Y81" s="113">
        <v>0</v>
      </c>
      <c r="Z81" s="113">
        <v>0</v>
      </c>
      <c r="AA81" s="113">
        <v>0</v>
      </c>
      <c r="AB81" s="113">
        <v>0</v>
      </c>
      <c r="AC81" s="113">
        <v>0</v>
      </c>
      <c r="AD81" s="113">
        <v>0</v>
      </c>
      <c r="AE81" s="113">
        <v>0</v>
      </c>
      <c r="AF81" s="113">
        <v>0</v>
      </c>
      <c r="AG81" s="113">
        <v>0</v>
      </c>
      <c r="AH81" s="113">
        <v>0</v>
      </c>
      <c r="AI81" s="113">
        <v>0</v>
      </c>
      <c r="AJ81" s="113">
        <v>0</v>
      </c>
      <c r="AK81" s="113">
        <v>0</v>
      </c>
      <c r="AL81" s="113">
        <v>0</v>
      </c>
      <c r="AM81" s="113">
        <f t="shared" si="1"/>
        <v>0</v>
      </c>
      <c r="AP81" s="70"/>
    </row>
    <row r="82" spans="1:42" ht="33" customHeight="1">
      <c r="A82" s="257">
        <v>190</v>
      </c>
      <c r="B82" s="88" t="s">
        <v>107</v>
      </c>
      <c r="C82" s="89" t="s">
        <v>1330</v>
      </c>
      <c r="D82" s="113">
        <v>0</v>
      </c>
      <c r="E82" s="113">
        <v>0</v>
      </c>
      <c r="F82" s="113">
        <v>0</v>
      </c>
      <c r="G82" s="113">
        <v>1962.15</v>
      </c>
      <c r="H82" s="113">
        <v>0</v>
      </c>
      <c r="I82" s="113">
        <v>0</v>
      </c>
      <c r="J82" s="113">
        <v>0</v>
      </c>
      <c r="K82" s="113">
        <v>0</v>
      </c>
      <c r="L82" s="113">
        <v>0</v>
      </c>
      <c r="M82" s="113">
        <v>0</v>
      </c>
      <c r="N82" s="113">
        <v>0</v>
      </c>
      <c r="O82" s="113">
        <v>0</v>
      </c>
      <c r="P82" s="113">
        <v>0</v>
      </c>
      <c r="Q82" s="113">
        <v>0</v>
      </c>
      <c r="R82" s="113">
        <v>0</v>
      </c>
      <c r="S82" s="113">
        <v>0</v>
      </c>
      <c r="T82" s="113">
        <v>0</v>
      </c>
      <c r="U82" s="113">
        <v>0</v>
      </c>
      <c r="V82" s="113">
        <v>0</v>
      </c>
      <c r="W82" s="113">
        <v>0</v>
      </c>
      <c r="X82" s="113">
        <v>0</v>
      </c>
      <c r="Y82" s="113">
        <v>0</v>
      </c>
      <c r="Z82" s="113">
        <v>0</v>
      </c>
      <c r="AA82" s="113">
        <v>0</v>
      </c>
      <c r="AB82" s="113">
        <v>0</v>
      </c>
      <c r="AC82" s="113">
        <v>0</v>
      </c>
      <c r="AD82" s="113">
        <v>0</v>
      </c>
      <c r="AE82" s="113">
        <v>0</v>
      </c>
      <c r="AF82" s="113">
        <v>0</v>
      </c>
      <c r="AG82" s="113">
        <v>0</v>
      </c>
      <c r="AH82" s="113">
        <v>0</v>
      </c>
      <c r="AI82" s="113">
        <v>0</v>
      </c>
      <c r="AJ82" s="113">
        <v>0</v>
      </c>
      <c r="AK82" s="113">
        <v>0</v>
      </c>
      <c r="AL82" s="113">
        <v>0</v>
      </c>
      <c r="AM82" s="113">
        <f t="shared" si="1"/>
        <v>1962.15</v>
      </c>
      <c r="AP82" s="70"/>
    </row>
    <row r="83" spans="1:42" ht="33" customHeight="1">
      <c r="A83" s="87">
        <v>192</v>
      </c>
      <c r="B83" s="88" t="s">
        <v>753</v>
      </c>
      <c r="C83" s="89" t="s">
        <v>1335</v>
      </c>
      <c r="D83" s="113">
        <v>0</v>
      </c>
      <c r="E83" s="113">
        <v>0</v>
      </c>
      <c r="F83" s="113">
        <v>0</v>
      </c>
      <c r="G83" s="113">
        <v>2439.36</v>
      </c>
      <c r="H83" s="113">
        <v>0</v>
      </c>
      <c r="I83" s="113">
        <v>0</v>
      </c>
      <c r="J83" s="113">
        <v>0</v>
      </c>
      <c r="K83" s="113">
        <v>0</v>
      </c>
      <c r="L83" s="113">
        <v>0</v>
      </c>
      <c r="M83" s="113">
        <v>0</v>
      </c>
      <c r="N83" s="113">
        <v>0</v>
      </c>
      <c r="O83" s="113">
        <v>0</v>
      </c>
      <c r="P83" s="113">
        <v>0</v>
      </c>
      <c r="Q83" s="113">
        <v>0</v>
      </c>
      <c r="R83" s="113">
        <v>0</v>
      </c>
      <c r="S83" s="113">
        <v>0</v>
      </c>
      <c r="T83" s="113">
        <v>0</v>
      </c>
      <c r="U83" s="113">
        <v>0</v>
      </c>
      <c r="V83" s="113">
        <v>0</v>
      </c>
      <c r="W83" s="113">
        <v>0</v>
      </c>
      <c r="X83" s="113">
        <v>0</v>
      </c>
      <c r="Y83" s="113">
        <v>0</v>
      </c>
      <c r="Z83" s="113">
        <v>0</v>
      </c>
      <c r="AA83" s="113">
        <v>0</v>
      </c>
      <c r="AB83" s="113">
        <v>0</v>
      </c>
      <c r="AC83" s="113">
        <v>0</v>
      </c>
      <c r="AD83" s="113">
        <v>0</v>
      </c>
      <c r="AE83" s="113">
        <v>0</v>
      </c>
      <c r="AF83" s="113">
        <v>0</v>
      </c>
      <c r="AG83" s="113">
        <v>0</v>
      </c>
      <c r="AH83" s="113">
        <v>0</v>
      </c>
      <c r="AI83" s="113">
        <v>0</v>
      </c>
      <c r="AJ83" s="113">
        <v>0</v>
      </c>
      <c r="AK83" s="113">
        <v>0</v>
      </c>
      <c r="AL83" s="113">
        <v>0</v>
      </c>
      <c r="AM83" s="113">
        <f t="shared" si="1"/>
        <v>2439.36</v>
      </c>
      <c r="AP83" s="70"/>
    </row>
    <row r="84" spans="1:42" ht="33" customHeight="1">
      <c r="A84" s="257">
        <v>197</v>
      </c>
      <c r="B84" s="88" t="s">
        <v>1412</v>
      </c>
      <c r="C84" s="89" t="s">
        <v>1335</v>
      </c>
      <c r="D84" s="113">
        <v>0</v>
      </c>
      <c r="E84" s="113">
        <v>0</v>
      </c>
      <c r="F84" s="113">
        <v>0</v>
      </c>
      <c r="G84" s="113">
        <v>64890.099999999984</v>
      </c>
      <c r="H84" s="113">
        <v>0</v>
      </c>
      <c r="I84" s="113">
        <v>50</v>
      </c>
      <c r="J84" s="113">
        <v>0</v>
      </c>
      <c r="K84" s="113">
        <v>0</v>
      </c>
      <c r="L84" s="113">
        <v>2704.9</v>
      </c>
      <c r="M84" s="113">
        <v>0</v>
      </c>
      <c r="N84" s="113">
        <v>0</v>
      </c>
      <c r="O84" s="113">
        <v>43.01</v>
      </c>
      <c r="P84" s="113">
        <v>7874.09</v>
      </c>
      <c r="Q84" s="113">
        <v>0</v>
      </c>
      <c r="R84" s="113">
        <v>0</v>
      </c>
      <c r="S84" s="113">
        <v>0</v>
      </c>
      <c r="T84" s="113">
        <v>0</v>
      </c>
      <c r="U84" s="113">
        <v>0</v>
      </c>
      <c r="V84" s="113">
        <v>0</v>
      </c>
      <c r="W84" s="113">
        <v>0</v>
      </c>
      <c r="X84" s="113">
        <v>0</v>
      </c>
      <c r="Y84" s="113">
        <v>0</v>
      </c>
      <c r="Z84" s="113">
        <v>0</v>
      </c>
      <c r="AA84" s="113">
        <v>0</v>
      </c>
      <c r="AB84" s="113">
        <v>0</v>
      </c>
      <c r="AC84" s="113">
        <v>0</v>
      </c>
      <c r="AD84" s="113">
        <v>0</v>
      </c>
      <c r="AE84" s="113">
        <v>0</v>
      </c>
      <c r="AF84" s="113">
        <v>0</v>
      </c>
      <c r="AG84" s="113">
        <v>0</v>
      </c>
      <c r="AH84" s="113">
        <v>0</v>
      </c>
      <c r="AI84" s="113">
        <v>0</v>
      </c>
      <c r="AJ84" s="113">
        <v>0</v>
      </c>
      <c r="AK84" s="113">
        <v>0</v>
      </c>
      <c r="AL84" s="113">
        <v>0</v>
      </c>
      <c r="AM84" s="113">
        <f t="shared" si="1"/>
        <v>75562.099999999977</v>
      </c>
      <c r="AP84" s="70"/>
    </row>
    <row r="85" spans="1:42" ht="33" hidden="1" customHeight="1">
      <c r="A85" s="87">
        <v>200</v>
      </c>
      <c r="B85" s="88" t="s">
        <v>755</v>
      </c>
      <c r="C85" s="89" t="s">
        <v>1339</v>
      </c>
      <c r="D85" s="113">
        <v>0</v>
      </c>
      <c r="E85" s="113">
        <v>0</v>
      </c>
      <c r="F85" s="113">
        <v>0</v>
      </c>
      <c r="G85" s="113">
        <v>0</v>
      </c>
      <c r="H85" s="113">
        <v>0</v>
      </c>
      <c r="I85" s="113">
        <v>0</v>
      </c>
      <c r="J85" s="113">
        <v>0</v>
      </c>
      <c r="K85" s="113">
        <v>0</v>
      </c>
      <c r="L85" s="113">
        <v>0</v>
      </c>
      <c r="M85" s="113">
        <v>0</v>
      </c>
      <c r="N85" s="113">
        <v>0</v>
      </c>
      <c r="O85" s="113">
        <v>0</v>
      </c>
      <c r="P85" s="113">
        <v>0</v>
      </c>
      <c r="Q85" s="113">
        <v>0</v>
      </c>
      <c r="R85" s="113">
        <v>0</v>
      </c>
      <c r="S85" s="113">
        <v>0</v>
      </c>
      <c r="T85" s="113">
        <v>0</v>
      </c>
      <c r="U85" s="113">
        <v>0</v>
      </c>
      <c r="V85" s="113">
        <v>0</v>
      </c>
      <c r="W85" s="113">
        <v>0</v>
      </c>
      <c r="X85" s="113">
        <v>0</v>
      </c>
      <c r="Y85" s="113">
        <v>0</v>
      </c>
      <c r="Z85" s="113">
        <v>0</v>
      </c>
      <c r="AA85" s="113">
        <v>0</v>
      </c>
      <c r="AB85" s="113">
        <v>0</v>
      </c>
      <c r="AC85" s="113">
        <v>0</v>
      </c>
      <c r="AD85" s="113">
        <v>0</v>
      </c>
      <c r="AE85" s="113">
        <v>0</v>
      </c>
      <c r="AF85" s="113">
        <v>0</v>
      </c>
      <c r="AG85" s="113">
        <v>0</v>
      </c>
      <c r="AH85" s="113">
        <v>0</v>
      </c>
      <c r="AI85" s="113">
        <v>0</v>
      </c>
      <c r="AJ85" s="113">
        <v>0</v>
      </c>
      <c r="AK85" s="113">
        <v>0</v>
      </c>
      <c r="AL85" s="113">
        <v>0</v>
      </c>
      <c r="AM85" s="113">
        <f t="shared" si="1"/>
        <v>0</v>
      </c>
      <c r="AP85" s="70"/>
    </row>
    <row r="86" spans="1:42" ht="33" customHeight="1">
      <c r="A86" s="257">
        <v>201</v>
      </c>
      <c r="B86" s="88" t="s">
        <v>756</v>
      </c>
      <c r="C86" s="89" t="s">
        <v>1335</v>
      </c>
      <c r="D86" s="113">
        <v>0</v>
      </c>
      <c r="E86" s="113">
        <v>0</v>
      </c>
      <c r="F86" s="113">
        <v>0</v>
      </c>
      <c r="G86" s="113">
        <v>1641090.77</v>
      </c>
      <c r="H86" s="113">
        <v>0</v>
      </c>
      <c r="I86" s="113">
        <v>0</v>
      </c>
      <c r="J86" s="113">
        <v>0</v>
      </c>
      <c r="K86" s="113">
        <v>0</v>
      </c>
      <c r="L86" s="113">
        <v>0</v>
      </c>
      <c r="M86" s="113">
        <v>0</v>
      </c>
      <c r="N86" s="113">
        <v>0</v>
      </c>
      <c r="O86" s="113">
        <v>0</v>
      </c>
      <c r="P86" s="113">
        <v>0</v>
      </c>
      <c r="Q86" s="113">
        <v>0</v>
      </c>
      <c r="R86" s="113">
        <v>0</v>
      </c>
      <c r="S86" s="113">
        <v>0</v>
      </c>
      <c r="T86" s="113">
        <v>0</v>
      </c>
      <c r="U86" s="113">
        <v>0</v>
      </c>
      <c r="V86" s="113">
        <v>0</v>
      </c>
      <c r="W86" s="113">
        <v>0</v>
      </c>
      <c r="X86" s="113">
        <v>0</v>
      </c>
      <c r="Y86" s="113">
        <v>0</v>
      </c>
      <c r="Z86" s="113">
        <v>0</v>
      </c>
      <c r="AA86" s="113">
        <v>0</v>
      </c>
      <c r="AB86" s="113">
        <v>0</v>
      </c>
      <c r="AC86" s="113">
        <v>0</v>
      </c>
      <c r="AD86" s="113">
        <v>0</v>
      </c>
      <c r="AE86" s="113">
        <v>0</v>
      </c>
      <c r="AF86" s="113">
        <v>0</v>
      </c>
      <c r="AG86" s="113">
        <v>0</v>
      </c>
      <c r="AH86" s="113">
        <v>0</v>
      </c>
      <c r="AI86" s="113">
        <v>0</v>
      </c>
      <c r="AJ86" s="113">
        <v>0</v>
      </c>
      <c r="AK86" s="113">
        <v>0</v>
      </c>
      <c r="AL86" s="113">
        <v>0</v>
      </c>
      <c r="AM86" s="113">
        <f t="shared" si="1"/>
        <v>1641090.77</v>
      </c>
      <c r="AP86" s="70"/>
    </row>
    <row r="87" spans="1:42" ht="33" customHeight="1">
      <c r="A87" s="257">
        <v>203</v>
      </c>
      <c r="B87" s="88" t="s">
        <v>757</v>
      </c>
      <c r="C87" s="89" t="s">
        <v>1338</v>
      </c>
      <c r="D87" s="113">
        <v>0</v>
      </c>
      <c r="E87" s="113">
        <v>0</v>
      </c>
      <c r="F87" s="113">
        <v>137300.79999999999</v>
      </c>
      <c r="G87" s="113">
        <v>6399.7100000000009</v>
      </c>
      <c r="H87" s="113">
        <v>0</v>
      </c>
      <c r="I87" s="113">
        <v>0</v>
      </c>
      <c r="J87" s="113">
        <v>0</v>
      </c>
      <c r="K87" s="113">
        <v>0</v>
      </c>
      <c r="L87" s="113">
        <v>0</v>
      </c>
      <c r="M87" s="113">
        <v>0</v>
      </c>
      <c r="N87" s="113">
        <v>0</v>
      </c>
      <c r="O87" s="113">
        <v>0</v>
      </c>
      <c r="P87" s="113">
        <v>0</v>
      </c>
      <c r="Q87" s="113">
        <v>39192.53</v>
      </c>
      <c r="R87" s="113">
        <v>0</v>
      </c>
      <c r="S87" s="113">
        <v>0</v>
      </c>
      <c r="T87" s="113">
        <v>0</v>
      </c>
      <c r="U87" s="113">
        <v>0</v>
      </c>
      <c r="V87" s="113">
        <v>0</v>
      </c>
      <c r="W87" s="113">
        <v>0</v>
      </c>
      <c r="X87" s="113">
        <v>0</v>
      </c>
      <c r="Y87" s="113">
        <v>0</v>
      </c>
      <c r="Z87" s="113">
        <v>0</v>
      </c>
      <c r="AA87" s="113">
        <v>0</v>
      </c>
      <c r="AB87" s="113">
        <v>0</v>
      </c>
      <c r="AC87" s="113">
        <v>0</v>
      </c>
      <c r="AD87" s="113">
        <v>0</v>
      </c>
      <c r="AE87" s="113">
        <v>0</v>
      </c>
      <c r="AF87" s="113">
        <v>0</v>
      </c>
      <c r="AG87" s="113">
        <v>0</v>
      </c>
      <c r="AH87" s="113">
        <v>0</v>
      </c>
      <c r="AI87" s="113">
        <v>0</v>
      </c>
      <c r="AJ87" s="113">
        <v>0</v>
      </c>
      <c r="AK87" s="113">
        <v>0</v>
      </c>
      <c r="AL87" s="113">
        <v>0</v>
      </c>
      <c r="AM87" s="113">
        <f t="shared" si="1"/>
        <v>182893.03999999998</v>
      </c>
      <c r="AP87" s="70"/>
    </row>
    <row r="88" spans="1:42" ht="33" customHeight="1">
      <c r="A88" s="257">
        <v>206</v>
      </c>
      <c r="B88" s="88" t="s">
        <v>758</v>
      </c>
      <c r="C88" s="89" t="s">
        <v>1334</v>
      </c>
      <c r="D88" s="113">
        <v>0</v>
      </c>
      <c r="E88" s="113">
        <v>0</v>
      </c>
      <c r="F88" s="113">
        <v>0</v>
      </c>
      <c r="G88" s="113">
        <v>777334.76</v>
      </c>
      <c r="H88" s="113">
        <v>0</v>
      </c>
      <c r="I88" s="113">
        <v>0</v>
      </c>
      <c r="J88" s="113">
        <v>0</v>
      </c>
      <c r="K88" s="113">
        <v>0</v>
      </c>
      <c r="L88" s="113">
        <v>0</v>
      </c>
      <c r="M88" s="113">
        <v>0</v>
      </c>
      <c r="N88" s="113">
        <v>0</v>
      </c>
      <c r="O88" s="113">
        <v>0</v>
      </c>
      <c r="P88" s="113">
        <v>0</v>
      </c>
      <c r="Q88" s="113">
        <v>0</v>
      </c>
      <c r="R88" s="113">
        <v>0</v>
      </c>
      <c r="S88" s="113">
        <v>0</v>
      </c>
      <c r="T88" s="113">
        <v>0</v>
      </c>
      <c r="U88" s="113">
        <v>0</v>
      </c>
      <c r="V88" s="113">
        <v>0</v>
      </c>
      <c r="W88" s="113">
        <v>0</v>
      </c>
      <c r="X88" s="113">
        <v>0</v>
      </c>
      <c r="Y88" s="113">
        <v>0</v>
      </c>
      <c r="Z88" s="113">
        <v>0</v>
      </c>
      <c r="AA88" s="113">
        <v>0</v>
      </c>
      <c r="AB88" s="113">
        <v>0</v>
      </c>
      <c r="AC88" s="113">
        <v>0</v>
      </c>
      <c r="AD88" s="113">
        <v>0</v>
      </c>
      <c r="AE88" s="113">
        <v>0</v>
      </c>
      <c r="AF88" s="113">
        <v>0</v>
      </c>
      <c r="AG88" s="113">
        <v>0</v>
      </c>
      <c r="AH88" s="113">
        <v>0</v>
      </c>
      <c r="AI88" s="113">
        <v>0</v>
      </c>
      <c r="AJ88" s="113">
        <v>0</v>
      </c>
      <c r="AK88" s="113">
        <v>0</v>
      </c>
      <c r="AL88" s="113">
        <v>0</v>
      </c>
      <c r="AM88" s="113">
        <f t="shared" si="1"/>
        <v>777334.76</v>
      </c>
      <c r="AP88" s="70"/>
    </row>
    <row r="89" spans="1:42" ht="33" hidden="1" customHeight="1">
      <c r="A89" s="87">
        <v>209</v>
      </c>
      <c r="B89" s="88" t="s">
        <v>759</v>
      </c>
      <c r="C89" s="115" t="s">
        <v>1330</v>
      </c>
      <c r="D89" s="113">
        <v>0</v>
      </c>
      <c r="E89" s="113">
        <v>0</v>
      </c>
      <c r="F89" s="113">
        <v>0</v>
      </c>
      <c r="G89" s="113">
        <v>0</v>
      </c>
      <c r="H89" s="113">
        <v>0</v>
      </c>
      <c r="I89" s="113">
        <v>0</v>
      </c>
      <c r="J89" s="113">
        <v>0</v>
      </c>
      <c r="K89" s="113">
        <v>0</v>
      </c>
      <c r="L89" s="113">
        <v>0</v>
      </c>
      <c r="M89" s="113">
        <v>0</v>
      </c>
      <c r="N89" s="113">
        <v>0</v>
      </c>
      <c r="O89" s="113">
        <v>0</v>
      </c>
      <c r="P89" s="113">
        <v>0</v>
      </c>
      <c r="Q89" s="113">
        <v>0</v>
      </c>
      <c r="R89" s="113">
        <v>0</v>
      </c>
      <c r="S89" s="113">
        <v>0</v>
      </c>
      <c r="T89" s="113">
        <v>0</v>
      </c>
      <c r="U89" s="113">
        <v>0</v>
      </c>
      <c r="V89" s="113">
        <v>0</v>
      </c>
      <c r="W89" s="113">
        <v>0</v>
      </c>
      <c r="X89" s="113">
        <v>0</v>
      </c>
      <c r="Y89" s="113">
        <v>0</v>
      </c>
      <c r="Z89" s="113">
        <v>0</v>
      </c>
      <c r="AA89" s="113">
        <v>0</v>
      </c>
      <c r="AB89" s="113">
        <v>0</v>
      </c>
      <c r="AC89" s="113">
        <v>0</v>
      </c>
      <c r="AD89" s="113">
        <v>0</v>
      </c>
      <c r="AE89" s="113">
        <v>0</v>
      </c>
      <c r="AF89" s="113">
        <v>0</v>
      </c>
      <c r="AG89" s="113">
        <v>0</v>
      </c>
      <c r="AH89" s="113">
        <v>0</v>
      </c>
      <c r="AI89" s="113">
        <v>0</v>
      </c>
      <c r="AJ89" s="113">
        <v>0</v>
      </c>
      <c r="AK89" s="113">
        <v>0</v>
      </c>
      <c r="AL89" s="113">
        <v>0</v>
      </c>
      <c r="AM89" s="113">
        <f t="shared" si="1"/>
        <v>0</v>
      </c>
      <c r="AP89" s="70"/>
    </row>
    <row r="90" spans="1:42" ht="33" hidden="1" customHeight="1">
      <c r="A90" s="87">
        <v>210</v>
      </c>
      <c r="B90" s="88" t="s">
        <v>760</v>
      </c>
      <c r="C90" s="89" t="s">
        <v>1338</v>
      </c>
      <c r="D90" s="113">
        <v>0</v>
      </c>
      <c r="E90" s="113">
        <v>0</v>
      </c>
      <c r="F90" s="113">
        <v>0</v>
      </c>
      <c r="G90" s="113">
        <v>0</v>
      </c>
      <c r="H90" s="113">
        <v>0</v>
      </c>
      <c r="I90" s="113">
        <v>0</v>
      </c>
      <c r="J90" s="113">
        <v>0</v>
      </c>
      <c r="K90" s="113">
        <v>0</v>
      </c>
      <c r="L90" s="113">
        <v>0</v>
      </c>
      <c r="M90" s="113">
        <v>0</v>
      </c>
      <c r="N90" s="113">
        <v>0</v>
      </c>
      <c r="O90" s="113">
        <v>0</v>
      </c>
      <c r="P90" s="113">
        <v>0</v>
      </c>
      <c r="Q90" s="113">
        <v>0</v>
      </c>
      <c r="R90" s="113">
        <v>0</v>
      </c>
      <c r="S90" s="113">
        <v>0</v>
      </c>
      <c r="T90" s="113">
        <v>0</v>
      </c>
      <c r="U90" s="113">
        <v>0</v>
      </c>
      <c r="V90" s="113">
        <v>0</v>
      </c>
      <c r="W90" s="113">
        <v>0</v>
      </c>
      <c r="X90" s="113">
        <v>0</v>
      </c>
      <c r="Y90" s="113">
        <v>0</v>
      </c>
      <c r="Z90" s="113">
        <v>0</v>
      </c>
      <c r="AA90" s="113">
        <v>0</v>
      </c>
      <c r="AB90" s="113">
        <v>0</v>
      </c>
      <c r="AC90" s="113">
        <v>0</v>
      </c>
      <c r="AD90" s="113">
        <v>0</v>
      </c>
      <c r="AE90" s="113">
        <v>0</v>
      </c>
      <c r="AF90" s="113">
        <v>0</v>
      </c>
      <c r="AG90" s="113">
        <v>0</v>
      </c>
      <c r="AH90" s="113">
        <v>0</v>
      </c>
      <c r="AI90" s="113">
        <v>0</v>
      </c>
      <c r="AJ90" s="113">
        <v>0</v>
      </c>
      <c r="AK90" s="113">
        <v>0</v>
      </c>
      <c r="AL90" s="113">
        <v>0</v>
      </c>
      <c r="AM90" s="113">
        <f t="shared" si="1"/>
        <v>0</v>
      </c>
      <c r="AP90" s="70"/>
    </row>
    <row r="91" spans="1:42" ht="33" customHeight="1">
      <c r="A91" s="257">
        <v>212</v>
      </c>
      <c r="B91" s="88" t="s">
        <v>761</v>
      </c>
      <c r="C91" s="89" t="s">
        <v>1337</v>
      </c>
      <c r="D91" s="113">
        <v>0</v>
      </c>
      <c r="E91" s="113">
        <v>0</v>
      </c>
      <c r="F91" s="113">
        <v>0</v>
      </c>
      <c r="G91" s="113">
        <v>160182.89999999997</v>
      </c>
      <c r="H91" s="113">
        <v>0</v>
      </c>
      <c r="I91" s="113">
        <v>0</v>
      </c>
      <c r="J91" s="113">
        <v>2000</v>
      </c>
      <c r="K91" s="113">
        <v>0</v>
      </c>
      <c r="L91" s="113">
        <v>0</v>
      </c>
      <c r="M91" s="113">
        <v>0</v>
      </c>
      <c r="N91" s="113">
        <v>0</v>
      </c>
      <c r="O91" s="113">
        <v>0</v>
      </c>
      <c r="P91" s="113">
        <v>0</v>
      </c>
      <c r="Q91" s="113">
        <v>1448</v>
      </c>
      <c r="R91" s="113">
        <v>0</v>
      </c>
      <c r="S91" s="113">
        <v>0</v>
      </c>
      <c r="T91" s="113">
        <v>0</v>
      </c>
      <c r="U91" s="113">
        <v>0</v>
      </c>
      <c r="V91" s="113">
        <v>0</v>
      </c>
      <c r="W91" s="113">
        <v>0</v>
      </c>
      <c r="X91" s="113">
        <v>0</v>
      </c>
      <c r="Y91" s="113">
        <v>0</v>
      </c>
      <c r="Z91" s="113">
        <v>0</v>
      </c>
      <c r="AA91" s="113">
        <v>0</v>
      </c>
      <c r="AB91" s="113">
        <v>0</v>
      </c>
      <c r="AC91" s="113">
        <v>0</v>
      </c>
      <c r="AD91" s="113">
        <v>0</v>
      </c>
      <c r="AE91" s="113">
        <v>0</v>
      </c>
      <c r="AF91" s="113">
        <v>0</v>
      </c>
      <c r="AG91" s="113">
        <v>0</v>
      </c>
      <c r="AH91" s="113">
        <v>0</v>
      </c>
      <c r="AI91" s="113">
        <v>0</v>
      </c>
      <c r="AJ91" s="113">
        <v>0</v>
      </c>
      <c r="AK91" s="113">
        <v>0</v>
      </c>
      <c r="AL91" s="113">
        <v>0</v>
      </c>
      <c r="AM91" s="113">
        <f t="shared" si="1"/>
        <v>163630.89999999997</v>
      </c>
      <c r="AP91" s="70"/>
    </row>
    <row r="92" spans="1:42" ht="33" hidden="1" customHeight="1">
      <c r="A92" s="87">
        <v>213</v>
      </c>
      <c r="B92" s="88" t="s">
        <v>762</v>
      </c>
      <c r="C92" s="89" t="s">
        <v>1335</v>
      </c>
      <c r="D92" s="113">
        <v>0</v>
      </c>
      <c r="E92" s="113">
        <v>0</v>
      </c>
      <c r="F92" s="113">
        <v>0</v>
      </c>
      <c r="G92" s="113">
        <v>0</v>
      </c>
      <c r="H92" s="113">
        <v>0</v>
      </c>
      <c r="I92" s="113">
        <v>0</v>
      </c>
      <c r="J92" s="113">
        <v>0</v>
      </c>
      <c r="K92" s="113">
        <v>0</v>
      </c>
      <c r="L92" s="113">
        <v>0</v>
      </c>
      <c r="M92" s="113">
        <v>0</v>
      </c>
      <c r="N92" s="113">
        <v>0</v>
      </c>
      <c r="O92" s="113">
        <v>0</v>
      </c>
      <c r="P92" s="113">
        <v>0</v>
      </c>
      <c r="Q92" s="113">
        <v>0</v>
      </c>
      <c r="R92" s="113">
        <v>0</v>
      </c>
      <c r="S92" s="113">
        <v>0</v>
      </c>
      <c r="T92" s="113">
        <v>0</v>
      </c>
      <c r="U92" s="113">
        <v>0</v>
      </c>
      <c r="V92" s="113">
        <v>0</v>
      </c>
      <c r="W92" s="113">
        <v>0</v>
      </c>
      <c r="X92" s="113">
        <v>0</v>
      </c>
      <c r="Y92" s="113">
        <v>0</v>
      </c>
      <c r="Z92" s="113">
        <v>0</v>
      </c>
      <c r="AA92" s="113">
        <v>0</v>
      </c>
      <c r="AB92" s="113">
        <v>0</v>
      </c>
      <c r="AC92" s="113">
        <v>0</v>
      </c>
      <c r="AD92" s="113">
        <v>0</v>
      </c>
      <c r="AE92" s="113">
        <v>0</v>
      </c>
      <c r="AF92" s="113">
        <v>0</v>
      </c>
      <c r="AG92" s="113">
        <v>0</v>
      </c>
      <c r="AH92" s="113">
        <v>0</v>
      </c>
      <c r="AI92" s="113">
        <v>0</v>
      </c>
      <c r="AJ92" s="113">
        <v>0</v>
      </c>
      <c r="AK92" s="113">
        <v>0</v>
      </c>
      <c r="AL92" s="113">
        <v>0</v>
      </c>
      <c r="AM92" s="113">
        <f t="shared" si="1"/>
        <v>0</v>
      </c>
      <c r="AP92" s="70"/>
    </row>
    <row r="93" spans="1:42" ht="33" customHeight="1">
      <c r="A93" s="257">
        <v>221</v>
      </c>
      <c r="B93" s="88" t="s">
        <v>763</v>
      </c>
      <c r="C93" s="115" t="s">
        <v>1406</v>
      </c>
      <c r="D93" s="113">
        <v>0</v>
      </c>
      <c r="E93" s="113">
        <v>0</v>
      </c>
      <c r="F93" s="113">
        <v>0</v>
      </c>
      <c r="G93" s="113">
        <v>2842.7799999999997</v>
      </c>
      <c r="H93" s="113">
        <v>0</v>
      </c>
      <c r="I93" s="113">
        <v>0</v>
      </c>
      <c r="J93" s="113">
        <v>0</v>
      </c>
      <c r="K93" s="113">
        <v>0</v>
      </c>
      <c r="L93" s="113">
        <v>0</v>
      </c>
      <c r="M93" s="113">
        <v>0</v>
      </c>
      <c r="N93" s="113">
        <v>0</v>
      </c>
      <c r="O93" s="113">
        <v>0</v>
      </c>
      <c r="P93" s="113">
        <v>0</v>
      </c>
      <c r="Q93" s="113">
        <v>0</v>
      </c>
      <c r="R93" s="113">
        <v>0</v>
      </c>
      <c r="S93" s="113">
        <v>0</v>
      </c>
      <c r="T93" s="113">
        <v>0</v>
      </c>
      <c r="U93" s="113">
        <v>0</v>
      </c>
      <c r="V93" s="113">
        <v>0</v>
      </c>
      <c r="W93" s="113">
        <v>0</v>
      </c>
      <c r="X93" s="113">
        <v>0</v>
      </c>
      <c r="Y93" s="113">
        <v>0</v>
      </c>
      <c r="Z93" s="113">
        <v>0</v>
      </c>
      <c r="AA93" s="113">
        <v>0</v>
      </c>
      <c r="AB93" s="113">
        <v>0</v>
      </c>
      <c r="AC93" s="113">
        <v>0</v>
      </c>
      <c r="AD93" s="113">
        <v>0</v>
      </c>
      <c r="AE93" s="113">
        <v>0</v>
      </c>
      <c r="AF93" s="113">
        <v>0</v>
      </c>
      <c r="AG93" s="113">
        <v>0</v>
      </c>
      <c r="AH93" s="113">
        <v>0</v>
      </c>
      <c r="AI93" s="113">
        <v>0</v>
      </c>
      <c r="AJ93" s="113">
        <v>0</v>
      </c>
      <c r="AK93" s="113">
        <v>0</v>
      </c>
      <c r="AL93" s="113">
        <v>0</v>
      </c>
      <c r="AM93" s="113">
        <f t="shared" si="1"/>
        <v>2842.7799999999997</v>
      </c>
      <c r="AP93" s="70"/>
    </row>
    <row r="94" spans="1:42" ht="33" customHeight="1">
      <c r="A94" s="257">
        <v>222</v>
      </c>
      <c r="B94" s="88" t="s">
        <v>764</v>
      </c>
      <c r="C94" s="89" t="s">
        <v>1337</v>
      </c>
      <c r="D94" s="113">
        <v>0</v>
      </c>
      <c r="E94" s="113">
        <v>723.54</v>
      </c>
      <c r="F94" s="113">
        <v>2370114.89</v>
      </c>
      <c r="G94" s="113">
        <v>20163.32</v>
      </c>
      <c r="H94" s="113">
        <v>0</v>
      </c>
      <c r="I94" s="113">
        <v>100</v>
      </c>
      <c r="J94" s="113">
        <v>2617675.7799999998</v>
      </c>
      <c r="K94" s="113">
        <v>0</v>
      </c>
      <c r="L94" s="113">
        <v>390.31</v>
      </c>
      <c r="M94" s="113">
        <v>0</v>
      </c>
      <c r="N94" s="113">
        <v>0</v>
      </c>
      <c r="O94" s="113">
        <v>0</v>
      </c>
      <c r="P94" s="113">
        <v>445.05</v>
      </c>
      <c r="Q94" s="113">
        <v>0</v>
      </c>
      <c r="R94" s="113">
        <v>0</v>
      </c>
      <c r="S94" s="113">
        <v>0</v>
      </c>
      <c r="T94" s="113">
        <v>0</v>
      </c>
      <c r="U94" s="113">
        <v>0</v>
      </c>
      <c r="V94" s="113">
        <v>0</v>
      </c>
      <c r="W94" s="113">
        <v>0</v>
      </c>
      <c r="X94" s="113">
        <v>0</v>
      </c>
      <c r="Y94" s="113">
        <v>0</v>
      </c>
      <c r="Z94" s="113">
        <v>0</v>
      </c>
      <c r="AA94" s="113">
        <v>0</v>
      </c>
      <c r="AB94" s="113">
        <v>0</v>
      </c>
      <c r="AC94" s="113">
        <v>0</v>
      </c>
      <c r="AD94" s="113">
        <v>0</v>
      </c>
      <c r="AE94" s="113">
        <v>0</v>
      </c>
      <c r="AF94" s="113">
        <v>0</v>
      </c>
      <c r="AG94" s="113">
        <v>0</v>
      </c>
      <c r="AH94" s="113">
        <v>0</v>
      </c>
      <c r="AI94" s="113">
        <v>0</v>
      </c>
      <c r="AJ94" s="113">
        <v>0</v>
      </c>
      <c r="AK94" s="113">
        <v>0</v>
      </c>
      <c r="AL94" s="113">
        <v>0</v>
      </c>
      <c r="AM94" s="113">
        <f t="shared" si="1"/>
        <v>5009612.8899999987</v>
      </c>
      <c r="AP94" s="70"/>
    </row>
    <row r="95" spans="1:42" ht="33" customHeight="1">
      <c r="A95" s="257">
        <v>223</v>
      </c>
      <c r="B95" s="88" t="s">
        <v>765</v>
      </c>
      <c r="C95" s="89" t="s">
        <v>1337</v>
      </c>
      <c r="D95" s="113">
        <v>0</v>
      </c>
      <c r="E95" s="113">
        <v>3446.7</v>
      </c>
      <c r="F95" s="113">
        <v>0</v>
      </c>
      <c r="G95" s="113">
        <v>3015.45</v>
      </c>
      <c r="H95" s="113">
        <v>0</v>
      </c>
      <c r="I95" s="113">
        <v>0</v>
      </c>
      <c r="J95" s="113">
        <v>0</v>
      </c>
      <c r="K95" s="113">
        <v>0</v>
      </c>
      <c r="L95" s="113">
        <v>0</v>
      </c>
      <c r="M95" s="113">
        <v>0</v>
      </c>
      <c r="N95" s="113">
        <v>0</v>
      </c>
      <c r="O95" s="113">
        <v>0</v>
      </c>
      <c r="P95" s="113">
        <v>0</v>
      </c>
      <c r="Q95" s="113">
        <v>0</v>
      </c>
      <c r="R95" s="113">
        <v>0</v>
      </c>
      <c r="S95" s="113">
        <v>0</v>
      </c>
      <c r="T95" s="113">
        <v>0</v>
      </c>
      <c r="U95" s="113">
        <v>0</v>
      </c>
      <c r="V95" s="113">
        <v>0</v>
      </c>
      <c r="W95" s="113">
        <v>0</v>
      </c>
      <c r="X95" s="113">
        <v>0</v>
      </c>
      <c r="Y95" s="113">
        <v>0</v>
      </c>
      <c r="Z95" s="113">
        <v>0</v>
      </c>
      <c r="AA95" s="113">
        <v>0</v>
      </c>
      <c r="AB95" s="113">
        <v>0</v>
      </c>
      <c r="AC95" s="113">
        <v>0</v>
      </c>
      <c r="AD95" s="113">
        <v>0</v>
      </c>
      <c r="AE95" s="113">
        <v>0</v>
      </c>
      <c r="AF95" s="113">
        <v>0</v>
      </c>
      <c r="AG95" s="113">
        <v>0</v>
      </c>
      <c r="AH95" s="113">
        <v>0</v>
      </c>
      <c r="AI95" s="113">
        <v>0</v>
      </c>
      <c r="AJ95" s="113">
        <v>0</v>
      </c>
      <c r="AK95" s="113">
        <v>0</v>
      </c>
      <c r="AL95" s="113">
        <v>0</v>
      </c>
      <c r="AM95" s="113">
        <f t="shared" si="1"/>
        <v>6462.15</v>
      </c>
      <c r="AP95" s="70"/>
    </row>
    <row r="96" spans="1:42" ht="33" customHeight="1">
      <c r="A96" s="257">
        <v>224</v>
      </c>
      <c r="B96" s="88" t="s">
        <v>120</v>
      </c>
      <c r="C96" s="89" t="s">
        <v>1330</v>
      </c>
      <c r="D96" s="113">
        <v>0</v>
      </c>
      <c r="E96" s="113">
        <v>0</v>
      </c>
      <c r="F96" s="113">
        <v>0</v>
      </c>
      <c r="G96" s="268">
        <f>10359347.93-7837637.93</f>
        <v>2521710</v>
      </c>
      <c r="H96" s="113">
        <v>0</v>
      </c>
      <c r="I96" s="113">
        <v>0</v>
      </c>
      <c r="J96" s="113">
        <v>0</v>
      </c>
      <c r="K96" s="113">
        <v>0</v>
      </c>
      <c r="L96" s="113">
        <v>283.38</v>
      </c>
      <c r="M96" s="113">
        <v>0</v>
      </c>
      <c r="N96" s="113">
        <v>0</v>
      </c>
      <c r="O96" s="113">
        <v>0</v>
      </c>
      <c r="P96" s="113">
        <v>0</v>
      </c>
      <c r="Q96" s="113">
        <v>0</v>
      </c>
      <c r="R96" s="113">
        <v>0</v>
      </c>
      <c r="S96" s="113">
        <v>0</v>
      </c>
      <c r="T96" s="113">
        <v>0</v>
      </c>
      <c r="U96" s="113">
        <v>0</v>
      </c>
      <c r="V96" s="113">
        <v>0</v>
      </c>
      <c r="W96" s="113">
        <v>0</v>
      </c>
      <c r="X96" s="113">
        <v>0</v>
      </c>
      <c r="Y96" s="113">
        <v>0</v>
      </c>
      <c r="Z96" s="113">
        <v>0</v>
      </c>
      <c r="AA96" s="113">
        <v>0</v>
      </c>
      <c r="AB96" s="113">
        <v>0</v>
      </c>
      <c r="AC96" s="113">
        <v>0</v>
      </c>
      <c r="AD96" s="113">
        <v>0</v>
      </c>
      <c r="AE96" s="113">
        <v>0</v>
      </c>
      <c r="AF96" s="113">
        <v>0</v>
      </c>
      <c r="AG96" s="113">
        <v>0</v>
      </c>
      <c r="AH96" s="113">
        <v>0</v>
      </c>
      <c r="AI96" s="113">
        <v>0</v>
      </c>
      <c r="AJ96" s="113">
        <v>0</v>
      </c>
      <c r="AK96" s="113">
        <v>0</v>
      </c>
      <c r="AL96" s="113">
        <v>0</v>
      </c>
      <c r="AM96" s="113">
        <f t="shared" si="1"/>
        <v>2521993.38</v>
      </c>
      <c r="AP96" s="70"/>
    </row>
    <row r="97" spans="1:42" ht="33" customHeight="1">
      <c r="A97" s="257">
        <v>225</v>
      </c>
      <c r="B97" s="88" t="s">
        <v>766</v>
      </c>
      <c r="C97" s="89" t="s">
        <v>1338</v>
      </c>
      <c r="D97" s="113">
        <v>0.02</v>
      </c>
      <c r="E97" s="113">
        <v>0</v>
      </c>
      <c r="F97" s="113">
        <v>0</v>
      </c>
      <c r="G97" s="113">
        <v>875.7</v>
      </c>
      <c r="H97" s="113">
        <v>0</v>
      </c>
      <c r="I97" s="113">
        <v>0</v>
      </c>
      <c r="J97" s="113">
        <v>0</v>
      </c>
      <c r="K97" s="113">
        <v>0</v>
      </c>
      <c r="L97" s="113">
        <v>0</v>
      </c>
      <c r="M97" s="113">
        <v>0</v>
      </c>
      <c r="N97" s="113">
        <v>0</v>
      </c>
      <c r="O97" s="113">
        <v>0</v>
      </c>
      <c r="P97" s="113">
        <v>0</v>
      </c>
      <c r="Q97" s="113">
        <v>0</v>
      </c>
      <c r="R97" s="113">
        <v>0</v>
      </c>
      <c r="S97" s="113">
        <v>0</v>
      </c>
      <c r="T97" s="113">
        <v>0</v>
      </c>
      <c r="U97" s="113">
        <v>0</v>
      </c>
      <c r="V97" s="113">
        <v>0</v>
      </c>
      <c r="W97" s="113">
        <v>0</v>
      </c>
      <c r="X97" s="113">
        <v>0</v>
      </c>
      <c r="Y97" s="113">
        <v>0</v>
      </c>
      <c r="Z97" s="113">
        <v>0</v>
      </c>
      <c r="AA97" s="113">
        <v>0</v>
      </c>
      <c r="AB97" s="113">
        <v>0</v>
      </c>
      <c r="AC97" s="113">
        <v>0</v>
      </c>
      <c r="AD97" s="113">
        <v>0</v>
      </c>
      <c r="AE97" s="113">
        <v>0</v>
      </c>
      <c r="AF97" s="113">
        <v>0</v>
      </c>
      <c r="AG97" s="113">
        <v>0</v>
      </c>
      <c r="AH97" s="113">
        <v>0</v>
      </c>
      <c r="AI97" s="113">
        <v>0</v>
      </c>
      <c r="AJ97" s="113">
        <v>0</v>
      </c>
      <c r="AK97" s="113">
        <v>0</v>
      </c>
      <c r="AL97" s="113">
        <v>0</v>
      </c>
      <c r="AM97" s="113">
        <f t="shared" si="1"/>
        <v>875.72</v>
      </c>
      <c r="AP97" s="70"/>
    </row>
    <row r="98" spans="1:42" ht="33" hidden="1" customHeight="1">
      <c r="A98" s="87">
        <v>226</v>
      </c>
      <c r="B98" s="88" t="s">
        <v>767</v>
      </c>
      <c r="C98" s="89" t="s">
        <v>1330</v>
      </c>
      <c r="D98" s="113">
        <v>0</v>
      </c>
      <c r="E98" s="113">
        <v>0</v>
      </c>
      <c r="F98" s="113">
        <v>0</v>
      </c>
      <c r="G98" s="113">
        <v>0</v>
      </c>
      <c r="H98" s="113">
        <v>0</v>
      </c>
      <c r="I98" s="113">
        <v>0</v>
      </c>
      <c r="J98" s="113">
        <v>0</v>
      </c>
      <c r="K98" s="113">
        <v>0</v>
      </c>
      <c r="L98" s="113">
        <v>0</v>
      </c>
      <c r="M98" s="113">
        <v>0</v>
      </c>
      <c r="N98" s="113">
        <v>0</v>
      </c>
      <c r="O98" s="113">
        <v>0</v>
      </c>
      <c r="P98" s="113">
        <v>0</v>
      </c>
      <c r="Q98" s="113">
        <v>0</v>
      </c>
      <c r="R98" s="113">
        <v>0</v>
      </c>
      <c r="S98" s="113">
        <v>0</v>
      </c>
      <c r="T98" s="113">
        <v>0</v>
      </c>
      <c r="U98" s="113">
        <v>0</v>
      </c>
      <c r="V98" s="113">
        <v>0</v>
      </c>
      <c r="W98" s="113">
        <v>0</v>
      </c>
      <c r="X98" s="113">
        <v>0</v>
      </c>
      <c r="Y98" s="113">
        <v>0</v>
      </c>
      <c r="Z98" s="113">
        <v>0</v>
      </c>
      <c r="AA98" s="113">
        <v>0</v>
      </c>
      <c r="AB98" s="113">
        <v>0</v>
      </c>
      <c r="AC98" s="113">
        <v>0</v>
      </c>
      <c r="AD98" s="113">
        <v>0</v>
      </c>
      <c r="AE98" s="113">
        <v>0</v>
      </c>
      <c r="AF98" s="113">
        <v>0</v>
      </c>
      <c r="AG98" s="113">
        <v>0</v>
      </c>
      <c r="AH98" s="113">
        <v>0</v>
      </c>
      <c r="AI98" s="113">
        <v>0</v>
      </c>
      <c r="AJ98" s="113">
        <v>0</v>
      </c>
      <c r="AK98" s="113">
        <v>0</v>
      </c>
      <c r="AL98" s="113">
        <v>0</v>
      </c>
      <c r="AM98" s="113">
        <f t="shared" si="1"/>
        <v>0</v>
      </c>
      <c r="AP98" s="70"/>
    </row>
    <row r="99" spans="1:42" ht="33" hidden="1" customHeight="1">
      <c r="A99" s="87">
        <v>227</v>
      </c>
      <c r="B99" s="88" t="s">
        <v>768</v>
      </c>
      <c r="C99" s="89" t="s">
        <v>1335</v>
      </c>
      <c r="D99" s="113">
        <v>0</v>
      </c>
      <c r="E99" s="113">
        <v>0</v>
      </c>
      <c r="F99" s="113">
        <v>0</v>
      </c>
      <c r="G99" s="113">
        <v>0</v>
      </c>
      <c r="H99" s="113">
        <v>0</v>
      </c>
      <c r="I99" s="113">
        <v>0</v>
      </c>
      <c r="J99" s="113">
        <v>0</v>
      </c>
      <c r="K99" s="113">
        <v>0</v>
      </c>
      <c r="L99" s="113">
        <v>0</v>
      </c>
      <c r="M99" s="113">
        <v>0</v>
      </c>
      <c r="N99" s="113">
        <v>0</v>
      </c>
      <c r="O99" s="113">
        <v>0</v>
      </c>
      <c r="P99" s="113">
        <v>0</v>
      </c>
      <c r="Q99" s="113">
        <v>0</v>
      </c>
      <c r="R99" s="113">
        <v>0</v>
      </c>
      <c r="S99" s="113">
        <v>0</v>
      </c>
      <c r="T99" s="113">
        <v>0</v>
      </c>
      <c r="U99" s="113">
        <v>0</v>
      </c>
      <c r="V99" s="113">
        <v>0</v>
      </c>
      <c r="W99" s="113">
        <v>0</v>
      </c>
      <c r="X99" s="113">
        <v>0</v>
      </c>
      <c r="Y99" s="113">
        <v>0</v>
      </c>
      <c r="Z99" s="113">
        <v>0</v>
      </c>
      <c r="AA99" s="113">
        <v>0</v>
      </c>
      <c r="AB99" s="113">
        <v>0</v>
      </c>
      <c r="AC99" s="113">
        <v>0</v>
      </c>
      <c r="AD99" s="113">
        <v>0</v>
      </c>
      <c r="AE99" s="113">
        <v>0</v>
      </c>
      <c r="AF99" s="113">
        <v>0</v>
      </c>
      <c r="AG99" s="113">
        <v>0</v>
      </c>
      <c r="AH99" s="113">
        <v>0</v>
      </c>
      <c r="AI99" s="113">
        <v>0</v>
      </c>
      <c r="AJ99" s="113">
        <v>0</v>
      </c>
      <c r="AK99" s="113">
        <v>0</v>
      </c>
      <c r="AL99" s="113">
        <v>0</v>
      </c>
      <c r="AM99" s="113">
        <f t="shared" si="1"/>
        <v>0</v>
      </c>
      <c r="AP99" s="70"/>
    </row>
    <row r="100" spans="1:42" ht="33" customHeight="1">
      <c r="A100" s="257">
        <v>234</v>
      </c>
      <c r="B100" s="88" t="s">
        <v>124</v>
      </c>
      <c r="C100" s="89" t="s">
        <v>1333</v>
      </c>
      <c r="D100" s="113">
        <v>0</v>
      </c>
      <c r="E100" s="113">
        <v>0</v>
      </c>
      <c r="F100" s="113">
        <v>40753.539999999994</v>
      </c>
      <c r="G100" s="113">
        <v>12062.3</v>
      </c>
      <c r="H100" s="113">
        <v>0</v>
      </c>
      <c r="I100" s="113">
        <v>0</v>
      </c>
      <c r="J100" s="113">
        <v>3909</v>
      </c>
      <c r="K100" s="113">
        <v>0</v>
      </c>
      <c r="L100" s="113">
        <v>0</v>
      </c>
      <c r="M100" s="113">
        <v>0</v>
      </c>
      <c r="N100" s="113">
        <v>0</v>
      </c>
      <c r="O100" s="113">
        <v>0</v>
      </c>
      <c r="P100" s="113">
        <v>0</v>
      </c>
      <c r="Q100" s="113">
        <v>0</v>
      </c>
      <c r="R100" s="113">
        <v>0</v>
      </c>
      <c r="S100" s="113">
        <v>0</v>
      </c>
      <c r="T100" s="113">
        <v>0</v>
      </c>
      <c r="U100" s="113">
        <v>0</v>
      </c>
      <c r="V100" s="113">
        <v>0</v>
      </c>
      <c r="W100" s="113">
        <v>0</v>
      </c>
      <c r="X100" s="113">
        <v>0</v>
      </c>
      <c r="Y100" s="113">
        <v>0</v>
      </c>
      <c r="Z100" s="113">
        <v>0</v>
      </c>
      <c r="AA100" s="113">
        <v>0</v>
      </c>
      <c r="AB100" s="113">
        <v>0</v>
      </c>
      <c r="AC100" s="113">
        <v>0</v>
      </c>
      <c r="AD100" s="113">
        <v>0</v>
      </c>
      <c r="AE100" s="113">
        <v>0</v>
      </c>
      <c r="AF100" s="113">
        <v>0</v>
      </c>
      <c r="AG100" s="113">
        <v>0</v>
      </c>
      <c r="AH100" s="113">
        <v>0</v>
      </c>
      <c r="AI100" s="113">
        <v>0</v>
      </c>
      <c r="AJ100" s="113">
        <v>0</v>
      </c>
      <c r="AK100" s="113">
        <v>0</v>
      </c>
      <c r="AL100" s="113">
        <v>0</v>
      </c>
      <c r="AM100" s="113">
        <f t="shared" si="1"/>
        <v>56724.84</v>
      </c>
      <c r="AP100" s="70"/>
    </row>
    <row r="101" spans="1:42" ht="33" hidden="1" customHeight="1">
      <c r="A101" s="87">
        <v>242</v>
      </c>
      <c r="B101" s="88" t="s">
        <v>769</v>
      </c>
      <c r="C101" s="115" t="s">
        <v>1406</v>
      </c>
      <c r="D101" s="113">
        <v>0</v>
      </c>
      <c r="E101" s="113">
        <v>0</v>
      </c>
      <c r="F101" s="113">
        <v>0</v>
      </c>
      <c r="G101" s="113">
        <v>0</v>
      </c>
      <c r="H101" s="113">
        <v>0</v>
      </c>
      <c r="I101" s="113">
        <v>0</v>
      </c>
      <c r="J101" s="113">
        <v>0</v>
      </c>
      <c r="K101" s="113">
        <v>0</v>
      </c>
      <c r="L101" s="113">
        <v>0</v>
      </c>
      <c r="M101" s="113">
        <v>0</v>
      </c>
      <c r="N101" s="113">
        <v>0</v>
      </c>
      <c r="O101" s="113">
        <v>0</v>
      </c>
      <c r="P101" s="113">
        <v>0</v>
      </c>
      <c r="Q101" s="113">
        <v>0</v>
      </c>
      <c r="R101" s="113">
        <v>0</v>
      </c>
      <c r="S101" s="113">
        <v>0</v>
      </c>
      <c r="T101" s="113">
        <v>0</v>
      </c>
      <c r="U101" s="113">
        <v>0</v>
      </c>
      <c r="V101" s="113">
        <v>0</v>
      </c>
      <c r="W101" s="113">
        <v>0</v>
      </c>
      <c r="X101" s="113">
        <v>0</v>
      </c>
      <c r="Y101" s="113">
        <v>0</v>
      </c>
      <c r="Z101" s="113">
        <v>0</v>
      </c>
      <c r="AA101" s="113">
        <v>0</v>
      </c>
      <c r="AB101" s="113">
        <v>0</v>
      </c>
      <c r="AC101" s="113">
        <v>0</v>
      </c>
      <c r="AD101" s="113">
        <v>0</v>
      </c>
      <c r="AE101" s="113">
        <v>0</v>
      </c>
      <c r="AF101" s="113">
        <v>0</v>
      </c>
      <c r="AG101" s="113">
        <v>0</v>
      </c>
      <c r="AH101" s="113">
        <v>0</v>
      </c>
      <c r="AI101" s="113">
        <v>0</v>
      </c>
      <c r="AJ101" s="113">
        <v>0</v>
      </c>
      <c r="AK101" s="113">
        <v>0</v>
      </c>
      <c r="AL101" s="113">
        <v>0</v>
      </c>
      <c r="AM101" s="113">
        <f t="shared" si="1"/>
        <v>0</v>
      </c>
      <c r="AP101" s="70"/>
    </row>
    <row r="102" spans="1:42" ht="33" hidden="1" customHeight="1">
      <c r="A102" s="87">
        <v>243</v>
      </c>
      <c r="B102" s="88" t="s">
        <v>770</v>
      </c>
      <c r="C102" s="89" t="s">
        <v>1333</v>
      </c>
      <c r="D102" s="113">
        <v>0</v>
      </c>
      <c r="E102" s="113">
        <v>0</v>
      </c>
      <c r="F102" s="113">
        <v>0</v>
      </c>
      <c r="G102" s="113">
        <v>0</v>
      </c>
      <c r="H102" s="113">
        <v>0</v>
      </c>
      <c r="I102" s="113">
        <v>0</v>
      </c>
      <c r="J102" s="113">
        <v>0</v>
      </c>
      <c r="K102" s="113">
        <v>0</v>
      </c>
      <c r="L102" s="113">
        <v>0</v>
      </c>
      <c r="M102" s="113">
        <v>0</v>
      </c>
      <c r="N102" s="113">
        <v>0</v>
      </c>
      <c r="O102" s="113">
        <v>0</v>
      </c>
      <c r="P102" s="113">
        <v>0</v>
      </c>
      <c r="Q102" s="113">
        <v>0</v>
      </c>
      <c r="R102" s="113">
        <v>0</v>
      </c>
      <c r="S102" s="113">
        <v>0</v>
      </c>
      <c r="T102" s="113">
        <v>0</v>
      </c>
      <c r="U102" s="113">
        <v>0</v>
      </c>
      <c r="V102" s="113">
        <v>0</v>
      </c>
      <c r="W102" s="113">
        <v>0</v>
      </c>
      <c r="X102" s="113">
        <v>0</v>
      </c>
      <c r="Y102" s="113">
        <v>0</v>
      </c>
      <c r="Z102" s="113">
        <v>0</v>
      </c>
      <c r="AA102" s="113">
        <v>0</v>
      </c>
      <c r="AB102" s="113">
        <v>0</v>
      </c>
      <c r="AC102" s="113">
        <v>0</v>
      </c>
      <c r="AD102" s="113">
        <v>0</v>
      </c>
      <c r="AE102" s="113">
        <v>0</v>
      </c>
      <c r="AF102" s="113">
        <v>0</v>
      </c>
      <c r="AG102" s="113">
        <v>0</v>
      </c>
      <c r="AH102" s="113">
        <v>0</v>
      </c>
      <c r="AI102" s="113">
        <v>0</v>
      </c>
      <c r="AJ102" s="113">
        <v>0</v>
      </c>
      <c r="AK102" s="113">
        <v>0</v>
      </c>
      <c r="AL102" s="113">
        <v>0</v>
      </c>
      <c r="AM102" s="113">
        <f t="shared" si="1"/>
        <v>0</v>
      </c>
      <c r="AP102" s="70"/>
    </row>
    <row r="103" spans="1:42" ht="33" hidden="1" customHeight="1">
      <c r="A103" s="87">
        <v>244</v>
      </c>
      <c r="B103" s="88" t="s">
        <v>771</v>
      </c>
      <c r="C103" s="89" t="s">
        <v>1339</v>
      </c>
      <c r="D103" s="113">
        <v>0</v>
      </c>
      <c r="E103" s="113">
        <v>0</v>
      </c>
      <c r="F103" s="113">
        <v>0</v>
      </c>
      <c r="G103" s="113">
        <v>0</v>
      </c>
      <c r="H103" s="113">
        <v>0</v>
      </c>
      <c r="I103" s="113">
        <v>0</v>
      </c>
      <c r="J103" s="113">
        <v>0</v>
      </c>
      <c r="K103" s="113">
        <v>0</v>
      </c>
      <c r="L103" s="113">
        <v>0</v>
      </c>
      <c r="M103" s="113">
        <v>0</v>
      </c>
      <c r="N103" s="113">
        <v>0</v>
      </c>
      <c r="O103" s="113">
        <v>0</v>
      </c>
      <c r="P103" s="113">
        <v>0</v>
      </c>
      <c r="Q103" s="113">
        <v>0</v>
      </c>
      <c r="R103" s="113">
        <v>0</v>
      </c>
      <c r="S103" s="113">
        <v>0</v>
      </c>
      <c r="T103" s="113">
        <v>0</v>
      </c>
      <c r="U103" s="113">
        <v>0</v>
      </c>
      <c r="V103" s="113">
        <v>0</v>
      </c>
      <c r="W103" s="113">
        <v>0</v>
      </c>
      <c r="X103" s="113">
        <v>0</v>
      </c>
      <c r="Y103" s="113">
        <v>0</v>
      </c>
      <c r="Z103" s="113">
        <v>0</v>
      </c>
      <c r="AA103" s="113">
        <v>0</v>
      </c>
      <c r="AB103" s="113">
        <v>0</v>
      </c>
      <c r="AC103" s="113">
        <v>0</v>
      </c>
      <c r="AD103" s="113">
        <v>0</v>
      </c>
      <c r="AE103" s="113">
        <v>0</v>
      </c>
      <c r="AF103" s="113">
        <v>0</v>
      </c>
      <c r="AG103" s="113">
        <v>0</v>
      </c>
      <c r="AH103" s="113">
        <v>0</v>
      </c>
      <c r="AI103" s="113">
        <v>0</v>
      </c>
      <c r="AJ103" s="113">
        <v>0</v>
      </c>
      <c r="AK103" s="113">
        <v>0</v>
      </c>
      <c r="AL103" s="113">
        <v>0</v>
      </c>
      <c r="AM103" s="113">
        <f t="shared" si="1"/>
        <v>0</v>
      </c>
      <c r="AP103" s="70"/>
    </row>
    <row r="104" spans="1:42" ht="33" customHeight="1">
      <c r="A104" s="87">
        <v>245</v>
      </c>
      <c r="B104" s="88" t="s">
        <v>772</v>
      </c>
      <c r="C104" s="89" t="s">
        <v>1339</v>
      </c>
      <c r="D104" s="113">
        <v>0</v>
      </c>
      <c r="E104" s="113">
        <v>0</v>
      </c>
      <c r="F104" s="113">
        <v>0</v>
      </c>
      <c r="G104" s="113">
        <v>609.19000000000005</v>
      </c>
      <c r="H104" s="113">
        <v>0</v>
      </c>
      <c r="I104" s="113">
        <v>0</v>
      </c>
      <c r="J104" s="113">
        <v>0</v>
      </c>
      <c r="K104" s="113">
        <v>0</v>
      </c>
      <c r="L104" s="113">
        <v>0</v>
      </c>
      <c r="M104" s="113">
        <v>0</v>
      </c>
      <c r="N104" s="113">
        <v>0</v>
      </c>
      <c r="O104" s="113">
        <v>0</v>
      </c>
      <c r="P104" s="113">
        <v>0</v>
      </c>
      <c r="Q104" s="113">
        <v>0</v>
      </c>
      <c r="R104" s="113">
        <v>0</v>
      </c>
      <c r="S104" s="113">
        <v>0</v>
      </c>
      <c r="T104" s="113">
        <v>0</v>
      </c>
      <c r="U104" s="113">
        <v>0</v>
      </c>
      <c r="V104" s="113">
        <v>0</v>
      </c>
      <c r="W104" s="113">
        <v>0</v>
      </c>
      <c r="X104" s="113">
        <v>0</v>
      </c>
      <c r="Y104" s="113">
        <v>0</v>
      </c>
      <c r="Z104" s="113">
        <v>0</v>
      </c>
      <c r="AA104" s="113">
        <v>0</v>
      </c>
      <c r="AB104" s="113">
        <v>0</v>
      </c>
      <c r="AC104" s="113">
        <v>0</v>
      </c>
      <c r="AD104" s="113">
        <v>0</v>
      </c>
      <c r="AE104" s="113">
        <v>0</v>
      </c>
      <c r="AF104" s="113">
        <v>0</v>
      </c>
      <c r="AG104" s="113">
        <v>0</v>
      </c>
      <c r="AH104" s="113">
        <v>0</v>
      </c>
      <c r="AI104" s="113">
        <v>0</v>
      </c>
      <c r="AJ104" s="113">
        <v>0</v>
      </c>
      <c r="AK104" s="113">
        <v>0</v>
      </c>
      <c r="AL104" s="113">
        <v>0</v>
      </c>
      <c r="AM104" s="113">
        <f t="shared" si="1"/>
        <v>609.19000000000005</v>
      </c>
      <c r="AP104" s="70"/>
    </row>
    <row r="105" spans="1:42" ht="33" hidden="1" customHeight="1">
      <c r="A105" s="87">
        <v>247</v>
      </c>
      <c r="B105" s="88" t="s">
        <v>773</v>
      </c>
      <c r="C105" s="89" t="s">
        <v>1333</v>
      </c>
      <c r="D105" s="113">
        <v>0</v>
      </c>
      <c r="E105" s="113">
        <v>0</v>
      </c>
      <c r="F105" s="113">
        <v>0</v>
      </c>
      <c r="G105" s="113">
        <v>0</v>
      </c>
      <c r="H105" s="113">
        <v>0</v>
      </c>
      <c r="I105" s="113">
        <v>0</v>
      </c>
      <c r="J105" s="113">
        <v>0</v>
      </c>
      <c r="K105" s="113">
        <v>0</v>
      </c>
      <c r="L105" s="113">
        <v>0</v>
      </c>
      <c r="M105" s="113">
        <v>0</v>
      </c>
      <c r="N105" s="113">
        <v>0</v>
      </c>
      <c r="O105" s="113">
        <v>0</v>
      </c>
      <c r="P105" s="113">
        <v>0</v>
      </c>
      <c r="Q105" s="113">
        <v>0</v>
      </c>
      <c r="R105" s="113">
        <v>0</v>
      </c>
      <c r="S105" s="113">
        <v>0</v>
      </c>
      <c r="T105" s="113">
        <v>0</v>
      </c>
      <c r="U105" s="113">
        <v>0</v>
      </c>
      <c r="V105" s="113">
        <v>0</v>
      </c>
      <c r="W105" s="113">
        <v>0</v>
      </c>
      <c r="X105" s="113">
        <v>0</v>
      </c>
      <c r="Y105" s="113">
        <v>0</v>
      </c>
      <c r="Z105" s="113">
        <v>0</v>
      </c>
      <c r="AA105" s="113">
        <v>0</v>
      </c>
      <c r="AB105" s="113">
        <v>0</v>
      </c>
      <c r="AC105" s="113">
        <v>0</v>
      </c>
      <c r="AD105" s="113">
        <v>0</v>
      </c>
      <c r="AE105" s="113">
        <v>0</v>
      </c>
      <c r="AF105" s="113">
        <v>0</v>
      </c>
      <c r="AG105" s="113">
        <v>0</v>
      </c>
      <c r="AH105" s="113">
        <v>0</v>
      </c>
      <c r="AI105" s="113">
        <v>0</v>
      </c>
      <c r="AJ105" s="113">
        <v>0</v>
      </c>
      <c r="AK105" s="113">
        <v>0</v>
      </c>
      <c r="AL105" s="113">
        <v>0</v>
      </c>
      <c r="AM105" s="113">
        <f t="shared" si="1"/>
        <v>0</v>
      </c>
      <c r="AP105" s="70"/>
    </row>
    <row r="106" spans="1:42" ht="33" hidden="1" customHeight="1">
      <c r="A106" s="87">
        <v>248</v>
      </c>
      <c r="B106" s="88" t="s">
        <v>774</v>
      </c>
      <c r="C106" s="115" t="s">
        <v>1298</v>
      </c>
      <c r="D106" s="113">
        <v>0</v>
      </c>
      <c r="E106" s="113">
        <v>0</v>
      </c>
      <c r="F106" s="113">
        <v>0</v>
      </c>
      <c r="G106" s="113">
        <v>0</v>
      </c>
      <c r="H106" s="113">
        <v>0</v>
      </c>
      <c r="I106" s="113">
        <v>0</v>
      </c>
      <c r="J106" s="113">
        <v>0</v>
      </c>
      <c r="K106" s="113">
        <v>0</v>
      </c>
      <c r="L106" s="113">
        <v>0</v>
      </c>
      <c r="M106" s="113">
        <v>0</v>
      </c>
      <c r="N106" s="113">
        <v>0</v>
      </c>
      <c r="O106" s="113">
        <v>0</v>
      </c>
      <c r="P106" s="113">
        <v>0</v>
      </c>
      <c r="Q106" s="113">
        <v>0</v>
      </c>
      <c r="R106" s="113">
        <v>0</v>
      </c>
      <c r="S106" s="113">
        <v>0</v>
      </c>
      <c r="T106" s="113">
        <v>0</v>
      </c>
      <c r="U106" s="113">
        <v>0</v>
      </c>
      <c r="V106" s="113">
        <v>0</v>
      </c>
      <c r="W106" s="113">
        <v>0</v>
      </c>
      <c r="X106" s="113">
        <v>0</v>
      </c>
      <c r="Y106" s="113">
        <v>0</v>
      </c>
      <c r="Z106" s="113">
        <v>0</v>
      </c>
      <c r="AA106" s="113">
        <v>0</v>
      </c>
      <c r="AB106" s="113">
        <v>0</v>
      </c>
      <c r="AC106" s="113">
        <v>0</v>
      </c>
      <c r="AD106" s="113">
        <v>0</v>
      </c>
      <c r="AE106" s="113">
        <v>0</v>
      </c>
      <c r="AF106" s="113">
        <v>0</v>
      </c>
      <c r="AG106" s="113">
        <v>0</v>
      </c>
      <c r="AH106" s="113">
        <v>0</v>
      </c>
      <c r="AI106" s="113">
        <v>0</v>
      </c>
      <c r="AJ106" s="113">
        <v>0</v>
      </c>
      <c r="AK106" s="113">
        <v>0</v>
      </c>
      <c r="AL106" s="113">
        <v>0</v>
      </c>
      <c r="AM106" s="113">
        <f t="shared" si="1"/>
        <v>0</v>
      </c>
      <c r="AP106" s="70"/>
    </row>
    <row r="107" spans="1:42" ht="33" customHeight="1">
      <c r="A107" s="257">
        <v>249</v>
      </c>
      <c r="B107" s="88" t="s">
        <v>775</v>
      </c>
      <c r="C107" s="89" t="s">
        <v>1336</v>
      </c>
      <c r="D107" s="113">
        <v>0</v>
      </c>
      <c r="E107" s="113">
        <v>0</v>
      </c>
      <c r="F107" s="113">
        <v>11548893</v>
      </c>
      <c r="G107" s="113">
        <v>2942.7</v>
      </c>
      <c r="H107" s="113">
        <v>0</v>
      </c>
      <c r="I107" s="113">
        <v>0</v>
      </c>
      <c r="J107" s="113">
        <v>0</v>
      </c>
      <c r="K107" s="113">
        <v>0</v>
      </c>
      <c r="L107" s="113">
        <v>4784.42</v>
      </c>
      <c r="M107" s="113">
        <v>0</v>
      </c>
      <c r="N107" s="113">
        <v>0</v>
      </c>
      <c r="O107" s="113">
        <v>0</v>
      </c>
      <c r="P107" s="113">
        <v>68042.340000000011</v>
      </c>
      <c r="Q107" s="113">
        <v>0</v>
      </c>
      <c r="R107" s="113">
        <v>0</v>
      </c>
      <c r="S107" s="113">
        <v>0</v>
      </c>
      <c r="T107" s="113">
        <v>0</v>
      </c>
      <c r="U107" s="113">
        <v>0</v>
      </c>
      <c r="V107" s="113">
        <v>0</v>
      </c>
      <c r="W107" s="113">
        <v>0</v>
      </c>
      <c r="X107" s="113">
        <v>0</v>
      </c>
      <c r="Y107" s="113">
        <v>0</v>
      </c>
      <c r="Z107" s="113">
        <v>0</v>
      </c>
      <c r="AA107" s="113">
        <v>0</v>
      </c>
      <c r="AB107" s="113">
        <v>0</v>
      </c>
      <c r="AC107" s="113">
        <v>0</v>
      </c>
      <c r="AD107" s="113">
        <v>0</v>
      </c>
      <c r="AE107" s="113">
        <v>0</v>
      </c>
      <c r="AF107" s="113">
        <v>0</v>
      </c>
      <c r="AG107" s="113">
        <v>0</v>
      </c>
      <c r="AH107" s="113">
        <v>0</v>
      </c>
      <c r="AI107" s="113">
        <v>0</v>
      </c>
      <c r="AJ107" s="113">
        <v>0</v>
      </c>
      <c r="AK107" s="113">
        <v>0</v>
      </c>
      <c r="AL107" s="113">
        <v>0</v>
      </c>
      <c r="AM107" s="113">
        <f t="shared" si="1"/>
        <v>11624662.459999999</v>
      </c>
      <c r="AP107" s="70"/>
    </row>
    <row r="108" spans="1:42" ht="33" hidden="1" customHeight="1">
      <c r="A108" s="87">
        <v>250</v>
      </c>
      <c r="B108" s="88" t="s">
        <v>776</v>
      </c>
      <c r="C108" s="115" t="s">
        <v>1298</v>
      </c>
      <c r="D108" s="113">
        <v>0</v>
      </c>
      <c r="E108" s="113">
        <v>0</v>
      </c>
      <c r="F108" s="113">
        <v>0</v>
      </c>
      <c r="G108" s="113">
        <v>0</v>
      </c>
      <c r="H108" s="113">
        <v>0</v>
      </c>
      <c r="I108" s="113">
        <v>0</v>
      </c>
      <c r="J108" s="113">
        <v>0</v>
      </c>
      <c r="K108" s="113">
        <v>0</v>
      </c>
      <c r="L108" s="113">
        <v>0</v>
      </c>
      <c r="M108" s="113">
        <v>0</v>
      </c>
      <c r="N108" s="113">
        <v>0</v>
      </c>
      <c r="O108" s="113">
        <v>0</v>
      </c>
      <c r="P108" s="113">
        <v>0</v>
      </c>
      <c r="Q108" s="113">
        <v>0</v>
      </c>
      <c r="R108" s="113">
        <v>0</v>
      </c>
      <c r="S108" s="113">
        <v>0</v>
      </c>
      <c r="T108" s="113">
        <v>0</v>
      </c>
      <c r="U108" s="113">
        <v>0</v>
      </c>
      <c r="V108" s="113">
        <v>0</v>
      </c>
      <c r="W108" s="113">
        <v>0</v>
      </c>
      <c r="X108" s="113">
        <v>0</v>
      </c>
      <c r="Y108" s="113">
        <v>0</v>
      </c>
      <c r="Z108" s="113">
        <v>0</v>
      </c>
      <c r="AA108" s="113">
        <v>0</v>
      </c>
      <c r="AB108" s="113">
        <v>0</v>
      </c>
      <c r="AC108" s="113">
        <v>0</v>
      </c>
      <c r="AD108" s="113">
        <v>0</v>
      </c>
      <c r="AE108" s="113">
        <v>0</v>
      </c>
      <c r="AF108" s="113">
        <v>0</v>
      </c>
      <c r="AG108" s="113">
        <v>0</v>
      </c>
      <c r="AH108" s="113">
        <v>0</v>
      </c>
      <c r="AI108" s="113">
        <v>0</v>
      </c>
      <c r="AJ108" s="113">
        <v>0</v>
      </c>
      <c r="AK108" s="113">
        <v>0</v>
      </c>
      <c r="AL108" s="113">
        <v>0</v>
      </c>
      <c r="AM108" s="113">
        <f t="shared" si="1"/>
        <v>0</v>
      </c>
      <c r="AP108" s="70"/>
    </row>
    <row r="109" spans="1:42" ht="33" hidden="1" customHeight="1">
      <c r="A109" s="257">
        <v>251</v>
      </c>
      <c r="B109" s="88" t="s">
        <v>777</v>
      </c>
      <c r="C109" s="89" t="s">
        <v>1336</v>
      </c>
      <c r="D109" s="113">
        <v>0</v>
      </c>
      <c r="E109" s="113">
        <v>0</v>
      </c>
      <c r="F109" s="113">
        <v>0</v>
      </c>
      <c r="G109" s="113">
        <v>0</v>
      </c>
      <c r="H109" s="113">
        <v>0</v>
      </c>
      <c r="I109" s="113">
        <v>0</v>
      </c>
      <c r="J109" s="113">
        <v>0</v>
      </c>
      <c r="K109" s="113">
        <v>0</v>
      </c>
      <c r="L109" s="113">
        <v>0</v>
      </c>
      <c r="M109" s="113">
        <v>0</v>
      </c>
      <c r="N109" s="113">
        <v>0</v>
      </c>
      <c r="O109" s="113">
        <v>0</v>
      </c>
      <c r="P109" s="113">
        <v>0</v>
      </c>
      <c r="Q109" s="113">
        <v>0</v>
      </c>
      <c r="R109" s="113">
        <v>0</v>
      </c>
      <c r="S109" s="113">
        <v>0</v>
      </c>
      <c r="T109" s="113">
        <v>0</v>
      </c>
      <c r="U109" s="113">
        <v>0</v>
      </c>
      <c r="V109" s="113">
        <v>0</v>
      </c>
      <c r="W109" s="113">
        <v>0</v>
      </c>
      <c r="X109" s="113">
        <v>0</v>
      </c>
      <c r="Y109" s="113">
        <v>0</v>
      </c>
      <c r="Z109" s="113">
        <v>0</v>
      </c>
      <c r="AA109" s="113">
        <v>0</v>
      </c>
      <c r="AB109" s="113">
        <v>0</v>
      </c>
      <c r="AC109" s="113">
        <v>0</v>
      </c>
      <c r="AD109" s="113">
        <v>0</v>
      </c>
      <c r="AE109" s="113">
        <v>0</v>
      </c>
      <c r="AF109" s="113">
        <v>0</v>
      </c>
      <c r="AG109" s="113">
        <v>0</v>
      </c>
      <c r="AH109" s="113">
        <v>0</v>
      </c>
      <c r="AI109" s="113">
        <v>0</v>
      </c>
      <c r="AJ109" s="113">
        <v>0</v>
      </c>
      <c r="AK109" s="113">
        <v>0</v>
      </c>
      <c r="AL109" s="113">
        <v>0</v>
      </c>
      <c r="AM109" s="113">
        <f t="shared" si="1"/>
        <v>0</v>
      </c>
      <c r="AP109" s="70"/>
    </row>
    <row r="110" spans="1:42" ht="33" customHeight="1">
      <c r="A110" s="257">
        <v>253</v>
      </c>
      <c r="B110" s="88" t="s">
        <v>778</v>
      </c>
      <c r="C110" s="89" t="s">
        <v>1338</v>
      </c>
      <c r="D110" s="113">
        <v>0</v>
      </c>
      <c r="E110" s="113">
        <v>4254305</v>
      </c>
      <c r="F110" s="113">
        <v>0</v>
      </c>
      <c r="G110" s="113">
        <v>13558672.479999999</v>
      </c>
      <c r="H110" s="113">
        <v>0</v>
      </c>
      <c r="I110" s="113">
        <v>0</v>
      </c>
      <c r="J110" s="113">
        <v>0</v>
      </c>
      <c r="K110" s="113">
        <v>0</v>
      </c>
      <c r="L110" s="113">
        <v>0</v>
      </c>
      <c r="M110" s="113">
        <v>0</v>
      </c>
      <c r="N110" s="113">
        <v>0</v>
      </c>
      <c r="O110" s="113">
        <v>0</v>
      </c>
      <c r="P110" s="113">
        <v>0</v>
      </c>
      <c r="Q110" s="113">
        <v>0</v>
      </c>
      <c r="R110" s="113">
        <v>0</v>
      </c>
      <c r="S110" s="113">
        <v>0</v>
      </c>
      <c r="T110" s="113">
        <v>0</v>
      </c>
      <c r="U110" s="113">
        <v>0</v>
      </c>
      <c r="V110" s="113">
        <v>0</v>
      </c>
      <c r="W110" s="113">
        <v>0</v>
      </c>
      <c r="X110" s="113">
        <v>0</v>
      </c>
      <c r="Y110" s="113">
        <v>0</v>
      </c>
      <c r="Z110" s="113">
        <v>0</v>
      </c>
      <c r="AA110" s="113">
        <v>0</v>
      </c>
      <c r="AB110" s="113">
        <v>0</v>
      </c>
      <c r="AC110" s="113">
        <v>0</v>
      </c>
      <c r="AD110" s="113">
        <v>0</v>
      </c>
      <c r="AE110" s="113">
        <v>0</v>
      </c>
      <c r="AF110" s="113">
        <v>0</v>
      </c>
      <c r="AG110" s="113">
        <v>0</v>
      </c>
      <c r="AH110" s="113">
        <v>0</v>
      </c>
      <c r="AI110" s="113">
        <v>0</v>
      </c>
      <c r="AJ110" s="113">
        <v>0</v>
      </c>
      <c r="AK110" s="113">
        <v>0</v>
      </c>
      <c r="AL110" s="113">
        <v>0</v>
      </c>
      <c r="AM110" s="113">
        <f t="shared" si="1"/>
        <v>17812977.479999997</v>
      </c>
      <c r="AP110" s="70"/>
    </row>
    <row r="111" spans="1:42" ht="33" customHeight="1">
      <c r="A111" s="257">
        <v>254</v>
      </c>
      <c r="B111" s="88" t="s">
        <v>779</v>
      </c>
      <c r="C111" s="89" t="s">
        <v>1330</v>
      </c>
      <c r="D111" s="113">
        <v>0</v>
      </c>
      <c r="E111" s="113">
        <v>0</v>
      </c>
      <c r="F111" s="113">
        <v>0</v>
      </c>
      <c r="G111" s="113">
        <v>25374.840000000004</v>
      </c>
      <c r="H111" s="113">
        <v>0</v>
      </c>
      <c r="I111" s="113">
        <v>0</v>
      </c>
      <c r="J111" s="113">
        <v>0</v>
      </c>
      <c r="K111" s="113">
        <v>0</v>
      </c>
      <c r="L111" s="113">
        <v>0</v>
      </c>
      <c r="M111" s="113">
        <v>0</v>
      </c>
      <c r="N111" s="113">
        <v>0</v>
      </c>
      <c r="O111" s="113">
        <v>0</v>
      </c>
      <c r="P111" s="113">
        <v>0</v>
      </c>
      <c r="Q111" s="113">
        <v>0</v>
      </c>
      <c r="R111" s="113">
        <v>0</v>
      </c>
      <c r="S111" s="113">
        <v>0</v>
      </c>
      <c r="T111" s="113">
        <v>0</v>
      </c>
      <c r="U111" s="113">
        <v>0</v>
      </c>
      <c r="V111" s="113">
        <v>0</v>
      </c>
      <c r="W111" s="113">
        <v>0</v>
      </c>
      <c r="X111" s="113">
        <v>0</v>
      </c>
      <c r="Y111" s="113">
        <v>0</v>
      </c>
      <c r="Z111" s="113">
        <v>0</v>
      </c>
      <c r="AA111" s="113">
        <v>0</v>
      </c>
      <c r="AB111" s="113">
        <v>0</v>
      </c>
      <c r="AC111" s="113">
        <v>0</v>
      </c>
      <c r="AD111" s="113">
        <v>0</v>
      </c>
      <c r="AE111" s="113">
        <v>0</v>
      </c>
      <c r="AF111" s="113">
        <v>0</v>
      </c>
      <c r="AG111" s="113">
        <v>0</v>
      </c>
      <c r="AH111" s="113">
        <v>0</v>
      </c>
      <c r="AI111" s="113">
        <v>0</v>
      </c>
      <c r="AJ111" s="113">
        <v>0</v>
      </c>
      <c r="AK111" s="113">
        <v>0</v>
      </c>
      <c r="AL111" s="113">
        <v>0</v>
      </c>
      <c r="AM111" s="113">
        <f t="shared" si="1"/>
        <v>25374.840000000004</v>
      </c>
      <c r="AP111" s="70"/>
    </row>
    <row r="112" spans="1:42" ht="33" customHeight="1">
      <c r="A112" s="87">
        <v>265</v>
      </c>
      <c r="B112" s="88" t="s">
        <v>780</v>
      </c>
      <c r="C112" s="115" t="s">
        <v>1335</v>
      </c>
      <c r="D112" s="113">
        <v>0</v>
      </c>
      <c r="E112" s="113">
        <v>0</v>
      </c>
      <c r="F112" s="113">
        <v>0</v>
      </c>
      <c r="G112" s="113">
        <v>300316.93</v>
      </c>
      <c r="H112" s="113">
        <v>0</v>
      </c>
      <c r="I112" s="113">
        <v>0</v>
      </c>
      <c r="J112" s="113">
        <v>0</v>
      </c>
      <c r="K112" s="113">
        <v>0</v>
      </c>
      <c r="L112" s="113">
        <v>0</v>
      </c>
      <c r="M112" s="113">
        <v>0</v>
      </c>
      <c r="N112" s="113">
        <v>0</v>
      </c>
      <c r="O112" s="113">
        <v>0</v>
      </c>
      <c r="P112" s="113">
        <v>0</v>
      </c>
      <c r="Q112" s="113">
        <v>0</v>
      </c>
      <c r="R112" s="113">
        <v>0</v>
      </c>
      <c r="S112" s="113">
        <v>0</v>
      </c>
      <c r="T112" s="113">
        <v>0</v>
      </c>
      <c r="U112" s="113">
        <v>0</v>
      </c>
      <c r="V112" s="113">
        <v>0</v>
      </c>
      <c r="W112" s="113">
        <v>0</v>
      </c>
      <c r="X112" s="113">
        <v>0</v>
      </c>
      <c r="Y112" s="113">
        <v>0</v>
      </c>
      <c r="Z112" s="113">
        <v>0</v>
      </c>
      <c r="AA112" s="113">
        <v>0</v>
      </c>
      <c r="AB112" s="113">
        <v>0</v>
      </c>
      <c r="AC112" s="113">
        <v>0</v>
      </c>
      <c r="AD112" s="113">
        <v>0</v>
      </c>
      <c r="AE112" s="113">
        <v>0</v>
      </c>
      <c r="AF112" s="113">
        <v>0</v>
      </c>
      <c r="AG112" s="113">
        <v>0</v>
      </c>
      <c r="AH112" s="113">
        <v>0</v>
      </c>
      <c r="AI112" s="113">
        <v>0</v>
      </c>
      <c r="AJ112" s="113">
        <v>0</v>
      </c>
      <c r="AK112" s="113">
        <v>0</v>
      </c>
      <c r="AL112" s="113">
        <v>0</v>
      </c>
      <c r="AM112" s="113">
        <f t="shared" si="1"/>
        <v>300316.93</v>
      </c>
      <c r="AP112" s="70"/>
    </row>
    <row r="113" spans="1:42" ht="33" customHeight="1">
      <c r="A113" s="257">
        <v>266</v>
      </c>
      <c r="B113" s="88" t="s">
        <v>781</v>
      </c>
      <c r="C113" s="115" t="s">
        <v>1335</v>
      </c>
      <c r="D113" s="113">
        <v>0</v>
      </c>
      <c r="E113" s="113">
        <v>0</v>
      </c>
      <c r="F113" s="113">
        <v>0</v>
      </c>
      <c r="G113" s="113">
        <v>28759.85</v>
      </c>
      <c r="H113" s="113">
        <v>0</v>
      </c>
      <c r="I113" s="113">
        <v>0</v>
      </c>
      <c r="J113" s="113">
        <v>0</v>
      </c>
      <c r="K113" s="113">
        <v>0</v>
      </c>
      <c r="L113" s="113">
        <v>0</v>
      </c>
      <c r="M113" s="113">
        <v>0</v>
      </c>
      <c r="N113" s="113">
        <v>0</v>
      </c>
      <c r="O113" s="113">
        <v>0</v>
      </c>
      <c r="P113" s="113">
        <v>0</v>
      </c>
      <c r="Q113" s="113">
        <v>0</v>
      </c>
      <c r="R113" s="113">
        <v>0</v>
      </c>
      <c r="S113" s="113">
        <v>0</v>
      </c>
      <c r="T113" s="113">
        <v>0</v>
      </c>
      <c r="U113" s="113">
        <v>0</v>
      </c>
      <c r="V113" s="113">
        <v>0</v>
      </c>
      <c r="W113" s="113">
        <v>0</v>
      </c>
      <c r="X113" s="113">
        <v>0</v>
      </c>
      <c r="Y113" s="113">
        <v>0</v>
      </c>
      <c r="Z113" s="113">
        <v>0</v>
      </c>
      <c r="AA113" s="113">
        <v>0</v>
      </c>
      <c r="AB113" s="113">
        <v>0</v>
      </c>
      <c r="AC113" s="113">
        <v>0</v>
      </c>
      <c r="AD113" s="113">
        <v>0</v>
      </c>
      <c r="AE113" s="113">
        <v>0</v>
      </c>
      <c r="AF113" s="113">
        <v>0</v>
      </c>
      <c r="AG113" s="113">
        <v>0</v>
      </c>
      <c r="AH113" s="113">
        <v>0</v>
      </c>
      <c r="AI113" s="113">
        <v>0</v>
      </c>
      <c r="AJ113" s="113">
        <v>0</v>
      </c>
      <c r="AK113" s="113">
        <v>0</v>
      </c>
      <c r="AL113" s="113">
        <v>0</v>
      </c>
      <c r="AM113" s="113">
        <f t="shared" si="1"/>
        <v>28759.85</v>
      </c>
      <c r="AP113" s="70"/>
    </row>
    <row r="114" spans="1:42" ht="33" hidden="1" customHeight="1">
      <c r="A114" s="87">
        <v>267</v>
      </c>
      <c r="B114" s="88" t="s">
        <v>782</v>
      </c>
      <c r="C114" s="115" t="s">
        <v>1335</v>
      </c>
      <c r="D114" s="113">
        <v>0</v>
      </c>
      <c r="E114" s="113">
        <v>0</v>
      </c>
      <c r="F114" s="113">
        <v>0</v>
      </c>
      <c r="G114" s="113">
        <v>0</v>
      </c>
      <c r="H114" s="113">
        <v>0</v>
      </c>
      <c r="I114" s="113">
        <v>0</v>
      </c>
      <c r="J114" s="113">
        <v>0</v>
      </c>
      <c r="K114" s="113">
        <v>0</v>
      </c>
      <c r="L114" s="113">
        <v>0</v>
      </c>
      <c r="M114" s="113">
        <v>0</v>
      </c>
      <c r="N114" s="113">
        <v>0</v>
      </c>
      <c r="O114" s="113">
        <v>0</v>
      </c>
      <c r="P114" s="113">
        <v>0</v>
      </c>
      <c r="Q114" s="113">
        <v>0</v>
      </c>
      <c r="R114" s="113">
        <v>0</v>
      </c>
      <c r="S114" s="113">
        <v>0</v>
      </c>
      <c r="T114" s="113">
        <v>0</v>
      </c>
      <c r="U114" s="113">
        <v>0</v>
      </c>
      <c r="V114" s="113">
        <v>0</v>
      </c>
      <c r="W114" s="113">
        <v>0</v>
      </c>
      <c r="X114" s="113">
        <v>0</v>
      </c>
      <c r="Y114" s="113">
        <v>0</v>
      </c>
      <c r="Z114" s="113">
        <v>0</v>
      </c>
      <c r="AA114" s="113">
        <v>0</v>
      </c>
      <c r="AB114" s="113">
        <v>0</v>
      </c>
      <c r="AC114" s="113">
        <v>0</v>
      </c>
      <c r="AD114" s="113">
        <v>0</v>
      </c>
      <c r="AE114" s="113">
        <v>0</v>
      </c>
      <c r="AF114" s="113">
        <v>0</v>
      </c>
      <c r="AG114" s="113">
        <v>0</v>
      </c>
      <c r="AH114" s="113">
        <v>0</v>
      </c>
      <c r="AI114" s="113">
        <v>0</v>
      </c>
      <c r="AJ114" s="113">
        <v>0</v>
      </c>
      <c r="AK114" s="113">
        <v>0</v>
      </c>
      <c r="AL114" s="113">
        <v>0</v>
      </c>
      <c r="AM114" s="113">
        <f t="shared" si="1"/>
        <v>0</v>
      </c>
      <c r="AP114" s="70"/>
    </row>
    <row r="115" spans="1:42" ht="33" hidden="1" customHeight="1">
      <c r="A115" s="87">
        <v>268</v>
      </c>
      <c r="B115" s="88" t="s">
        <v>783</v>
      </c>
      <c r="C115" s="115" t="s">
        <v>1335</v>
      </c>
      <c r="D115" s="113">
        <v>0</v>
      </c>
      <c r="E115" s="113">
        <v>0</v>
      </c>
      <c r="F115" s="113">
        <v>0</v>
      </c>
      <c r="G115" s="113">
        <v>0</v>
      </c>
      <c r="H115" s="113">
        <v>0</v>
      </c>
      <c r="I115" s="113">
        <v>0</v>
      </c>
      <c r="J115" s="113">
        <v>0</v>
      </c>
      <c r="K115" s="113">
        <v>0</v>
      </c>
      <c r="L115" s="113">
        <v>0</v>
      </c>
      <c r="M115" s="113">
        <v>0</v>
      </c>
      <c r="N115" s="113">
        <v>0</v>
      </c>
      <c r="O115" s="113">
        <v>0</v>
      </c>
      <c r="P115" s="113">
        <v>0</v>
      </c>
      <c r="Q115" s="113">
        <v>0</v>
      </c>
      <c r="R115" s="113">
        <v>0</v>
      </c>
      <c r="S115" s="113">
        <v>0</v>
      </c>
      <c r="T115" s="113">
        <v>0</v>
      </c>
      <c r="U115" s="113">
        <v>0</v>
      </c>
      <c r="V115" s="113">
        <v>0</v>
      </c>
      <c r="W115" s="113">
        <v>0</v>
      </c>
      <c r="X115" s="113">
        <v>0</v>
      </c>
      <c r="Y115" s="113">
        <v>0</v>
      </c>
      <c r="Z115" s="113">
        <v>0</v>
      </c>
      <c r="AA115" s="113">
        <v>0</v>
      </c>
      <c r="AB115" s="113">
        <v>0</v>
      </c>
      <c r="AC115" s="113">
        <v>0</v>
      </c>
      <c r="AD115" s="113">
        <v>0</v>
      </c>
      <c r="AE115" s="113">
        <v>0</v>
      </c>
      <c r="AF115" s="113">
        <v>0</v>
      </c>
      <c r="AG115" s="113">
        <v>0</v>
      </c>
      <c r="AH115" s="113">
        <v>0</v>
      </c>
      <c r="AI115" s="113">
        <v>0</v>
      </c>
      <c r="AJ115" s="113">
        <v>0</v>
      </c>
      <c r="AK115" s="113">
        <v>0</v>
      </c>
      <c r="AL115" s="113">
        <v>0</v>
      </c>
      <c r="AM115" s="113">
        <f t="shared" si="1"/>
        <v>0</v>
      </c>
      <c r="AP115" s="70"/>
    </row>
    <row r="116" spans="1:42" ht="33" customHeight="1">
      <c r="A116" s="257">
        <v>269</v>
      </c>
      <c r="B116" s="88" t="s">
        <v>784</v>
      </c>
      <c r="C116" s="115" t="s">
        <v>1335</v>
      </c>
      <c r="D116" s="113">
        <v>0</v>
      </c>
      <c r="E116" s="113">
        <v>0</v>
      </c>
      <c r="F116" s="113">
        <v>1044</v>
      </c>
      <c r="G116" s="113">
        <v>371807.22</v>
      </c>
      <c r="H116" s="113">
        <v>0</v>
      </c>
      <c r="I116" s="113">
        <v>0</v>
      </c>
      <c r="J116" s="113">
        <v>0</v>
      </c>
      <c r="K116" s="113">
        <v>0</v>
      </c>
      <c r="L116" s="113">
        <v>0</v>
      </c>
      <c r="M116" s="113">
        <v>0</v>
      </c>
      <c r="N116" s="113">
        <v>0</v>
      </c>
      <c r="O116" s="113">
        <v>0</v>
      </c>
      <c r="P116" s="113">
        <v>0</v>
      </c>
      <c r="Q116" s="113">
        <v>0</v>
      </c>
      <c r="R116" s="113">
        <v>0</v>
      </c>
      <c r="S116" s="113">
        <v>0</v>
      </c>
      <c r="T116" s="113">
        <v>0</v>
      </c>
      <c r="U116" s="113">
        <v>0</v>
      </c>
      <c r="V116" s="113">
        <v>0</v>
      </c>
      <c r="W116" s="113">
        <v>0</v>
      </c>
      <c r="X116" s="113">
        <v>0</v>
      </c>
      <c r="Y116" s="113">
        <v>0</v>
      </c>
      <c r="Z116" s="113">
        <v>0</v>
      </c>
      <c r="AA116" s="113">
        <v>0</v>
      </c>
      <c r="AB116" s="113">
        <v>0</v>
      </c>
      <c r="AC116" s="113">
        <v>0</v>
      </c>
      <c r="AD116" s="113">
        <v>0</v>
      </c>
      <c r="AE116" s="113">
        <v>0</v>
      </c>
      <c r="AF116" s="113">
        <v>0</v>
      </c>
      <c r="AG116" s="113">
        <v>0</v>
      </c>
      <c r="AH116" s="113">
        <v>0</v>
      </c>
      <c r="AI116" s="113">
        <v>0</v>
      </c>
      <c r="AJ116" s="113">
        <v>0</v>
      </c>
      <c r="AK116" s="113">
        <v>0</v>
      </c>
      <c r="AL116" s="113">
        <v>0</v>
      </c>
      <c r="AM116" s="113">
        <f t="shared" si="1"/>
        <v>372851.22</v>
      </c>
      <c r="AP116" s="70"/>
    </row>
    <row r="117" spans="1:42" ht="33" customHeight="1">
      <c r="A117" s="257">
        <v>270</v>
      </c>
      <c r="B117" s="88" t="s">
        <v>785</v>
      </c>
      <c r="C117" s="115" t="s">
        <v>1335</v>
      </c>
      <c r="D117" s="113">
        <v>0</v>
      </c>
      <c r="E117" s="113">
        <v>0</v>
      </c>
      <c r="F117" s="113">
        <v>0</v>
      </c>
      <c r="G117" s="113">
        <v>2184.7399999999998</v>
      </c>
      <c r="H117" s="113">
        <v>0</v>
      </c>
      <c r="I117" s="113">
        <v>0</v>
      </c>
      <c r="J117" s="113">
        <v>0</v>
      </c>
      <c r="K117" s="113">
        <v>0</v>
      </c>
      <c r="L117" s="113">
        <v>0</v>
      </c>
      <c r="M117" s="113">
        <v>0</v>
      </c>
      <c r="N117" s="113">
        <v>0</v>
      </c>
      <c r="O117" s="113">
        <v>0</v>
      </c>
      <c r="P117" s="113">
        <v>0</v>
      </c>
      <c r="Q117" s="113">
        <v>0</v>
      </c>
      <c r="R117" s="113">
        <v>0</v>
      </c>
      <c r="S117" s="113">
        <v>0</v>
      </c>
      <c r="T117" s="113">
        <v>0</v>
      </c>
      <c r="U117" s="113">
        <v>0</v>
      </c>
      <c r="V117" s="113">
        <v>0</v>
      </c>
      <c r="W117" s="113">
        <v>0</v>
      </c>
      <c r="X117" s="113">
        <v>0</v>
      </c>
      <c r="Y117" s="113">
        <v>0</v>
      </c>
      <c r="Z117" s="113">
        <v>0</v>
      </c>
      <c r="AA117" s="113">
        <v>0</v>
      </c>
      <c r="AB117" s="113">
        <v>0</v>
      </c>
      <c r="AC117" s="113">
        <v>0</v>
      </c>
      <c r="AD117" s="113">
        <v>0</v>
      </c>
      <c r="AE117" s="113">
        <v>0</v>
      </c>
      <c r="AF117" s="113">
        <v>0</v>
      </c>
      <c r="AG117" s="113">
        <v>0</v>
      </c>
      <c r="AH117" s="113">
        <v>0</v>
      </c>
      <c r="AI117" s="113">
        <v>0</v>
      </c>
      <c r="AJ117" s="113">
        <v>0</v>
      </c>
      <c r="AK117" s="113">
        <v>0</v>
      </c>
      <c r="AL117" s="113">
        <v>0</v>
      </c>
      <c r="AM117" s="113">
        <f t="shared" si="1"/>
        <v>2184.7399999999998</v>
      </c>
      <c r="AP117" s="70"/>
    </row>
    <row r="118" spans="1:42" ht="33" customHeight="1">
      <c r="A118" s="87">
        <v>271</v>
      </c>
      <c r="B118" s="88" t="s">
        <v>786</v>
      </c>
      <c r="C118" s="115" t="s">
        <v>1335</v>
      </c>
      <c r="D118" s="113">
        <v>0</v>
      </c>
      <c r="E118" s="113">
        <v>0</v>
      </c>
      <c r="F118" s="113">
        <v>0</v>
      </c>
      <c r="G118" s="113">
        <v>26263.42</v>
      </c>
      <c r="H118" s="113">
        <v>0</v>
      </c>
      <c r="I118" s="113">
        <v>0</v>
      </c>
      <c r="J118" s="113">
        <v>0</v>
      </c>
      <c r="K118" s="113">
        <v>0</v>
      </c>
      <c r="L118" s="113">
        <v>0</v>
      </c>
      <c r="M118" s="113">
        <v>0</v>
      </c>
      <c r="N118" s="113">
        <v>0</v>
      </c>
      <c r="O118" s="113">
        <v>0</v>
      </c>
      <c r="P118" s="113">
        <v>0</v>
      </c>
      <c r="Q118" s="113">
        <v>0</v>
      </c>
      <c r="R118" s="113">
        <v>0</v>
      </c>
      <c r="S118" s="113">
        <v>0</v>
      </c>
      <c r="T118" s="113">
        <v>0</v>
      </c>
      <c r="U118" s="113">
        <v>0</v>
      </c>
      <c r="V118" s="113">
        <v>0</v>
      </c>
      <c r="W118" s="113">
        <v>0</v>
      </c>
      <c r="X118" s="113">
        <v>0</v>
      </c>
      <c r="Y118" s="113">
        <v>0</v>
      </c>
      <c r="Z118" s="113">
        <v>0</v>
      </c>
      <c r="AA118" s="113">
        <v>0</v>
      </c>
      <c r="AB118" s="113">
        <v>0</v>
      </c>
      <c r="AC118" s="113">
        <v>0</v>
      </c>
      <c r="AD118" s="113">
        <v>0</v>
      </c>
      <c r="AE118" s="113">
        <v>0</v>
      </c>
      <c r="AF118" s="113">
        <v>0</v>
      </c>
      <c r="AG118" s="113">
        <v>0</v>
      </c>
      <c r="AH118" s="113">
        <v>0</v>
      </c>
      <c r="AI118" s="113">
        <v>0</v>
      </c>
      <c r="AJ118" s="113">
        <v>0</v>
      </c>
      <c r="AK118" s="113">
        <v>0</v>
      </c>
      <c r="AL118" s="113">
        <v>0</v>
      </c>
      <c r="AM118" s="113">
        <f t="shared" si="1"/>
        <v>26263.42</v>
      </c>
      <c r="AP118" s="70"/>
    </row>
    <row r="119" spans="1:42" ht="33" hidden="1" customHeight="1">
      <c r="A119" s="87">
        <v>272</v>
      </c>
      <c r="B119" s="88" t="s">
        <v>787</v>
      </c>
      <c r="C119" s="115" t="s">
        <v>1335</v>
      </c>
      <c r="D119" s="113">
        <v>0</v>
      </c>
      <c r="E119" s="113">
        <v>0</v>
      </c>
      <c r="F119" s="113">
        <v>0</v>
      </c>
      <c r="G119" s="113">
        <v>0</v>
      </c>
      <c r="H119" s="113">
        <v>0</v>
      </c>
      <c r="I119" s="113">
        <v>0</v>
      </c>
      <c r="J119" s="113">
        <v>0</v>
      </c>
      <c r="K119" s="113">
        <v>0</v>
      </c>
      <c r="L119" s="113">
        <v>0</v>
      </c>
      <c r="M119" s="113">
        <v>0</v>
      </c>
      <c r="N119" s="113">
        <v>0</v>
      </c>
      <c r="O119" s="113">
        <v>0</v>
      </c>
      <c r="P119" s="113">
        <v>0</v>
      </c>
      <c r="Q119" s="113">
        <v>0</v>
      </c>
      <c r="R119" s="113">
        <v>0</v>
      </c>
      <c r="S119" s="113">
        <v>0</v>
      </c>
      <c r="T119" s="113">
        <v>0</v>
      </c>
      <c r="U119" s="113">
        <v>0</v>
      </c>
      <c r="V119" s="113">
        <v>0</v>
      </c>
      <c r="W119" s="113">
        <v>0</v>
      </c>
      <c r="X119" s="113">
        <v>0</v>
      </c>
      <c r="Y119" s="113">
        <v>0</v>
      </c>
      <c r="Z119" s="113">
        <v>0</v>
      </c>
      <c r="AA119" s="113">
        <v>0</v>
      </c>
      <c r="AB119" s="113">
        <v>0</v>
      </c>
      <c r="AC119" s="113">
        <v>0</v>
      </c>
      <c r="AD119" s="113">
        <v>0</v>
      </c>
      <c r="AE119" s="113">
        <v>0</v>
      </c>
      <c r="AF119" s="113">
        <v>0</v>
      </c>
      <c r="AG119" s="113">
        <v>0</v>
      </c>
      <c r="AH119" s="113">
        <v>0</v>
      </c>
      <c r="AI119" s="113">
        <v>0</v>
      </c>
      <c r="AJ119" s="113">
        <v>0</v>
      </c>
      <c r="AK119" s="113">
        <v>0</v>
      </c>
      <c r="AL119" s="113">
        <v>0</v>
      </c>
      <c r="AM119" s="113">
        <f t="shared" si="1"/>
        <v>0</v>
      </c>
      <c r="AP119" s="70"/>
    </row>
    <row r="120" spans="1:42" ht="33" hidden="1" customHeight="1">
      <c r="A120" s="87">
        <v>273</v>
      </c>
      <c r="B120" s="88" t="s">
        <v>788</v>
      </c>
      <c r="C120" s="115" t="s">
        <v>1335</v>
      </c>
      <c r="D120" s="113">
        <v>0</v>
      </c>
      <c r="E120" s="113">
        <v>0</v>
      </c>
      <c r="F120" s="113">
        <v>0</v>
      </c>
      <c r="G120" s="113">
        <v>0</v>
      </c>
      <c r="H120" s="113">
        <v>0</v>
      </c>
      <c r="I120" s="113">
        <v>0</v>
      </c>
      <c r="J120" s="113">
        <v>0</v>
      </c>
      <c r="K120" s="113">
        <v>0</v>
      </c>
      <c r="L120" s="113">
        <v>0</v>
      </c>
      <c r="M120" s="113">
        <v>0</v>
      </c>
      <c r="N120" s="113">
        <v>0</v>
      </c>
      <c r="O120" s="113">
        <v>0</v>
      </c>
      <c r="P120" s="113">
        <v>0</v>
      </c>
      <c r="Q120" s="113">
        <v>0</v>
      </c>
      <c r="R120" s="113">
        <v>0</v>
      </c>
      <c r="S120" s="113">
        <v>0</v>
      </c>
      <c r="T120" s="113">
        <v>0</v>
      </c>
      <c r="U120" s="113">
        <v>0</v>
      </c>
      <c r="V120" s="113">
        <v>0</v>
      </c>
      <c r="W120" s="113">
        <v>0</v>
      </c>
      <c r="X120" s="113">
        <v>0</v>
      </c>
      <c r="Y120" s="113">
        <v>0</v>
      </c>
      <c r="Z120" s="113">
        <v>0</v>
      </c>
      <c r="AA120" s="113">
        <v>0</v>
      </c>
      <c r="AB120" s="113">
        <v>0</v>
      </c>
      <c r="AC120" s="113">
        <v>0</v>
      </c>
      <c r="AD120" s="113">
        <v>0</v>
      </c>
      <c r="AE120" s="113">
        <v>0</v>
      </c>
      <c r="AF120" s="113">
        <v>0</v>
      </c>
      <c r="AG120" s="113">
        <v>0</v>
      </c>
      <c r="AH120" s="113">
        <v>0</v>
      </c>
      <c r="AI120" s="113">
        <v>0</v>
      </c>
      <c r="AJ120" s="113">
        <v>0</v>
      </c>
      <c r="AK120" s="113">
        <v>0</v>
      </c>
      <c r="AL120" s="113">
        <v>0</v>
      </c>
      <c r="AM120" s="113">
        <f t="shared" si="1"/>
        <v>0</v>
      </c>
      <c r="AP120" s="70"/>
    </row>
    <row r="121" spans="1:42" ht="33" hidden="1" customHeight="1">
      <c r="A121" s="87">
        <v>281</v>
      </c>
      <c r="B121" s="88" t="s">
        <v>789</v>
      </c>
      <c r="C121" s="89" t="s">
        <v>1337</v>
      </c>
      <c r="D121" s="113">
        <v>0</v>
      </c>
      <c r="E121" s="113">
        <v>0</v>
      </c>
      <c r="F121" s="113">
        <v>0</v>
      </c>
      <c r="G121" s="113">
        <v>0</v>
      </c>
      <c r="H121" s="113">
        <v>0</v>
      </c>
      <c r="I121" s="113">
        <v>0</v>
      </c>
      <c r="J121" s="113">
        <v>0</v>
      </c>
      <c r="K121" s="113">
        <v>0</v>
      </c>
      <c r="L121" s="113">
        <v>0</v>
      </c>
      <c r="M121" s="113">
        <v>0</v>
      </c>
      <c r="N121" s="113">
        <v>0</v>
      </c>
      <c r="O121" s="113">
        <v>0</v>
      </c>
      <c r="P121" s="113">
        <v>0</v>
      </c>
      <c r="Q121" s="113">
        <v>0</v>
      </c>
      <c r="R121" s="113">
        <v>0</v>
      </c>
      <c r="S121" s="113">
        <v>0</v>
      </c>
      <c r="T121" s="113">
        <v>0</v>
      </c>
      <c r="U121" s="113">
        <v>0</v>
      </c>
      <c r="V121" s="113">
        <v>0</v>
      </c>
      <c r="W121" s="113">
        <v>0</v>
      </c>
      <c r="X121" s="113">
        <v>0</v>
      </c>
      <c r="Y121" s="113">
        <v>0</v>
      </c>
      <c r="Z121" s="113">
        <v>0</v>
      </c>
      <c r="AA121" s="113">
        <v>0</v>
      </c>
      <c r="AB121" s="113">
        <v>0</v>
      </c>
      <c r="AC121" s="113">
        <v>0</v>
      </c>
      <c r="AD121" s="113">
        <v>0</v>
      </c>
      <c r="AE121" s="113">
        <v>0</v>
      </c>
      <c r="AF121" s="113">
        <v>0</v>
      </c>
      <c r="AG121" s="113">
        <v>0</v>
      </c>
      <c r="AH121" s="113">
        <v>0</v>
      </c>
      <c r="AI121" s="113">
        <v>0</v>
      </c>
      <c r="AJ121" s="113">
        <v>0</v>
      </c>
      <c r="AK121" s="113">
        <v>0</v>
      </c>
      <c r="AL121" s="113">
        <v>0</v>
      </c>
      <c r="AM121" s="113">
        <f t="shared" si="1"/>
        <v>0</v>
      </c>
      <c r="AP121" s="70"/>
    </row>
    <row r="122" spans="1:42" ht="33" customHeight="1">
      <c r="A122" s="257">
        <v>283</v>
      </c>
      <c r="B122" s="88" t="s">
        <v>146</v>
      </c>
      <c r="C122" s="89" t="s">
        <v>1335</v>
      </c>
      <c r="D122" s="113">
        <v>0</v>
      </c>
      <c r="E122" s="113">
        <v>0</v>
      </c>
      <c r="F122" s="113">
        <v>0</v>
      </c>
      <c r="G122" s="113">
        <v>299350.01000000007</v>
      </c>
      <c r="H122" s="113">
        <v>0</v>
      </c>
      <c r="I122" s="113">
        <v>0</v>
      </c>
      <c r="J122" s="113">
        <v>0</v>
      </c>
      <c r="K122" s="113">
        <v>0</v>
      </c>
      <c r="L122" s="113">
        <v>0</v>
      </c>
      <c r="M122" s="113">
        <v>0</v>
      </c>
      <c r="N122" s="113">
        <v>0</v>
      </c>
      <c r="O122" s="113">
        <v>0</v>
      </c>
      <c r="P122" s="113">
        <v>0</v>
      </c>
      <c r="Q122" s="113">
        <v>0</v>
      </c>
      <c r="R122" s="113">
        <v>0</v>
      </c>
      <c r="S122" s="113">
        <v>0</v>
      </c>
      <c r="T122" s="113">
        <v>0</v>
      </c>
      <c r="U122" s="113">
        <v>0</v>
      </c>
      <c r="V122" s="113">
        <v>0</v>
      </c>
      <c r="W122" s="113">
        <v>0</v>
      </c>
      <c r="X122" s="113">
        <v>0</v>
      </c>
      <c r="Y122" s="113">
        <v>0</v>
      </c>
      <c r="Z122" s="113">
        <v>0</v>
      </c>
      <c r="AA122" s="113">
        <v>0</v>
      </c>
      <c r="AB122" s="113">
        <v>0</v>
      </c>
      <c r="AC122" s="113">
        <v>0</v>
      </c>
      <c r="AD122" s="113">
        <v>0</v>
      </c>
      <c r="AE122" s="113">
        <v>0</v>
      </c>
      <c r="AF122" s="113">
        <v>0</v>
      </c>
      <c r="AG122" s="113">
        <v>0</v>
      </c>
      <c r="AH122" s="113">
        <v>0</v>
      </c>
      <c r="AI122" s="113">
        <v>0</v>
      </c>
      <c r="AJ122" s="113">
        <v>0</v>
      </c>
      <c r="AK122" s="113">
        <v>0</v>
      </c>
      <c r="AL122" s="113">
        <v>0</v>
      </c>
      <c r="AM122" s="113">
        <f t="shared" si="1"/>
        <v>299350.01000000007</v>
      </c>
      <c r="AP122" s="70"/>
    </row>
    <row r="123" spans="1:42" ht="33" customHeight="1">
      <c r="A123" s="257">
        <v>287</v>
      </c>
      <c r="B123" s="88" t="s">
        <v>790</v>
      </c>
      <c r="C123" s="89" t="s">
        <v>1331</v>
      </c>
      <c r="D123" s="113">
        <v>0</v>
      </c>
      <c r="E123" s="113">
        <v>17376.650000000001</v>
      </c>
      <c r="F123" s="113">
        <v>125937.87</v>
      </c>
      <c r="G123" s="113">
        <v>304298.15000000002</v>
      </c>
      <c r="H123" s="113">
        <v>0</v>
      </c>
      <c r="I123" s="113">
        <v>250</v>
      </c>
      <c r="J123" s="113">
        <v>32351849.239999998</v>
      </c>
      <c r="K123" s="113">
        <v>0</v>
      </c>
      <c r="L123" s="113">
        <v>0</v>
      </c>
      <c r="M123" s="113">
        <v>0</v>
      </c>
      <c r="N123" s="113">
        <v>0</v>
      </c>
      <c r="O123" s="113">
        <v>0</v>
      </c>
      <c r="P123" s="113">
        <v>0</v>
      </c>
      <c r="Q123" s="113">
        <v>0</v>
      </c>
      <c r="R123" s="113">
        <v>0</v>
      </c>
      <c r="S123" s="113">
        <v>0</v>
      </c>
      <c r="T123" s="113">
        <v>0</v>
      </c>
      <c r="U123" s="113">
        <v>0</v>
      </c>
      <c r="V123" s="113">
        <v>0</v>
      </c>
      <c r="W123" s="113">
        <v>0</v>
      </c>
      <c r="X123" s="113">
        <v>0</v>
      </c>
      <c r="Y123" s="113">
        <v>0</v>
      </c>
      <c r="Z123" s="113">
        <v>0</v>
      </c>
      <c r="AA123" s="113">
        <v>0</v>
      </c>
      <c r="AB123" s="113">
        <v>108061849.81</v>
      </c>
      <c r="AC123" s="113">
        <v>0</v>
      </c>
      <c r="AD123" s="113">
        <v>0</v>
      </c>
      <c r="AE123" s="113">
        <v>0</v>
      </c>
      <c r="AF123" s="113">
        <v>0</v>
      </c>
      <c r="AG123" s="113">
        <v>0</v>
      </c>
      <c r="AH123" s="113">
        <v>0</v>
      </c>
      <c r="AI123" s="113">
        <v>0</v>
      </c>
      <c r="AJ123" s="113">
        <v>0</v>
      </c>
      <c r="AK123" s="113">
        <v>0</v>
      </c>
      <c r="AL123" s="113">
        <v>0</v>
      </c>
      <c r="AM123" s="113">
        <f t="shared" si="1"/>
        <v>140861561.72</v>
      </c>
      <c r="AP123" s="70"/>
    </row>
    <row r="124" spans="1:42" ht="33" customHeight="1">
      <c r="A124" s="257">
        <v>288</v>
      </c>
      <c r="B124" s="88" t="s">
        <v>791</v>
      </c>
      <c r="C124" s="115" t="s">
        <v>1406</v>
      </c>
      <c r="D124" s="113">
        <v>0</v>
      </c>
      <c r="E124" s="113">
        <v>0</v>
      </c>
      <c r="F124" s="113">
        <v>0</v>
      </c>
      <c r="G124" s="113">
        <v>2492.5</v>
      </c>
      <c r="H124" s="113">
        <v>0</v>
      </c>
      <c r="I124" s="113">
        <v>0</v>
      </c>
      <c r="J124" s="113">
        <v>0</v>
      </c>
      <c r="K124" s="113">
        <v>0</v>
      </c>
      <c r="L124" s="113">
        <v>0</v>
      </c>
      <c r="M124" s="113">
        <v>0</v>
      </c>
      <c r="N124" s="113">
        <v>0</v>
      </c>
      <c r="O124" s="113">
        <v>0</v>
      </c>
      <c r="P124" s="113">
        <v>0</v>
      </c>
      <c r="Q124" s="113">
        <v>0</v>
      </c>
      <c r="R124" s="113">
        <v>0</v>
      </c>
      <c r="S124" s="113">
        <v>0</v>
      </c>
      <c r="T124" s="113">
        <v>0</v>
      </c>
      <c r="U124" s="113">
        <v>0</v>
      </c>
      <c r="V124" s="113">
        <v>0</v>
      </c>
      <c r="W124" s="113">
        <v>0</v>
      </c>
      <c r="X124" s="113">
        <v>0</v>
      </c>
      <c r="Y124" s="113">
        <v>0</v>
      </c>
      <c r="Z124" s="113">
        <v>0</v>
      </c>
      <c r="AA124" s="113">
        <v>0</v>
      </c>
      <c r="AB124" s="113">
        <v>0</v>
      </c>
      <c r="AC124" s="113">
        <v>0</v>
      </c>
      <c r="AD124" s="113">
        <v>0</v>
      </c>
      <c r="AE124" s="113">
        <v>0</v>
      </c>
      <c r="AF124" s="113">
        <v>0</v>
      </c>
      <c r="AG124" s="113">
        <v>0</v>
      </c>
      <c r="AH124" s="113">
        <v>0</v>
      </c>
      <c r="AI124" s="113">
        <v>0</v>
      </c>
      <c r="AJ124" s="113">
        <v>0</v>
      </c>
      <c r="AK124" s="113">
        <v>0</v>
      </c>
      <c r="AL124" s="113">
        <v>0</v>
      </c>
      <c r="AM124" s="113">
        <f t="shared" si="1"/>
        <v>2492.5</v>
      </c>
      <c r="AP124" s="70"/>
    </row>
    <row r="125" spans="1:42" ht="33" hidden="1" customHeight="1">
      <c r="A125" s="87">
        <v>289</v>
      </c>
      <c r="B125" s="88" t="s">
        <v>792</v>
      </c>
      <c r="C125" s="89" t="s">
        <v>1332</v>
      </c>
      <c r="D125" s="113">
        <v>0</v>
      </c>
      <c r="E125" s="113">
        <v>0</v>
      </c>
      <c r="F125" s="113">
        <v>0</v>
      </c>
      <c r="G125" s="113">
        <v>0</v>
      </c>
      <c r="H125" s="113">
        <v>0</v>
      </c>
      <c r="I125" s="113">
        <v>0</v>
      </c>
      <c r="J125" s="113">
        <v>0</v>
      </c>
      <c r="K125" s="113">
        <v>0</v>
      </c>
      <c r="L125" s="113">
        <v>0</v>
      </c>
      <c r="M125" s="113">
        <v>0</v>
      </c>
      <c r="N125" s="113">
        <v>0</v>
      </c>
      <c r="O125" s="113">
        <v>0</v>
      </c>
      <c r="P125" s="113">
        <v>0</v>
      </c>
      <c r="Q125" s="113">
        <v>0</v>
      </c>
      <c r="R125" s="113">
        <v>0</v>
      </c>
      <c r="S125" s="113">
        <v>0</v>
      </c>
      <c r="T125" s="113">
        <v>0</v>
      </c>
      <c r="U125" s="113">
        <v>0</v>
      </c>
      <c r="V125" s="113">
        <v>0</v>
      </c>
      <c r="W125" s="113">
        <v>0</v>
      </c>
      <c r="X125" s="113">
        <v>0</v>
      </c>
      <c r="Y125" s="113">
        <v>0</v>
      </c>
      <c r="Z125" s="113">
        <v>0</v>
      </c>
      <c r="AA125" s="113">
        <v>0</v>
      </c>
      <c r="AB125" s="113">
        <v>0</v>
      </c>
      <c r="AC125" s="113">
        <v>0</v>
      </c>
      <c r="AD125" s="113">
        <v>0</v>
      </c>
      <c r="AE125" s="113">
        <v>0</v>
      </c>
      <c r="AF125" s="113">
        <v>0</v>
      </c>
      <c r="AG125" s="113">
        <v>0</v>
      </c>
      <c r="AH125" s="113">
        <v>0</v>
      </c>
      <c r="AI125" s="113">
        <v>0</v>
      </c>
      <c r="AJ125" s="113">
        <v>0</v>
      </c>
      <c r="AK125" s="113">
        <v>0</v>
      </c>
      <c r="AL125" s="113">
        <v>0</v>
      </c>
      <c r="AM125" s="113">
        <f t="shared" si="1"/>
        <v>0</v>
      </c>
      <c r="AP125" s="70"/>
    </row>
    <row r="126" spans="1:42" ht="33" customHeight="1">
      <c r="A126" s="257">
        <v>290</v>
      </c>
      <c r="B126" s="88" t="s">
        <v>793</v>
      </c>
      <c r="C126" s="89" t="s">
        <v>1335</v>
      </c>
      <c r="D126" s="113">
        <v>0</v>
      </c>
      <c r="E126" s="113">
        <v>23915.8</v>
      </c>
      <c r="F126" s="113">
        <v>0</v>
      </c>
      <c r="G126" s="113">
        <v>613927.5900000002</v>
      </c>
      <c r="H126" s="113">
        <v>0</v>
      </c>
      <c r="I126" s="113">
        <v>0</v>
      </c>
      <c r="J126" s="113">
        <v>0</v>
      </c>
      <c r="K126" s="113">
        <v>0</v>
      </c>
      <c r="L126" s="113">
        <v>0</v>
      </c>
      <c r="M126" s="113">
        <v>0</v>
      </c>
      <c r="N126" s="113">
        <v>0</v>
      </c>
      <c r="O126" s="113">
        <v>0</v>
      </c>
      <c r="P126" s="113">
        <v>0</v>
      </c>
      <c r="Q126" s="113">
        <v>738737.68</v>
      </c>
      <c r="R126" s="113">
        <v>0</v>
      </c>
      <c r="S126" s="113">
        <v>0</v>
      </c>
      <c r="T126" s="113">
        <v>0</v>
      </c>
      <c r="U126" s="113">
        <v>0</v>
      </c>
      <c r="V126" s="113">
        <v>0</v>
      </c>
      <c r="W126" s="113">
        <v>0</v>
      </c>
      <c r="X126" s="113">
        <v>0</v>
      </c>
      <c r="Y126" s="113">
        <v>0</v>
      </c>
      <c r="Z126" s="113">
        <v>0</v>
      </c>
      <c r="AA126" s="113">
        <v>0</v>
      </c>
      <c r="AB126" s="113">
        <v>0</v>
      </c>
      <c r="AC126" s="113">
        <v>0</v>
      </c>
      <c r="AD126" s="113">
        <v>0</v>
      </c>
      <c r="AE126" s="113">
        <v>0</v>
      </c>
      <c r="AF126" s="113">
        <v>0</v>
      </c>
      <c r="AG126" s="113">
        <v>0</v>
      </c>
      <c r="AH126" s="113">
        <v>0</v>
      </c>
      <c r="AI126" s="113">
        <v>0</v>
      </c>
      <c r="AJ126" s="113">
        <v>0</v>
      </c>
      <c r="AK126" s="113">
        <v>0</v>
      </c>
      <c r="AL126" s="113">
        <v>0</v>
      </c>
      <c r="AM126" s="113">
        <f t="shared" si="1"/>
        <v>1376581.0700000003</v>
      </c>
      <c r="AP126" s="70"/>
    </row>
    <row r="127" spans="1:42" ht="33" customHeight="1">
      <c r="A127" s="257">
        <v>291</v>
      </c>
      <c r="B127" s="88" t="s">
        <v>794</v>
      </c>
      <c r="C127" s="89" t="s">
        <v>1337</v>
      </c>
      <c r="D127" s="113">
        <v>0</v>
      </c>
      <c r="E127" s="113">
        <v>405763.19</v>
      </c>
      <c r="F127" s="113">
        <v>261736921.52000001</v>
      </c>
      <c r="G127" s="113">
        <v>4422406.26</v>
      </c>
      <c r="H127" s="113">
        <v>0</v>
      </c>
      <c r="I127" s="113">
        <v>650</v>
      </c>
      <c r="J127" s="113">
        <v>25460374.390000001</v>
      </c>
      <c r="K127" s="113">
        <v>0</v>
      </c>
      <c r="L127" s="113">
        <v>1685.1399999999999</v>
      </c>
      <c r="M127" s="113">
        <v>0</v>
      </c>
      <c r="N127" s="113">
        <v>0</v>
      </c>
      <c r="O127" s="113">
        <v>0</v>
      </c>
      <c r="P127" s="113">
        <v>0</v>
      </c>
      <c r="Q127" s="113">
        <v>0</v>
      </c>
      <c r="R127" s="113">
        <v>0</v>
      </c>
      <c r="S127" s="113">
        <v>0</v>
      </c>
      <c r="T127" s="113">
        <v>0</v>
      </c>
      <c r="U127" s="113">
        <v>0</v>
      </c>
      <c r="V127" s="113">
        <v>0</v>
      </c>
      <c r="W127" s="113">
        <v>0</v>
      </c>
      <c r="X127" s="113">
        <v>0</v>
      </c>
      <c r="Y127" s="113">
        <v>720.03</v>
      </c>
      <c r="Z127" s="113">
        <v>0</v>
      </c>
      <c r="AA127" s="113">
        <v>0</v>
      </c>
      <c r="AB127" s="113">
        <v>948732697.82999992</v>
      </c>
      <c r="AC127" s="113">
        <v>0</v>
      </c>
      <c r="AD127" s="113">
        <v>0</v>
      </c>
      <c r="AE127" s="113">
        <v>0</v>
      </c>
      <c r="AF127" s="113">
        <v>0</v>
      </c>
      <c r="AG127" s="113">
        <v>0</v>
      </c>
      <c r="AH127" s="113">
        <v>0</v>
      </c>
      <c r="AI127" s="113">
        <v>0</v>
      </c>
      <c r="AJ127" s="113">
        <v>0</v>
      </c>
      <c r="AK127" s="113">
        <v>0</v>
      </c>
      <c r="AL127" s="113">
        <v>0</v>
      </c>
      <c r="AM127" s="113">
        <f t="shared" si="1"/>
        <v>1240761218.3599999</v>
      </c>
      <c r="AP127" s="70"/>
    </row>
    <row r="128" spans="1:42" ht="33" customHeight="1">
      <c r="A128" s="257">
        <v>292</v>
      </c>
      <c r="B128" s="88" t="s">
        <v>152</v>
      </c>
      <c r="C128" s="89" t="s">
        <v>1336</v>
      </c>
      <c r="D128" s="113">
        <v>0</v>
      </c>
      <c r="E128" s="113">
        <v>271.10000000000002</v>
      </c>
      <c r="F128" s="113">
        <v>484788.28</v>
      </c>
      <c r="G128" s="113">
        <v>45400.090000000004</v>
      </c>
      <c r="H128" s="113">
        <v>0</v>
      </c>
      <c r="I128" s="113">
        <v>0</v>
      </c>
      <c r="J128" s="113">
        <v>0</v>
      </c>
      <c r="K128" s="113">
        <v>0</v>
      </c>
      <c r="L128" s="113">
        <v>0</v>
      </c>
      <c r="M128" s="113">
        <v>0</v>
      </c>
      <c r="N128" s="113">
        <v>0</v>
      </c>
      <c r="O128" s="113">
        <v>0</v>
      </c>
      <c r="P128" s="113">
        <v>0</v>
      </c>
      <c r="Q128" s="113">
        <v>5833</v>
      </c>
      <c r="R128" s="113">
        <v>0</v>
      </c>
      <c r="S128" s="113">
        <v>0</v>
      </c>
      <c r="T128" s="113">
        <v>0</v>
      </c>
      <c r="U128" s="113">
        <v>0</v>
      </c>
      <c r="V128" s="113">
        <v>0</v>
      </c>
      <c r="W128" s="113">
        <v>0</v>
      </c>
      <c r="X128" s="113">
        <v>0</v>
      </c>
      <c r="Y128" s="113">
        <v>0</v>
      </c>
      <c r="Z128" s="113">
        <v>0</v>
      </c>
      <c r="AA128" s="113">
        <v>0</v>
      </c>
      <c r="AB128" s="113">
        <v>0</v>
      </c>
      <c r="AC128" s="113">
        <v>0</v>
      </c>
      <c r="AD128" s="113">
        <v>0</v>
      </c>
      <c r="AE128" s="113">
        <v>0</v>
      </c>
      <c r="AF128" s="113">
        <v>0</v>
      </c>
      <c r="AG128" s="113">
        <v>0</v>
      </c>
      <c r="AH128" s="113">
        <v>0</v>
      </c>
      <c r="AI128" s="113">
        <v>0</v>
      </c>
      <c r="AJ128" s="113">
        <v>0</v>
      </c>
      <c r="AK128" s="113">
        <v>0</v>
      </c>
      <c r="AL128" s="113">
        <v>0</v>
      </c>
      <c r="AM128" s="113">
        <f t="shared" si="1"/>
        <v>536292.47</v>
      </c>
      <c r="AP128" s="70"/>
    </row>
    <row r="129" spans="1:42" ht="33" customHeight="1">
      <c r="A129" s="257">
        <v>293</v>
      </c>
      <c r="B129" s="88" t="s">
        <v>795</v>
      </c>
      <c r="C129" s="89" t="s">
        <v>1336</v>
      </c>
      <c r="D129" s="113">
        <v>0</v>
      </c>
      <c r="E129" s="113">
        <v>0</v>
      </c>
      <c r="F129" s="113">
        <v>100</v>
      </c>
      <c r="G129" s="113">
        <v>0</v>
      </c>
      <c r="H129" s="113">
        <v>0</v>
      </c>
      <c r="I129" s="113">
        <v>0</v>
      </c>
      <c r="J129" s="113">
        <v>25681993</v>
      </c>
      <c r="K129" s="113">
        <v>0</v>
      </c>
      <c r="L129" s="113">
        <v>0</v>
      </c>
      <c r="M129" s="113">
        <v>0</v>
      </c>
      <c r="N129" s="113">
        <v>0</v>
      </c>
      <c r="O129" s="113">
        <v>0</v>
      </c>
      <c r="P129" s="113">
        <v>0</v>
      </c>
      <c r="Q129" s="113">
        <v>0</v>
      </c>
      <c r="R129" s="113">
        <v>0</v>
      </c>
      <c r="S129" s="113">
        <v>0</v>
      </c>
      <c r="T129" s="113">
        <v>0</v>
      </c>
      <c r="U129" s="113">
        <v>0</v>
      </c>
      <c r="V129" s="113">
        <v>0</v>
      </c>
      <c r="W129" s="113">
        <v>0</v>
      </c>
      <c r="X129" s="113">
        <v>0</v>
      </c>
      <c r="Y129" s="113">
        <v>0</v>
      </c>
      <c r="Z129" s="113">
        <v>0</v>
      </c>
      <c r="AA129" s="113">
        <v>0</v>
      </c>
      <c r="AB129" s="113">
        <v>0</v>
      </c>
      <c r="AC129" s="113">
        <v>0</v>
      </c>
      <c r="AD129" s="113">
        <v>0</v>
      </c>
      <c r="AE129" s="113">
        <v>0</v>
      </c>
      <c r="AF129" s="113">
        <v>0</v>
      </c>
      <c r="AG129" s="113">
        <v>0</v>
      </c>
      <c r="AH129" s="113">
        <v>0</v>
      </c>
      <c r="AI129" s="113">
        <v>0</v>
      </c>
      <c r="AJ129" s="113">
        <v>0</v>
      </c>
      <c r="AK129" s="113">
        <v>0</v>
      </c>
      <c r="AL129" s="113">
        <v>0</v>
      </c>
      <c r="AM129" s="113">
        <f t="shared" si="1"/>
        <v>25682093</v>
      </c>
      <c r="AP129" s="70"/>
    </row>
    <row r="130" spans="1:42" ht="33" hidden="1" customHeight="1">
      <c r="A130" s="87">
        <v>294</v>
      </c>
      <c r="B130" s="88" t="s">
        <v>154</v>
      </c>
      <c r="C130" s="115" t="s">
        <v>1298</v>
      </c>
      <c r="D130" s="113">
        <v>0</v>
      </c>
      <c r="E130" s="113">
        <v>0</v>
      </c>
      <c r="F130" s="113">
        <v>0</v>
      </c>
      <c r="G130" s="113">
        <v>0</v>
      </c>
      <c r="H130" s="113">
        <v>0</v>
      </c>
      <c r="I130" s="113">
        <v>0</v>
      </c>
      <c r="J130" s="113">
        <v>0</v>
      </c>
      <c r="K130" s="113">
        <v>0</v>
      </c>
      <c r="L130" s="113">
        <v>0</v>
      </c>
      <c r="M130" s="113">
        <v>0</v>
      </c>
      <c r="N130" s="113">
        <v>0</v>
      </c>
      <c r="O130" s="113">
        <v>0</v>
      </c>
      <c r="P130" s="113">
        <v>0</v>
      </c>
      <c r="Q130" s="113">
        <v>0</v>
      </c>
      <c r="R130" s="113">
        <v>0</v>
      </c>
      <c r="S130" s="113">
        <v>0</v>
      </c>
      <c r="T130" s="113">
        <v>0</v>
      </c>
      <c r="U130" s="113">
        <v>0</v>
      </c>
      <c r="V130" s="113">
        <v>0</v>
      </c>
      <c r="W130" s="113">
        <v>0</v>
      </c>
      <c r="X130" s="113">
        <v>0</v>
      </c>
      <c r="Y130" s="113">
        <v>0</v>
      </c>
      <c r="Z130" s="113">
        <v>0</v>
      </c>
      <c r="AA130" s="113">
        <v>0</v>
      </c>
      <c r="AB130" s="113">
        <v>0</v>
      </c>
      <c r="AC130" s="113">
        <v>0</v>
      </c>
      <c r="AD130" s="113">
        <v>0</v>
      </c>
      <c r="AE130" s="113">
        <v>0</v>
      </c>
      <c r="AF130" s="113">
        <v>0</v>
      </c>
      <c r="AG130" s="113">
        <v>0</v>
      </c>
      <c r="AH130" s="113">
        <v>0</v>
      </c>
      <c r="AI130" s="113">
        <v>0</v>
      </c>
      <c r="AJ130" s="113">
        <v>0</v>
      </c>
      <c r="AK130" s="113">
        <v>0</v>
      </c>
      <c r="AL130" s="113">
        <v>0</v>
      </c>
      <c r="AM130" s="113">
        <f t="shared" si="1"/>
        <v>0</v>
      </c>
      <c r="AP130" s="70"/>
    </row>
    <row r="131" spans="1:42" ht="33" hidden="1" customHeight="1">
      <c r="A131" s="87">
        <v>295</v>
      </c>
      <c r="B131" s="88" t="s">
        <v>155</v>
      </c>
      <c r="C131" s="115" t="s">
        <v>1298</v>
      </c>
      <c r="D131" s="113">
        <v>0</v>
      </c>
      <c r="E131" s="113">
        <v>0</v>
      </c>
      <c r="F131" s="113">
        <v>0</v>
      </c>
      <c r="G131" s="113">
        <v>0</v>
      </c>
      <c r="H131" s="113">
        <v>0</v>
      </c>
      <c r="I131" s="113">
        <v>0</v>
      </c>
      <c r="J131" s="113">
        <v>0</v>
      </c>
      <c r="K131" s="113">
        <v>0</v>
      </c>
      <c r="L131" s="113">
        <v>0</v>
      </c>
      <c r="M131" s="113">
        <v>0</v>
      </c>
      <c r="N131" s="113">
        <v>0</v>
      </c>
      <c r="O131" s="113">
        <v>0</v>
      </c>
      <c r="P131" s="113">
        <v>0</v>
      </c>
      <c r="Q131" s="113">
        <v>0</v>
      </c>
      <c r="R131" s="113">
        <v>0</v>
      </c>
      <c r="S131" s="113">
        <v>0</v>
      </c>
      <c r="T131" s="113">
        <v>0</v>
      </c>
      <c r="U131" s="113">
        <v>0</v>
      </c>
      <c r="V131" s="113">
        <v>0</v>
      </c>
      <c r="W131" s="113">
        <v>0</v>
      </c>
      <c r="X131" s="113">
        <v>0</v>
      </c>
      <c r="Y131" s="113">
        <v>0</v>
      </c>
      <c r="Z131" s="113">
        <v>0</v>
      </c>
      <c r="AA131" s="113">
        <v>0</v>
      </c>
      <c r="AB131" s="113">
        <v>0</v>
      </c>
      <c r="AC131" s="113">
        <v>0</v>
      </c>
      <c r="AD131" s="113">
        <v>0</v>
      </c>
      <c r="AE131" s="113">
        <v>0</v>
      </c>
      <c r="AF131" s="113">
        <v>0</v>
      </c>
      <c r="AG131" s="113">
        <v>0</v>
      </c>
      <c r="AH131" s="113">
        <v>0</v>
      </c>
      <c r="AI131" s="113">
        <v>0</v>
      </c>
      <c r="AJ131" s="113">
        <v>0</v>
      </c>
      <c r="AK131" s="113">
        <v>0</v>
      </c>
      <c r="AL131" s="113">
        <v>0</v>
      </c>
      <c r="AM131" s="113">
        <f t="shared" si="1"/>
        <v>0</v>
      </c>
      <c r="AP131" s="70"/>
    </row>
    <row r="132" spans="1:42" ht="33" hidden="1" customHeight="1">
      <c r="A132" s="87">
        <v>296</v>
      </c>
      <c r="B132" s="88" t="s">
        <v>156</v>
      </c>
      <c r="C132" s="115" t="s">
        <v>1298</v>
      </c>
      <c r="D132" s="113">
        <v>0</v>
      </c>
      <c r="E132" s="113">
        <v>0</v>
      </c>
      <c r="F132" s="113">
        <v>0</v>
      </c>
      <c r="G132" s="113">
        <v>0</v>
      </c>
      <c r="H132" s="113">
        <v>0</v>
      </c>
      <c r="I132" s="113">
        <v>0</v>
      </c>
      <c r="J132" s="113">
        <v>0</v>
      </c>
      <c r="K132" s="113">
        <v>0</v>
      </c>
      <c r="L132" s="113">
        <v>0</v>
      </c>
      <c r="M132" s="113">
        <v>0</v>
      </c>
      <c r="N132" s="113">
        <v>0</v>
      </c>
      <c r="O132" s="113">
        <v>0</v>
      </c>
      <c r="P132" s="113">
        <v>0</v>
      </c>
      <c r="Q132" s="113">
        <v>0</v>
      </c>
      <c r="R132" s="113">
        <v>0</v>
      </c>
      <c r="S132" s="113">
        <v>0</v>
      </c>
      <c r="T132" s="113">
        <v>0</v>
      </c>
      <c r="U132" s="113">
        <v>0</v>
      </c>
      <c r="V132" s="113">
        <v>0</v>
      </c>
      <c r="W132" s="113">
        <v>0</v>
      </c>
      <c r="X132" s="113">
        <v>0</v>
      </c>
      <c r="Y132" s="113">
        <v>0</v>
      </c>
      <c r="Z132" s="113">
        <v>0</v>
      </c>
      <c r="AA132" s="113">
        <v>0</v>
      </c>
      <c r="AB132" s="113">
        <v>0</v>
      </c>
      <c r="AC132" s="113">
        <v>0</v>
      </c>
      <c r="AD132" s="113">
        <v>0</v>
      </c>
      <c r="AE132" s="113">
        <v>0</v>
      </c>
      <c r="AF132" s="113">
        <v>0</v>
      </c>
      <c r="AG132" s="113">
        <v>0</v>
      </c>
      <c r="AH132" s="113">
        <v>0</v>
      </c>
      <c r="AI132" s="113">
        <v>0</v>
      </c>
      <c r="AJ132" s="113">
        <v>0</v>
      </c>
      <c r="AK132" s="113">
        <v>0</v>
      </c>
      <c r="AL132" s="113">
        <v>0</v>
      </c>
      <c r="AM132" s="113">
        <f t="shared" si="1"/>
        <v>0</v>
      </c>
      <c r="AP132" s="70"/>
    </row>
    <row r="133" spans="1:42" ht="33" hidden="1" customHeight="1">
      <c r="A133" s="87">
        <v>297</v>
      </c>
      <c r="B133" s="88" t="s">
        <v>796</v>
      </c>
      <c r="C133" s="115" t="s">
        <v>1298</v>
      </c>
      <c r="D133" s="113">
        <v>0</v>
      </c>
      <c r="E133" s="113">
        <v>0</v>
      </c>
      <c r="F133" s="113">
        <v>0</v>
      </c>
      <c r="G133" s="113">
        <v>0</v>
      </c>
      <c r="H133" s="113">
        <v>0</v>
      </c>
      <c r="I133" s="113">
        <v>0</v>
      </c>
      <c r="J133" s="113">
        <v>0</v>
      </c>
      <c r="K133" s="113">
        <v>0</v>
      </c>
      <c r="L133" s="113">
        <v>0</v>
      </c>
      <c r="M133" s="113">
        <v>0</v>
      </c>
      <c r="N133" s="113">
        <v>0</v>
      </c>
      <c r="O133" s="113">
        <v>0</v>
      </c>
      <c r="P133" s="113">
        <v>0</v>
      </c>
      <c r="Q133" s="113">
        <v>0</v>
      </c>
      <c r="R133" s="113">
        <v>0</v>
      </c>
      <c r="S133" s="113">
        <v>0</v>
      </c>
      <c r="T133" s="113">
        <v>0</v>
      </c>
      <c r="U133" s="113">
        <v>0</v>
      </c>
      <c r="V133" s="113">
        <v>0</v>
      </c>
      <c r="W133" s="113">
        <v>0</v>
      </c>
      <c r="X133" s="113">
        <v>0</v>
      </c>
      <c r="Y133" s="113">
        <v>0</v>
      </c>
      <c r="Z133" s="113">
        <v>0</v>
      </c>
      <c r="AA133" s="113">
        <v>0</v>
      </c>
      <c r="AB133" s="113">
        <v>0</v>
      </c>
      <c r="AC133" s="113">
        <v>0</v>
      </c>
      <c r="AD133" s="113">
        <v>0</v>
      </c>
      <c r="AE133" s="113">
        <v>0</v>
      </c>
      <c r="AF133" s="113">
        <v>0</v>
      </c>
      <c r="AG133" s="113">
        <v>0</v>
      </c>
      <c r="AH133" s="113">
        <v>0</v>
      </c>
      <c r="AI133" s="113">
        <v>0</v>
      </c>
      <c r="AJ133" s="113">
        <v>0</v>
      </c>
      <c r="AK133" s="113">
        <v>0</v>
      </c>
      <c r="AL133" s="113">
        <v>0</v>
      </c>
      <c r="AM133" s="113">
        <f t="shared" si="1"/>
        <v>0</v>
      </c>
      <c r="AP133" s="70"/>
    </row>
    <row r="134" spans="1:42" ht="33" hidden="1" customHeight="1">
      <c r="A134" s="87">
        <v>298</v>
      </c>
      <c r="B134" s="88" t="s">
        <v>797</v>
      </c>
      <c r="C134" s="115" t="s">
        <v>1406</v>
      </c>
      <c r="D134" s="113">
        <v>0</v>
      </c>
      <c r="E134" s="113">
        <v>0</v>
      </c>
      <c r="F134" s="113">
        <v>0</v>
      </c>
      <c r="G134" s="113">
        <v>0</v>
      </c>
      <c r="H134" s="113">
        <v>0</v>
      </c>
      <c r="I134" s="113">
        <v>0</v>
      </c>
      <c r="J134" s="113">
        <v>0</v>
      </c>
      <c r="K134" s="113">
        <v>0</v>
      </c>
      <c r="L134" s="113">
        <v>0</v>
      </c>
      <c r="M134" s="113">
        <v>0</v>
      </c>
      <c r="N134" s="113">
        <v>0</v>
      </c>
      <c r="O134" s="113">
        <v>0</v>
      </c>
      <c r="P134" s="113">
        <v>0</v>
      </c>
      <c r="Q134" s="113">
        <v>0</v>
      </c>
      <c r="R134" s="113">
        <v>0</v>
      </c>
      <c r="S134" s="113">
        <v>0</v>
      </c>
      <c r="T134" s="113">
        <v>0</v>
      </c>
      <c r="U134" s="113">
        <v>0</v>
      </c>
      <c r="V134" s="113">
        <v>0</v>
      </c>
      <c r="W134" s="113">
        <v>0</v>
      </c>
      <c r="X134" s="113">
        <v>0</v>
      </c>
      <c r="Y134" s="113">
        <v>0</v>
      </c>
      <c r="Z134" s="113">
        <v>0</v>
      </c>
      <c r="AA134" s="113">
        <v>0</v>
      </c>
      <c r="AB134" s="113">
        <v>0</v>
      </c>
      <c r="AC134" s="113">
        <v>0</v>
      </c>
      <c r="AD134" s="113">
        <v>0</v>
      </c>
      <c r="AE134" s="113">
        <v>0</v>
      </c>
      <c r="AF134" s="113">
        <v>0</v>
      </c>
      <c r="AG134" s="113">
        <v>0</v>
      </c>
      <c r="AH134" s="113">
        <v>0</v>
      </c>
      <c r="AI134" s="113">
        <v>0</v>
      </c>
      <c r="AJ134" s="113">
        <v>0</v>
      </c>
      <c r="AK134" s="113">
        <v>0</v>
      </c>
      <c r="AL134" s="113">
        <v>0</v>
      </c>
      <c r="AM134" s="113">
        <f t="shared" si="1"/>
        <v>0</v>
      </c>
      <c r="AP134" s="70"/>
    </row>
    <row r="135" spans="1:42" ht="33" customHeight="1">
      <c r="A135" s="257">
        <v>299</v>
      </c>
      <c r="B135" s="88" t="s">
        <v>798</v>
      </c>
      <c r="C135" s="115" t="s">
        <v>1406</v>
      </c>
      <c r="D135" s="113">
        <v>0</v>
      </c>
      <c r="E135" s="113">
        <v>0</v>
      </c>
      <c r="F135" s="113">
        <v>0</v>
      </c>
      <c r="G135" s="113">
        <v>675000</v>
      </c>
      <c r="H135" s="113">
        <v>0</v>
      </c>
      <c r="I135" s="113">
        <v>0</v>
      </c>
      <c r="J135" s="113">
        <v>0</v>
      </c>
      <c r="K135" s="113">
        <v>0</v>
      </c>
      <c r="L135" s="113">
        <v>0</v>
      </c>
      <c r="M135" s="113">
        <v>0</v>
      </c>
      <c r="N135" s="113">
        <v>0</v>
      </c>
      <c r="O135" s="113">
        <v>0</v>
      </c>
      <c r="P135" s="113">
        <v>0</v>
      </c>
      <c r="Q135" s="113">
        <v>0</v>
      </c>
      <c r="R135" s="113">
        <v>0</v>
      </c>
      <c r="S135" s="113">
        <v>0</v>
      </c>
      <c r="T135" s="113">
        <v>0</v>
      </c>
      <c r="U135" s="113">
        <v>0</v>
      </c>
      <c r="V135" s="113">
        <v>0</v>
      </c>
      <c r="W135" s="113">
        <v>0</v>
      </c>
      <c r="X135" s="113">
        <v>0</v>
      </c>
      <c r="Y135" s="113">
        <v>0</v>
      </c>
      <c r="Z135" s="113">
        <v>0</v>
      </c>
      <c r="AA135" s="113">
        <v>0</v>
      </c>
      <c r="AB135" s="113">
        <v>0</v>
      </c>
      <c r="AC135" s="113">
        <v>0</v>
      </c>
      <c r="AD135" s="113">
        <v>0</v>
      </c>
      <c r="AE135" s="113">
        <v>0</v>
      </c>
      <c r="AF135" s="113">
        <v>0</v>
      </c>
      <c r="AG135" s="113">
        <v>0</v>
      </c>
      <c r="AH135" s="113">
        <v>0</v>
      </c>
      <c r="AI135" s="113">
        <v>0</v>
      </c>
      <c r="AJ135" s="113">
        <v>0</v>
      </c>
      <c r="AK135" s="113">
        <v>0</v>
      </c>
      <c r="AL135" s="113">
        <v>0</v>
      </c>
      <c r="AM135" s="113">
        <f t="shared" si="1"/>
        <v>675000</v>
      </c>
      <c r="AP135" s="70"/>
    </row>
    <row r="136" spans="1:42" ht="33" hidden="1" customHeight="1">
      <c r="A136" s="87">
        <v>300</v>
      </c>
      <c r="B136" s="88" t="s">
        <v>799</v>
      </c>
      <c r="C136" s="115" t="s">
        <v>1406</v>
      </c>
      <c r="D136" s="113">
        <v>0</v>
      </c>
      <c r="E136" s="113">
        <v>0</v>
      </c>
      <c r="F136" s="113">
        <v>0</v>
      </c>
      <c r="G136" s="113">
        <v>0</v>
      </c>
      <c r="H136" s="113">
        <v>0</v>
      </c>
      <c r="I136" s="113">
        <v>0</v>
      </c>
      <c r="J136" s="113">
        <v>0</v>
      </c>
      <c r="K136" s="113">
        <v>0</v>
      </c>
      <c r="L136" s="113">
        <v>0</v>
      </c>
      <c r="M136" s="113">
        <v>0</v>
      </c>
      <c r="N136" s="113">
        <v>0</v>
      </c>
      <c r="O136" s="113">
        <v>0</v>
      </c>
      <c r="P136" s="113">
        <v>0</v>
      </c>
      <c r="Q136" s="113">
        <v>0</v>
      </c>
      <c r="R136" s="113">
        <v>0</v>
      </c>
      <c r="S136" s="113">
        <v>0</v>
      </c>
      <c r="T136" s="113">
        <v>0</v>
      </c>
      <c r="U136" s="113">
        <v>0</v>
      </c>
      <c r="V136" s="113">
        <v>0</v>
      </c>
      <c r="W136" s="113">
        <v>0</v>
      </c>
      <c r="X136" s="113">
        <v>0</v>
      </c>
      <c r="Y136" s="113">
        <v>0</v>
      </c>
      <c r="Z136" s="113">
        <v>0</v>
      </c>
      <c r="AA136" s="113">
        <v>0</v>
      </c>
      <c r="AB136" s="113">
        <v>0</v>
      </c>
      <c r="AC136" s="113">
        <v>0</v>
      </c>
      <c r="AD136" s="113">
        <v>0</v>
      </c>
      <c r="AE136" s="113">
        <v>0</v>
      </c>
      <c r="AF136" s="113">
        <v>0</v>
      </c>
      <c r="AG136" s="113">
        <v>0</v>
      </c>
      <c r="AH136" s="113">
        <v>0</v>
      </c>
      <c r="AI136" s="113">
        <v>0</v>
      </c>
      <c r="AJ136" s="113">
        <v>0</v>
      </c>
      <c r="AK136" s="113">
        <v>0</v>
      </c>
      <c r="AL136" s="113">
        <v>0</v>
      </c>
      <c r="AM136" s="113">
        <f t="shared" si="1"/>
        <v>0</v>
      </c>
      <c r="AP136" s="70"/>
    </row>
    <row r="137" spans="1:42" ht="33" hidden="1" customHeight="1">
      <c r="A137" s="87">
        <v>301</v>
      </c>
      <c r="B137" s="88" t="s">
        <v>800</v>
      </c>
      <c r="C137" s="115" t="s">
        <v>1406</v>
      </c>
      <c r="D137" s="113">
        <v>0</v>
      </c>
      <c r="E137" s="113">
        <v>0</v>
      </c>
      <c r="F137" s="113">
        <v>0</v>
      </c>
      <c r="G137" s="113">
        <v>0</v>
      </c>
      <c r="H137" s="113">
        <v>0</v>
      </c>
      <c r="I137" s="113">
        <v>0</v>
      </c>
      <c r="J137" s="113">
        <v>0</v>
      </c>
      <c r="K137" s="113">
        <v>0</v>
      </c>
      <c r="L137" s="113">
        <v>0</v>
      </c>
      <c r="M137" s="113">
        <v>0</v>
      </c>
      <c r="N137" s="113">
        <v>0</v>
      </c>
      <c r="O137" s="113">
        <v>0</v>
      </c>
      <c r="P137" s="113">
        <v>0</v>
      </c>
      <c r="Q137" s="113">
        <v>0</v>
      </c>
      <c r="R137" s="113">
        <v>0</v>
      </c>
      <c r="S137" s="113">
        <v>0</v>
      </c>
      <c r="T137" s="113">
        <v>0</v>
      </c>
      <c r="U137" s="113">
        <v>0</v>
      </c>
      <c r="V137" s="113">
        <v>0</v>
      </c>
      <c r="W137" s="113">
        <v>0</v>
      </c>
      <c r="X137" s="113">
        <v>0</v>
      </c>
      <c r="Y137" s="113">
        <v>0</v>
      </c>
      <c r="Z137" s="113">
        <v>0</v>
      </c>
      <c r="AA137" s="113">
        <v>0</v>
      </c>
      <c r="AB137" s="113">
        <v>0</v>
      </c>
      <c r="AC137" s="113">
        <v>0</v>
      </c>
      <c r="AD137" s="113">
        <v>0</v>
      </c>
      <c r="AE137" s="113">
        <v>0</v>
      </c>
      <c r="AF137" s="113">
        <v>0</v>
      </c>
      <c r="AG137" s="113">
        <v>0</v>
      </c>
      <c r="AH137" s="113">
        <v>0</v>
      </c>
      <c r="AI137" s="113">
        <v>0</v>
      </c>
      <c r="AJ137" s="113">
        <v>0</v>
      </c>
      <c r="AK137" s="113">
        <v>0</v>
      </c>
      <c r="AL137" s="113">
        <v>0</v>
      </c>
      <c r="AM137" s="113">
        <f t="shared" si="1"/>
        <v>0</v>
      </c>
      <c r="AP137" s="70"/>
    </row>
    <row r="138" spans="1:42" ht="33" hidden="1" customHeight="1">
      <c r="A138" s="87">
        <v>302</v>
      </c>
      <c r="B138" s="88" t="s">
        <v>801</v>
      </c>
      <c r="C138" s="115" t="s">
        <v>1406</v>
      </c>
      <c r="D138" s="113">
        <v>0</v>
      </c>
      <c r="E138" s="113">
        <v>0</v>
      </c>
      <c r="F138" s="113">
        <v>0</v>
      </c>
      <c r="G138" s="113">
        <v>0</v>
      </c>
      <c r="H138" s="113">
        <v>0</v>
      </c>
      <c r="I138" s="113">
        <v>0</v>
      </c>
      <c r="J138" s="113">
        <v>0</v>
      </c>
      <c r="K138" s="113">
        <v>0</v>
      </c>
      <c r="L138" s="113">
        <v>0</v>
      </c>
      <c r="M138" s="113">
        <v>0</v>
      </c>
      <c r="N138" s="113">
        <v>0</v>
      </c>
      <c r="O138" s="113">
        <v>0</v>
      </c>
      <c r="P138" s="113">
        <v>0</v>
      </c>
      <c r="Q138" s="113">
        <v>0</v>
      </c>
      <c r="R138" s="113">
        <v>0</v>
      </c>
      <c r="S138" s="113">
        <v>0</v>
      </c>
      <c r="T138" s="113">
        <v>0</v>
      </c>
      <c r="U138" s="113">
        <v>0</v>
      </c>
      <c r="V138" s="113">
        <v>0</v>
      </c>
      <c r="W138" s="113">
        <v>0</v>
      </c>
      <c r="X138" s="113">
        <v>0</v>
      </c>
      <c r="Y138" s="113">
        <v>0</v>
      </c>
      <c r="Z138" s="113">
        <v>0</v>
      </c>
      <c r="AA138" s="113">
        <v>0</v>
      </c>
      <c r="AB138" s="113">
        <v>0</v>
      </c>
      <c r="AC138" s="113">
        <v>0</v>
      </c>
      <c r="AD138" s="113">
        <v>0</v>
      </c>
      <c r="AE138" s="113">
        <v>0</v>
      </c>
      <c r="AF138" s="113">
        <v>0</v>
      </c>
      <c r="AG138" s="113">
        <v>0</v>
      </c>
      <c r="AH138" s="113">
        <v>0</v>
      </c>
      <c r="AI138" s="113">
        <v>0</v>
      </c>
      <c r="AJ138" s="113">
        <v>0</v>
      </c>
      <c r="AK138" s="113">
        <v>0</v>
      </c>
      <c r="AL138" s="113">
        <v>0</v>
      </c>
      <c r="AM138" s="113">
        <f t="shared" si="1"/>
        <v>0</v>
      </c>
      <c r="AP138" s="70"/>
    </row>
    <row r="139" spans="1:42" ht="33" hidden="1" customHeight="1">
      <c r="A139" s="87">
        <v>303</v>
      </c>
      <c r="B139" s="88" t="s">
        <v>802</v>
      </c>
      <c r="C139" s="115" t="s">
        <v>1406</v>
      </c>
      <c r="D139" s="113">
        <v>0</v>
      </c>
      <c r="E139" s="113">
        <v>0</v>
      </c>
      <c r="F139" s="113">
        <v>0</v>
      </c>
      <c r="G139" s="113">
        <v>0</v>
      </c>
      <c r="H139" s="113">
        <v>0</v>
      </c>
      <c r="I139" s="113">
        <v>0</v>
      </c>
      <c r="J139" s="113">
        <v>0</v>
      </c>
      <c r="K139" s="113">
        <v>0</v>
      </c>
      <c r="L139" s="113">
        <v>0</v>
      </c>
      <c r="M139" s="113">
        <v>0</v>
      </c>
      <c r="N139" s="113">
        <v>0</v>
      </c>
      <c r="O139" s="113">
        <v>0</v>
      </c>
      <c r="P139" s="113">
        <v>0</v>
      </c>
      <c r="Q139" s="113">
        <v>0</v>
      </c>
      <c r="R139" s="113">
        <v>0</v>
      </c>
      <c r="S139" s="113">
        <v>0</v>
      </c>
      <c r="T139" s="113">
        <v>0</v>
      </c>
      <c r="U139" s="113">
        <v>0</v>
      </c>
      <c r="V139" s="113">
        <v>0</v>
      </c>
      <c r="W139" s="113">
        <v>0</v>
      </c>
      <c r="X139" s="113">
        <v>0</v>
      </c>
      <c r="Y139" s="113">
        <v>0</v>
      </c>
      <c r="Z139" s="113">
        <v>0</v>
      </c>
      <c r="AA139" s="113">
        <v>0</v>
      </c>
      <c r="AB139" s="113">
        <v>0</v>
      </c>
      <c r="AC139" s="113">
        <v>0</v>
      </c>
      <c r="AD139" s="113">
        <v>0</v>
      </c>
      <c r="AE139" s="113">
        <v>0</v>
      </c>
      <c r="AF139" s="113">
        <v>0</v>
      </c>
      <c r="AG139" s="113">
        <v>0</v>
      </c>
      <c r="AH139" s="113">
        <v>0</v>
      </c>
      <c r="AI139" s="113">
        <v>0</v>
      </c>
      <c r="AJ139" s="113">
        <v>0</v>
      </c>
      <c r="AK139" s="113">
        <v>0</v>
      </c>
      <c r="AL139" s="113">
        <v>0</v>
      </c>
      <c r="AM139" s="113">
        <f t="shared" ref="AM139:AM202" si="2">SUM(D139:AL139)</f>
        <v>0</v>
      </c>
      <c r="AP139" s="70"/>
    </row>
    <row r="140" spans="1:42" ht="33" hidden="1" customHeight="1">
      <c r="A140" s="87">
        <v>304</v>
      </c>
      <c r="B140" s="88" t="s">
        <v>803</v>
      </c>
      <c r="C140" s="115" t="s">
        <v>1406</v>
      </c>
      <c r="D140" s="113">
        <v>0</v>
      </c>
      <c r="E140" s="113">
        <v>0</v>
      </c>
      <c r="F140" s="113">
        <v>0</v>
      </c>
      <c r="G140" s="113">
        <v>0</v>
      </c>
      <c r="H140" s="113">
        <v>0</v>
      </c>
      <c r="I140" s="113">
        <v>0</v>
      </c>
      <c r="J140" s="113">
        <v>0</v>
      </c>
      <c r="K140" s="113">
        <v>0</v>
      </c>
      <c r="L140" s="113">
        <v>0</v>
      </c>
      <c r="M140" s="113">
        <v>0</v>
      </c>
      <c r="N140" s="113">
        <v>0</v>
      </c>
      <c r="O140" s="113">
        <v>0</v>
      </c>
      <c r="P140" s="113">
        <v>0</v>
      </c>
      <c r="Q140" s="113">
        <v>0</v>
      </c>
      <c r="R140" s="113">
        <v>0</v>
      </c>
      <c r="S140" s="113">
        <v>0</v>
      </c>
      <c r="T140" s="113">
        <v>0</v>
      </c>
      <c r="U140" s="113">
        <v>0</v>
      </c>
      <c r="V140" s="113">
        <v>0</v>
      </c>
      <c r="W140" s="113">
        <v>0</v>
      </c>
      <c r="X140" s="113">
        <v>0</v>
      </c>
      <c r="Y140" s="113">
        <v>0</v>
      </c>
      <c r="Z140" s="113">
        <v>0</v>
      </c>
      <c r="AA140" s="113">
        <v>0</v>
      </c>
      <c r="AB140" s="113">
        <v>0</v>
      </c>
      <c r="AC140" s="113">
        <v>0</v>
      </c>
      <c r="AD140" s="113">
        <v>0</v>
      </c>
      <c r="AE140" s="113">
        <v>0</v>
      </c>
      <c r="AF140" s="113">
        <v>0</v>
      </c>
      <c r="AG140" s="113">
        <v>0</v>
      </c>
      <c r="AH140" s="113">
        <v>0</v>
      </c>
      <c r="AI140" s="113">
        <v>0</v>
      </c>
      <c r="AJ140" s="113">
        <v>0</v>
      </c>
      <c r="AK140" s="113">
        <v>0</v>
      </c>
      <c r="AL140" s="113">
        <v>0</v>
      </c>
      <c r="AM140" s="113">
        <f t="shared" si="2"/>
        <v>0</v>
      </c>
      <c r="AP140" s="70"/>
    </row>
    <row r="141" spans="1:42" ht="33" hidden="1" customHeight="1">
      <c r="A141" s="87">
        <v>305</v>
      </c>
      <c r="B141" s="88" t="s">
        <v>804</v>
      </c>
      <c r="C141" s="115" t="s">
        <v>1406</v>
      </c>
      <c r="D141" s="113">
        <v>0</v>
      </c>
      <c r="E141" s="113">
        <v>0</v>
      </c>
      <c r="F141" s="113">
        <v>0</v>
      </c>
      <c r="G141" s="113">
        <v>0</v>
      </c>
      <c r="H141" s="113">
        <v>0</v>
      </c>
      <c r="I141" s="113">
        <v>0</v>
      </c>
      <c r="J141" s="113">
        <v>0</v>
      </c>
      <c r="K141" s="113">
        <v>0</v>
      </c>
      <c r="L141" s="113">
        <v>0</v>
      </c>
      <c r="M141" s="113">
        <v>0</v>
      </c>
      <c r="N141" s="113">
        <v>0</v>
      </c>
      <c r="O141" s="113">
        <v>0</v>
      </c>
      <c r="P141" s="113">
        <v>0</v>
      </c>
      <c r="Q141" s="113">
        <v>0</v>
      </c>
      <c r="R141" s="113">
        <v>0</v>
      </c>
      <c r="S141" s="113">
        <v>0</v>
      </c>
      <c r="T141" s="113">
        <v>0</v>
      </c>
      <c r="U141" s="113">
        <v>0</v>
      </c>
      <c r="V141" s="113">
        <v>0</v>
      </c>
      <c r="W141" s="113">
        <v>0</v>
      </c>
      <c r="X141" s="113">
        <v>0</v>
      </c>
      <c r="Y141" s="113">
        <v>0</v>
      </c>
      <c r="Z141" s="113">
        <v>0</v>
      </c>
      <c r="AA141" s="113">
        <v>0</v>
      </c>
      <c r="AB141" s="113">
        <v>0</v>
      </c>
      <c r="AC141" s="113">
        <v>0</v>
      </c>
      <c r="AD141" s="113">
        <v>0</v>
      </c>
      <c r="AE141" s="113">
        <v>0</v>
      </c>
      <c r="AF141" s="113">
        <v>0</v>
      </c>
      <c r="AG141" s="113">
        <v>0</v>
      </c>
      <c r="AH141" s="113">
        <v>0</v>
      </c>
      <c r="AI141" s="113">
        <v>0</v>
      </c>
      <c r="AJ141" s="113">
        <v>0</v>
      </c>
      <c r="AK141" s="113">
        <v>0</v>
      </c>
      <c r="AL141" s="113">
        <v>0</v>
      </c>
      <c r="AM141" s="113">
        <f t="shared" si="2"/>
        <v>0</v>
      </c>
      <c r="AP141" s="70"/>
    </row>
    <row r="142" spans="1:42" ht="33" hidden="1" customHeight="1">
      <c r="A142" s="87">
        <v>306</v>
      </c>
      <c r="B142" s="88" t="s">
        <v>805</v>
      </c>
      <c r="C142" s="115" t="s">
        <v>1406</v>
      </c>
      <c r="D142" s="113">
        <v>0</v>
      </c>
      <c r="E142" s="113">
        <v>0</v>
      </c>
      <c r="F142" s="113">
        <v>0</v>
      </c>
      <c r="G142" s="113">
        <v>0</v>
      </c>
      <c r="H142" s="113">
        <v>0</v>
      </c>
      <c r="I142" s="113">
        <v>0</v>
      </c>
      <c r="J142" s="113">
        <v>0</v>
      </c>
      <c r="K142" s="113">
        <v>0</v>
      </c>
      <c r="L142" s="113">
        <v>0</v>
      </c>
      <c r="M142" s="113">
        <v>0</v>
      </c>
      <c r="N142" s="113">
        <v>0</v>
      </c>
      <c r="O142" s="113">
        <v>0</v>
      </c>
      <c r="P142" s="113">
        <v>0</v>
      </c>
      <c r="Q142" s="113">
        <v>0</v>
      </c>
      <c r="R142" s="113">
        <v>0</v>
      </c>
      <c r="S142" s="113">
        <v>0</v>
      </c>
      <c r="T142" s="113">
        <v>0</v>
      </c>
      <c r="U142" s="113">
        <v>0</v>
      </c>
      <c r="V142" s="113">
        <v>0</v>
      </c>
      <c r="W142" s="113">
        <v>0</v>
      </c>
      <c r="X142" s="113">
        <v>0</v>
      </c>
      <c r="Y142" s="113">
        <v>0</v>
      </c>
      <c r="Z142" s="113">
        <v>0</v>
      </c>
      <c r="AA142" s="113">
        <v>0</v>
      </c>
      <c r="AB142" s="113">
        <v>0</v>
      </c>
      <c r="AC142" s="113">
        <v>0</v>
      </c>
      <c r="AD142" s="113">
        <v>0</v>
      </c>
      <c r="AE142" s="113">
        <v>0</v>
      </c>
      <c r="AF142" s="113">
        <v>0</v>
      </c>
      <c r="AG142" s="113">
        <v>0</v>
      </c>
      <c r="AH142" s="113">
        <v>0</v>
      </c>
      <c r="AI142" s="113">
        <v>0</v>
      </c>
      <c r="AJ142" s="113">
        <v>0</v>
      </c>
      <c r="AK142" s="113">
        <v>0</v>
      </c>
      <c r="AL142" s="113">
        <v>0</v>
      </c>
      <c r="AM142" s="113">
        <f t="shared" si="2"/>
        <v>0</v>
      </c>
      <c r="AP142" s="70"/>
    </row>
    <row r="143" spans="1:42" ht="33" customHeight="1">
      <c r="A143" s="257">
        <v>309</v>
      </c>
      <c r="B143" s="88" t="s">
        <v>806</v>
      </c>
      <c r="C143" s="89" t="s">
        <v>1333</v>
      </c>
      <c r="D143" s="113">
        <v>0</v>
      </c>
      <c r="E143" s="113">
        <v>0</v>
      </c>
      <c r="F143" s="113">
        <v>0</v>
      </c>
      <c r="G143" s="113">
        <v>22</v>
      </c>
      <c r="H143" s="113">
        <v>0</v>
      </c>
      <c r="I143" s="113">
        <v>0</v>
      </c>
      <c r="J143" s="113">
        <v>0</v>
      </c>
      <c r="K143" s="113">
        <v>0</v>
      </c>
      <c r="L143" s="113">
        <v>0</v>
      </c>
      <c r="M143" s="113">
        <v>0</v>
      </c>
      <c r="N143" s="113">
        <v>0</v>
      </c>
      <c r="O143" s="113">
        <v>0</v>
      </c>
      <c r="P143" s="113">
        <v>0</v>
      </c>
      <c r="Q143" s="113">
        <v>0</v>
      </c>
      <c r="R143" s="113">
        <v>0</v>
      </c>
      <c r="S143" s="113">
        <v>0</v>
      </c>
      <c r="T143" s="113">
        <v>0</v>
      </c>
      <c r="U143" s="113">
        <v>0</v>
      </c>
      <c r="V143" s="113">
        <v>0</v>
      </c>
      <c r="W143" s="113">
        <v>0</v>
      </c>
      <c r="X143" s="113">
        <v>0</v>
      </c>
      <c r="Y143" s="113">
        <v>0</v>
      </c>
      <c r="Z143" s="113">
        <v>0</v>
      </c>
      <c r="AA143" s="113">
        <v>0</v>
      </c>
      <c r="AB143" s="113">
        <v>0</v>
      </c>
      <c r="AC143" s="113">
        <v>0</v>
      </c>
      <c r="AD143" s="113">
        <v>0</v>
      </c>
      <c r="AE143" s="113">
        <v>0</v>
      </c>
      <c r="AF143" s="113">
        <v>0</v>
      </c>
      <c r="AG143" s="113">
        <v>0</v>
      </c>
      <c r="AH143" s="113">
        <v>0</v>
      </c>
      <c r="AI143" s="113">
        <v>0</v>
      </c>
      <c r="AJ143" s="113">
        <v>0</v>
      </c>
      <c r="AK143" s="113">
        <v>0</v>
      </c>
      <c r="AL143" s="113">
        <v>0</v>
      </c>
      <c r="AM143" s="113">
        <f t="shared" si="2"/>
        <v>22</v>
      </c>
      <c r="AP143" s="70"/>
    </row>
    <row r="144" spans="1:42" ht="33" customHeight="1">
      <c r="A144" s="257">
        <v>310</v>
      </c>
      <c r="B144" s="88" t="s">
        <v>807</v>
      </c>
      <c r="C144" s="89" t="s">
        <v>1339</v>
      </c>
      <c r="D144" s="113">
        <v>0</v>
      </c>
      <c r="E144" s="113">
        <v>0</v>
      </c>
      <c r="F144" s="113">
        <v>14264133.67</v>
      </c>
      <c r="G144" s="113">
        <v>69921.899999999994</v>
      </c>
      <c r="H144" s="113">
        <v>0</v>
      </c>
      <c r="I144" s="113">
        <v>0</v>
      </c>
      <c r="J144" s="113">
        <v>0</v>
      </c>
      <c r="K144" s="113">
        <v>0</v>
      </c>
      <c r="L144" s="113">
        <v>3579.11</v>
      </c>
      <c r="M144" s="113">
        <v>0</v>
      </c>
      <c r="N144" s="113">
        <v>0</v>
      </c>
      <c r="O144" s="113">
        <v>0</v>
      </c>
      <c r="P144" s="113">
        <v>42771.18</v>
      </c>
      <c r="Q144" s="113">
        <v>4471.2</v>
      </c>
      <c r="R144" s="113">
        <v>0</v>
      </c>
      <c r="S144" s="113">
        <v>0</v>
      </c>
      <c r="T144" s="113">
        <v>0</v>
      </c>
      <c r="U144" s="113">
        <v>0</v>
      </c>
      <c r="V144" s="113">
        <v>0</v>
      </c>
      <c r="W144" s="113">
        <v>0</v>
      </c>
      <c r="X144" s="113">
        <v>0</v>
      </c>
      <c r="Y144" s="113">
        <v>0</v>
      </c>
      <c r="Z144" s="113">
        <v>0</v>
      </c>
      <c r="AA144" s="113">
        <v>0</v>
      </c>
      <c r="AB144" s="113">
        <v>0</v>
      </c>
      <c r="AC144" s="113">
        <v>0</v>
      </c>
      <c r="AD144" s="113">
        <v>0</v>
      </c>
      <c r="AE144" s="113">
        <v>0</v>
      </c>
      <c r="AF144" s="113">
        <v>0</v>
      </c>
      <c r="AG144" s="113">
        <v>0</v>
      </c>
      <c r="AH144" s="113">
        <v>0</v>
      </c>
      <c r="AI144" s="113">
        <v>0</v>
      </c>
      <c r="AJ144" s="113">
        <v>0</v>
      </c>
      <c r="AK144" s="113">
        <v>0</v>
      </c>
      <c r="AL144" s="113">
        <v>0</v>
      </c>
      <c r="AM144" s="113">
        <f t="shared" si="2"/>
        <v>14384877.059999999</v>
      </c>
      <c r="AP144" s="70"/>
    </row>
    <row r="145" spans="1:42" ht="33" hidden="1" customHeight="1">
      <c r="A145" s="87">
        <v>311</v>
      </c>
      <c r="B145" s="88" t="s">
        <v>808</v>
      </c>
      <c r="C145" s="89" t="s">
        <v>1339</v>
      </c>
      <c r="D145" s="113">
        <v>0</v>
      </c>
      <c r="E145" s="113">
        <v>0</v>
      </c>
      <c r="F145" s="113">
        <v>0</v>
      </c>
      <c r="G145" s="113">
        <v>0</v>
      </c>
      <c r="H145" s="113">
        <v>0</v>
      </c>
      <c r="I145" s="113">
        <v>0</v>
      </c>
      <c r="J145" s="113">
        <v>0</v>
      </c>
      <c r="K145" s="113">
        <v>0</v>
      </c>
      <c r="L145" s="113">
        <v>0</v>
      </c>
      <c r="M145" s="113">
        <v>0</v>
      </c>
      <c r="N145" s="113">
        <v>0</v>
      </c>
      <c r="O145" s="113">
        <v>0</v>
      </c>
      <c r="P145" s="113">
        <v>0</v>
      </c>
      <c r="Q145" s="113">
        <v>0</v>
      </c>
      <c r="R145" s="113">
        <v>0</v>
      </c>
      <c r="S145" s="113">
        <v>0</v>
      </c>
      <c r="T145" s="113">
        <v>0</v>
      </c>
      <c r="U145" s="113">
        <v>0</v>
      </c>
      <c r="V145" s="113">
        <v>0</v>
      </c>
      <c r="W145" s="113">
        <v>0</v>
      </c>
      <c r="X145" s="113">
        <v>0</v>
      </c>
      <c r="Y145" s="113">
        <v>0</v>
      </c>
      <c r="Z145" s="113">
        <v>0</v>
      </c>
      <c r="AA145" s="113">
        <v>0</v>
      </c>
      <c r="AB145" s="113">
        <v>0</v>
      </c>
      <c r="AC145" s="113">
        <v>0</v>
      </c>
      <c r="AD145" s="113">
        <v>0</v>
      </c>
      <c r="AE145" s="113">
        <v>0</v>
      </c>
      <c r="AF145" s="113">
        <v>0</v>
      </c>
      <c r="AG145" s="113">
        <v>0</v>
      </c>
      <c r="AH145" s="113">
        <v>0</v>
      </c>
      <c r="AI145" s="113">
        <v>0</v>
      </c>
      <c r="AJ145" s="113">
        <v>0</v>
      </c>
      <c r="AK145" s="113">
        <v>0</v>
      </c>
      <c r="AL145" s="113">
        <v>0</v>
      </c>
      <c r="AM145" s="113">
        <f t="shared" si="2"/>
        <v>0</v>
      </c>
      <c r="AP145" s="70"/>
    </row>
    <row r="146" spans="1:42" ht="33" customHeight="1">
      <c r="A146" s="257">
        <v>312</v>
      </c>
      <c r="B146" s="88" t="s">
        <v>809</v>
      </c>
      <c r="C146" s="89" t="s">
        <v>1336</v>
      </c>
      <c r="D146" s="113">
        <v>0</v>
      </c>
      <c r="E146" s="113">
        <v>0</v>
      </c>
      <c r="F146" s="113">
        <v>23549072.710000001</v>
      </c>
      <c r="G146" s="113">
        <v>0</v>
      </c>
      <c r="H146" s="113">
        <v>0</v>
      </c>
      <c r="I146" s="113">
        <v>0</v>
      </c>
      <c r="J146" s="113">
        <v>1690156.17</v>
      </c>
      <c r="K146" s="113">
        <v>0</v>
      </c>
      <c r="L146" s="113">
        <v>50</v>
      </c>
      <c r="M146" s="113">
        <v>0</v>
      </c>
      <c r="N146" s="113">
        <v>0</v>
      </c>
      <c r="O146" s="113">
        <v>0</v>
      </c>
      <c r="P146" s="113">
        <v>0</v>
      </c>
      <c r="Q146" s="113">
        <v>0</v>
      </c>
      <c r="R146" s="113">
        <v>0</v>
      </c>
      <c r="S146" s="113">
        <v>0</v>
      </c>
      <c r="T146" s="113">
        <v>0</v>
      </c>
      <c r="U146" s="113">
        <v>0</v>
      </c>
      <c r="V146" s="113">
        <v>0</v>
      </c>
      <c r="W146" s="113">
        <v>0</v>
      </c>
      <c r="X146" s="113">
        <v>0</v>
      </c>
      <c r="Y146" s="113">
        <v>0</v>
      </c>
      <c r="Z146" s="113">
        <v>0</v>
      </c>
      <c r="AA146" s="113">
        <v>0</v>
      </c>
      <c r="AB146" s="113">
        <v>0</v>
      </c>
      <c r="AC146" s="113">
        <v>0</v>
      </c>
      <c r="AD146" s="113">
        <v>0</v>
      </c>
      <c r="AE146" s="113">
        <v>0</v>
      </c>
      <c r="AF146" s="113">
        <v>0</v>
      </c>
      <c r="AG146" s="113">
        <v>0</v>
      </c>
      <c r="AH146" s="113">
        <v>0</v>
      </c>
      <c r="AI146" s="113">
        <v>0</v>
      </c>
      <c r="AJ146" s="113">
        <v>0</v>
      </c>
      <c r="AK146" s="113">
        <v>0</v>
      </c>
      <c r="AL146" s="113">
        <v>0</v>
      </c>
      <c r="AM146" s="113">
        <f t="shared" si="2"/>
        <v>25239278.880000003</v>
      </c>
      <c r="AP146" s="70"/>
    </row>
    <row r="147" spans="1:42" ht="33" customHeight="1">
      <c r="A147" s="257">
        <v>313</v>
      </c>
      <c r="B147" s="88" t="s">
        <v>810</v>
      </c>
      <c r="C147" s="89" t="s">
        <v>1338</v>
      </c>
      <c r="D147" s="113">
        <v>0</v>
      </c>
      <c r="E147" s="113">
        <v>0</v>
      </c>
      <c r="F147" s="113">
        <v>0</v>
      </c>
      <c r="G147" s="113">
        <v>2466.4300000000003</v>
      </c>
      <c r="H147" s="113">
        <v>0</v>
      </c>
      <c r="I147" s="113">
        <v>0</v>
      </c>
      <c r="J147" s="113">
        <v>0</v>
      </c>
      <c r="K147" s="113">
        <v>0</v>
      </c>
      <c r="L147" s="113">
        <v>283.72000000000003</v>
      </c>
      <c r="M147" s="113">
        <v>0</v>
      </c>
      <c r="N147" s="113">
        <v>0</v>
      </c>
      <c r="O147" s="113">
        <v>0</v>
      </c>
      <c r="P147" s="113">
        <v>0</v>
      </c>
      <c r="Q147" s="113">
        <v>0</v>
      </c>
      <c r="R147" s="113">
        <v>0</v>
      </c>
      <c r="S147" s="113">
        <v>0</v>
      </c>
      <c r="T147" s="113">
        <v>0</v>
      </c>
      <c r="U147" s="113">
        <v>0</v>
      </c>
      <c r="V147" s="113">
        <v>0</v>
      </c>
      <c r="W147" s="113">
        <v>0</v>
      </c>
      <c r="X147" s="113">
        <v>0</v>
      </c>
      <c r="Y147" s="113">
        <v>0</v>
      </c>
      <c r="Z147" s="113">
        <v>0</v>
      </c>
      <c r="AA147" s="113">
        <v>0</v>
      </c>
      <c r="AB147" s="113">
        <v>0</v>
      </c>
      <c r="AC147" s="113">
        <v>0</v>
      </c>
      <c r="AD147" s="113">
        <v>0</v>
      </c>
      <c r="AE147" s="113">
        <v>0</v>
      </c>
      <c r="AF147" s="113">
        <v>0</v>
      </c>
      <c r="AG147" s="113">
        <v>0</v>
      </c>
      <c r="AH147" s="113">
        <v>0</v>
      </c>
      <c r="AI147" s="113">
        <v>0</v>
      </c>
      <c r="AJ147" s="113">
        <v>0</v>
      </c>
      <c r="AK147" s="113">
        <v>0</v>
      </c>
      <c r="AL147" s="113">
        <v>0</v>
      </c>
      <c r="AM147" s="113">
        <f t="shared" si="2"/>
        <v>2750.1500000000005</v>
      </c>
      <c r="AP147" s="70"/>
    </row>
    <row r="148" spans="1:42" ht="33" hidden="1" customHeight="1">
      <c r="A148" s="257">
        <v>314</v>
      </c>
      <c r="B148" s="88" t="s">
        <v>811</v>
      </c>
      <c r="C148" s="89" t="s">
        <v>1331</v>
      </c>
      <c r="D148" s="113">
        <v>0</v>
      </c>
      <c r="E148" s="113">
        <v>0</v>
      </c>
      <c r="F148" s="113">
        <v>0</v>
      </c>
      <c r="G148" s="113">
        <v>0</v>
      </c>
      <c r="H148" s="113">
        <v>0</v>
      </c>
      <c r="I148" s="113">
        <v>0</v>
      </c>
      <c r="J148" s="113">
        <v>0</v>
      </c>
      <c r="K148" s="113">
        <v>0</v>
      </c>
      <c r="L148" s="113">
        <v>0</v>
      </c>
      <c r="M148" s="113">
        <v>0</v>
      </c>
      <c r="N148" s="113">
        <v>0</v>
      </c>
      <c r="O148" s="113">
        <v>0</v>
      </c>
      <c r="P148" s="113">
        <v>0</v>
      </c>
      <c r="Q148" s="113">
        <v>0</v>
      </c>
      <c r="R148" s="113">
        <v>0</v>
      </c>
      <c r="S148" s="113">
        <v>0</v>
      </c>
      <c r="T148" s="113">
        <v>0</v>
      </c>
      <c r="U148" s="113">
        <v>0</v>
      </c>
      <c r="V148" s="113">
        <v>0</v>
      </c>
      <c r="W148" s="113">
        <v>0</v>
      </c>
      <c r="X148" s="113">
        <v>0</v>
      </c>
      <c r="Y148" s="113">
        <v>0</v>
      </c>
      <c r="Z148" s="113">
        <v>0</v>
      </c>
      <c r="AA148" s="113">
        <v>0</v>
      </c>
      <c r="AB148" s="113">
        <v>0</v>
      </c>
      <c r="AC148" s="113">
        <v>0</v>
      </c>
      <c r="AD148" s="113">
        <v>0</v>
      </c>
      <c r="AE148" s="113">
        <v>0</v>
      </c>
      <c r="AF148" s="113">
        <v>0</v>
      </c>
      <c r="AG148" s="113">
        <v>0</v>
      </c>
      <c r="AH148" s="113">
        <v>0</v>
      </c>
      <c r="AI148" s="113">
        <v>0</v>
      </c>
      <c r="AJ148" s="113">
        <v>0</v>
      </c>
      <c r="AK148" s="113">
        <v>0</v>
      </c>
      <c r="AL148" s="113">
        <v>0</v>
      </c>
      <c r="AM148" s="113">
        <f t="shared" si="2"/>
        <v>0</v>
      </c>
      <c r="AP148" s="70"/>
    </row>
    <row r="149" spans="1:42" ht="33" customHeight="1">
      <c r="A149" s="257">
        <v>315</v>
      </c>
      <c r="B149" s="88" t="s">
        <v>812</v>
      </c>
      <c r="C149" s="89" t="s">
        <v>1330</v>
      </c>
      <c r="D149" s="113">
        <v>0</v>
      </c>
      <c r="E149" s="113">
        <v>0</v>
      </c>
      <c r="F149" s="113">
        <v>0</v>
      </c>
      <c r="G149" s="113">
        <v>3841.65</v>
      </c>
      <c r="H149" s="113">
        <v>0</v>
      </c>
      <c r="I149" s="113">
        <v>0</v>
      </c>
      <c r="J149" s="113">
        <v>0</v>
      </c>
      <c r="K149" s="113">
        <v>0</v>
      </c>
      <c r="L149" s="113">
        <v>0</v>
      </c>
      <c r="M149" s="113">
        <v>0</v>
      </c>
      <c r="N149" s="113">
        <v>0</v>
      </c>
      <c r="O149" s="113">
        <v>0</v>
      </c>
      <c r="P149" s="113">
        <v>0</v>
      </c>
      <c r="Q149" s="113">
        <v>0</v>
      </c>
      <c r="R149" s="113">
        <v>0</v>
      </c>
      <c r="S149" s="113">
        <v>0</v>
      </c>
      <c r="T149" s="113">
        <v>0</v>
      </c>
      <c r="U149" s="113">
        <v>0</v>
      </c>
      <c r="V149" s="113">
        <v>0</v>
      </c>
      <c r="W149" s="113">
        <v>0</v>
      </c>
      <c r="X149" s="113">
        <v>0</v>
      </c>
      <c r="Y149" s="113">
        <v>0</v>
      </c>
      <c r="Z149" s="113">
        <v>0</v>
      </c>
      <c r="AA149" s="113">
        <v>0</v>
      </c>
      <c r="AB149" s="113">
        <v>0</v>
      </c>
      <c r="AC149" s="113">
        <v>0</v>
      </c>
      <c r="AD149" s="113">
        <v>0</v>
      </c>
      <c r="AE149" s="113">
        <v>0</v>
      </c>
      <c r="AF149" s="113">
        <v>0</v>
      </c>
      <c r="AG149" s="113">
        <v>0</v>
      </c>
      <c r="AH149" s="113">
        <v>0</v>
      </c>
      <c r="AI149" s="113">
        <v>0</v>
      </c>
      <c r="AJ149" s="113">
        <v>0</v>
      </c>
      <c r="AK149" s="113">
        <v>0</v>
      </c>
      <c r="AL149" s="113">
        <v>0</v>
      </c>
      <c r="AM149" s="113">
        <f t="shared" si="2"/>
        <v>3841.65</v>
      </c>
      <c r="AP149" s="70"/>
    </row>
    <row r="150" spans="1:42" ht="33" hidden="1" customHeight="1">
      <c r="A150" s="87">
        <v>324</v>
      </c>
      <c r="B150" s="88" t="s">
        <v>813</v>
      </c>
      <c r="C150" s="89" t="s">
        <v>1330</v>
      </c>
      <c r="D150" s="113">
        <v>0</v>
      </c>
      <c r="E150" s="113">
        <v>0</v>
      </c>
      <c r="F150" s="113">
        <v>0</v>
      </c>
      <c r="G150" s="113">
        <v>0</v>
      </c>
      <c r="H150" s="113">
        <v>0</v>
      </c>
      <c r="I150" s="113">
        <v>0</v>
      </c>
      <c r="J150" s="113">
        <v>0</v>
      </c>
      <c r="K150" s="113">
        <v>0</v>
      </c>
      <c r="L150" s="113">
        <v>0</v>
      </c>
      <c r="M150" s="113">
        <v>0</v>
      </c>
      <c r="N150" s="113">
        <v>0</v>
      </c>
      <c r="O150" s="113">
        <v>0</v>
      </c>
      <c r="P150" s="113">
        <v>0</v>
      </c>
      <c r="Q150" s="113">
        <v>0</v>
      </c>
      <c r="R150" s="113">
        <v>0</v>
      </c>
      <c r="S150" s="113">
        <v>0</v>
      </c>
      <c r="T150" s="113">
        <v>0</v>
      </c>
      <c r="U150" s="113">
        <v>0</v>
      </c>
      <c r="V150" s="113">
        <v>0</v>
      </c>
      <c r="W150" s="113">
        <v>0</v>
      </c>
      <c r="X150" s="113">
        <v>0</v>
      </c>
      <c r="Y150" s="113">
        <v>0</v>
      </c>
      <c r="Z150" s="113">
        <v>0</v>
      </c>
      <c r="AA150" s="113">
        <v>0</v>
      </c>
      <c r="AB150" s="113">
        <v>0</v>
      </c>
      <c r="AC150" s="113">
        <v>0</v>
      </c>
      <c r="AD150" s="113">
        <v>0</v>
      </c>
      <c r="AE150" s="113">
        <v>0</v>
      </c>
      <c r="AF150" s="113">
        <v>0</v>
      </c>
      <c r="AG150" s="113">
        <v>0</v>
      </c>
      <c r="AH150" s="113">
        <v>0</v>
      </c>
      <c r="AI150" s="113">
        <v>0</v>
      </c>
      <c r="AJ150" s="113">
        <v>0</v>
      </c>
      <c r="AK150" s="113">
        <v>0</v>
      </c>
      <c r="AL150" s="113">
        <v>0</v>
      </c>
      <c r="AM150" s="113">
        <f t="shared" si="2"/>
        <v>0</v>
      </c>
      <c r="AP150" s="70"/>
    </row>
    <row r="151" spans="1:42" ht="33" customHeight="1">
      <c r="A151" s="257">
        <v>340</v>
      </c>
      <c r="B151" s="88" t="s">
        <v>814</v>
      </c>
      <c r="C151" s="89" t="s">
        <v>1338</v>
      </c>
      <c r="D151" s="113">
        <v>0</v>
      </c>
      <c r="E151" s="113">
        <v>0</v>
      </c>
      <c r="F151" s="113">
        <v>0</v>
      </c>
      <c r="G151" s="113">
        <v>158013.43</v>
      </c>
      <c r="H151" s="113">
        <v>0</v>
      </c>
      <c r="I151" s="113">
        <v>0</v>
      </c>
      <c r="J151" s="113">
        <v>895635.67999999993</v>
      </c>
      <c r="K151" s="113">
        <v>0</v>
      </c>
      <c r="L151" s="113">
        <v>7090.5400000000009</v>
      </c>
      <c r="M151" s="113">
        <v>0</v>
      </c>
      <c r="N151" s="113">
        <v>0</v>
      </c>
      <c r="O151" s="113">
        <v>0</v>
      </c>
      <c r="P151" s="113">
        <v>0</v>
      </c>
      <c r="Q151" s="113">
        <v>88743</v>
      </c>
      <c r="R151" s="113">
        <v>0</v>
      </c>
      <c r="S151" s="113">
        <v>0</v>
      </c>
      <c r="T151" s="113">
        <v>0</v>
      </c>
      <c r="U151" s="113">
        <v>0</v>
      </c>
      <c r="V151" s="113">
        <v>0</v>
      </c>
      <c r="W151" s="113">
        <v>0</v>
      </c>
      <c r="X151" s="113">
        <v>0</v>
      </c>
      <c r="Y151" s="113">
        <v>0</v>
      </c>
      <c r="Z151" s="113">
        <v>0</v>
      </c>
      <c r="AA151" s="113">
        <v>0</v>
      </c>
      <c r="AB151" s="113">
        <v>0</v>
      </c>
      <c r="AC151" s="113">
        <v>0</v>
      </c>
      <c r="AD151" s="113">
        <v>0</v>
      </c>
      <c r="AE151" s="113">
        <v>0</v>
      </c>
      <c r="AF151" s="113">
        <v>0</v>
      </c>
      <c r="AG151" s="113">
        <v>0</v>
      </c>
      <c r="AH151" s="113">
        <v>0</v>
      </c>
      <c r="AI151" s="113">
        <v>0</v>
      </c>
      <c r="AJ151" s="113">
        <v>0</v>
      </c>
      <c r="AK151" s="113">
        <v>0</v>
      </c>
      <c r="AL151" s="113">
        <v>0</v>
      </c>
      <c r="AM151" s="113">
        <f t="shared" si="2"/>
        <v>1149482.6499999999</v>
      </c>
      <c r="AP151" s="70"/>
    </row>
    <row r="152" spans="1:42" ht="33" hidden="1" customHeight="1">
      <c r="A152" s="87">
        <v>341</v>
      </c>
      <c r="B152" s="88" t="s">
        <v>815</v>
      </c>
      <c r="C152" s="89" t="s">
        <v>1338</v>
      </c>
      <c r="D152" s="113">
        <v>0</v>
      </c>
      <c r="E152" s="113">
        <v>0</v>
      </c>
      <c r="F152" s="113">
        <v>0</v>
      </c>
      <c r="G152" s="113">
        <v>0</v>
      </c>
      <c r="H152" s="113">
        <v>0</v>
      </c>
      <c r="I152" s="113">
        <v>0</v>
      </c>
      <c r="J152" s="113">
        <v>0</v>
      </c>
      <c r="K152" s="113">
        <v>0</v>
      </c>
      <c r="L152" s="113">
        <v>0</v>
      </c>
      <c r="M152" s="113">
        <v>0</v>
      </c>
      <c r="N152" s="113">
        <v>0</v>
      </c>
      <c r="O152" s="113">
        <v>0</v>
      </c>
      <c r="P152" s="113">
        <v>0</v>
      </c>
      <c r="Q152" s="113">
        <v>0</v>
      </c>
      <c r="R152" s="113">
        <v>0</v>
      </c>
      <c r="S152" s="113">
        <v>0</v>
      </c>
      <c r="T152" s="113">
        <v>0</v>
      </c>
      <c r="U152" s="113">
        <v>0</v>
      </c>
      <c r="V152" s="113">
        <v>0</v>
      </c>
      <c r="W152" s="113">
        <v>0</v>
      </c>
      <c r="X152" s="113">
        <v>0</v>
      </c>
      <c r="Y152" s="113">
        <v>0</v>
      </c>
      <c r="Z152" s="113">
        <v>0</v>
      </c>
      <c r="AA152" s="113">
        <v>0</v>
      </c>
      <c r="AB152" s="113">
        <v>0</v>
      </c>
      <c r="AC152" s="113">
        <v>0</v>
      </c>
      <c r="AD152" s="113">
        <v>0</v>
      </c>
      <c r="AE152" s="113">
        <v>0</v>
      </c>
      <c r="AF152" s="113">
        <v>0</v>
      </c>
      <c r="AG152" s="113">
        <v>0</v>
      </c>
      <c r="AH152" s="113">
        <v>0</v>
      </c>
      <c r="AI152" s="113">
        <v>0</v>
      </c>
      <c r="AJ152" s="113">
        <v>0</v>
      </c>
      <c r="AK152" s="113">
        <v>0</v>
      </c>
      <c r="AL152" s="113">
        <v>0</v>
      </c>
      <c r="AM152" s="113">
        <f t="shared" si="2"/>
        <v>0</v>
      </c>
      <c r="AP152" s="70"/>
    </row>
    <row r="153" spans="1:42" ht="33" customHeight="1">
      <c r="A153" s="257">
        <v>342</v>
      </c>
      <c r="B153" s="88" t="s">
        <v>816</v>
      </c>
      <c r="C153" s="89" t="s">
        <v>1333</v>
      </c>
      <c r="D153" s="113">
        <v>0</v>
      </c>
      <c r="E153" s="113">
        <v>134.26</v>
      </c>
      <c r="F153" s="113">
        <v>0</v>
      </c>
      <c r="G153" s="113">
        <v>22277.710000000003</v>
      </c>
      <c r="H153" s="113">
        <v>0</v>
      </c>
      <c r="I153" s="113">
        <v>0</v>
      </c>
      <c r="J153" s="113">
        <v>10964846.940000001</v>
      </c>
      <c r="K153" s="113">
        <v>0</v>
      </c>
      <c r="L153" s="113">
        <v>0</v>
      </c>
      <c r="M153" s="113">
        <v>0</v>
      </c>
      <c r="N153" s="113">
        <v>0</v>
      </c>
      <c r="O153" s="113">
        <v>0</v>
      </c>
      <c r="P153" s="113">
        <v>0</v>
      </c>
      <c r="Q153" s="113">
        <v>0</v>
      </c>
      <c r="R153" s="113">
        <v>0</v>
      </c>
      <c r="S153" s="113">
        <v>0</v>
      </c>
      <c r="T153" s="113">
        <v>0</v>
      </c>
      <c r="U153" s="113">
        <v>0</v>
      </c>
      <c r="V153" s="113">
        <v>0</v>
      </c>
      <c r="W153" s="113">
        <v>0</v>
      </c>
      <c r="X153" s="113">
        <v>0</v>
      </c>
      <c r="Y153" s="113">
        <v>0</v>
      </c>
      <c r="Z153" s="113">
        <v>0</v>
      </c>
      <c r="AA153" s="113">
        <v>0</v>
      </c>
      <c r="AB153" s="113">
        <v>0</v>
      </c>
      <c r="AC153" s="113">
        <v>0</v>
      </c>
      <c r="AD153" s="113">
        <v>0</v>
      </c>
      <c r="AE153" s="113">
        <v>0</v>
      </c>
      <c r="AF153" s="113">
        <v>0</v>
      </c>
      <c r="AG153" s="113">
        <v>0</v>
      </c>
      <c r="AH153" s="113">
        <v>0</v>
      </c>
      <c r="AI153" s="113">
        <v>0</v>
      </c>
      <c r="AJ153" s="113">
        <v>0</v>
      </c>
      <c r="AK153" s="113">
        <v>0</v>
      </c>
      <c r="AL153" s="113">
        <v>0</v>
      </c>
      <c r="AM153" s="113">
        <f t="shared" si="2"/>
        <v>10987258.910000002</v>
      </c>
      <c r="AP153" s="70"/>
    </row>
    <row r="154" spans="1:42" ht="33" hidden="1" customHeight="1">
      <c r="A154" s="87">
        <v>343</v>
      </c>
      <c r="B154" s="88" t="s">
        <v>817</v>
      </c>
      <c r="C154" s="89" t="s">
        <v>1333</v>
      </c>
      <c r="D154" s="113">
        <v>0</v>
      </c>
      <c r="E154" s="113">
        <v>0</v>
      </c>
      <c r="F154" s="113">
        <v>0</v>
      </c>
      <c r="G154" s="113">
        <v>0</v>
      </c>
      <c r="H154" s="113">
        <v>0</v>
      </c>
      <c r="I154" s="113">
        <v>0</v>
      </c>
      <c r="J154" s="113">
        <v>0</v>
      </c>
      <c r="K154" s="113">
        <v>0</v>
      </c>
      <c r="L154" s="113">
        <v>0</v>
      </c>
      <c r="M154" s="113">
        <v>0</v>
      </c>
      <c r="N154" s="113">
        <v>0</v>
      </c>
      <c r="O154" s="113">
        <v>0</v>
      </c>
      <c r="P154" s="113">
        <v>0</v>
      </c>
      <c r="Q154" s="113">
        <v>0</v>
      </c>
      <c r="R154" s="113">
        <v>0</v>
      </c>
      <c r="S154" s="113">
        <v>0</v>
      </c>
      <c r="T154" s="113">
        <v>0</v>
      </c>
      <c r="U154" s="113">
        <v>0</v>
      </c>
      <c r="V154" s="113">
        <v>0</v>
      </c>
      <c r="W154" s="113">
        <v>0</v>
      </c>
      <c r="X154" s="113">
        <v>0</v>
      </c>
      <c r="Y154" s="113">
        <v>0</v>
      </c>
      <c r="Z154" s="113">
        <v>0</v>
      </c>
      <c r="AA154" s="113">
        <v>0</v>
      </c>
      <c r="AB154" s="113">
        <v>0</v>
      </c>
      <c r="AC154" s="113">
        <v>0</v>
      </c>
      <c r="AD154" s="113">
        <v>0</v>
      </c>
      <c r="AE154" s="113">
        <v>0</v>
      </c>
      <c r="AF154" s="113">
        <v>0</v>
      </c>
      <c r="AG154" s="113">
        <v>0</v>
      </c>
      <c r="AH154" s="113">
        <v>0</v>
      </c>
      <c r="AI154" s="113">
        <v>0</v>
      </c>
      <c r="AJ154" s="113">
        <v>0</v>
      </c>
      <c r="AK154" s="113">
        <v>0</v>
      </c>
      <c r="AL154" s="113">
        <v>0</v>
      </c>
      <c r="AM154" s="113">
        <f t="shared" si="2"/>
        <v>0</v>
      </c>
      <c r="AP154" s="70"/>
    </row>
    <row r="155" spans="1:42" ht="33" customHeight="1">
      <c r="A155" s="257">
        <v>344</v>
      </c>
      <c r="B155" s="88" t="s">
        <v>818</v>
      </c>
      <c r="C155" s="89" t="s">
        <v>1331</v>
      </c>
      <c r="D155" s="113">
        <v>0</v>
      </c>
      <c r="E155" s="113">
        <v>0</v>
      </c>
      <c r="F155" s="113">
        <v>1000000</v>
      </c>
      <c r="G155" s="113">
        <v>1823.66</v>
      </c>
      <c r="H155" s="113">
        <v>0</v>
      </c>
      <c r="I155" s="113">
        <v>0</v>
      </c>
      <c r="J155" s="113">
        <v>0</v>
      </c>
      <c r="K155" s="113">
        <v>0</v>
      </c>
      <c r="L155" s="113">
        <v>0</v>
      </c>
      <c r="M155" s="113">
        <v>0</v>
      </c>
      <c r="N155" s="113">
        <v>0</v>
      </c>
      <c r="O155" s="113">
        <v>0</v>
      </c>
      <c r="P155" s="113">
        <v>0</v>
      </c>
      <c r="Q155" s="113">
        <v>0</v>
      </c>
      <c r="R155" s="113">
        <v>0</v>
      </c>
      <c r="S155" s="113">
        <v>0</v>
      </c>
      <c r="T155" s="113">
        <v>0</v>
      </c>
      <c r="U155" s="113">
        <v>0</v>
      </c>
      <c r="V155" s="113">
        <v>0</v>
      </c>
      <c r="W155" s="113">
        <v>0</v>
      </c>
      <c r="X155" s="113">
        <v>0</v>
      </c>
      <c r="Y155" s="113">
        <v>0</v>
      </c>
      <c r="Z155" s="113">
        <v>0</v>
      </c>
      <c r="AA155" s="113">
        <v>0</v>
      </c>
      <c r="AB155" s="113">
        <v>0</v>
      </c>
      <c r="AC155" s="113">
        <v>0</v>
      </c>
      <c r="AD155" s="113">
        <v>0</v>
      </c>
      <c r="AE155" s="113">
        <v>0</v>
      </c>
      <c r="AF155" s="113">
        <v>0</v>
      </c>
      <c r="AG155" s="113">
        <v>0</v>
      </c>
      <c r="AH155" s="113">
        <v>0</v>
      </c>
      <c r="AI155" s="113">
        <v>0</v>
      </c>
      <c r="AJ155" s="113">
        <v>0</v>
      </c>
      <c r="AK155" s="113">
        <v>0</v>
      </c>
      <c r="AL155" s="113">
        <v>0</v>
      </c>
      <c r="AM155" s="113">
        <f t="shared" si="2"/>
        <v>1001823.66</v>
      </c>
      <c r="AP155" s="70"/>
    </row>
    <row r="156" spans="1:42" ht="33" hidden="1" customHeight="1">
      <c r="A156" s="87">
        <v>345</v>
      </c>
      <c r="B156" s="88" t="s">
        <v>819</v>
      </c>
      <c r="C156" s="89" t="s">
        <v>1332</v>
      </c>
      <c r="D156" s="113">
        <v>0</v>
      </c>
      <c r="E156" s="113">
        <v>0</v>
      </c>
      <c r="F156" s="113">
        <v>0</v>
      </c>
      <c r="G156" s="113">
        <v>0</v>
      </c>
      <c r="H156" s="113">
        <v>0</v>
      </c>
      <c r="I156" s="113">
        <v>0</v>
      </c>
      <c r="J156" s="113">
        <v>0</v>
      </c>
      <c r="K156" s="113">
        <v>0</v>
      </c>
      <c r="L156" s="113">
        <v>0</v>
      </c>
      <c r="M156" s="113">
        <v>0</v>
      </c>
      <c r="N156" s="113">
        <v>0</v>
      </c>
      <c r="O156" s="113">
        <v>0</v>
      </c>
      <c r="P156" s="113">
        <v>0</v>
      </c>
      <c r="Q156" s="113">
        <v>0</v>
      </c>
      <c r="R156" s="113">
        <v>0</v>
      </c>
      <c r="S156" s="113">
        <v>0</v>
      </c>
      <c r="T156" s="113">
        <v>0</v>
      </c>
      <c r="U156" s="113">
        <v>0</v>
      </c>
      <c r="V156" s="113">
        <v>0</v>
      </c>
      <c r="W156" s="113">
        <v>0</v>
      </c>
      <c r="X156" s="113">
        <v>0</v>
      </c>
      <c r="Y156" s="113">
        <v>0</v>
      </c>
      <c r="Z156" s="113">
        <v>0</v>
      </c>
      <c r="AA156" s="113">
        <v>0</v>
      </c>
      <c r="AB156" s="113">
        <v>0</v>
      </c>
      <c r="AC156" s="113">
        <v>0</v>
      </c>
      <c r="AD156" s="113">
        <v>0</v>
      </c>
      <c r="AE156" s="113">
        <v>0</v>
      </c>
      <c r="AF156" s="113">
        <v>0</v>
      </c>
      <c r="AG156" s="113">
        <v>0</v>
      </c>
      <c r="AH156" s="113">
        <v>0</v>
      </c>
      <c r="AI156" s="113">
        <v>0</v>
      </c>
      <c r="AJ156" s="113">
        <v>0</v>
      </c>
      <c r="AK156" s="113">
        <v>0</v>
      </c>
      <c r="AL156" s="113">
        <v>0</v>
      </c>
      <c r="AM156" s="113">
        <f t="shared" si="2"/>
        <v>0</v>
      </c>
      <c r="AP156" s="70"/>
    </row>
    <row r="157" spans="1:42" ht="33" customHeight="1">
      <c r="A157" s="257">
        <v>346</v>
      </c>
      <c r="B157" s="88" t="s">
        <v>820</v>
      </c>
      <c r="C157" s="89" t="s">
        <v>1332</v>
      </c>
      <c r="D157" s="113">
        <v>0</v>
      </c>
      <c r="E157" s="113">
        <v>0</v>
      </c>
      <c r="F157" s="113">
        <v>0</v>
      </c>
      <c r="G157" s="113">
        <v>2036.52</v>
      </c>
      <c r="H157" s="113">
        <v>0</v>
      </c>
      <c r="I157" s="113">
        <v>0</v>
      </c>
      <c r="J157" s="113">
        <v>0</v>
      </c>
      <c r="K157" s="113">
        <v>0</v>
      </c>
      <c r="L157" s="113">
        <v>0</v>
      </c>
      <c r="M157" s="113">
        <v>0</v>
      </c>
      <c r="N157" s="113">
        <v>0</v>
      </c>
      <c r="O157" s="113">
        <v>0</v>
      </c>
      <c r="P157" s="113">
        <v>0</v>
      </c>
      <c r="Q157" s="113">
        <v>0</v>
      </c>
      <c r="R157" s="113">
        <v>0</v>
      </c>
      <c r="S157" s="113">
        <v>0</v>
      </c>
      <c r="T157" s="113">
        <v>0</v>
      </c>
      <c r="U157" s="113">
        <v>0</v>
      </c>
      <c r="V157" s="113">
        <v>0</v>
      </c>
      <c r="W157" s="113">
        <v>0</v>
      </c>
      <c r="X157" s="113">
        <v>0</v>
      </c>
      <c r="Y157" s="113">
        <v>0</v>
      </c>
      <c r="Z157" s="113">
        <v>0</v>
      </c>
      <c r="AA157" s="113">
        <v>0</v>
      </c>
      <c r="AB157" s="113">
        <v>0</v>
      </c>
      <c r="AC157" s="113">
        <v>0</v>
      </c>
      <c r="AD157" s="113">
        <v>0</v>
      </c>
      <c r="AE157" s="113">
        <v>0</v>
      </c>
      <c r="AF157" s="113">
        <v>0</v>
      </c>
      <c r="AG157" s="113">
        <v>0</v>
      </c>
      <c r="AH157" s="113">
        <v>0</v>
      </c>
      <c r="AI157" s="113">
        <v>0</v>
      </c>
      <c r="AJ157" s="113">
        <v>0</v>
      </c>
      <c r="AK157" s="113">
        <v>0</v>
      </c>
      <c r="AL157" s="113">
        <v>0</v>
      </c>
      <c r="AM157" s="113">
        <f t="shared" si="2"/>
        <v>2036.52</v>
      </c>
      <c r="AP157" s="70"/>
    </row>
    <row r="158" spans="1:42" ht="33" customHeight="1">
      <c r="A158" s="257">
        <v>347</v>
      </c>
      <c r="B158" s="88" t="s">
        <v>821</v>
      </c>
      <c r="C158" s="89" t="s">
        <v>1332</v>
      </c>
      <c r="D158" s="113">
        <v>0</v>
      </c>
      <c r="E158" s="113">
        <v>0</v>
      </c>
      <c r="F158" s="113">
        <v>607</v>
      </c>
      <c r="G158" s="113">
        <v>0</v>
      </c>
      <c r="H158" s="113">
        <v>0</v>
      </c>
      <c r="I158" s="113">
        <v>0</v>
      </c>
      <c r="J158" s="113">
        <v>0</v>
      </c>
      <c r="K158" s="113">
        <v>0</v>
      </c>
      <c r="L158" s="113">
        <v>0</v>
      </c>
      <c r="M158" s="113">
        <v>0</v>
      </c>
      <c r="N158" s="113">
        <v>0</v>
      </c>
      <c r="O158" s="113">
        <v>0</v>
      </c>
      <c r="P158" s="113">
        <v>0</v>
      </c>
      <c r="Q158" s="113">
        <v>0</v>
      </c>
      <c r="R158" s="113">
        <v>0</v>
      </c>
      <c r="S158" s="113">
        <v>0</v>
      </c>
      <c r="T158" s="113">
        <v>0</v>
      </c>
      <c r="U158" s="113">
        <v>0</v>
      </c>
      <c r="V158" s="113">
        <v>0</v>
      </c>
      <c r="W158" s="113">
        <v>0</v>
      </c>
      <c r="X158" s="113">
        <v>0</v>
      </c>
      <c r="Y158" s="113">
        <v>0</v>
      </c>
      <c r="Z158" s="113">
        <v>0</v>
      </c>
      <c r="AA158" s="113">
        <v>0</v>
      </c>
      <c r="AB158" s="113">
        <v>0</v>
      </c>
      <c r="AC158" s="113">
        <v>0</v>
      </c>
      <c r="AD158" s="113">
        <v>0</v>
      </c>
      <c r="AE158" s="113">
        <v>0</v>
      </c>
      <c r="AF158" s="113">
        <v>0</v>
      </c>
      <c r="AG158" s="113">
        <v>0</v>
      </c>
      <c r="AH158" s="113">
        <v>0</v>
      </c>
      <c r="AI158" s="113">
        <v>0</v>
      </c>
      <c r="AJ158" s="113">
        <v>0</v>
      </c>
      <c r="AK158" s="113">
        <v>0</v>
      </c>
      <c r="AL158" s="113">
        <v>0</v>
      </c>
      <c r="AM158" s="113">
        <f t="shared" si="2"/>
        <v>607</v>
      </c>
      <c r="AP158" s="70"/>
    </row>
    <row r="159" spans="1:42" ht="33" customHeight="1">
      <c r="A159" s="257">
        <v>348</v>
      </c>
      <c r="B159" s="88" t="s">
        <v>822</v>
      </c>
      <c r="C159" s="89" t="s">
        <v>1336</v>
      </c>
      <c r="D159" s="113">
        <v>0</v>
      </c>
      <c r="E159" s="113">
        <v>0</v>
      </c>
      <c r="F159" s="113">
        <v>1343605.84</v>
      </c>
      <c r="G159" s="113">
        <v>0</v>
      </c>
      <c r="H159" s="113">
        <v>0</v>
      </c>
      <c r="I159" s="113">
        <v>0</v>
      </c>
      <c r="J159" s="113">
        <v>0</v>
      </c>
      <c r="K159" s="113">
        <v>0</v>
      </c>
      <c r="L159" s="113">
        <v>0</v>
      </c>
      <c r="M159" s="113">
        <v>0</v>
      </c>
      <c r="N159" s="113">
        <v>0</v>
      </c>
      <c r="O159" s="113">
        <v>0</v>
      </c>
      <c r="P159" s="113">
        <v>0</v>
      </c>
      <c r="Q159" s="113">
        <v>0</v>
      </c>
      <c r="R159" s="113">
        <v>0</v>
      </c>
      <c r="S159" s="113">
        <v>0</v>
      </c>
      <c r="T159" s="113">
        <v>0</v>
      </c>
      <c r="U159" s="113">
        <v>0</v>
      </c>
      <c r="V159" s="113">
        <v>0</v>
      </c>
      <c r="W159" s="113">
        <v>0</v>
      </c>
      <c r="X159" s="113">
        <v>0</v>
      </c>
      <c r="Y159" s="113">
        <v>0</v>
      </c>
      <c r="Z159" s="113">
        <v>0</v>
      </c>
      <c r="AA159" s="113">
        <v>0</v>
      </c>
      <c r="AB159" s="113">
        <v>0</v>
      </c>
      <c r="AC159" s="113">
        <v>0</v>
      </c>
      <c r="AD159" s="113">
        <v>0</v>
      </c>
      <c r="AE159" s="113">
        <v>0</v>
      </c>
      <c r="AF159" s="113">
        <v>0</v>
      </c>
      <c r="AG159" s="113">
        <v>0</v>
      </c>
      <c r="AH159" s="113">
        <v>0</v>
      </c>
      <c r="AI159" s="113">
        <v>0</v>
      </c>
      <c r="AJ159" s="113">
        <v>0</v>
      </c>
      <c r="AK159" s="113">
        <v>0</v>
      </c>
      <c r="AL159" s="113">
        <v>0</v>
      </c>
      <c r="AM159" s="113">
        <f t="shared" si="2"/>
        <v>1343605.84</v>
      </c>
      <c r="AP159" s="70"/>
    </row>
    <row r="160" spans="1:42" ht="33" hidden="1" customHeight="1">
      <c r="A160" s="87">
        <v>349</v>
      </c>
      <c r="B160" s="88" t="s">
        <v>823</v>
      </c>
      <c r="C160" s="89" t="s">
        <v>1334</v>
      </c>
      <c r="D160" s="113">
        <v>0</v>
      </c>
      <c r="E160" s="113">
        <v>0</v>
      </c>
      <c r="F160" s="113">
        <v>0</v>
      </c>
      <c r="G160" s="113">
        <v>0</v>
      </c>
      <c r="H160" s="113">
        <v>0</v>
      </c>
      <c r="I160" s="113">
        <v>0</v>
      </c>
      <c r="J160" s="113">
        <v>0</v>
      </c>
      <c r="K160" s="113">
        <v>0</v>
      </c>
      <c r="L160" s="113">
        <v>0</v>
      </c>
      <c r="M160" s="113">
        <v>0</v>
      </c>
      <c r="N160" s="113">
        <v>0</v>
      </c>
      <c r="O160" s="113">
        <v>0</v>
      </c>
      <c r="P160" s="113">
        <v>0</v>
      </c>
      <c r="Q160" s="113">
        <v>0</v>
      </c>
      <c r="R160" s="113">
        <v>0</v>
      </c>
      <c r="S160" s="113">
        <v>0</v>
      </c>
      <c r="T160" s="113">
        <v>0</v>
      </c>
      <c r="U160" s="113">
        <v>0</v>
      </c>
      <c r="V160" s="113">
        <v>0</v>
      </c>
      <c r="W160" s="113">
        <v>0</v>
      </c>
      <c r="X160" s="113">
        <v>0</v>
      </c>
      <c r="Y160" s="113">
        <v>0</v>
      </c>
      <c r="Z160" s="113">
        <v>0</v>
      </c>
      <c r="AA160" s="113">
        <v>0</v>
      </c>
      <c r="AB160" s="113">
        <v>0</v>
      </c>
      <c r="AC160" s="113">
        <v>0</v>
      </c>
      <c r="AD160" s="113">
        <v>0</v>
      </c>
      <c r="AE160" s="113">
        <v>0</v>
      </c>
      <c r="AF160" s="113">
        <v>0</v>
      </c>
      <c r="AG160" s="113">
        <v>0</v>
      </c>
      <c r="AH160" s="113">
        <v>0</v>
      </c>
      <c r="AI160" s="113">
        <v>0</v>
      </c>
      <c r="AJ160" s="113">
        <v>0</v>
      </c>
      <c r="AK160" s="113">
        <v>0</v>
      </c>
      <c r="AL160" s="113">
        <v>0</v>
      </c>
      <c r="AM160" s="113">
        <f t="shared" si="2"/>
        <v>0</v>
      </c>
      <c r="AP160" s="70"/>
    </row>
    <row r="161" spans="1:42" ht="33" hidden="1" customHeight="1">
      <c r="A161" s="87">
        <v>371</v>
      </c>
      <c r="B161" s="88" t="s">
        <v>824</v>
      </c>
      <c r="C161" s="89" t="s">
        <v>1333</v>
      </c>
      <c r="D161" s="113">
        <v>0</v>
      </c>
      <c r="E161" s="113">
        <v>0</v>
      </c>
      <c r="F161" s="113">
        <v>0</v>
      </c>
      <c r="G161" s="113">
        <v>0</v>
      </c>
      <c r="H161" s="113">
        <v>0</v>
      </c>
      <c r="I161" s="113">
        <v>0</v>
      </c>
      <c r="J161" s="113">
        <v>0</v>
      </c>
      <c r="K161" s="113">
        <v>0</v>
      </c>
      <c r="L161" s="113">
        <v>0</v>
      </c>
      <c r="M161" s="113">
        <v>0</v>
      </c>
      <c r="N161" s="113">
        <v>0</v>
      </c>
      <c r="O161" s="113">
        <v>0</v>
      </c>
      <c r="P161" s="113">
        <v>0</v>
      </c>
      <c r="Q161" s="113">
        <v>0</v>
      </c>
      <c r="R161" s="113">
        <v>0</v>
      </c>
      <c r="S161" s="113">
        <v>0</v>
      </c>
      <c r="T161" s="113">
        <v>0</v>
      </c>
      <c r="U161" s="113">
        <v>0</v>
      </c>
      <c r="V161" s="113">
        <v>0</v>
      </c>
      <c r="W161" s="113">
        <v>0</v>
      </c>
      <c r="X161" s="113">
        <v>0</v>
      </c>
      <c r="Y161" s="113">
        <v>0</v>
      </c>
      <c r="Z161" s="113">
        <v>0</v>
      </c>
      <c r="AA161" s="113">
        <v>0</v>
      </c>
      <c r="AB161" s="113">
        <v>0</v>
      </c>
      <c r="AC161" s="113">
        <v>0</v>
      </c>
      <c r="AD161" s="113">
        <v>0</v>
      </c>
      <c r="AE161" s="113">
        <v>0</v>
      </c>
      <c r="AF161" s="113">
        <v>0</v>
      </c>
      <c r="AG161" s="113">
        <v>0</v>
      </c>
      <c r="AH161" s="113">
        <v>0</v>
      </c>
      <c r="AI161" s="113">
        <v>0</v>
      </c>
      <c r="AJ161" s="113">
        <v>0</v>
      </c>
      <c r="AK161" s="113">
        <v>0</v>
      </c>
      <c r="AL161" s="113">
        <v>0</v>
      </c>
      <c r="AM161" s="113">
        <f t="shared" si="2"/>
        <v>0</v>
      </c>
      <c r="AP161" s="70"/>
    </row>
    <row r="162" spans="1:42" ht="33" hidden="1" customHeight="1">
      <c r="A162" s="87">
        <v>372</v>
      </c>
      <c r="B162" s="88" t="s">
        <v>1268</v>
      </c>
      <c r="C162" s="89" t="s">
        <v>1335</v>
      </c>
      <c r="D162" s="113">
        <v>0</v>
      </c>
      <c r="E162" s="113">
        <v>0</v>
      </c>
      <c r="F162" s="113">
        <v>0</v>
      </c>
      <c r="G162" s="113">
        <v>0</v>
      </c>
      <c r="H162" s="113">
        <v>0</v>
      </c>
      <c r="I162" s="113">
        <v>0</v>
      </c>
      <c r="J162" s="113">
        <v>0</v>
      </c>
      <c r="K162" s="113">
        <v>0</v>
      </c>
      <c r="L162" s="113">
        <v>0</v>
      </c>
      <c r="M162" s="113">
        <v>0</v>
      </c>
      <c r="N162" s="113">
        <v>0</v>
      </c>
      <c r="O162" s="113">
        <v>0</v>
      </c>
      <c r="P162" s="113">
        <v>0</v>
      </c>
      <c r="Q162" s="113">
        <v>0</v>
      </c>
      <c r="R162" s="113">
        <v>0</v>
      </c>
      <c r="S162" s="113">
        <v>0</v>
      </c>
      <c r="T162" s="113">
        <v>0</v>
      </c>
      <c r="U162" s="113">
        <v>0</v>
      </c>
      <c r="V162" s="113">
        <v>0</v>
      </c>
      <c r="W162" s="113">
        <v>0</v>
      </c>
      <c r="X162" s="113">
        <v>0</v>
      </c>
      <c r="Y162" s="113">
        <v>0</v>
      </c>
      <c r="Z162" s="113">
        <v>0</v>
      </c>
      <c r="AA162" s="113">
        <v>0</v>
      </c>
      <c r="AB162" s="113">
        <v>0</v>
      </c>
      <c r="AC162" s="113">
        <v>0</v>
      </c>
      <c r="AD162" s="113">
        <v>0</v>
      </c>
      <c r="AE162" s="113">
        <v>0</v>
      </c>
      <c r="AF162" s="113">
        <v>0</v>
      </c>
      <c r="AG162" s="113">
        <v>0</v>
      </c>
      <c r="AH162" s="113">
        <v>0</v>
      </c>
      <c r="AI162" s="113">
        <v>0</v>
      </c>
      <c r="AJ162" s="113">
        <v>0</v>
      </c>
      <c r="AK162" s="113">
        <v>0</v>
      </c>
      <c r="AL162" s="113">
        <v>0</v>
      </c>
      <c r="AM162" s="113">
        <f t="shared" si="2"/>
        <v>0</v>
      </c>
      <c r="AP162" s="70"/>
    </row>
    <row r="163" spans="1:42" ht="33" customHeight="1">
      <c r="A163" s="257">
        <v>373</v>
      </c>
      <c r="B163" s="88" t="s">
        <v>1269</v>
      </c>
      <c r="C163" s="89" t="s">
        <v>1335</v>
      </c>
      <c r="D163" s="113">
        <v>0</v>
      </c>
      <c r="E163" s="113">
        <v>0</v>
      </c>
      <c r="F163" s="113">
        <v>0</v>
      </c>
      <c r="G163" s="268">
        <f>210844.36-164421.03</f>
        <v>46423.329999999987</v>
      </c>
      <c r="H163" s="113">
        <v>0</v>
      </c>
      <c r="I163" s="113">
        <v>0</v>
      </c>
      <c r="J163" s="113">
        <v>0</v>
      </c>
      <c r="K163" s="113">
        <v>0</v>
      </c>
      <c r="L163" s="113">
        <v>0</v>
      </c>
      <c r="M163" s="113">
        <v>0</v>
      </c>
      <c r="N163" s="113">
        <v>0</v>
      </c>
      <c r="O163" s="113">
        <v>0</v>
      </c>
      <c r="P163" s="113">
        <v>0</v>
      </c>
      <c r="Q163" s="113">
        <v>21041056.579999998</v>
      </c>
      <c r="R163" s="113">
        <v>0</v>
      </c>
      <c r="S163" s="113">
        <v>0</v>
      </c>
      <c r="T163" s="113">
        <v>0</v>
      </c>
      <c r="U163" s="113">
        <v>0</v>
      </c>
      <c r="V163" s="113">
        <v>0</v>
      </c>
      <c r="W163" s="113">
        <v>0</v>
      </c>
      <c r="X163" s="113">
        <v>0</v>
      </c>
      <c r="Y163" s="113">
        <v>0</v>
      </c>
      <c r="Z163" s="113">
        <v>0</v>
      </c>
      <c r="AA163" s="113">
        <v>0</v>
      </c>
      <c r="AB163" s="113">
        <v>0</v>
      </c>
      <c r="AC163" s="113">
        <v>0</v>
      </c>
      <c r="AD163" s="113">
        <v>0</v>
      </c>
      <c r="AE163" s="113">
        <v>0</v>
      </c>
      <c r="AF163" s="113">
        <v>0</v>
      </c>
      <c r="AG163" s="113">
        <v>0</v>
      </c>
      <c r="AH163" s="113">
        <v>0</v>
      </c>
      <c r="AI163" s="113">
        <v>0</v>
      </c>
      <c r="AJ163" s="113">
        <v>0</v>
      </c>
      <c r="AK163" s="113">
        <v>0</v>
      </c>
      <c r="AL163" s="113">
        <v>0</v>
      </c>
      <c r="AM163" s="113">
        <f t="shared" si="2"/>
        <v>21087479.909999996</v>
      </c>
      <c r="AP163" s="70"/>
    </row>
    <row r="164" spans="1:42" ht="33" customHeight="1">
      <c r="A164" s="257">
        <v>374</v>
      </c>
      <c r="B164" s="88" t="s">
        <v>1270</v>
      </c>
      <c r="C164" s="89" t="s">
        <v>1339</v>
      </c>
      <c r="D164" s="113">
        <v>0</v>
      </c>
      <c r="E164" s="113">
        <v>0</v>
      </c>
      <c r="F164" s="113">
        <v>0</v>
      </c>
      <c r="G164" s="113">
        <v>362.08</v>
      </c>
      <c r="H164" s="113">
        <v>0</v>
      </c>
      <c r="I164" s="113">
        <v>0</v>
      </c>
      <c r="J164" s="113">
        <v>0</v>
      </c>
      <c r="K164" s="113">
        <v>0</v>
      </c>
      <c r="L164" s="113">
        <v>0</v>
      </c>
      <c r="M164" s="113">
        <v>0</v>
      </c>
      <c r="N164" s="113">
        <v>0</v>
      </c>
      <c r="O164" s="113">
        <v>0</v>
      </c>
      <c r="P164" s="113">
        <v>0</v>
      </c>
      <c r="Q164" s="113">
        <v>0</v>
      </c>
      <c r="R164" s="113">
        <v>0</v>
      </c>
      <c r="S164" s="113">
        <v>0</v>
      </c>
      <c r="T164" s="113">
        <v>0</v>
      </c>
      <c r="U164" s="113">
        <v>0</v>
      </c>
      <c r="V164" s="113">
        <v>0</v>
      </c>
      <c r="W164" s="113">
        <v>0</v>
      </c>
      <c r="X164" s="113">
        <v>0</v>
      </c>
      <c r="Y164" s="113">
        <v>0</v>
      </c>
      <c r="Z164" s="113">
        <v>0</v>
      </c>
      <c r="AA164" s="113">
        <v>0</v>
      </c>
      <c r="AB164" s="113">
        <v>0</v>
      </c>
      <c r="AC164" s="113">
        <v>0</v>
      </c>
      <c r="AD164" s="113">
        <v>0</v>
      </c>
      <c r="AE164" s="113">
        <v>0</v>
      </c>
      <c r="AF164" s="113">
        <v>0</v>
      </c>
      <c r="AG164" s="113">
        <v>0</v>
      </c>
      <c r="AH164" s="113">
        <v>0</v>
      </c>
      <c r="AI164" s="113">
        <v>0</v>
      </c>
      <c r="AJ164" s="113">
        <v>0</v>
      </c>
      <c r="AK164" s="113">
        <v>0</v>
      </c>
      <c r="AL164" s="113">
        <v>0</v>
      </c>
      <c r="AM164" s="113">
        <f t="shared" si="2"/>
        <v>362.08</v>
      </c>
      <c r="AP164" s="70"/>
    </row>
    <row r="165" spans="1:42" ht="33" hidden="1" customHeight="1">
      <c r="A165" s="87">
        <v>375</v>
      </c>
      <c r="B165" s="88" t="s">
        <v>1271</v>
      </c>
      <c r="C165" s="115" t="s">
        <v>1298</v>
      </c>
      <c r="D165" s="113">
        <v>0</v>
      </c>
      <c r="E165" s="113">
        <v>0</v>
      </c>
      <c r="F165" s="113">
        <v>0</v>
      </c>
      <c r="G165" s="113">
        <v>0</v>
      </c>
      <c r="H165" s="113">
        <v>0</v>
      </c>
      <c r="I165" s="113">
        <v>0</v>
      </c>
      <c r="J165" s="113">
        <v>0</v>
      </c>
      <c r="K165" s="113">
        <v>0</v>
      </c>
      <c r="L165" s="113">
        <v>0</v>
      </c>
      <c r="M165" s="113">
        <v>0</v>
      </c>
      <c r="N165" s="113">
        <v>0</v>
      </c>
      <c r="O165" s="113">
        <v>0</v>
      </c>
      <c r="P165" s="113">
        <v>0</v>
      </c>
      <c r="Q165" s="113">
        <v>0</v>
      </c>
      <c r="R165" s="113">
        <v>0</v>
      </c>
      <c r="S165" s="113">
        <v>0</v>
      </c>
      <c r="T165" s="113">
        <v>0</v>
      </c>
      <c r="U165" s="113">
        <v>0</v>
      </c>
      <c r="V165" s="113">
        <v>0</v>
      </c>
      <c r="W165" s="113">
        <v>0</v>
      </c>
      <c r="X165" s="113">
        <v>0</v>
      </c>
      <c r="Y165" s="113">
        <v>0</v>
      </c>
      <c r="Z165" s="113">
        <v>0</v>
      </c>
      <c r="AA165" s="113">
        <v>0</v>
      </c>
      <c r="AB165" s="113">
        <v>0</v>
      </c>
      <c r="AC165" s="113">
        <v>0</v>
      </c>
      <c r="AD165" s="113">
        <v>0</v>
      </c>
      <c r="AE165" s="113">
        <v>0</v>
      </c>
      <c r="AF165" s="113">
        <v>0</v>
      </c>
      <c r="AG165" s="113">
        <v>0</v>
      </c>
      <c r="AH165" s="113">
        <v>0</v>
      </c>
      <c r="AI165" s="113">
        <v>0</v>
      </c>
      <c r="AJ165" s="113">
        <v>0</v>
      </c>
      <c r="AK165" s="113">
        <v>0</v>
      </c>
      <c r="AL165" s="113">
        <v>0</v>
      </c>
      <c r="AM165" s="113">
        <f t="shared" si="2"/>
        <v>0</v>
      </c>
      <c r="AP165" s="70"/>
    </row>
    <row r="166" spans="1:42" ht="33" customHeight="1">
      <c r="A166" s="257">
        <v>376</v>
      </c>
      <c r="B166" s="88" t="s">
        <v>1272</v>
      </c>
      <c r="C166" s="89" t="s">
        <v>1332</v>
      </c>
      <c r="D166" s="113">
        <v>0</v>
      </c>
      <c r="E166" s="113">
        <v>0</v>
      </c>
      <c r="F166" s="113">
        <v>0</v>
      </c>
      <c r="G166" s="113">
        <v>265.20999999999998</v>
      </c>
      <c r="H166" s="113">
        <v>0</v>
      </c>
      <c r="I166" s="113">
        <v>462288.59</v>
      </c>
      <c r="J166" s="113">
        <v>0</v>
      </c>
      <c r="K166" s="113">
        <v>0</v>
      </c>
      <c r="L166" s="113">
        <v>103398.71</v>
      </c>
      <c r="M166" s="113">
        <v>0</v>
      </c>
      <c r="N166" s="113">
        <v>0</v>
      </c>
      <c r="O166" s="113">
        <v>0</v>
      </c>
      <c r="P166" s="113">
        <v>0</v>
      </c>
      <c r="Q166" s="113">
        <v>0</v>
      </c>
      <c r="R166" s="113">
        <v>0</v>
      </c>
      <c r="S166" s="113">
        <v>0</v>
      </c>
      <c r="T166" s="113">
        <v>0</v>
      </c>
      <c r="U166" s="113">
        <v>0</v>
      </c>
      <c r="V166" s="113">
        <v>0</v>
      </c>
      <c r="W166" s="113">
        <v>0</v>
      </c>
      <c r="X166" s="113">
        <v>0</v>
      </c>
      <c r="Y166" s="113">
        <v>0</v>
      </c>
      <c r="Z166" s="113">
        <v>0</v>
      </c>
      <c r="AA166" s="113">
        <v>0</v>
      </c>
      <c r="AB166" s="113">
        <v>0</v>
      </c>
      <c r="AC166" s="113">
        <v>0</v>
      </c>
      <c r="AD166" s="113">
        <v>0</v>
      </c>
      <c r="AE166" s="113">
        <v>0</v>
      </c>
      <c r="AF166" s="113">
        <v>0</v>
      </c>
      <c r="AG166" s="113">
        <v>0</v>
      </c>
      <c r="AH166" s="113">
        <v>0</v>
      </c>
      <c r="AI166" s="113">
        <v>0</v>
      </c>
      <c r="AJ166" s="113">
        <v>0</v>
      </c>
      <c r="AK166" s="113">
        <v>0</v>
      </c>
      <c r="AL166" s="113">
        <v>0</v>
      </c>
      <c r="AM166" s="113">
        <f t="shared" si="2"/>
        <v>565952.51</v>
      </c>
      <c r="AP166" s="70"/>
    </row>
    <row r="167" spans="1:42" ht="33" hidden="1" customHeight="1">
      <c r="A167" s="87">
        <v>377</v>
      </c>
      <c r="B167" s="88" t="s">
        <v>1273</v>
      </c>
      <c r="C167" s="115" t="s">
        <v>1298</v>
      </c>
      <c r="D167" s="113">
        <v>0</v>
      </c>
      <c r="E167" s="113">
        <v>0</v>
      </c>
      <c r="F167" s="113">
        <v>0</v>
      </c>
      <c r="G167" s="113">
        <v>0</v>
      </c>
      <c r="H167" s="113">
        <v>0</v>
      </c>
      <c r="I167" s="113">
        <v>0</v>
      </c>
      <c r="J167" s="113">
        <v>0</v>
      </c>
      <c r="K167" s="113">
        <v>0</v>
      </c>
      <c r="L167" s="113">
        <v>0</v>
      </c>
      <c r="M167" s="113">
        <v>0</v>
      </c>
      <c r="N167" s="113">
        <v>0</v>
      </c>
      <c r="O167" s="113">
        <v>0</v>
      </c>
      <c r="P167" s="113">
        <v>0</v>
      </c>
      <c r="Q167" s="113">
        <v>0</v>
      </c>
      <c r="R167" s="113">
        <v>0</v>
      </c>
      <c r="S167" s="113">
        <v>0</v>
      </c>
      <c r="T167" s="113">
        <v>0</v>
      </c>
      <c r="U167" s="113">
        <v>0</v>
      </c>
      <c r="V167" s="113">
        <v>0</v>
      </c>
      <c r="W167" s="113">
        <v>0</v>
      </c>
      <c r="X167" s="113">
        <v>0</v>
      </c>
      <c r="Y167" s="113">
        <v>0</v>
      </c>
      <c r="Z167" s="113">
        <v>0</v>
      </c>
      <c r="AA167" s="113">
        <v>0</v>
      </c>
      <c r="AB167" s="113">
        <v>0</v>
      </c>
      <c r="AC167" s="113">
        <v>0</v>
      </c>
      <c r="AD167" s="113">
        <v>0</v>
      </c>
      <c r="AE167" s="113">
        <v>0</v>
      </c>
      <c r="AF167" s="113">
        <v>0</v>
      </c>
      <c r="AG167" s="113">
        <v>0</v>
      </c>
      <c r="AH167" s="113">
        <v>0</v>
      </c>
      <c r="AI167" s="113">
        <v>0</v>
      </c>
      <c r="AJ167" s="113">
        <v>0</v>
      </c>
      <c r="AK167" s="113">
        <v>0</v>
      </c>
      <c r="AL167" s="113">
        <v>0</v>
      </c>
      <c r="AM167" s="113">
        <f t="shared" si="2"/>
        <v>0</v>
      </c>
      <c r="AP167" s="70"/>
    </row>
    <row r="168" spans="1:42" ht="33" customHeight="1">
      <c r="A168" s="257">
        <v>378</v>
      </c>
      <c r="B168" s="88" t="s">
        <v>1274</v>
      </c>
      <c r="C168" s="115" t="s">
        <v>1406</v>
      </c>
      <c r="D168" s="113">
        <v>0</v>
      </c>
      <c r="E168" s="113">
        <v>0</v>
      </c>
      <c r="F168" s="113">
        <v>0</v>
      </c>
      <c r="G168" s="113">
        <v>853.94</v>
      </c>
      <c r="H168" s="113">
        <v>0</v>
      </c>
      <c r="I168" s="113">
        <v>300</v>
      </c>
      <c r="J168" s="113">
        <v>0</v>
      </c>
      <c r="K168" s="113">
        <v>0</v>
      </c>
      <c r="L168" s="113">
        <v>270.41000000000003</v>
      </c>
      <c r="M168" s="113">
        <v>0</v>
      </c>
      <c r="N168" s="113">
        <v>0</v>
      </c>
      <c r="O168" s="113">
        <v>0</v>
      </c>
      <c r="P168" s="113">
        <v>0</v>
      </c>
      <c r="Q168" s="113">
        <v>0</v>
      </c>
      <c r="R168" s="113">
        <v>0</v>
      </c>
      <c r="S168" s="113">
        <v>0</v>
      </c>
      <c r="T168" s="113">
        <v>0</v>
      </c>
      <c r="U168" s="113">
        <v>0</v>
      </c>
      <c r="V168" s="113">
        <v>0</v>
      </c>
      <c r="W168" s="113">
        <v>0</v>
      </c>
      <c r="X168" s="113">
        <v>0</v>
      </c>
      <c r="Y168" s="113">
        <v>0</v>
      </c>
      <c r="Z168" s="113">
        <v>0</v>
      </c>
      <c r="AA168" s="113">
        <v>0</v>
      </c>
      <c r="AB168" s="113">
        <v>0</v>
      </c>
      <c r="AC168" s="113">
        <v>0</v>
      </c>
      <c r="AD168" s="113">
        <v>0</v>
      </c>
      <c r="AE168" s="113">
        <v>0</v>
      </c>
      <c r="AF168" s="113">
        <v>0</v>
      </c>
      <c r="AG168" s="113">
        <v>0</v>
      </c>
      <c r="AH168" s="113">
        <v>0</v>
      </c>
      <c r="AI168" s="113">
        <v>0</v>
      </c>
      <c r="AJ168" s="113">
        <v>0</v>
      </c>
      <c r="AK168" s="113">
        <v>0</v>
      </c>
      <c r="AL168" s="113">
        <v>0</v>
      </c>
      <c r="AM168" s="113">
        <f t="shared" si="2"/>
        <v>1424.3500000000001</v>
      </c>
      <c r="AP168" s="70"/>
    </row>
    <row r="169" spans="1:42" ht="33" customHeight="1">
      <c r="A169" s="257">
        <v>380</v>
      </c>
      <c r="B169" s="88" t="s">
        <v>1327</v>
      </c>
      <c r="C169" s="115" t="s">
        <v>1336</v>
      </c>
      <c r="D169" s="113">
        <v>0</v>
      </c>
      <c r="E169" s="113">
        <v>0</v>
      </c>
      <c r="F169" s="113">
        <v>57188.54</v>
      </c>
      <c r="G169" s="113">
        <v>0</v>
      </c>
      <c r="H169" s="113">
        <v>0</v>
      </c>
      <c r="I169" s="113">
        <v>0</v>
      </c>
      <c r="J169" s="113">
        <v>0</v>
      </c>
      <c r="K169" s="113">
        <v>0</v>
      </c>
      <c r="L169" s="113">
        <v>0</v>
      </c>
      <c r="M169" s="113">
        <v>0</v>
      </c>
      <c r="N169" s="113">
        <v>0</v>
      </c>
      <c r="O169" s="113">
        <v>0</v>
      </c>
      <c r="P169" s="113">
        <v>0</v>
      </c>
      <c r="Q169" s="113">
        <v>0</v>
      </c>
      <c r="R169" s="113">
        <v>0</v>
      </c>
      <c r="S169" s="113">
        <v>0</v>
      </c>
      <c r="T169" s="113">
        <v>0</v>
      </c>
      <c r="U169" s="113">
        <v>0</v>
      </c>
      <c r="V169" s="113">
        <v>0</v>
      </c>
      <c r="W169" s="113">
        <v>0</v>
      </c>
      <c r="X169" s="113">
        <v>0</v>
      </c>
      <c r="Y169" s="113">
        <v>0</v>
      </c>
      <c r="Z169" s="113">
        <v>0</v>
      </c>
      <c r="AA169" s="113">
        <v>0</v>
      </c>
      <c r="AB169" s="113">
        <v>0</v>
      </c>
      <c r="AC169" s="113">
        <v>0</v>
      </c>
      <c r="AD169" s="113">
        <v>0</v>
      </c>
      <c r="AE169" s="113">
        <v>0</v>
      </c>
      <c r="AF169" s="113">
        <v>0</v>
      </c>
      <c r="AG169" s="113">
        <v>0</v>
      </c>
      <c r="AH169" s="113">
        <v>0</v>
      </c>
      <c r="AI169" s="113">
        <v>0</v>
      </c>
      <c r="AJ169" s="113">
        <v>0</v>
      </c>
      <c r="AK169" s="113">
        <v>0</v>
      </c>
      <c r="AL169" s="113">
        <v>0</v>
      </c>
      <c r="AM169" s="113">
        <f t="shared" si="2"/>
        <v>57188.54</v>
      </c>
      <c r="AP169" s="70"/>
    </row>
    <row r="170" spans="1:42" ht="33" hidden="1" customHeight="1">
      <c r="A170" s="87">
        <v>411</v>
      </c>
      <c r="B170" s="88" t="s">
        <v>825</v>
      </c>
      <c r="C170" s="115" t="s">
        <v>1298</v>
      </c>
      <c r="D170" s="113">
        <v>0</v>
      </c>
      <c r="E170" s="113">
        <v>0</v>
      </c>
      <c r="F170" s="113">
        <v>0</v>
      </c>
      <c r="G170" s="113">
        <v>0</v>
      </c>
      <c r="H170" s="113">
        <v>0</v>
      </c>
      <c r="I170" s="113">
        <v>0</v>
      </c>
      <c r="J170" s="113">
        <v>0</v>
      </c>
      <c r="K170" s="113">
        <v>0</v>
      </c>
      <c r="L170" s="113">
        <v>0</v>
      </c>
      <c r="M170" s="113">
        <v>0</v>
      </c>
      <c r="N170" s="113">
        <v>0</v>
      </c>
      <c r="O170" s="113">
        <v>0</v>
      </c>
      <c r="P170" s="113">
        <v>0</v>
      </c>
      <c r="Q170" s="113">
        <v>0</v>
      </c>
      <c r="R170" s="113">
        <v>0</v>
      </c>
      <c r="S170" s="113">
        <v>0</v>
      </c>
      <c r="T170" s="113">
        <v>0</v>
      </c>
      <c r="U170" s="113">
        <v>0</v>
      </c>
      <c r="V170" s="113">
        <v>0</v>
      </c>
      <c r="W170" s="113">
        <v>0</v>
      </c>
      <c r="X170" s="113">
        <v>0</v>
      </c>
      <c r="Y170" s="113">
        <v>0</v>
      </c>
      <c r="Z170" s="113">
        <v>0</v>
      </c>
      <c r="AA170" s="113">
        <v>0</v>
      </c>
      <c r="AB170" s="113">
        <v>0</v>
      </c>
      <c r="AC170" s="113">
        <v>0</v>
      </c>
      <c r="AD170" s="113">
        <v>0</v>
      </c>
      <c r="AE170" s="113">
        <v>0</v>
      </c>
      <c r="AF170" s="113">
        <v>0</v>
      </c>
      <c r="AG170" s="113">
        <v>0</v>
      </c>
      <c r="AH170" s="113">
        <v>0</v>
      </c>
      <c r="AI170" s="113">
        <v>0</v>
      </c>
      <c r="AJ170" s="113">
        <v>0</v>
      </c>
      <c r="AK170" s="113">
        <v>0</v>
      </c>
      <c r="AL170" s="113">
        <v>0</v>
      </c>
      <c r="AM170" s="113">
        <f t="shared" si="2"/>
        <v>0</v>
      </c>
      <c r="AP170" s="70"/>
    </row>
    <row r="171" spans="1:42" ht="33" hidden="1" customHeight="1">
      <c r="A171" s="87">
        <v>417</v>
      </c>
      <c r="B171" s="88" t="s">
        <v>826</v>
      </c>
      <c r="C171" s="115" t="s">
        <v>1298</v>
      </c>
      <c r="D171" s="113">
        <v>0</v>
      </c>
      <c r="E171" s="113">
        <v>0</v>
      </c>
      <c r="F171" s="113">
        <v>0</v>
      </c>
      <c r="G171" s="113">
        <v>0</v>
      </c>
      <c r="H171" s="113">
        <v>0</v>
      </c>
      <c r="I171" s="113">
        <v>0</v>
      </c>
      <c r="J171" s="113">
        <v>0</v>
      </c>
      <c r="K171" s="113">
        <v>0</v>
      </c>
      <c r="L171" s="113">
        <v>0</v>
      </c>
      <c r="M171" s="113">
        <v>0</v>
      </c>
      <c r="N171" s="113">
        <v>0</v>
      </c>
      <c r="O171" s="113">
        <v>0</v>
      </c>
      <c r="P171" s="113">
        <v>0</v>
      </c>
      <c r="Q171" s="113">
        <v>0</v>
      </c>
      <c r="R171" s="113">
        <v>0</v>
      </c>
      <c r="S171" s="113">
        <v>0</v>
      </c>
      <c r="T171" s="113">
        <v>0</v>
      </c>
      <c r="U171" s="113">
        <v>0</v>
      </c>
      <c r="V171" s="113">
        <v>0</v>
      </c>
      <c r="W171" s="113">
        <v>0</v>
      </c>
      <c r="X171" s="113">
        <v>0</v>
      </c>
      <c r="Y171" s="113">
        <v>0</v>
      </c>
      <c r="Z171" s="113">
        <v>0</v>
      </c>
      <c r="AA171" s="113">
        <v>0</v>
      </c>
      <c r="AB171" s="113">
        <v>0</v>
      </c>
      <c r="AC171" s="113">
        <v>0</v>
      </c>
      <c r="AD171" s="113">
        <v>0</v>
      </c>
      <c r="AE171" s="113">
        <v>0</v>
      </c>
      <c r="AF171" s="113">
        <v>0</v>
      </c>
      <c r="AG171" s="113">
        <v>0</v>
      </c>
      <c r="AH171" s="113">
        <v>0</v>
      </c>
      <c r="AI171" s="113">
        <v>0</v>
      </c>
      <c r="AJ171" s="113">
        <v>0</v>
      </c>
      <c r="AK171" s="113">
        <v>0</v>
      </c>
      <c r="AL171" s="113">
        <v>0</v>
      </c>
      <c r="AM171" s="113">
        <f t="shared" si="2"/>
        <v>0</v>
      </c>
      <c r="AP171" s="70"/>
    </row>
    <row r="172" spans="1:42" ht="33" hidden="1" customHeight="1">
      <c r="A172" s="87">
        <v>418</v>
      </c>
      <c r="B172" s="88" t="s">
        <v>827</v>
      </c>
      <c r="C172" s="115" t="s">
        <v>1298</v>
      </c>
      <c r="D172" s="113">
        <v>0</v>
      </c>
      <c r="E172" s="113">
        <v>0</v>
      </c>
      <c r="F172" s="113">
        <v>0</v>
      </c>
      <c r="G172" s="113">
        <v>0</v>
      </c>
      <c r="H172" s="113">
        <v>0</v>
      </c>
      <c r="I172" s="113">
        <v>0</v>
      </c>
      <c r="J172" s="113">
        <v>0</v>
      </c>
      <c r="K172" s="113">
        <v>0</v>
      </c>
      <c r="L172" s="113">
        <v>0</v>
      </c>
      <c r="M172" s="113">
        <v>0</v>
      </c>
      <c r="N172" s="113">
        <v>0</v>
      </c>
      <c r="O172" s="113">
        <v>0</v>
      </c>
      <c r="P172" s="113">
        <v>0</v>
      </c>
      <c r="Q172" s="113">
        <v>0</v>
      </c>
      <c r="R172" s="113">
        <v>0</v>
      </c>
      <c r="S172" s="113">
        <v>0</v>
      </c>
      <c r="T172" s="113">
        <v>0</v>
      </c>
      <c r="U172" s="113">
        <v>0</v>
      </c>
      <c r="V172" s="113">
        <v>0</v>
      </c>
      <c r="W172" s="113">
        <v>0</v>
      </c>
      <c r="X172" s="113">
        <v>0</v>
      </c>
      <c r="Y172" s="113">
        <v>0</v>
      </c>
      <c r="Z172" s="113">
        <v>0</v>
      </c>
      <c r="AA172" s="113">
        <v>0</v>
      </c>
      <c r="AB172" s="113">
        <v>0</v>
      </c>
      <c r="AC172" s="113">
        <v>0</v>
      </c>
      <c r="AD172" s="113">
        <v>0</v>
      </c>
      <c r="AE172" s="113">
        <v>0</v>
      </c>
      <c r="AF172" s="113">
        <v>0</v>
      </c>
      <c r="AG172" s="113">
        <v>0</v>
      </c>
      <c r="AH172" s="113">
        <v>0</v>
      </c>
      <c r="AI172" s="113">
        <v>0</v>
      </c>
      <c r="AJ172" s="113">
        <v>0</v>
      </c>
      <c r="AK172" s="113">
        <v>0</v>
      </c>
      <c r="AL172" s="113">
        <v>0</v>
      </c>
      <c r="AM172" s="113">
        <f t="shared" si="2"/>
        <v>0</v>
      </c>
      <c r="AP172" s="70"/>
    </row>
    <row r="173" spans="1:42" ht="33" hidden="1" customHeight="1">
      <c r="A173" s="87">
        <v>422</v>
      </c>
      <c r="B173" s="88" t="s">
        <v>828</v>
      </c>
      <c r="C173" s="115" t="s">
        <v>1298</v>
      </c>
      <c r="D173" s="113">
        <v>0</v>
      </c>
      <c r="E173" s="113">
        <v>0</v>
      </c>
      <c r="F173" s="113">
        <v>0</v>
      </c>
      <c r="G173" s="113">
        <v>0</v>
      </c>
      <c r="H173" s="113">
        <v>0</v>
      </c>
      <c r="I173" s="113">
        <v>0</v>
      </c>
      <c r="J173" s="113">
        <v>0</v>
      </c>
      <c r="K173" s="113">
        <v>0</v>
      </c>
      <c r="L173" s="113">
        <v>0</v>
      </c>
      <c r="M173" s="113">
        <v>0</v>
      </c>
      <c r="N173" s="113">
        <v>0</v>
      </c>
      <c r="O173" s="113">
        <v>0</v>
      </c>
      <c r="P173" s="113">
        <v>0</v>
      </c>
      <c r="Q173" s="113">
        <v>0</v>
      </c>
      <c r="R173" s="113">
        <v>0</v>
      </c>
      <c r="S173" s="113">
        <v>0</v>
      </c>
      <c r="T173" s="113">
        <v>0</v>
      </c>
      <c r="U173" s="113">
        <v>0</v>
      </c>
      <c r="V173" s="113">
        <v>0</v>
      </c>
      <c r="W173" s="113">
        <v>0</v>
      </c>
      <c r="X173" s="113">
        <v>0</v>
      </c>
      <c r="Y173" s="113">
        <v>0</v>
      </c>
      <c r="Z173" s="113">
        <v>0</v>
      </c>
      <c r="AA173" s="113">
        <v>0</v>
      </c>
      <c r="AB173" s="113">
        <v>0</v>
      </c>
      <c r="AC173" s="113">
        <v>0</v>
      </c>
      <c r="AD173" s="113">
        <v>0</v>
      </c>
      <c r="AE173" s="113">
        <v>0</v>
      </c>
      <c r="AF173" s="113">
        <v>0</v>
      </c>
      <c r="AG173" s="113">
        <v>0</v>
      </c>
      <c r="AH173" s="113">
        <v>0</v>
      </c>
      <c r="AI173" s="113">
        <v>0</v>
      </c>
      <c r="AJ173" s="113">
        <v>0</v>
      </c>
      <c r="AK173" s="113">
        <v>0</v>
      </c>
      <c r="AL173" s="113">
        <v>0</v>
      </c>
      <c r="AM173" s="113">
        <f t="shared" si="2"/>
        <v>0</v>
      </c>
      <c r="AP173" s="70"/>
    </row>
    <row r="174" spans="1:42" ht="33" hidden="1" customHeight="1">
      <c r="A174" s="87">
        <v>423</v>
      </c>
      <c r="B174" s="88" t="s">
        <v>829</v>
      </c>
      <c r="C174" s="115" t="s">
        <v>1298</v>
      </c>
      <c r="D174" s="113">
        <v>0</v>
      </c>
      <c r="E174" s="113">
        <v>0</v>
      </c>
      <c r="F174" s="113">
        <v>0</v>
      </c>
      <c r="G174" s="113">
        <v>0</v>
      </c>
      <c r="H174" s="113">
        <v>0</v>
      </c>
      <c r="I174" s="113">
        <v>0</v>
      </c>
      <c r="J174" s="113">
        <v>0</v>
      </c>
      <c r="K174" s="113">
        <v>0</v>
      </c>
      <c r="L174" s="113">
        <v>0</v>
      </c>
      <c r="M174" s="113">
        <v>0</v>
      </c>
      <c r="N174" s="113">
        <v>0</v>
      </c>
      <c r="O174" s="113">
        <v>0</v>
      </c>
      <c r="P174" s="113">
        <v>0</v>
      </c>
      <c r="Q174" s="113">
        <v>0</v>
      </c>
      <c r="R174" s="113">
        <v>0</v>
      </c>
      <c r="S174" s="113">
        <v>0</v>
      </c>
      <c r="T174" s="113">
        <v>0</v>
      </c>
      <c r="U174" s="113">
        <v>0</v>
      </c>
      <c r="V174" s="113">
        <v>0</v>
      </c>
      <c r="W174" s="113">
        <v>0</v>
      </c>
      <c r="X174" s="113">
        <v>0</v>
      </c>
      <c r="Y174" s="113">
        <v>0</v>
      </c>
      <c r="Z174" s="113">
        <v>0</v>
      </c>
      <c r="AA174" s="113">
        <v>0</v>
      </c>
      <c r="AB174" s="113">
        <v>0</v>
      </c>
      <c r="AC174" s="113">
        <v>0</v>
      </c>
      <c r="AD174" s="113">
        <v>0</v>
      </c>
      <c r="AE174" s="113">
        <v>0</v>
      </c>
      <c r="AF174" s="113">
        <v>0</v>
      </c>
      <c r="AG174" s="113">
        <v>0</v>
      </c>
      <c r="AH174" s="113">
        <v>0</v>
      </c>
      <c r="AI174" s="113">
        <v>0</v>
      </c>
      <c r="AJ174" s="113">
        <v>0</v>
      </c>
      <c r="AK174" s="113">
        <v>0</v>
      </c>
      <c r="AL174" s="113">
        <v>0</v>
      </c>
      <c r="AM174" s="113">
        <f t="shared" si="2"/>
        <v>0</v>
      </c>
      <c r="AP174" s="70"/>
    </row>
    <row r="175" spans="1:42" ht="33" hidden="1" customHeight="1">
      <c r="A175" s="87">
        <v>424</v>
      </c>
      <c r="B175" s="88" t="s">
        <v>830</v>
      </c>
      <c r="C175" s="115" t="s">
        <v>1298</v>
      </c>
      <c r="D175" s="113">
        <v>0</v>
      </c>
      <c r="E175" s="113">
        <v>0</v>
      </c>
      <c r="F175" s="113">
        <v>0</v>
      </c>
      <c r="G175" s="113">
        <v>0</v>
      </c>
      <c r="H175" s="113">
        <v>0</v>
      </c>
      <c r="I175" s="113">
        <v>0</v>
      </c>
      <c r="J175" s="113">
        <v>0</v>
      </c>
      <c r="K175" s="113">
        <v>0</v>
      </c>
      <c r="L175" s="113">
        <v>0</v>
      </c>
      <c r="M175" s="113">
        <v>0</v>
      </c>
      <c r="N175" s="113">
        <v>0</v>
      </c>
      <c r="O175" s="113">
        <v>0</v>
      </c>
      <c r="P175" s="113">
        <v>0</v>
      </c>
      <c r="Q175" s="113">
        <v>0</v>
      </c>
      <c r="R175" s="113">
        <v>0</v>
      </c>
      <c r="S175" s="113">
        <v>0</v>
      </c>
      <c r="T175" s="113">
        <v>0</v>
      </c>
      <c r="U175" s="113">
        <v>0</v>
      </c>
      <c r="V175" s="113">
        <v>0</v>
      </c>
      <c r="W175" s="113">
        <v>0</v>
      </c>
      <c r="X175" s="113">
        <v>0</v>
      </c>
      <c r="Y175" s="113">
        <v>0</v>
      </c>
      <c r="Z175" s="113">
        <v>0</v>
      </c>
      <c r="AA175" s="113">
        <v>0</v>
      </c>
      <c r="AB175" s="113">
        <v>0</v>
      </c>
      <c r="AC175" s="113">
        <v>0</v>
      </c>
      <c r="AD175" s="113">
        <v>0</v>
      </c>
      <c r="AE175" s="113">
        <v>0</v>
      </c>
      <c r="AF175" s="113">
        <v>0</v>
      </c>
      <c r="AG175" s="113">
        <v>0</v>
      </c>
      <c r="AH175" s="113">
        <v>0</v>
      </c>
      <c r="AI175" s="113">
        <v>0</v>
      </c>
      <c r="AJ175" s="113">
        <v>0</v>
      </c>
      <c r="AK175" s="113">
        <v>0</v>
      </c>
      <c r="AL175" s="113">
        <v>0</v>
      </c>
      <c r="AM175" s="113">
        <f t="shared" si="2"/>
        <v>0</v>
      </c>
      <c r="AP175" s="70"/>
    </row>
    <row r="176" spans="1:42" ht="33" hidden="1" customHeight="1">
      <c r="A176" s="87">
        <v>425</v>
      </c>
      <c r="B176" s="88" t="s">
        <v>831</v>
      </c>
      <c r="C176" s="115" t="s">
        <v>1298</v>
      </c>
      <c r="D176" s="113">
        <v>0</v>
      </c>
      <c r="E176" s="113">
        <v>0</v>
      </c>
      <c r="F176" s="113">
        <v>0</v>
      </c>
      <c r="G176" s="113">
        <v>0</v>
      </c>
      <c r="H176" s="113">
        <v>0</v>
      </c>
      <c r="I176" s="113">
        <v>0</v>
      </c>
      <c r="J176" s="113">
        <v>0</v>
      </c>
      <c r="K176" s="113">
        <v>0</v>
      </c>
      <c r="L176" s="113">
        <v>0</v>
      </c>
      <c r="M176" s="113">
        <v>0</v>
      </c>
      <c r="N176" s="113">
        <v>0</v>
      </c>
      <c r="O176" s="113">
        <v>0</v>
      </c>
      <c r="P176" s="113">
        <v>0</v>
      </c>
      <c r="Q176" s="113">
        <v>0</v>
      </c>
      <c r="R176" s="113">
        <v>0</v>
      </c>
      <c r="S176" s="113">
        <v>0</v>
      </c>
      <c r="T176" s="113">
        <v>0</v>
      </c>
      <c r="U176" s="113">
        <v>0</v>
      </c>
      <c r="V176" s="113">
        <v>0</v>
      </c>
      <c r="W176" s="113">
        <v>0</v>
      </c>
      <c r="X176" s="113">
        <v>0</v>
      </c>
      <c r="Y176" s="113">
        <v>0</v>
      </c>
      <c r="Z176" s="113">
        <v>0</v>
      </c>
      <c r="AA176" s="113">
        <v>0</v>
      </c>
      <c r="AB176" s="113">
        <v>0</v>
      </c>
      <c r="AC176" s="113">
        <v>0</v>
      </c>
      <c r="AD176" s="113">
        <v>0</v>
      </c>
      <c r="AE176" s="113">
        <v>0</v>
      </c>
      <c r="AF176" s="113">
        <v>0</v>
      </c>
      <c r="AG176" s="113">
        <v>0</v>
      </c>
      <c r="AH176" s="113">
        <v>0</v>
      </c>
      <c r="AI176" s="113">
        <v>0</v>
      </c>
      <c r="AJ176" s="113">
        <v>0</v>
      </c>
      <c r="AK176" s="113">
        <v>0</v>
      </c>
      <c r="AL176" s="113">
        <v>0</v>
      </c>
      <c r="AM176" s="113">
        <f t="shared" si="2"/>
        <v>0</v>
      </c>
      <c r="AP176" s="70"/>
    </row>
    <row r="177" spans="1:42" ht="33" hidden="1" customHeight="1">
      <c r="A177" s="87">
        <v>426</v>
      </c>
      <c r="B177" s="88" t="s">
        <v>832</v>
      </c>
      <c r="C177" s="115" t="s">
        <v>1298</v>
      </c>
      <c r="D177" s="113">
        <v>0</v>
      </c>
      <c r="E177" s="113">
        <v>0</v>
      </c>
      <c r="F177" s="113">
        <v>0</v>
      </c>
      <c r="G177" s="113">
        <v>0</v>
      </c>
      <c r="H177" s="113">
        <v>0</v>
      </c>
      <c r="I177" s="113">
        <v>0</v>
      </c>
      <c r="J177" s="113">
        <v>0</v>
      </c>
      <c r="K177" s="113">
        <v>0</v>
      </c>
      <c r="L177" s="113">
        <v>0</v>
      </c>
      <c r="M177" s="113">
        <v>0</v>
      </c>
      <c r="N177" s="113">
        <v>0</v>
      </c>
      <c r="O177" s="113">
        <v>0</v>
      </c>
      <c r="P177" s="113">
        <v>0</v>
      </c>
      <c r="Q177" s="113">
        <v>0</v>
      </c>
      <c r="R177" s="113">
        <v>0</v>
      </c>
      <c r="S177" s="113">
        <v>0</v>
      </c>
      <c r="T177" s="113">
        <v>0</v>
      </c>
      <c r="U177" s="113">
        <v>0</v>
      </c>
      <c r="V177" s="113">
        <v>0</v>
      </c>
      <c r="W177" s="113">
        <v>0</v>
      </c>
      <c r="X177" s="113">
        <v>0</v>
      </c>
      <c r="Y177" s="113">
        <v>0</v>
      </c>
      <c r="Z177" s="113">
        <v>0</v>
      </c>
      <c r="AA177" s="113">
        <v>0</v>
      </c>
      <c r="AB177" s="113">
        <v>0</v>
      </c>
      <c r="AC177" s="113">
        <v>0</v>
      </c>
      <c r="AD177" s="113">
        <v>0</v>
      </c>
      <c r="AE177" s="113">
        <v>0</v>
      </c>
      <c r="AF177" s="113">
        <v>0</v>
      </c>
      <c r="AG177" s="113">
        <v>0</v>
      </c>
      <c r="AH177" s="113">
        <v>0</v>
      </c>
      <c r="AI177" s="113">
        <v>0</v>
      </c>
      <c r="AJ177" s="113">
        <v>0</v>
      </c>
      <c r="AK177" s="113">
        <v>0</v>
      </c>
      <c r="AL177" s="113">
        <v>0</v>
      </c>
      <c r="AM177" s="113">
        <f t="shared" si="2"/>
        <v>0</v>
      </c>
      <c r="AP177" s="70"/>
    </row>
    <row r="178" spans="1:42" ht="33" hidden="1" customHeight="1">
      <c r="A178" s="87">
        <v>427</v>
      </c>
      <c r="B178" s="88" t="s">
        <v>833</v>
      </c>
      <c r="C178" s="115" t="s">
        <v>1298</v>
      </c>
      <c r="D178" s="113">
        <v>0</v>
      </c>
      <c r="E178" s="113">
        <v>0</v>
      </c>
      <c r="F178" s="113">
        <v>0</v>
      </c>
      <c r="G178" s="113">
        <v>0</v>
      </c>
      <c r="H178" s="113">
        <v>0</v>
      </c>
      <c r="I178" s="113">
        <v>0</v>
      </c>
      <c r="J178" s="113">
        <v>0</v>
      </c>
      <c r="K178" s="113">
        <v>0</v>
      </c>
      <c r="L178" s="113">
        <v>0</v>
      </c>
      <c r="M178" s="113">
        <v>0</v>
      </c>
      <c r="N178" s="113">
        <v>0</v>
      </c>
      <c r="O178" s="113">
        <v>0</v>
      </c>
      <c r="P178" s="113">
        <v>0</v>
      </c>
      <c r="Q178" s="113">
        <v>0</v>
      </c>
      <c r="R178" s="113">
        <v>0</v>
      </c>
      <c r="S178" s="113">
        <v>0</v>
      </c>
      <c r="T178" s="113">
        <v>0</v>
      </c>
      <c r="U178" s="113">
        <v>0</v>
      </c>
      <c r="V178" s="113">
        <v>0</v>
      </c>
      <c r="W178" s="113">
        <v>0</v>
      </c>
      <c r="X178" s="113">
        <v>0</v>
      </c>
      <c r="Y178" s="113">
        <v>0</v>
      </c>
      <c r="Z178" s="113">
        <v>0</v>
      </c>
      <c r="AA178" s="113">
        <v>0</v>
      </c>
      <c r="AB178" s="113">
        <v>0</v>
      </c>
      <c r="AC178" s="113">
        <v>0</v>
      </c>
      <c r="AD178" s="113">
        <v>0</v>
      </c>
      <c r="AE178" s="113">
        <v>0</v>
      </c>
      <c r="AF178" s="113">
        <v>0</v>
      </c>
      <c r="AG178" s="113">
        <v>0</v>
      </c>
      <c r="AH178" s="113">
        <v>0</v>
      </c>
      <c r="AI178" s="113">
        <v>0</v>
      </c>
      <c r="AJ178" s="113">
        <v>0</v>
      </c>
      <c r="AK178" s="113">
        <v>0</v>
      </c>
      <c r="AL178" s="113">
        <v>0</v>
      </c>
      <c r="AM178" s="113">
        <f t="shared" si="2"/>
        <v>0</v>
      </c>
      <c r="AP178" s="70"/>
    </row>
    <row r="179" spans="1:42" ht="33" hidden="1" customHeight="1">
      <c r="A179" s="87">
        <v>428</v>
      </c>
      <c r="B179" s="88" t="s">
        <v>834</v>
      </c>
      <c r="C179" s="115" t="s">
        <v>1298</v>
      </c>
      <c r="D179" s="113">
        <v>0</v>
      </c>
      <c r="E179" s="113">
        <v>0</v>
      </c>
      <c r="F179" s="113">
        <v>0</v>
      </c>
      <c r="G179" s="113">
        <v>0</v>
      </c>
      <c r="H179" s="113">
        <v>0</v>
      </c>
      <c r="I179" s="113">
        <v>0</v>
      </c>
      <c r="J179" s="113">
        <v>0</v>
      </c>
      <c r="K179" s="113">
        <v>0</v>
      </c>
      <c r="L179" s="113">
        <v>0</v>
      </c>
      <c r="M179" s="113">
        <v>0</v>
      </c>
      <c r="N179" s="113">
        <v>0</v>
      </c>
      <c r="O179" s="113">
        <v>0</v>
      </c>
      <c r="P179" s="113">
        <v>0</v>
      </c>
      <c r="Q179" s="113">
        <v>0</v>
      </c>
      <c r="R179" s="113">
        <v>0</v>
      </c>
      <c r="S179" s="113">
        <v>0</v>
      </c>
      <c r="T179" s="113">
        <v>0</v>
      </c>
      <c r="U179" s="113">
        <v>0</v>
      </c>
      <c r="V179" s="113">
        <v>0</v>
      </c>
      <c r="W179" s="113">
        <v>0</v>
      </c>
      <c r="X179" s="113">
        <v>0</v>
      </c>
      <c r="Y179" s="113">
        <v>0</v>
      </c>
      <c r="Z179" s="113">
        <v>0</v>
      </c>
      <c r="AA179" s="113">
        <v>0</v>
      </c>
      <c r="AB179" s="113">
        <v>0</v>
      </c>
      <c r="AC179" s="113">
        <v>0</v>
      </c>
      <c r="AD179" s="113">
        <v>0</v>
      </c>
      <c r="AE179" s="113">
        <v>0</v>
      </c>
      <c r="AF179" s="113">
        <v>0</v>
      </c>
      <c r="AG179" s="113">
        <v>0</v>
      </c>
      <c r="AH179" s="113">
        <v>0</v>
      </c>
      <c r="AI179" s="113">
        <v>0</v>
      </c>
      <c r="AJ179" s="113">
        <v>0</v>
      </c>
      <c r="AK179" s="113">
        <v>0</v>
      </c>
      <c r="AL179" s="113">
        <v>0</v>
      </c>
      <c r="AM179" s="113">
        <f t="shared" si="2"/>
        <v>0</v>
      </c>
      <c r="AP179" s="70"/>
    </row>
    <row r="180" spans="1:42" ht="33" hidden="1" customHeight="1">
      <c r="A180" s="87">
        <v>429</v>
      </c>
      <c r="B180" s="88" t="s">
        <v>835</v>
      </c>
      <c r="C180" s="115" t="s">
        <v>1298</v>
      </c>
      <c r="D180" s="113">
        <v>0</v>
      </c>
      <c r="E180" s="113">
        <v>0</v>
      </c>
      <c r="F180" s="113">
        <v>0</v>
      </c>
      <c r="G180" s="113">
        <v>0</v>
      </c>
      <c r="H180" s="113">
        <v>0</v>
      </c>
      <c r="I180" s="113">
        <v>0</v>
      </c>
      <c r="J180" s="113">
        <v>0</v>
      </c>
      <c r="K180" s="113">
        <v>0</v>
      </c>
      <c r="L180" s="113">
        <v>0</v>
      </c>
      <c r="M180" s="113">
        <v>0</v>
      </c>
      <c r="N180" s="113">
        <v>0</v>
      </c>
      <c r="O180" s="113">
        <v>0</v>
      </c>
      <c r="P180" s="113">
        <v>0</v>
      </c>
      <c r="Q180" s="113">
        <v>0</v>
      </c>
      <c r="R180" s="113">
        <v>0</v>
      </c>
      <c r="S180" s="113">
        <v>0</v>
      </c>
      <c r="T180" s="113">
        <v>0</v>
      </c>
      <c r="U180" s="113">
        <v>0</v>
      </c>
      <c r="V180" s="113">
        <v>0</v>
      </c>
      <c r="W180" s="113">
        <v>0</v>
      </c>
      <c r="X180" s="113">
        <v>0</v>
      </c>
      <c r="Y180" s="113">
        <v>0</v>
      </c>
      <c r="Z180" s="113">
        <v>0</v>
      </c>
      <c r="AA180" s="113">
        <v>0</v>
      </c>
      <c r="AB180" s="113">
        <v>0</v>
      </c>
      <c r="AC180" s="113">
        <v>0</v>
      </c>
      <c r="AD180" s="113">
        <v>0</v>
      </c>
      <c r="AE180" s="113">
        <v>0</v>
      </c>
      <c r="AF180" s="113">
        <v>0</v>
      </c>
      <c r="AG180" s="113">
        <v>0</v>
      </c>
      <c r="AH180" s="113">
        <v>0</v>
      </c>
      <c r="AI180" s="113">
        <v>0</v>
      </c>
      <c r="AJ180" s="113">
        <v>0</v>
      </c>
      <c r="AK180" s="113">
        <v>0</v>
      </c>
      <c r="AL180" s="113">
        <v>0</v>
      </c>
      <c r="AM180" s="113">
        <f t="shared" si="2"/>
        <v>0</v>
      </c>
      <c r="AP180" s="70"/>
    </row>
    <row r="181" spans="1:42" ht="33" hidden="1" customHeight="1">
      <c r="A181" s="87">
        <v>432</v>
      </c>
      <c r="B181" s="88" t="s">
        <v>836</v>
      </c>
      <c r="C181" s="115" t="s">
        <v>1298</v>
      </c>
      <c r="D181" s="113">
        <v>0</v>
      </c>
      <c r="E181" s="113">
        <v>0</v>
      </c>
      <c r="F181" s="113">
        <v>0</v>
      </c>
      <c r="G181" s="113">
        <v>0</v>
      </c>
      <c r="H181" s="113">
        <v>0</v>
      </c>
      <c r="I181" s="113">
        <v>0</v>
      </c>
      <c r="J181" s="113">
        <v>0</v>
      </c>
      <c r="K181" s="113">
        <v>0</v>
      </c>
      <c r="L181" s="113">
        <v>0</v>
      </c>
      <c r="M181" s="113">
        <v>0</v>
      </c>
      <c r="N181" s="113">
        <v>0</v>
      </c>
      <c r="O181" s="113">
        <v>0</v>
      </c>
      <c r="P181" s="113">
        <v>0</v>
      </c>
      <c r="Q181" s="113">
        <v>0</v>
      </c>
      <c r="R181" s="113">
        <v>0</v>
      </c>
      <c r="S181" s="113">
        <v>0</v>
      </c>
      <c r="T181" s="113">
        <v>0</v>
      </c>
      <c r="U181" s="113">
        <v>0</v>
      </c>
      <c r="V181" s="113">
        <v>0</v>
      </c>
      <c r="W181" s="113">
        <v>0</v>
      </c>
      <c r="X181" s="113">
        <v>0</v>
      </c>
      <c r="Y181" s="113">
        <v>0</v>
      </c>
      <c r="Z181" s="113">
        <v>0</v>
      </c>
      <c r="AA181" s="113">
        <v>0</v>
      </c>
      <c r="AB181" s="113">
        <v>0</v>
      </c>
      <c r="AC181" s="113">
        <v>0</v>
      </c>
      <c r="AD181" s="113">
        <v>0</v>
      </c>
      <c r="AE181" s="113">
        <v>0</v>
      </c>
      <c r="AF181" s="113">
        <v>0</v>
      </c>
      <c r="AG181" s="113">
        <v>0</v>
      </c>
      <c r="AH181" s="113">
        <v>0</v>
      </c>
      <c r="AI181" s="113">
        <v>0</v>
      </c>
      <c r="AJ181" s="113">
        <v>0</v>
      </c>
      <c r="AK181" s="113">
        <v>0</v>
      </c>
      <c r="AL181" s="113">
        <v>0</v>
      </c>
      <c r="AM181" s="113">
        <f t="shared" si="2"/>
        <v>0</v>
      </c>
      <c r="AP181" s="70"/>
    </row>
    <row r="182" spans="1:42" ht="33" hidden="1" customHeight="1">
      <c r="A182" s="87">
        <v>433</v>
      </c>
      <c r="B182" s="88" t="s">
        <v>837</v>
      </c>
      <c r="C182" s="115" t="s">
        <v>1298</v>
      </c>
      <c r="D182" s="113">
        <v>0</v>
      </c>
      <c r="E182" s="113">
        <v>0</v>
      </c>
      <c r="F182" s="113">
        <v>0</v>
      </c>
      <c r="G182" s="113">
        <v>0</v>
      </c>
      <c r="H182" s="113">
        <v>0</v>
      </c>
      <c r="I182" s="113">
        <v>0</v>
      </c>
      <c r="J182" s="113">
        <v>0</v>
      </c>
      <c r="K182" s="113">
        <v>0</v>
      </c>
      <c r="L182" s="113">
        <v>0</v>
      </c>
      <c r="M182" s="113">
        <v>0</v>
      </c>
      <c r="N182" s="113">
        <v>0</v>
      </c>
      <c r="O182" s="113">
        <v>0</v>
      </c>
      <c r="P182" s="113">
        <v>0</v>
      </c>
      <c r="Q182" s="113">
        <v>0</v>
      </c>
      <c r="R182" s="113">
        <v>0</v>
      </c>
      <c r="S182" s="113">
        <v>0</v>
      </c>
      <c r="T182" s="113">
        <v>0</v>
      </c>
      <c r="U182" s="113">
        <v>0</v>
      </c>
      <c r="V182" s="113">
        <v>0</v>
      </c>
      <c r="W182" s="113">
        <v>0</v>
      </c>
      <c r="X182" s="113">
        <v>0</v>
      </c>
      <c r="Y182" s="113">
        <v>0</v>
      </c>
      <c r="Z182" s="113">
        <v>0</v>
      </c>
      <c r="AA182" s="113">
        <v>0</v>
      </c>
      <c r="AB182" s="113">
        <v>0</v>
      </c>
      <c r="AC182" s="113">
        <v>0</v>
      </c>
      <c r="AD182" s="113">
        <v>0</v>
      </c>
      <c r="AE182" s="113">
        <v>0</v>
      </c>
      <c r="AF182" s="113">
        <v>0</v>
      </c>
      <c r="AG182" s="113">
        <v>0</v>
      </c>
      <c r="AH182" s="113">
        <v>0</v>
      </c>
      <c r="AI182" s="113">
        <v>0</v>
      </c>
      <c r="AJ182" s="113">
        <v>0</v>
      </c>
      <c r="AK182" s="113">
        <v>0</v>
      </c>
      <c r="AL182" s="113">
        <v>0</v>
      </c>
      <c r="AM182" s="113">
        <f t="shared" si="2"/>
        <v>0</v>
      </c>
      <c r="AP182" s="70"/>
    </row>
    <row r="183" spans="1:42" ht="33" hidden="1" customHeight="1">
      <c r="A183" s="87">
        <v>434</v>
      </c>
      <c r="B183" s="88" t="s">
        <v>838</v>
      </c>
      <c r="C183" s="115" t="s">
        <v>1298</v>
      </c>
      <c r="D183" s="113">
        <v>0</v>
      </c>
      <c r="E183" s="113">
        <v>0</v>
      </c>
      <c r="F183" s="113">
        <v>0</v>
      </c>
      <c r="G183" s="113">
        <v>0</v>
      </c>
      <c r="H183" s="113">
        <v>0</v>
      </c>
      <c r="I183" s="113">
        <v>0</v>
      </c>
      <c r="J183" s="113">
        <v>0</v>
      </c>
      <c r="K183" s="113">
        <v>0</v>
      </c>
      <c r="L183" s="113">
        <v>0</v>
      </c>
      <c r="M183" s="113">
        <v>0</v>
      </c>
      <c r="N183" s="113">
        <v>0</v>
      </c>
      <c r="O183" s="113">
        <v>0</v>
      </c>
      <c r="P183" s="113">
        <v>0</v>
      </c>
      <c r="Q183" s="113">
        <v>0</v>
      </c>
      <c r="R183" s="113">
        <v>0</v>
      </c>
      <c r="S183" s="113">
        <v>0</v>
      </c>
      <c r="T183" s="113">
        <v>0</v>
      </c>
      <c r="U183" s="113">
        <v>0</v>
      </c>
      <c r="V183" s="113">
        <v>0</v>
      </c>
      <c r="W183" s="113">
        <v>0</v>
      </c>
      <c r="X183" s="113">
        <v>0</v>
      </c>
      <c r="Y183" s="113">
        <v>0</v>
      </c>
      <c r="Z183" s="113">
        <v>0</v>
      </c>
      <c r="AA183" s="113">
        <v>0</v>
      </c>
      <c r="AB183" s="113">
        <v>0</v>
      </c>
      <c r="AC183" s="113">
        <v>0</v>
      </c>
      <c r="AD183" s="113">
        <v>0</v>
      </c>
      <c r="AE183" s="113">
        <v>0</v>
      </c>
      <c r="AF183" s="113">
        <v>0</v>
      </c>
      <c r="AG183" s="113">
        <v>0</v>
      </c>
      <c r="AH183" s="113">
        <v>0</v>
      </c>
      <c r="AI183" s="113">
        <v>0</v>
      </c>
      <c r="AJ183" s="113">
        <v>0</v>
      </c>
      <c r="AK183" s="113">
        <v>0</v>
      </c>
      <c r="AL183" s="113">
        <v>0</v>
      </c>
      <c r="AM183" s="113">
        <f t="shared" si="2"/>
        <v>0</v>
      </c>
      <c r="AP183" s="70"/>
    </row>
    <row r="184" spans="1:42" ht="33" hidden="1" customHeight="1">
      <c r="A184" s="87">
        <v>435</v>
      </c>
      <c r="B184" s="88" t="s">
        <v>839</v>
      </c>
      <c r="C184" s="115" t="s">
        <v>1298</v>
      </c>
      <c r="D184" s="113">
        <v>0</v>
      </c>
      <c r="E184" s="113">
        <v>0</v>
      </c>
      <c r="F184" s="113">
        <v>0</v>
      </c>
      <c r="G184" s="113">
        <v>0</v>
      </c>
      <c r="H184" s="113">
        <v>0</v>
      </c>
      <c r="I184" s="113">
        <v>0</v>
      </c>
      <c r="J184" s="113">
        <v>0</v>
      </c>
      <c r="K184" s="113">
        <v>0</v>
      </c>
      <c r="L184" s="113">
        <v>0</v>
      </c>
      <c r="M184" s="113">
        <v>0</v>
      </c>
      <c r="N184" s="113">
        <v>0</v>
      </c>
      <c r="O184" s="113">
        <v>0</v>
      </c>
      <c r="P184" s="113">
        <v>0</v>
      </c>
      <c r="Q184" s="113">
        <v>0</v>
      </c>
      <c r="R184" s="113">
        <v>0</v>
      </c>
      <c r="S184" s="113">
        <v>0</v>
      </c>
      <c r="T184" s="113">
        <v>0</v>
      </c>
      <c r="U184" s="113">
        <v>0</v>
      </c>
      <c r="V184" s="113">
        <v>0</v>
      </c>
      <c r="W184" s="113">
        <v>0</v>
      </c>
      <c r="X184" s="113">
        <v>0</v>
      </c>
      <c r="Y184" s="113">
        <v>0</v>
      </c>
      <c r="Z184" s="113">
        <v>0</v>
      </c>
      <c r="AA184" s="113">
        <v>0</v>
      </c>
      <c r="AB184" s="113">
        <v>0</v>
      </c>
      <c r="AC184" s="113">
        <v>0</v>
      </c>
      <c r="AD184" s="113">
        <v>0</v>
      </c>
      <c r="AE184" s="113">
        <v>0</v>
      </c>
      <c r="AF184" s="113">
        <v>0</v>
      </c>
      <c r="AG184" s="113">
        <v>0</v>
      </c>
      <c r="AH184" s="113">
        <v>0</v>
      </c>
      <c r="AI184" s="113">
        <v>0</v>
      </c>
      <c r="AJ184" s="113">
        <v>0</v>
      </c>
      <c r="AK184" s="113">
        <v>0</v>
      </c>
      <c r="AL184" s="113">
        <v>0</v>
      </c>
      <c r="AM184" s="113">
        <f t="shared" si="2"/>
        <v>0</v>
      </c>
      <c r="AP184" s="70"/>
    </row>
    <row r="185" spans="1:42" ht="33" customHeight="1">
      <c r="A185" s="257">
        <v>512</v>
      </c>
      <c r="B185" s="88" t="s">
        <v>840</v>
      </c>
      <c r="C185" s="89" t="s">
        <v>1334</v>
      </c>
      <c r="D185" s="113">
        <v>0</v>
      </c>
      <c r="E185" s="113">
        <v>0</v>
      </c>
      <c r="F185" s="113">
        <v>0</v>
      </c>
      <c r="G185" s="113">
        <v>43601.03</v>
      </c>
      <c r="H185" s="113">
        <v>0</v>
      </c>
      <c r="I185" s="113">
        <v>0</v>
      </c>
      <c r="J185" s="113">
        <v>0</v>
      </c>
      <c r="K185" s="113">
        <v>0</v>
      </c>
      <c r="L185" s="113">
        <v>0</v>
      </c>
      <c r="M185" s="113">
        <v>0</v>
      </c>
      <c r="N185" s="113">
        <v>0</v>
      </c>
      <c r="O185" s="113">
        <v>0</v>
      </c>
      <c r="P185" s="113">
        <v>0</v>
      </c>
      <c r="Q185" s="113">
        <v>0</v>
      </c>
      <c r="R185" s="113">
        <v>0</v>
      </c>
      <c r="S185" s="113">
        <v>0</v>
      </c>
      <c r="T185" s="113">
        <v>0</v>
      </c>
      <c r="U185" s="113">
        <v>0</v>
      </c>
      <c r="V185" s="113">
        <v>0</v>
      </c>
      <c r="W185" s="113">
        <v>0</v>
      </c>
      <c r="X185" s="113">
        <v>0</v>
      </c>
      <c r="Y185" s="113">
        <v>0</v>
      </c>
      <c r="Z185" s="113">
        <v>0</v>
      </c>
      <c r="AA185" s="113">
        <v>0</v>
      </c>
      <c r="AB185" s="113">
        <v>0</v>
      </c>
      <c r="AC185" s="113">
        <v>0</v>
      </c>
      <c r="AD185" s="113">
        <v>0</v>
      </c>
      <c r="AE185" s="113">
        <v>0</v>
      </c>
      <c r="AF185" s="113">
        <v>0</v>
      </c>
      <c r="AG185" s="113">
        <v>0</v>
      </c>
      <c r="AH185" s="113">
        <v>0</v>
      </c>
      <c r="AI185" s="113">
        <v>0</v>
      </c>
      <c r="AJ185" s="113">
        <v>0</v>
      </c>
      <c r="AK185" s="113">
        <v>0</v>
      </c>
      <c r="AL185" s="113">
        <v>0</v>
      </c>
      <c r="AM185" s="113">
        <f t="shared" si="2"/>
        <v>43601.03</v>
      </c>
      <c r="AP185" s="70"/>
    </row>
    <row r="186" spans="1:42" ht="33" customHeight="1">
      <c r="A186" s="257">
        <v>513</v>
      </c>
      <c r="B186" s="88" t="s">
        <v>201</v>
      </c>
      <c r="C186" s="89" t="s">
        <v>1335</v>
      </c>
      <c r="D186" s="113">
        <v>0</v>
      </c>
      <c r="E186" s="113">
        <v>31845698.469999999</v>
      </c>
      <c r="F186" s="113">
        <v>0</v>
      </c>
      <c r="G186" s="113">
        <v>207527.79</v>
      </c>
      <c r="H186" s="113">
        <v>0</v>
      </c>
      <c r="I186" s="113">
        <v>78184.040000000008</v>
      </c>
      <c r="J186" s="113">
        <v>215660993.20999998</v>
      </c>
      <c r="K186" s="113">
        <v>0</v>
      </c>
      <c r="L186" s="113">
        <v>732264.58</v>
      </c>
      <c r="M186" s="113">
        <v>0</v>
      </c>
      <c r="N186" s="113">
        <v>0</v>
      </c>
      <c r="O186" s="113">
        <v>26628035.559999999</v>
      </c>
      <c r="P186" s="113">
        <v>0</v>
      </c>
      <c r="Q186" s="113">
        <v>179982409.80999997</v>
      </c>
      <c r="R186" s="113">
        <v>0</v>
      </c>
      <c r="S186" s="113">
        <v>0</v>
      </c>
      <c r="T186" s="113">
        <v>0</v>
      </c>
      <c r="U186" s="113">
        <v>0</v>
      </c>
      <c r="V186" s="113">
        <v>0</v>
      </c>
      <c r="W186" s="113">
        <v>0</v>
      </c>
      <c r="X186" s="113">
        <v>0</v>
      </c>
      <c r="Y186" s="113">
        <v>0</v>
      </c>
      <c r="Z186" s="113">
        <v>0</v>
      </c>
      <c r="AA186" s="113">
        <v>0</v>
      </c>
      <c r="AB186" s="113">
        <v>54802469.029999994</v>
      </c>
      <c r="AC186" s="113">
        <v>0</v>
      </c>
      <c r="AD186" s="113">
        <v>0</v>
      </c>
      <c r="AE186" s="113">
        <v>0</v>
      </c>
      <c r="AF186" s="113">
        <v>0</v>
      </c>
      <c r="AG186" s="113">
        <v>0</v>
      </c>
      <c r="AH186" s="113">
        <v>0</v>
      </c>
      <c r="AI186" s="113">
        <v>0</v>
      </c>
      <c r="AJ186" s="113">
        <v>0</v>
      </c>
      <c r="AK186" s="113">
        <v>0</v>
      </c>
      <c r="AL186" s="113">
        <v>0</v>
      </c>
      <c r="AM186" s="113">
        <f t="shared" si="2"/>
        <v>509937582.48999989</v>
      </c>
      <c r="AP186" s="70"/>
    </row>
    <row r="187" spans="1:42" ht="33" customHeight="1">
      <c r="A187" s="257">
        <v>514</v>
      </c>
      <c r="B187" s="88" t="s">
        <v>841</v>
      </c>
      <c r="C187" s="89" t="s">
        <v>1338</v>
      </c>
      <c r="D187" s="113">
        <v>0</v>
      </c>
      <c r="E187" s="113">
        <v>0</v>
      </c>
      <c r="F187" s="113">
        <v>0</v>
      </c>
      <c r="G187" s="113">
        <v>75727838.950000003</v>
      </c>
      <c r="H187" s="113">
        <v>0</v>
      </c>
      <c r="I187" s="113">
        <v>0</v>
      </c>
      <c r="J187" s="113">
        <v>61858289.310000002</v>
      </c>
      <c r="K187" s="113">
        <v>0</v>
      </c>
      <c r="L187" s="113">
        <v>0</v>
      </c>
      <c r="M187" s="113">
        <v>0</v>
      </c>
      <c r="N187" s="113">
        <v>0</v>
      </c>
      <c r="O187" s="113">
        <v>0</v>
      </c>
      <c r="P187" s="113">
        <v>0</v>
      </c>
      <c r="Q187" s="113">
        <v>0</v>
      </c>
      <c r="R187" s="113">
        <v>0</v>
      </c>
      <c r="S187" s="113">
        <v>0</v>
      </c>
      <c r="T187" s="113">
        <v>0</v>
      </c>
      <c r="U187" s="113">
        <v>0</v>
      </c>
      <c r="V187" s="113">
        <v>0</v>
      </c>
      <c r="W187" s="113">
        <v>0</v>
      </c>
      <c r="X187" s="113">
        <v>0</v>
      </c>
      <c r="Y187" s="113">
        <v>50.01</v>
      </c>
      <c r="Z187" s="113">
        <v>0</v>
      </c>
      <c r="AA187" s="113">
        <v>100.02</v>
      </c>
      <c r="AB187" s="113">
        <v>154656177.86000001</v>
      </c>
      <c r="AC187" s="113">
        <v>0</v>
      </c>
      <c r="AD187" s="113">
        <v>0</v>
      </c>
      <c r="AE187" s="113">
        <v>0</v>
      </c>
      <c r="AF187" s="113">
        <v>0</v>
      </c>
      <c r="AG187" s="113">
        <v>0</v>
      </c>
      <c r="AH187" s="113">
        <v>0</v>
      </c>
      <c r="AI187" s="113">
        <v>0</v>
      </c>
      <c r="AJ187" s="113">
        <v>0</v>
      </c>
      <c r="AK187" s="113">
        <v>0</v>
      </c>
      <c r="AL187" s="113">
        <v>0</v>
      </c>
      <c r="AM187" s="113">
        <f t="shared" si="2"/>
        <v>292242456.14999998</v>
      </c>
      <c r="AP187" s="70"/>
    </row>
    <row r="188" spans="1:42" ht="33" hidden="1" customHeight="1">
      <c r="A188" s="87">
        <v>517</v>
      </c>
      <c r="B188" s="88" t="s">
        <v>842</v>
      </c>
      <c r="C188" s="89" t="s">
        <v>1338</v>
      </c>
      <c r="D188" s="113">
        <v>0</v>
      </c>
      <c r="E188" s="113">
        <v>0</v>
      </c>
      <c r="F188" s="113">
        <v>0</v>
      </c>
      <c r="G188" s="113">
        <v>0</v>
      </c>
      <c r="H188" s="113">
        <v>0</v>
      </c>
      <c r="I188" s="113">
        <v>0</v>
      </c>
      <c r="J188" s="113">
        <v>0</v>
      </c>
      <c r="K188" s="113">
        <v>0</v>
      </c>
      <c r="L188" s="113">
        <v>0</v>
      </c>
      <c r="M188" s="113">
        <v>0</v>
      </c>
      <c r="N188" s="113">
        <v>0</v>
      </c>
      <c r="O188" s="113">
        <v>0</v>
      </c>
      <c r="P188" s="113">
        <v>0</v>
      </c>
      <c r="Q188" s="113">
        <v>0</v>
      </c>
      <c r="R188" s="113">
        <v>0</v>
      </c>
      <c r="S188" s="113">
        <v>0</v>
      </c>
      <c r="T188" s="113">
        <v>0</v>
      </c>
      <c r="U188" s="113">
        <v>0</v>
      </c>
      <c r="V188" s="113">
        <v>0</v>
      </c>
      <c r="W188" s="113">
        <v>0</v>
      </c>
      <c r="X188" s="113">
        <v>0</v>
      </c>
      <c r="Y188" s="113">
        <v>0</v>
      </c>
      <c r="Z188" s="113">
        <v>0</v>
      </c>
      <c r="AA188" s="113">
        <v>0</v>
      </c>
      <c r="AB188" s="113">
        <v>0</v>
      </c>
      <c r="AC188" s="113">
        <v>0</v>
      </c>
      <c r="AD188" s="113">
        <v>0</v>
      </c>
      <c r="AE188" s="113">
        <v>0</v>
      </c>
      <c r="AF188" s="113">
        <v>0</v>
      </c>
      <c r="AG188" s="113">
        <v>0</v>
      </c>
      <c r="AH188" s="113">
        <v>0</v>
      </c>
      <c r="AI188" s="113">
        <v>0</v>
      </c>
      <c r="AJ188" s="113">
        <v>0</v>
      </c>
      <c r="AK188" s="113">
        <v>0</v>
      </c>
      <c r="AL188" s="113">
        <v>0</v>
      </c>
      <c r="AM188" s="113">
        <f t="shared" si="2"/>
        <v>0</v>
      </c>
      <c r="AP188" s="70"/>
    </row>
    <row r="189" spans="1:42" ht="33" hidden="1" customHeight="1">
      <c r="A189" s="87">
        <v>520</v>
      </c>
      <c r="B189" s="88" t="s">
        <v>843</v>
      </c>
      <c r="C189" s="89" t="s">
        <v>1330</v>
      </c>
      <c r="D189" s="113">
        <v>0</v>
      </c>
      <c r="E189" s="113">
        <v>0</v>
      </c>
      <c r="F189" s="113">
        <v>0</v>
      </c>
      <c r="G189" s="113">
        <v>0</v>
      </c>
      <c r="H189" s="113">
        <v>0</v>
      </c>
      <c r="I189" s="113">
        <v>0</v>
      </c>
      <c r="J189" s="113">
        <v>0</v>
      </c>
      <c r="K189" s="113">
        <v>0</v>
      </c>
      <c r="L189" s="113">
        <v>0</v>
      </c>
      <c r="M189" s="113">
        <v>0</v>
      </c>
      <c r="N189" s="113">
        <v>0</v>
      </c>
      <c r="O189" s="113">
        <v>0</v>
      </c>
      <c r="P189" s="113">
        <v>0</v>
      </c>
      <c r="Q189" s="113">
        <v>0</v>
      </c>
      <c r="R189" s="113">
        <v>0</v>
      </c>
      <c r="S189" s="113">
        <v>0</v>
      </c>
      <c r="T189" s="113">
        <v>0</v>
      </c>
      <c r="U189" s="113">
        <v>0</v>
      </c>
      <c r="V189" s="113">
        <v>0</v>
      </c>
      <c r="W189" s="113">
        <v>0</v>
      </c>
      <c r="X189" s="113">
        <v>0</v>
      </c>
      <c r="Y189" s="113">
        <v>0</v>
      </c>
      <c r="Z189" s="113">
        <v>0</v>
      </c>
      <c r="AA189" s="113">
        <v>0</v>
      </c>
      <c r="AB189" s="113">
        <v>0</v>
      </c>
      <c r="AC189" s="113">
        <v>0</v>
      </c>
      <c r="AD189" s="113">
        <v>0</v>
      </c>
      <c r="AE189" s="113">
        <v>0</v>
      </c>
      <c r="AF189" s="113">
        <v>0</v>
      </c>
      <c r="AG189" s="113">
        <v>0</v>
      </c>
      <c r="AH189" s="113">
        <v>0</v>
      </c>
      <c r="AI189" s="113">
        <v>0</v>
      </c>
      <c r="AJ189" s="113">
        <v>0</v>
      </c>
      <c r="AK189" s="113">
        <v>0</v>
      </c>
      <c r="AL189" s="113">
        <v>0</v>
      </c>
      <c r="AM189" s="113">
        <f t="shared" si="2"/>
        <v>0</v>
      </c>
      <c r="AP189" s="70"/>
    </row>
    <row r="190" spans="1:42" ht="33" customHeight="1">
      <c r="A190" s="257">
        <v>522</v>
      </c>
      <c r="B190" s="88" t="s">
        <v>844</v>
      </c>
      <c r="C190" s="115" t="s">
        <v>1330</v>
      </c>
      <c r="D190" s="113">
        <v>0</v>
      </c>
      <c r="E190" s="113">
        <v>0</v>
      </c>
      <c r="F190" s="113">
        <v>6958673.75</v>
      </c>
      <c r="G190" s="113">
        <v>1637.1</v>
      </c>
      <c r="H190" s="113">
        <v>0</v>
      </c>
      <c r="I190" s="113">
        <v>0</v>
      </c>
      <c r="J190" s="113">
        <v>0</v>
      </c>
      <c r="K190" s="113">
        <v>0</v>
      </c>
      <c r="L190" s="113">
        <v>0</v>
      </c>
      <c r="M190" s="113">
        <v>0</v>
      </c>
      <c r="N190" s="113">
        <v>0</v>
      </c>
      <c r="O190" s="113">
        <v>0</v>
      </c>
      <c r="P190" s="113">
        <v>0</v>
      </c>
      <c r="Q190" s="113">
        <v>0</v>
      </c>
      <c r="R190" s="113">
        <v>0</v>
      </c>
      <c r="S190" s="113">
        <v>0</v>
      </c>
      <c r="T190" s="113">
        <v>0</v>
      </c>
      <c r="U190" s="113">
        <v>0</v>
      </c>
      <c r="V190" s="113">
        <v>0</v>
      </c>
      <c r="W190" s="113">
        <v>0</v>
      </c>
      <c r="X190" s="113">
        <v>0</v>
      </c>
      <c r="Y190" s="113">
        <v>0</v>
      </c>
      <c r="Z190" s="113">
        <v>0</v>
      </c>
      <c r="AA190" s="113">
        <v>0</v>
      </c>
      <c r="AB190" s="113">
        <v>0</v>
      </c>
      <c r="AC190" s="113">
        <v>0</v>
      </c>
      <c r="AD190" s="113">
        <v>0</v>
      </c>
      <c r="AE190" s="113">
        <v>0</v>
      </c>
      <c r="AF190" s="113">
        <v>0</v>
      </c>
      <c r="AG190" s="113">
        <v>0</v>
      </c>
      <c r="AH190" s="113">
        <v>0</v>
      </c>
      <c r="AI190" s="113">
        <v>0</v>
      </c>
      <c r="AJ190" s="113">
        <v>0</v>
      </c>
      <c r="AK190" s="113">
        <v>0</v>
      </c>
      <c r="AL190" s="113">
        <v>0</v>
      </c>
      <c r="AM190" s="113">
        <f t="shared" si="2"/>
        <v>6960310.8499999996</v>
      </c>
      <c r="AP190" s="70"/>
    </row>
    <row r="191" spans="1:42" ht="15" hidden="1" customHeight="1">
      <c r="A191" s="257">
        <v>523</v>
      </c>
      <c r="B191" s="258" t="s">
        <v>8579</v>
      </c>
      <c r="C191" s="89" t="s">
        <v>1331</v>
      </c>
      <c r="D191" s="113">
        <v>0</v>
      </c>
      <c r="E191" s="113">
        <v>0</v>
      </c>
      <c r="F191" s="113">
        <v>0</v>
      </c>
      <c r="G191" s="113">
        <v>0</v>
      </c>
      <c r="H191" s="113">
        <v>0</v>
      </c>
      <c r="I191" s="113">
        <v>0</v>
      </c>
      <c r="J191" s="113">
        <v>0</v>
      </c>
      <c r="K191" s="113">
        <v>0</v>
      </c>
      <c r="L191" s="113">
        <v>0</v>
      </c>
      <c r="M191" s="113">
        <v>0</v>
      </c>
      <c r="N191" s="113">
        <v>0</v>
      </c>
      <c r="O191" s="113">
        <v>0</v>
      </c>
      <c r="P191" s="113">
        <v>0</v>
      </c>
      <c r="Q191" s="113">
        <v>0</v>
      </c>
      <c r="R191" s="113">
        <v>0</v>
      </c>
      <c r="S191" s="113">
        <v>0</v>
      </c>
      <c r="T191" s="113">
        <v>0</v>
      </c>
      <c r="U191" s="113">
        <v>0</v>
      </c>
      <c r="V191" s="113">
        <v>0</v>
      </c>
      <c r="W191" s="113">
        <v>0</v>
      </c>
      <c r="X191" s="113">
        <v>0</v>
      </c>
      <c r="Y191" s="113">
        <v>0</v>
      </c>
      <c r="Z191" s="113">
        <v>0</v>
      </c>
      <c r="AA191" s="113">
        <v>0</v>
      </c>
      <c r="AB191" s="113">
        <v>0</v>
      </c>
      <c r="AC191" s="113">
        <v>0</v>
      </c>
      <c r="AD191" s="113">
        <v>0</v>
      </c>
      <c r="AE191" s="113">
        <v>0</v>
      </c>
      <c r="AF191" s="113">
        <v>0</v>
      </c>
      <c r="AG191" s="113">
        <v>0</v>
      </c>
      <c r="AH191" s="113">
        <v>0</v>
      </c>
      <c r="AI191" s="113">
        <v>0</v>
      </c>
      <c r="AJ191" s="113">
        <v>0</v>
      </c>
      <c r="AK191" s="113">
        <v>0</v>
      </c>
      <c r="AL191" s="113">
        <v>0</v>
      </c>
      <c r="AM191" s="113">
        <f t="shared" si="2"/>
        <v>0</v>
      </c>
      <c r="AP191" s="70"/>
    </row>
    <row r="192" spans="1:42" ht="33" customHeight="1">
      <c r="A192" s="257">
        <v>525</v>
      </c>
      <c r="B192" s="88" t="s">
        <v>206</v>
      </c>
      <c r="C192" s="89" t="s">
        <v>1339</v>
      </c>
      <c r="D192" s="113">
        <v>0</v>
      </c>
      <c r="E192" s="113">
        <v>0</v>
      </c>
      <c r="F192" s="113">
        <v>3234</v>
      </c>
      <c r="G192" s="113">
        <v>0</v>
      </c>
      <c r="H192" s="113">
        <v>0</v>
      </c>
      <c r="I192" s="113">
        <v>0</v>
      </c>
      <c r="J192" s="113">
        <v>2064553.84</v>
      </c>
      <c r="K192" s="113">
        <v>0</v>
      </c>
      <c r="L192" s="113">
        <v>0</v>
      </c>
      <c r="M192" s="113">
        <v>0</v>
      </c>
      <c r="N192" s="113">
        <v>0</v>
      </c>
      <c r="O192" s="113">
        <v>0</v>
      </c>
      <c r="P192" s="113">
        <v>0</v>
      </c>
      <c r="Q192" s="113">
        <v>0</v>
      </c>
      <c r="R192" s="113">
        <v>0</v>
      </c>
      <c r="S192" s="113">
        <v>0</v>
      </c>
      <c r="T192" s="113">
        <v>0</v>
      </c>
      <c r="U192" s="113">
        <v>0</v>
      </c>
      <c r="V192" s="113">
        <v>0</v>
      </c>
      <c r="W192" s="113">
        <v>0</v>
      </c>
      <c r="X192" s="113">
        <v>0</v>
      </c>
      <c r="Y192" s="113">
        <v>0</v>
      </c>
      <c r="Z192" s="113">
        <v>0</v>
      </c>
      <c r="AA192" s="113">
        <v>0</v>
      </c>
      <c r="AB192" s="113">
        <v>0</v>
      </c>
      <c r="AC192" s="113">
        <v>0</v>
      </c>
      <c r="AD192" s="113">
        <v>0</v>
      </c>
      <c r="AE192" s="113">
        <v>0</v>
      </c>
      <c r="AF192" s="113">
        <v>0</v>
      </c>
      <c r="AG192" s="113">
        <v>0</v>
      </c>
      <c r="AH192" s="113">
        <v>0</v>
      </c>
      <c r="AI192" s="113">
        <v>0</v>
      </c>
      <c r="AJ192" s="113">
        <v>0</v>
      </c>
      <c r="AK192" s="113">
        <v>0</v>
      </c>
      <c r="AL192" s="113">
        <v>0</v>
      </c>
      <c r="AM192" s="113">
        <f t="shared" si="2"/>
        <v>2067787.84</v>
      </c>
      <c r="AP192" s="70"/>
    </row>
    <row r="193" spans="1:42" ht="33" customHeight="1">
      <c r="A193" s="257">
        <v>526</v>
      </c>
      <c r="B193" s="88" t="s">
        <v>846</v>
      </c>
      <c r="C193" s="89" t="s">
        <v>1330</v>
      </c>
      <c r="D193" s="113">
        <v>0</v>
      </c>
      <c r="E193" s="113">
        <v>0</v>
      </c>
      <c r="F193" s="113">
        <v>0</v>
      </c>
      <c r="G193" s="113">
        <v>123168.41</v>
      </c>
      <c r="H193" s="113">
        <v>0</v>
      </c>
      <c r="I193" s="113">
        <v>0</v>
      </c>
      <c r="J193" s="113">
        <v>0</v>
      </c>
      <c r="K193" s="113">
        <v>0</v>
      </c>
      <c r="L193" s="113">
        <v>1726.5</v>
      </c>
      <c r="M193" s="113">
        <v>0</v>
      </c>
      <c r="N193" s="113">
        <v>0</v>
      </c>
      <c r="O193" s="113">
        <v>0</v>
      </c>
      <c r="P193" s="113">
        <v>0</v>
      </c>
      <c r="Q193" s="113">
        <v>0</v>
      </c>
      <c r="R193" s="113">
        <v>0</v>
      </c>
      <c r="S193" s="113">
        <v>0</v>
      </c>
      <c r="T193" s="113">
        <v>0</v>
      </c>
      <c r="U193" s="113">
        <v>0</v>
      </c>
      <c r="V193" s="113">
        <v>0</v>
      </c>
      <c r="W193" s="113">
        <v>0</v>
      </c>
      <c r="X193" s="113">
        <v>0</v>
      </c>
      <c r="Y193" s="113">
        <v>0</v>
      </c>
      <c r="Z193" s="113">
        <v>0</v>
      </c>
      <c r="AA193" s="113">
        <v>0</v>
      </c>
      <c r="AB193" s="113">
        <v>0</v>
      </c>
      <c r="AC193" s="113">
        <v>0</v>
      </c>
      <c r="AD193" s="113">
        <v>0</v>
      </c>
      <c r="AE193" s="113">
        <v>0</v>
      </c>
      <c r="AF193" s="113">
        <v>0</v>
      </c>
      <c r="AG193" s="113">
        <v>0</v>
      </c>
      <c r="AH193" s="113">
        <v>0</v>
      </c>
      <c r="AI193" s="113">
        <v>0</v>
      </c>
      <c r="AJ193" s="113">
        <v>0</v>
      </c>
      <c r="AK193" s="113">
        <v>0</v>
      </c>
      <c r="AL193" s="113">
        <v>0</v>
      </c>
      <c r="AM193" s="113">
        <f t="shared" si="2"/>
        <v>124894.91</v>
      </c>
      <c r="AP193" s="70"/>
    </row>
    <row r="194" spans="1:42" ht="33" hidden="1" customHeight="1">
      <c r="A194" s="87">
        <v>548</v>
      </c>
      <c r="B194" s="88" t="s">
        <v>847</v>
      </c>
      <c r="C194" s="89" t="s">
        <v>1337</v>
      </c>
      <c r="D194" s="113">
        <v>0</v>
      </c>
      <c r="E194" s="113">
        <v>0</v>
      </c>
      <c r="F194" s="113">
        <v>0</v>
      </c>
      <c r="G194" s="113">
        <v>0</v>
      </c>
      <c r="H194" s="113">
        <v>0</v>
      </c>
      <c r="I194" s="113">
        <v>0</v>
      </c>
      <c r="J194" s="113">
        <v>0</v>
      </c>
      <c r="K194" s="113">
        <v>0</v>
      </c>
      <c r="L194" s="113">
        <v>0</v>
      </c>
      <c r="M194" s="113">
        <v>0</v>
      </c>
      <c r="N194" s="113">
        <v>0</v>
      </c>
      <c r="O194" s="113">
        <v>0</v>
      </c>
      <c r="P194" s="113">
        <v>0</v>
      </c>
      <c r="Q194" s="113">
        <v>0</v>
      </c>
      <c r="R194" s="113">
        <v>0</v>
      </c>
      <c r="S194" s="113">
        <v>0</v>
      </c>
      <c r="T194" s="113">
        <v>0</v>
      </c>
      <c r="U194" s="113">
        <v>0</v>
      </c>
      <c r="V194" s="113">
        <v>0</v>
      </c>
      <c r="W194" s="113">
        <v>0</v>
      </c>
      <c r="X194" s="113">
        <v>0</v>
      </c>
      <c r="Y194" s="113">
        <v>0</v>
      </c>
      <c r="Z194" s="113">
        <v>0</v>
      </c>
      <c r="AA194" s="113">
        <v>0</v>
      </c>
      <c r="AB194" s="113">
        <v>0</v>
      </c>
      <c r="AC194" s="113">
        <v>0</v>
      </c>
      <c r="AD194" s="113">
        <v>0</v>
      </c>
      <c r="AE194" s="113">
        <v>0</v>
      </c>
      <c r="AF194" s="113">
        <v>0</v>
      </c>
      <c r="AG194" s="113">
        <v>0</v>
      </c>
      <c r="AH194" s="113">
        <v>0</v>
      </c>
      <c r="AI194" s="113">
        <v>0</v>
      </c>
      <c r="AJ194" s="113">
        <v>0</v>
      </c>
      <c r="AK194" s="113">
        <v>0</v>
      </c>
      <c r="AL194" s="113">
        <v>0</v>
      </c>
      <c r="AM194" s="113">
        <f t="shared" si="2"/>
        <v>0</v>
      </c>
      <c r="AP194" s="70"/>
    </row>
    <row r="195" spans="1:42" ht="33" hidden="1" customHeight="1">
      <c r="A195" s="87">
        <v>551</v>
      </c>
      <c r="B195" s="88" t="s">
        <v>209</v>
      </c>
      <c r="C195" s="89" t="s">
        <v>1339</v>
      </c>
      <c r="D195" s="113">
        <v>0</v>
      </c>
      <c r="E195" s="113">
        <v>0</v>
      </c>
      <c r="F195" s="113">
        <v>0</v>
      </c>
      <c r="G195" s="113">
        <v>0</v>
      </c>
      <c r="H195" s="113">
        <v>0</v>
      </c>
      <c r="I195" s="113">
        <v>0</v>
      </c>
      <c r="J195" s="113">
        <v>0</v>
      </c>
      <c r="K195" s="113">
        <v>0</v>
      </c>
      <c r="L195" s="113">
        <v>0</v>
      </c>
      <c r="M195" s="113">
        <v>0</v>
      </c>
      <c r="N195" s="113">
        <v>0</v>
      </c>
      <c r="O195" s="113">
        <v>0</v>
      </c>
      <c r="P195" s="113">
        <v>0</v>
      </c>
      <c r="Q195" s="113">
        <v>0</v>
      </c>
      <c r="R195" s="113">
        <v>0</v>
      </c>
      <c r="S195" s="113">
        <v>0</v>
      </c>
      <c r="T195" s="113">
        <v>0</v>
      </c>
      <c r="U195" s="113">
        <v>0</v>
      </c>
      <c r="V195" s="113">
        <v>0</v>
      </c>
      <c r="W195" s="113">
        <v>0</v>
      </c>
      <c r="X195" s="113">
        <v>0</v>
      </c>
      <c r="Y195" s="113">
        <v>0</v>
      </c>
      <c r="Z195" s="113">
        <v>0</v>
      </c>
      <c r="AA195" s="113">
        <v>0</v>
      </c>
      <c r="AB195" s="113">
        <v>0</v>
      </c>
      <c r="AC195" s="113">
        <v>0</v>
      </c>
      <c r="AD195" s="113">
        <v>0</v>
      </c>
      <c r="AE195" s="113">
        <v>0</v>
      </c>
      <c r="AF195" s="113">
        <v>0</v>
      </c>
      <c r="AG195" s="113">
        <v>0</v>
      </c>
      <c r="AH195" s="113">
        <v>0</v>
      </c>
      <c r="AI195" s="113">
        <v>0</v>
      </c>
      <c r="AJ195" s="113">
        <v>0</v>
      </c>
      <c r="AK195" s="113">
        <v>0</v>
      </c>
      <c r="AL195" s="113">
        <v>0</v>
      </c>
      <c r="AM195" s="113">
        <f t="shared" si="2"/>
        <v>0</v>
      </c>
      <c r="AP195" s="70"/>
    </row>
    <row r="196" spans="1:42" ht="33" customHeight="1">
      <c r="A196" s="257">
        <v>572</v>
      </c>
      <c r="B196" s="88" t="s">
        <v>848</v>
      </c>
      <c r="C196" s="89" t="s">
        <v>1337</v>
      </c>
      <c r="D196" s="113">
        <v>0</v>
      </c>
      <c r="E196" s="113">
        <v>1275.06</v>
      </c>
      <c r="F196" s="113">
        <v>12204321.9</v>
      </c>
      <c r="G196" s="113">
        <v>39600.800000000003</v>
      </c>
      <c r="H196" s="113">
        <v>0</v>
      </c>
      <c r="I196" s="113">
        <v>0</v>
      </c>
      <c r="J196" s="113">
        <v>46660.56</v>
      </c>
      <c r="K196" s="113">
        <v>0</v>
      </c>
      <c r="L196" s="113">
        <v>0</v>
      </c>
      <c r="M196" s="113">
        <v>0</v>
      </c>
      <c r="N196" s="113">
        <v>0</v>
      </c>
      <c r="O196" s="113">
        <v>0</v>
      </c>
      <c r="P196" s="113">
        <v>0</v>
      </c>
      <c r="Q196" s="113">
        <v>0</v>
      </c>
      <c r="R196" s="113">
        <v>0</v>
      </c>
      <c r="S196" s="113">
        <v>0</v>
      </c>
      <c r="T196" s="113">
        <v>0</v>
      </c>
      <c r="U196" s="113">
        <v>0</v>
      </c>
      <c r="V196" s="113">
        <v>0</v>
      </c>
      <c r="W196" s="113">
        <v>0</v>
      </c>
      <c r="X196" s="113">
        <v>0</v>
      </c>
      <c r="Y196" s="113">
        <v>0</v>
      </c>
      <c r="Z196" s="113">
        <v>0</v>
      </c>
      <c r="AA196" s="113">
        <v>0</v>
      </c>
      <c r="AB196" s="113">
        <v>0</v>
      </c>
      <c r="AC196" s="113">
        <v>0</v>
      </c>
      <c r="AD196" s="113">
        <v>0</v>
      </c>
      <c r="AE196" s="113">
        <v>0</v>
      </c>
      <c r="AF196" s="113">
        <v>0</v>
      </c>
      <c r="AG196" s="113">
        <v>0</v>
      </c>
      <c r="AH196" s="113">
        <v>0</v>
      </c>
      <c r="AI196" s="113">
        <v>0</v>
      </c>
      <c r="AJ196" s="113">
        <v>0</v>
      </c>
      <c r="AK196" s="113">
        <v>0</v>
      </c>
      <c r="AL196" s="113">
        <v>0</v>
      </c>
      <c r="AM196" s="113">
        <f t="shared" si="2"/>
        <v>12291858.320000002</v>
      </c>
      <c r="AP196" s="70"/>
    </row>
    <row r="197" spans="1:42" ht="33" customHeight="1">
      <c r="A197" s="257">
        <v>573</v>
      </c>
      <c r="B197" s="88" t="s">
        <v>849</v>
      </c>
      <c r="C197" s="89" t="s">
        <v>1330</v>
      </c>
      <c r="D197" s="113">
        <v>0</v>
      </c>
      <c r="E197" s="113">
        <v>0</v>
      </c>
      <c r="F197" s="113">
        <v>3214</v>
      </c>
      <c r="G197" s="113">
        <v>0</v>
      </c>
      <c r="H197" s="113">
        <v>0</v>
      </c>
      <c r="I197" s="113">
        <v>200</v>
      </c>
      <c r="J197" s="113">
        <v>5033363.74</v>
      </c>
      <c r="K197" s="113">
        <v>0</v>
      </c>
      <c r="L197" s="113">
        <v>2458.12</v>
      </c>
      <c r="M197" s="113">
        <v>0</v>
      </c>
      <c r="N197" s="113">
        <v>0</v>
      </c>
      <c r="O197" s="113">
        <v>0</v>
      </c>
      <c r="P197" s="113">
        <v>0</v>
      </c>
      <c r="Q197" s="113">
        <v>0</v>
      </c>
      <c r="R197" s="113">
        <v>0</v>
      </c>
      <c r="S197" s="113">
        <v>0</v>
      </c>
      <c r="T197" s="113">
        <v>0</v>
      </c>
      <c r="U197" s="113">
        <v>0</v>
      </c>
      <c r="V197" s="113">
        <v>0</v>
      </c>
      <c r="W197" s="113">
        <v>0</v>
      </c>
      <c r="X197" s="113">
        <v>0</v>
      </c>
      <c r="Y197" s="113">
        <v>0</v>
      </c>
      <c r="Z197" s="113">
        <v>0</v>
      </c>
      <c r="AA197" s="113">
        <v>0</v>
      </c>
      <c r="AB197" s="113">
        <v>2065727.58</v>
      </c>
      <c r="AC197" s="113">
        <v>0</v>
      </c>
      <c r="AD197" s="113">
        <v>0</v>
      </c>
      <c r="AE197" s="113">
        <v>0</v>
      </c>
      <c r="AF197" s="113">
        <v>0</v>
      </c>
      <c r="AG197" s="113">
        <v>0</v>
      </c>
      <c r="AH197" s="113">
        <v>0</v>
      </c>
      <c r="AI197" s="113">
        <v>0</v>
      </c>
      <c r="AJ197" s="113">
        <v>0</v>
      </c>
      <c r="AK197" s="113">
        <v>0</v>
      </c>
      <c r="AL197" s="113">
        <v>0</v>
      </c>
      <c r="AM197" s="113">
        <f t="shared" si="2"/>
        <v>7104963.4400000004</v>
      </c>
      <c r="AP197" s="70"/>
    </row>
    <row r="198" spans="1:42" ht="33" customHeight="1">
      <c r="A198" s="257">
        <v>574</v>
      </c>
      <c r="B198" s="88" t="s">
        <v>850</v>
      </c>
      <c r="C198" s="89" t="s">
        <v>1336</v>
      </c>
      <c r="D198" s="113">
        <v>0</v>
      </c>
      <c r="E198" s="113">
        <v>0</v>
      </c>
      <c r="F198" s="113">
        <v>8305300.1500000004</v>
      </c>
      <c r="G198" s="113">
        <v>401485.11</v>
      </c>
      <c r="H198" s="113">
        <v>0</v>
      </c>
      <c r="I198" s="113">
        <v>0</v>
      </c>
      <c r="J198" s="113">
        <v>1295217</v>
      </c>
      <c r="K198" s="113">
        <v>0</v>
      </c>
      <c r="L198" s="113">
        <v>0</v>
      </c>
      <c r="M198" s="113">
        <v>0</v>
      </c>
      <c r="N198" s="113">
        <v>0</v>
      </c>
      <c r="O198" s="113">
        <v>0</v>
      </c>
      <c r="P198" s="113">
        <v>0</v>
      </c>
      <c r="Q198" s="113">
        <v>0</v>
      </c>
      <c r="R198" s="113">
        <v>0</v>
      </c>
      <c r="S198" s="113">
        <v>0</v>
      </c>
      <c r="T198" s="113">
        <v>0</v>
      </c>
      <c r="U198" s="113">
        <v>0</v>
      </c>
      <c r="V198" s="113">
        <v>0</v>
      </c>
      <c r="W198" s="113">
        <v>0</v>
      </c>
      <c r="X198" s="113">
        <v>0</v>
      </c>
      <c r="Y198" s="113">
        <v>0</v>
      </c>
      <c r="Z198" s="113">
        <v>0</v>
      </c>
      <c r="AA198" s="113">
        <v>0</v>
      </c>
      <c r="AB198" s="113">
        <v>0</v>
      </c>
      <c r="AC198" s="113">
        <v>0</v>
      </c>
      <c r="AD198" s="113">
        <v>0</v>
      </c>
      <c r="AE198" s="113">
        <v>0</v>
      </c>
      <c r="AF198" s="113">
        <v>0</v>
      </c>
      <c r="AG198" s="113">
        <v>0</v>
      </c>
      <c r="AH198" s="113">
        <v>0</v>
      </c>
      <c r="AI198" s="113">
        <v>0</v>
      </c>
      <c r="AJ198" s="113">
        <v>0</v>
      </c>
      <c r="AK198" s="113">
        <v>0</v>
      </c>
      <c r="AL198" s="113">
        <v>0</v>
      </c>
      <c r="AM198" s="113">
        <f t="shared" si="2"/>
        <v>10002002.26</v>
      </c>
      <c r="AP198" s="70"/>
    </row>
    <row r="199" spans="1:42" ht="33" hidden="1" customHeight="1">
      <c r="A199" s="87">
        <v>575</v>
      </c>
      <c r="B199" s="88" t="s">
        <v>851</v>
      </c>
      <c r="C199" s="89" t="s">
        <v>1331</v>
      </c>
      <c r="D199" s="113">
        <v>0</v>
      </c>
      <c r="E199" s="113">
        <v>0</v>
      </c>
      <c r="F199" s="113">
        <v>0</v>
      </c>
      <c r="G199" s="113">
        <v>0</v>
      </c>
      <c r="H199" s="113">
        <v>0</v>
      </c>
      <c r="I199" s="113">
        <v>0</v>
      </c>
      <c r="J199" s="113">
        <v>0</v>
      </c>
      <c r="K199" s="113">
        <v>0</v>
      </c>
      <c r="L199" s="113">
        <v>0</v>
      </c>
      <c r="M199" s="113">
        <v>0</v>
      </c>
      <c r="N199" s="113">
        <v>0</v>
      </c>
      <c r="O199" s="113">
        <v>0</v>
      </c>
      <c r="P199" s="113">
        <v>0</v>
      </c>
      <c r="Q199" s="113">
        <v>0</v>
      </c>
      <c r="R199" s="113">
        <v>0</v>
      </c>
      <c r="S199" s="113">
        <v>0</v>
      </c>
      <c r="T199" s="113">
        <v>0</v>
      </c>
      <c r="U199" s="113">
        <v>0</v>
      </c>
      <c r="V199" s="113">
        <v>0</v>
      </c>
      <c r="W199" s="113">
        <v>0</v>
      </c>
      <c r="X199" s="113">
        <v>0</v>
      </c>
      <c r="Y199" s="113">
        <v>0</v>
      </c>
      <c r="Z199" s="113">
        <v>0</v>
      </c>
      <c r="AA199" s="113">
        <v>0</v>
      </c>
      <c r="AB199" s="113">
        <v>0</v>
      </c>
      <c r="AC199" s="113">
        <v>0</v>
      </c>
      <c r="AD199" s="113">
        <v>0</v>
      </c>
      <c r="AE199" s="113">
        <v>0</v>
      </c>
      <c r="AF199" s="113">
        <v>0</v>
      </c>
      <c r="AG199" s="113">
        <v>0</v>
      </c>
      <c r="AH199" s="113">
        <v>0</v>
      </c>
      <c r="AI199" s="113">
        <v>0</v>
      </c>
      <c r="AJ199" s="113">
        <v>0</v>
      </c>
      <c r="AK199" s="113">
        <v>0</v>
      </c>
      <c r="AL199" s="113">
        <v>0</v>
      </c>
      <c r="AM199" s="113">
        <f t="shared" si="2"/>
        <v>0</v>
      </c>
      <c r="AP199" s="70"/>
    </row>
    <row r="200" spans="1:42" ht="33" customHeight="1">
      <c r="A200" s="257">
        <v>576</v>
      </c>
      <c r="B200" s="88" t="s">
        <v>852</v>
      </c>
      <c r="C200" s="89" t="s">
        <v>1336</v>
      </c>
      <c r="D200" s="113">
        <v>0</v>
      </c>
      <c r="E200" s="113">
        <v>0</v>
      </c>
      <c r="F200" s="113">
        <v>0</v>
      </c>
      <c r="G200" s="113">
        <v>1000</v>
      </c>
      <c r="H200" s="113">
        <v>0</v>
      </c>
      <c r="I200" s="113">
        <v>0</v>
      </c>
      <c r="J200" s="113">
        <v>0</v>
      </c>
      <c r="K200" s="113">
        <v>0</v>
      </c>
      <c r="L200" s="113">
        <v>4143.7299999999996</v>
      </c>
      <c r="M200" s="113">
        <v>0</v>
      </c>
      <c r="N200" s="113">
        <v>0</v>
      </c>
      <c r="O200" s="113">
        <v>0</v>
      </c>
      <c r="P200" s="113">
        <v>328.27</v>
      </c>
      <c r="Q200" s="113">
        <v>0</v>
      </c>
      <c r="R200" s="113">
        <v>0</v>
      </c>
      <c r="S200" s="113">
        <v>0</v>
      </c>
      <c r="T200" s="113">
        <v>0</v>
      </c>
      <c r="U200" s="113">
        <v>0</v>
      </c>
      <c r="V200" s="113">
        <v>0</v>
      </c>
      <c r="W200" s="113">
        <v>0</v>
      </c>
      <c r="X200" s="113">
        <v>0</v>
      </c>
      <c r="Y200" s="113">
        <v>0</v>
      </c>
      <c r="Z200" s="113">
        <v>0</v>
      </c>
      <c r="AA200" s="113">
        <v>0</v>
      </c>
      <c r="AB200" s="113">
        <v>0</v>
      </c>
      <c r="AC200" s="113">
        <v>0</v>
      </c>
      <c r="AD200" s="113">
        <v>0</v>
      </c>
      <c r="AE200" s="113">
        <v>0</v>
      </c>
      <c r="AF200" s="113">
        <v>0</v>
      </c>
      <c r="AG200" s="113">
        <v>0</v>
      </c>
      <c r="AH200" s="113">
        <v>0</v>
      </c>
      <c r="AI200" s="113">
        <v>0</v>
      </c>
      <c r="AJ200" s="113">
        <v>0</v>
      </c>
      <c r="AK200" s="113">
        <v>0</v>
      </c>
      <c r="AL200" s="113">
        <v>0</v>
      </c>
      <c r="AM200" s="113">
        <f t="shared" si="2"/>
        <v>5472</v>
      </c>
      <c r="AP200" s="70"/>
    </row>
    <row r="201" spans="1:42" ht="33" customHeight="1">
      <c r="A201" s="257">
        <v>578</v>
      </c>
      <c r="B201" s="88" t="s">
        <v>853</v>
      </c>
      <c r="C201" s="89" t="s">
        <v>1330</v>
      </c>
      <c r="D201" s="113">
        <v>0</v>
      </c>
      <c r="E201" s="113">
        <v>89.32</v>
      </c>
      <c r="F201" s="113">
        <v>0</v>
      </c>
      <c r="G201" s="113">
        <v>403669.95999999996</v>
      </c>
      <c r="H201" s="113">
        <v>0</v>
      </c>
      <c r="I201" s="113">
        <v>0</v>
      </c>
      <c r="J201" s="113">
        <v>0</v>
      </c>
      <c r="K201" s="113">
        <v>0</v>
      </c>
      <c r="L201" s="113">
        <v>0</v>
      </c>
      <c r="M201" s="113">
        <v>0</v>
      </c>
      <c r="N201" s="113">
        <v>0</v>
      </c>
      <c r="O201" s="113">
        <v>0</v>
      </c>
      <c r="P201" s="113">
        <v>0</v>
      </c>
      <c r="Q201" s="113">
        <v>0</v>
      </c>
      <c r="R201" s="113">
        <v>0</v>
      </c>
      <c r="S201" s="113">
        <v>0</v>
      </c>
      <c r="T201" s="113">
        <v>0</v>
      </c>
      <c r="U201" s="113">
        <v>0</v>
      </c>
      <c r="V201" s="113">
        <v>0</v>
      </c>
      <c r="W201" s="113">
        <v>0</v>
      </c>
      <c r="X201" s="113">
        <v>0</v>
      </c>
      <c r="Y201" s="113">
        <v>0</v>
      </c>
      <c r="Z201" s="113">
        <v>0</v>
      </c>
      <c r="AA201" s="113">
        <v>0</v>
      </c>
      <c r="AB201" s="113">
        <v>0</v>
      </c>
      <c r="AC201" s="113">
        <v>0</v>
      </c>
      <c r="AD201" s="113">
        <v>0</v>
      </c>
      <c r="AE201" s="113">
        <v>0</v>
      </c>
      <c r="AF201" s="113">
        <v>0</v>
      </c>
      <c r="AG201" s="113">
        <v>0</v>
      </c>
      <c r="AH201" s="113">
        <v>0</v>
      </c>
      <c r="AI201" s="113">
        <v>0</v>
      </c>
      <c r="AJ201" s="113">
        <v>0</v>
      </c>
      <c r="AK201" s="113">
        <v>0</v>
      </c>
      <c r="AL201" s="113">
        <v>0</v>
      </c>
      <c r="AM201" s="113">
        <f t="shared" si="2"/>
        <v>403759.27999999997</v>
      </c>
      <c r="AP201" s="70"/>
    </row>
    <row r="202" spans="1:42" ht="33" customHeight="1">
      <c r="A202" s="87">
        <v>579</v>
      </c>
      <c r="B202" s="88" t="s">
        <v>854</v>
      </c>
      <c r="C202" s="89" t="s">
        <v>1336</v>
      </c>
      <c r="D202" s="113">
        <v>0</v>
      </c>
      <c r="E202" s="113">
        <v>0</v>
      </c>
      <c r="F202" s="113">
        <v>0</v>
      </c>
      <c r="G202" s="113">
        <v>204.79</v>
      </c>
      <c r="H202" s="113">
        <v>0</v>
      </c>
      <c r="I202" s="113">
        <v>0</v>
      </c>
      <c r="J202" s="113">
        <v>0</v>
      </c>
      <c r="K202" s="113">
        <v>0</v>
      </c>
      <c r="L202" s="113">
        <v>0</v>
      </c>
      <c r="M202" s="113">
        <v>0</v>
      </c>
      <c r="N202" s="113">
        <v>0</v>
      </c>
      <c r="O202" s="113">
        <v>0</v>
      </c>
      <c r="P202" s="113">
        <v>0</v>
      </c>
      <c r="Q202" s="113">
        <v>0</v>
      </c>
      <c r="R202" s="113">
        <v>0</v>
      </c>
      <c r="S202" s="113">
        <v>0</v>
      </c>
      <c r="T202" s="113">
        <v>0</v>
      </c>
      <c r="U202" s="113">
        <v>0</v>
      </c>
      <c r="V202" s="113">
        <v>0</v>
      </c>
      <c r="W202" s="113">
        <v>0</v>
      </c>
      <c r="X202" s="113">
        <v>0</v>
      </c>
      <c r="Y202" s="113">
        <v>0</v>
      </c>
      <c r="Z202" s="113">
        <v>0</v>
      </c>
      <c r="AA202" s="113">
        <v>0</v>
      </c>
      <c r="AB202" s="113">
        <v>0</v>
      </c>
      <c r="AC202" s="113">
        <v>0</v>
      </c>
      <c r="AD202" s="113">
        <v>0</v>
      </c>
      <c r="AE202" s="113">
        <v>0</v>
      </c>
      <c r="AF202" s="113">
        <v>0</v>
      </c>
      <c r="AG202" s="113">
        <v>0</v>
      </c>
      <c r="AH202" s="113">
        <v>0</v>
      </c>
      <c r="AI202" s="113">
        <v>0</v>
      </c>
      <c r="AJ202" s="113">
        <v>0</v>
      </c>
      <c r="AK202" s="113">
        <v>0</v>
      </c>
      <c r="AL202" s="113">
        <v>0</v>
      </c>
      <c r="AM202" s="113">
        <f t="shared" si="2"/>
        <v>204.79</v>
      </c>
      <c r="AP202" s="70"/>
    </row>
    <row r="203" spans="1:42" ht="33" customHeight="1">
      <c r="A203" s="257">
        <v>580</v>
      </c>
      <c r="B203" s="88" t="s">
        <v>217</v>
      </c>
      <c r="C203" s="89" t="s">
        <v>1338</v>
      </c>
      <c r="D203" s="113">
        <v>0</v>
      </c>
      <c r="E203" s="113">
        <v>0</v>
      </c>
      <c r="F203" s="113">
        <v>24721.360000000001</v>
      </c>
      <c r="G203" s="113">
        <v>8850.2200000000012</v>
      </c>
      <c r="H203" s="113">
        <v>0</v>
      </c>
      <c r="I203" s="113">
        <v>0</v>
      </c>
      <c r="J203" s="113">
        <v>0</v>
      </c>
      <c r="K203" s="113">
        <v>0</v>
      </c>
      <c r="L203" s="113">
        <v>0</v>
      </c>
      <c r="M203" s="113">
        <v>0</v>
      </c>
      <c r="N203" s="113">
        <v>0</v>
      </c>
      <c r="O203" s="113">
        <v>0</v>
      </c>
      <c r="P203" s="113">
        <v>0</v>
      </c>
      <c r="Q203" s="113">
        <v>0</v>
      </c>
      <c r="R203" s="113">
        <v>0</v>
      </c>
      <c r="S203" s="113">
        <v>0</v>
      </c>
      <c r="T203" s="113">
        <v>0</v>
      </c>
      <c r="U203" s="113">
        <v>0</v>
      </c>
      <c r="V203" s="113">
        <v>0</v>
      </c>
      <c r="W203" s="113">
        <v>0</v>
      </c>
      <c r="X203" s="113">
        <v>0</v>
      </c>
      <c r="Y203" s="113">
        <v>0</v>
      </c>
      <c r="Z203" s="113">
        <v>0</v>
      </c>
      <c r="AA203" s="113">
        <v>0</v>
      </c>
      <c r="AB203" s="113">
        <v>0</v>
      </c>
      <c r="AC203" s="113">
        <v>0</v>
      </c>
      <c r="AD203" s="113">
        <v>0</v>
      </c>
      <c r="AE203" s="113">
        <v>0</v>
      </c>
      <c r="AF203" s="113">
        <v>0</v>
      </c>
      <c r="AG203" s="113">
        <v>0</v>
      </c>
      <c r="AH203" s="113">
        <v>0</v>
      </c>
      <c r="AI203" s="113">
        <v>0</v>
      </c>
      <c r="AJ203" s="113">
        <v>0</v>
      </c>
      <c r="AK203" s="113">
        <v>0</v>
      </c>
      <c r="AL203" s="113">
        <v>0</v>
      </c>
      <c r="AM203" s="113">
        <f t="shared" ref="AM203:AM266" si="3">SUM(D203:AL203)</f>
        <v>33571.58</v>
      </c>
      <c r="AP203" s="70"/>
    </row>
    <row r="204" spans="1:42" ht="33" hidden="1" customHeight="1">
      <c r="A204" s="87">
        <v>581</v>
      </c>
      <c r="B204" s="88" t="s">
        <v>855</v>
      </c>
      <c r="C204" s="89" t="s">
        <v>1339</v>
      </c>
      <c r="D204" s="113">
        <v>0</v>
      </c>
      <c r="E204" s="113">
        <v>0</v>
      </c>
      <c r="F204" s="113">
        <v>0</v>
      </c>
      <c r="G204" s="113">
        <v>0</v>
      </c>
      <c r="H204" s="113">
        <v>0</v>
      </c>
      <c r="I204" s="113">
        <v>0</v>
      </c>
      <c r="J204" s="113">
        <v>0</v>
      </c>
      <c r="K204" s="113">
        <v>0</v>
      </c>
      <c r="L204" s="113">
        <v>0</v>
      </c>
      <c r="M204" s="113">
        <v>0</v>
      </c>
      <c r="N204" s="113">
        <v>0</v>
      </c>
      <c r="O204" s="113">
        <v>0</v>
      </c>
      <c r="P204" s="113">
        <v>0</v>
      </c>
      <c r="Q204" s="113">
        <v>0</v>
      </c>
      <c r="R204" s="113">
        <v>0</v>
      </c>
      <c r="S204" s="113">
        <v>0</v>
      </c>
      <c r="T204" s="113">
        <v>0</v>
      </c>
      <c r="U204" s="113">
        <v>0</v>
      </c>
      <c r="V204" s="113">
        <v>0</v>
      </c>
      <c r="W204" s="113">
        <v>0</v>
      </c>
      <c r="X204" s="113">
        <v>0</v>
      </c>
      <c r="Y204" s="113">
        <v>0</v>
      </c>
      <c r="Z204" s="113">
        <v>0</v>
      </c>
      <c r="AA204" s="113">
        <v>0</v>
      </c>
      <c r="AB204" s="113">
        <v>0</v>
      </c>
      <c r="AC204" s="113">
        <v>0</v>
      </c>
      <c r="AD204" s="113">
        <v>0</v>
      </c>
      <c r="AE204" s="113">
        <v>0</v>
      </c>
      <c r="AF204" s="113">
        <v>0</v>
      </c>
      <c r="AG204" s="113">
        <v>0</v>
      </c>
      <c r="AH204" s="113">
        <v>0</v>
      </c>
      <c r="AI204" s="113">
        <v>0</v>
      </c>
      <c r="AJ204" s="113">
        <v>0</v>
      </c>
      <c r="AK204" s="113">
        <v>0</v>
      </c>
      <c r="AL204" s="113">
        <v>0</v>
      </c>
      <c r="AM204" s="113">
        <f t="shared" si="3"/>
        <v>0</v>
      </c>
      <c r="AP204" s="70"/>
    </row>
    <row r="205" spans="1:42" ht="33" customHeight="1">
      <c r="A205" s="257">
        <v>582</v>
      </c>
      <c r="B205" s="88" t="s">
        <v>856</v>
      </c>
      <c r="C205" s="89" t="s">
        <v>1335</v>
      </c>
      <c r="D205" s="113">
        <v>0</v>
      </c>
      <c r="E205" s="113">
        <v>738.15</v>
      </c>
      <c r="F205" s="113">
        <v>5056372.9000000004</v>
      </c>
      <c r="G205" s="113">
        <v>27857.599999999999</v>
      </c>
      <c r="H205" s="113">
        <v>0</v>
      </c>
      <c r="I205" s="113">
        <v>0</v>
      </c>
      <c r="J205" s="113">
        <v>4053</v>
      </c>
      <c r="K205" s="113">
        <v>0</v>
      </c>
      <c r="L205" s="113">
        <v>554.20000000000005</v>
      </c>
      <c r="M205" s="113">
        <v>0</v>
      </c>
      <c r="N205" s="113">
        <v>0</v>
      </c>
      <c r="O205" s="113">
        <v>0</v>
      </c>
      <c r="P205" s="113">
        <v>34.33</v>
      </c>
      <c r="Q205" s="113">
        <v>1756</v>
      </c>
      <c r="R205" s="113">
        <v>0</v>
      </c>
      <c r="S205" s="113">
        <v>0</v>
      </c>
      <c r="T205" s="113">
        <v>0</v>
      </c>
      <c r="U205" s="113">
        <v>0</v>
      </c>
      <c r="V205" s="113">
        <v>0</v>
      </c>
      <c r="W205" s="113">
        <v>0</v>
      </c>
      <c r="X205" s="113">
        <v>0</v>
      </c>
      <c r="Y205" s="113">
        <v>0</v>
      </c>
      <c r="Z205" s="113">
        <v>0</v>
      </c>
      <c r="AA205" s="113">
        <v>0</v>
      </c>
      <c r="AB205" s="113">
        <v>0</v>
      </c>
      <c r="AC205" s="113">
        <v>0</v>
      </c>
      <c r="AD205" s="113">
        <v>0</v>
      </c>
      <c r="AE205" s="113">
        <v>0</v>
      </c>
      <c r="AF205" s="113">
        <v>0</v>
      </c>
      <c r="AG205" s="113">
        <v>0</v>
      </c>
      <c r="AH205" s="113">
        <v>0</v>
      </c>
      <c r="AI205" s="113">
        <v>0</v>
      </c>
      <c r="AJ205" s="113">
        <v>0</v>
      </c>
      <c r="AK205" s="113">
        <v>0</v>
      </c>
      <c r="AL205" s="113">
        <v>0</v>
      </c>
      <c r="AM205" s="113">
        <f t="shared" si="3"/>
        <v>5091366.1800000006</v>
      </c>
      <c r="AP205" s="70"/>
    </row>
    <row r="206" spans="1:42" ht="33" hidden="1" customHeight="1">
      <c r="A206" s="87">
        <v>584</v>
      </c>
      <c r="B206" s="88" t="s">
        <v>857</v>
      </c>
      <c r="C206" s="89" t="s">
        <v>1334</v>
      </c>
      <c r="D206" s="113">
        <v>0</v>
      </c>
      <c r="E206" s="113">
        <v>0</v>
      </c>
      <c r="F206" s="113">
        <v>0</v>
      </c>
      <c r="G206" s="113">
        <v>0</v>
      </c>
      <c r="H206" s="113">
        <v>0</v>
      </c>
      <c r="I206" s="113">
        <v>0</v>
      </c>
      <c r="J206" s="113">
        <v>0</v>
      </c>
      <c r="K206" s="113">
        <v>0</v>
      </c>
      <c r="L206" s="113">
        <v>0</v>
      </c>
      <c r="M206" s="113">
        <v>0</v>
      </c>
      <c r="N206" s="113">
        <v>0</v>
      </c>
      <c r="O206" s="113">
        <v>0</v>
      </c>
      <c r="P206" s="113">
        <v>0</v>
      </c>
      <c r="Q206" s="113">
        <v>0</v>
      </c>
      <c r="R206" s="113">
        <v>0</v>
      </c>
      <c r="S206" s="113">
        <v>0</v>
      </c>
      <c r="T206" s="113">
        <v>0</v>
      </c>
      <c r="U206" s="113">
        <v>0</v>
      </c>
      <c r="V206" s="113">
        <v>0</v>
      </c>
      <c r="W206" s="113">
        <v>0</v>
      </c>
      <c r="X206" s="113">
        <v>0</v>
      </c>
      <c r="Y206" s="113">
        <v>0</v>
      </c>
      <c r="Z206" s="113">
        <v>0</v>
      </c>
      <c r="AA206" s="113">
        <v>0</v>
      </c>
      <c r="AB206" s="113">
        <v>0</v>
      </c>
      <c r="AC206" s="113">
        <v>0</v>
      </c>
      <c r="AD206" s="113">
        <v>0</v>
      </c>
      <c r="AE206" s="113">
        <v>0</v>
      </c>
      <c r="AF206" s="113">
        <v>0</v>
      </c>
      <c r="AG206" s="113">
        <v>0</v>
      </c>
      <c r="AH206" s="113">
        <v>0</v>
      </c>
      <c r="AI206" s="113">
        <v>0</v>
      </c>
      <c r="AJ206" s="113">
        <v>0</v>
      </c>
      <c r="AK206" s="113">
        <v>0</v>
      </c>
      <c r="AL206" s="113">
        <v>0</v>
      </c>
      <c r="AM206" s="113">
        <f t="shared" si="3"/>
        <v>0</v>
      </c>
      <c r="AP206" s="70"/>
    </row>
    <row r="207" spans="1:42" ht="33" customHeight="1">
      <c r="A207" s="257">
        <v>585</v>
      </c>
      <c r="B207" s="88" t="s">
        <v>221</v>
      </c>
      <c r="C207" s="89" t="s">
        <v>1335</v>
      </c>
      <c r="D207" s="113">
        <v>0</v>
      </c>
      <c r="E207" s="113">
        <v>0</v>
      </c>
      <c r="F207" s="113">
        <v>0</v>
      </c>
      <c r="G207" s="113">
        <v>244.5</v>
      </c>
      <c r="H207" s="113">
        <v>0</v>
      </c>
      <c r="I207" s="113">
        <v>0</v>
      </c>
      <c r="J207" s="113">
        <v>12073.6</v>
      </c>
      <c r="K207" s="113">
        <v>0</v>
      </c>
      <c r="L207" s="113">
        <v>0</v>
      </c>
      <c r="M207" s="113">
        <v>0</v>
      </c>
      <c r="N207" s="113">
        <v>0</v>
      </c>
      <c r="O207" s="113">
        <v>0</v>
      </c>
      <c r="P207" s="113">
        <v>0</v>
      </c>
      <c r="Q207" s="113">
        <v>0</v>
      </c>
      <c r="R207" s="113">
        <v>0</v>
      </c>
      <c r="S207" s="113">
        <v>0</v>
      </c>
      <c r="T207" s="113">
        <v>0</v>
      </c>
      <c r="U207" s="113">
        <v>0</v>
      </c>
      <c r="V207" s="113">
        <v>0</v>
      </c>
      <c r="W207" s="113">
        <v>0</v>
      </c>
      <c r="X207" s="113">
        <v>0</v>
      </c>
      <c r="Y207" s="113">
        <v>0</v>
      </c>
      <c r="Z207" s="113">
        <v>0</v>
      </c>
      <c r="AA207" s="113">
        <v>0</v>
      </c>
      <c r="AB207" s="113">
        <v>637983.69000000006</v>
      </c>
      <c r="AC207" s="113">
        <v>0</v>
      </c>
      <c r="AD207" s="113">
        <v>0</v>
      </c>
      <c r="AE207" s="113">
        <v>0</v>
      </c>
      <c r="AF207" s="113">
        <v>0</v>
      </c>
      <c r="AG207" s="113">
        <v>0</v>
      </c>
      <c r="AH207" s="113">
        <v>0</v>
      </c>
      <c r="AI207" s="113">
        <v>0</v>
      </c>
      <c r="AJ207" s="113">
        <v>0</v>
      </c>
      <c r="AK207" s="113">
        <v>0</v>
      </c>
      <c r="AL207" s="113">
        <v>0</v>
      </c>
      <c r="AM207" s="113">
        <f t="shared" si="3"/>
        <v>650301.79</v>
      </c>
      <c r="AP207" s="70"/>
    </row>
    <row r="208" spans="1:42" ht="33" customHeight="1">
      <c r="A208" s="257">
        <v>586</v>
      </c>
      <c r="B208" s="88" t="s">
        <v>222</v>
      </c>
      <c r="C208" s="89" t="s">
        <v>1335</v>
      </c>
      <c r="D208" s="113">
        <v>0</v>
      </c>
      <c r="E208" s="113">
        <v>0</v>
      </c>
      <c r="F208" s="113">
        <v>135277.02000000002</v>
      </c>
      <c r="G208" s="113">
        <v>25535.19</v>
      </c>
      <c r="H208" s="113">
        <v>0</v>
      </c>
      <c r="I208" s="113">
        <v>289.76</v>
      </c>
      <c r="J208" s="113">
        <v>0</v>
      </c>
      <c r="K208" s="113">
        <v>0</v>
      </c>
      <c r="L208" s="113">
        <v>343.88</v>
      </c>
      <c r="M208" s="113">
        <v>0</v>
      </c>
      <c r="N208" s="113">
        <v>0</v>
      </c>
      <c r="O208" s="113">
        <v>0</v>
      </c>
      <c r="P208" s="113">
        <v>0</v>
      </c>
      <c r="Q208" s="113">
        <v>0</v>
      </c>
      <c r="R208" s="113">
        <v>0</v>
      </c>
      <c r="S208" s="113">
        <v>0</v>
      </c>
      <c r="T208" s="113">
        <v>0</v>
      </c>
      <c r="U208" s="113">
        <v>0</v>
      </c>
      <c r="V208" s="113">
        <v>0</v>
      </c>
      <c r="W208" s="113">
        <v>0</v>
      </c>
      <c r="X208" s="113">
        <v>0</v>
      </c>
      <c r="Y208" s="113">
        <v>0</v>
      </c>
      <c r="Z208" s="113">
        <v>0</v>
      </c>
      <c r="AA208" s="113">
        <v>0</v>
      </c>
      <c r="AB208" s="113">
        <v>0</v>
      </c>
      <c r="AC208" s="113">
        <v>0</v>
      </c>
      <c r="AD208" s="113">
        <v>0</v>
      </c>
      <c r="AE208" s="113">
        <v>0</v>
      </c>
      <c r="AF208" s="113">
        <v>0</v>
      </c>
      <c r="AG208" s="113">
        <v>0</v>
      </c>
      <c r="AH208" s="113">
        <v>0</v>
      </c>
      <c r="AI208" s="113">
        <v>0</v>
      </c>
      <c r="AJ208" s="113">
        <v>0</v>
      </c>
      <c r="AK208" s="113">
        <v>0</v>
      </c>
      <c r="AL208" s="113">
        <v>0</v>
      </c>
      <c r="AM208" s="113">
        <f t="shared" si="3"/>
        <v>161445.85000000003</v>
      </c>
      <c r="AP208" s="70"/>
    </row>
    <row r="209" spans="1:42" ht="30">
      <c r="A209" s="257">
        <v>587</v>
      </c>
      <c r="B209" s="88" t="s">
        <v>858</v>
      </c>
      <c r="C209" s="89" t="s">
        <v>1338</v>
      </c>
      <c r="D209" s="113">
        <v>0</v>
      </c>
      <c r="E209" s="113">
        <v>0</v>
      </c>
      <c r="F209" s="113">
        <v>12828679.359999998</v>
      </c>
      <c r="G209" s="113">
        <v>27335.7</v>
      </c>
      <c r="H209" s="113">
        <v>0</v>
      </c>
      <c r="I209" s="113">
        <v>0</v>
      </c>
      <c r="J209" s="113">
        <v>0</v>
      </c>
      <c r="K209" s="113">
        <v>0</v>
      </c>
      <c r="L209" s="113">
        <v>0</v>
      </c>
      <c r="M209" s="113">
        <v>0</v>
      </c>
      <c r="N209" s="113">
        <v>0</v>
      </c>
      <c r="O209" s="113">
        <v>0</v>
      </c>
      <c r="P209" s="113">
        <v>0</v>
      </c>
      <c r="Q209" s="113">
        <v>0</v>
      </c>
      <c r="R209" s="113">
        <v>0</v>
      </c>
      <c r="S209" s="113">
        <v>0</v>
      </c>
      <c r="T209" s="113">
        <v>0</v>
      </c>
      <c r="U209" s="113">
        <v>0</v>
      </c>
      <c r="V209" s="113">
        <v>0</v>
      </c>
      <c r="W209" s="113">
        <v>0</v>
      </c>
      <c r="X209" s="113">
        <v>0</v>
      </c>
      <c r="Y209" s="113">
        <v>0</v>
      </c>
      <c r="Z209" s="113">
        <v>0</v>
      </c>
      <c r="AA209" s="113">
        <v>0</v>
      </c>
      <c r="AB209" s="113">
        <v>0</v>
      </c>
      <c r="AC209" s="113">
        <v>0</v>
      </c>
      <c r="AD209" s="113">
        <v>0</v>
      </c>
      <c r="AE209" s="113">
        <v>0</v>
      </c>
      <c r="AF209" s="113">
        <v>0</v>
      </c>
      <c r="AG209" s="113">
        <v>0</v>
      </c>
      <c r="AH209" s="113">
        <v>0</v>
      </c>
      <c r="AI209" s="113">
        <v>0</v>
      </c>
      <c r="AJ209" s="113">
        <v>0</v>
      </c>
      <c r="AK209" s="113">
        <v>0</v>
      </c>
      <c r="AL209" s="113">
        <v>0</v>
      </c>
      <c r="AM209" s="113">
        <f t="shared" si="3"/>
        <v>12856015.059999997</v>
      </c>
      <c r="AP209" s="70"/>
    </row>
    <row r="210" spans="1:42" ht="33" hidden="1" customHeight="1">
      <c r="A210" s="87">
        <v>588</v>
      </c>
      <c r="B210" s="88" t="s">
        <v>223</v>
      </c>
      <c r="C210" s="89" t="s">
        <v>1338</v>
      </c>
      <c r="D210" s="113">
        <v>0</v>
      </c>
      <c r="E210" s="113">
        <v>0</v>
      </c>
      <c r="F210" s="113">
        <v>0</v>
      </c>
      <c r="G210" s="113">
        <v>0</v>
      </c>
      <c r="H210" s="113">
        <v>0</v>
      </c>
      <c r="I210" s="113">
        <v>0</v>
      </c>
      <c r="J210" s="113">
        <v>0</v>
      </c>
      <c r="K210" s="113">
        <v>0</v>
      </c>
      <c r="L210" s="113">
        <v>0</v>
      </c>
      <c r="M210" s="113">
        <v>0</v>
      </c>
      <c r="N210" s="113">
        <v>0</v>
      </c>
      <c r="O210" s="113">
        <v>0</v>
      </c>
      <c r="P210" s="113">
        <v>0</v>
      </c>
      <c r="Q210" s="113">
        <v>0</v>
      </c>
      <c r="R210" s="113">
        <v>0</v>
      </c>
      <c r="S210" s="113">
        <v>0</v>
      </c>
      <c r="T210" s="113">
        <v>0</v>
      </c>
      <c r="U210" s="113">
        <v>0</v>
      </c>
      <c r="V210" s="113">
        <v>0</v>
      </c>
      <c r="W210" s="113">
        <v>0</v>
      </c>
      <c r="X210" s="113">
        <v>0</v>
      </c>
      <c r="Y210" s="113">
        <v>0</v>
      </c>
      <c r="Z210" s="113">
        <v>0</v>
      </c>
      <c r="AA210" s="113">
        <v>0</v>
      </c>
      <c r="AB210" s="113">
        <v>0</v>
      </c>
      <c r="AC210" s="113">
        <v>0</v>
      </c>
      <c r="AD210" s="113">
        <v>0</v>
      </c>
      <c r="AE210" s="113">
        <v>0</v>
      </c>
      <c r="AF210" s="113">
        <v>0</v>
      </c>
      <c r="AG210" s="113">
        <v>0</v>
      </c>
      <c r="AH210" s="113">
        <v>0</v>
      </c>
      <c r="AI210" s="113">
        <v>0</v>
      </c>
      <c r="AJ210" s="113">
        <v>0</v>
      </c>
      <c r="AK210" s="113">
        <v>0</v>
      </c>
      <c r="AL210" s="113">
        <v>0</v>
      </c>
      <c r="AM210" s="113">
        <f t="shared" si="3"/>
        <v>0</v>
      </c>
      <c r="AP210" s="70"/>
    </row>
    <row r="211" spans="1:42" ht="15" hidden="1" customHeight="1">
      <c r="A211" s="87">
        <v>589</v>
      </c>
      <c r="B211" s="88" t="s">
        <v>859</v>
      </c>
      <c r="C211" s="89" t="s">
        <v>1333</v>
      </c>
      <c r="D211" s="113">
        <v>0</v>
      </c>
      <c r="E211" s="113">
        <v>0</v>
      </c>
      <c r="F211" s="113">
        <v>0</v>
      </c>
      <c r="G211" s="113">
        <v>0</v>
      </c>
      <c r="H211" s="113">
        <v>0</v>
      </c>
      <c r="I211" s="113">
        <v>0</v>
      </c>
      <c r="J211" s="113">
        <v>0</v>
      </c>
      <c r="K211" s="113">
        <v>0</v>
      </c>
      <c r="L211" s="113">
        <v>0</v>
      </c>
      <c r="M211" s="113">
        <v>0</v>
      </c>
      <c r="N211" s="113">
        <v>0</v>
      </c>
      <c r="O211" s="113">
        <v>0</v>
      </c>
      <c r="P211" s="113">
        <v>0</v>
      </c>
      <c r="Q211" s="113">
        <v>0</v>
      </c>
      <c r="R211" s="113">
        <v>0</v>
      </c>
      <c r="S211" s="113">
        <v>0</v>
      </c>
      <c r="T211" s="113">
        <v>0</v>
      </c>
      <c r="U211" s="113">
        <v>0</v>
      </c>
      <c r="V211" s="113">
        <v>0</v>
      </c>
      <c r="W211" s="113">
        <v>0</v>
      </c>
      <c r="X211" s="113">
        <v>0</v>
      </c>
      <c r="Y211" s="113">
        <v>0</v>
      </c>
      <c r="Z211" s="113">
        <v>0</v>
      </c>
      <c r="AA211" s="113">
        <v>0</v>
      </c>
      <c r="AB211" s="113">
        <v>0</v>
      </c>
      <c r="AC211" s="113">
        <v>0</v>
      </c>
      <c r="AD211" s="113">
        <v>0</v>
      </c>
      <c r="AE211" s="113">
        <v>0</v>
      </c>
      <c r="AF211" s="113">
        <v>0</v>
      </c>
      <c r="AG211" s="113">
        <v>0</v>
      </c>
      <c r="AH211" s="113">
        <v>0</v>
      </c>
      <c r="AI211" s="113">
        <v>0</v>
      </c>
      <c r="AJ211" s="113">
        <v>0</v>
      </c>
      <c r="AK211" s="113">
        <v>0</v>
      </c>
      <c r="AL211" s="113">
        <v>0</v>
      </c>
      <c r="AM211" s="113">
        <f t="shared" si="3"/>
        <v>0</v>
      </c>
      <c r="AP211" s="70"/>
    </row>
    <row r="212" spans="1:42" ht="33" customHeight="1">
      <c r="A212" s="257">
        <v>590</v>
      </c>
      <c r="B212" s="88" t="s">
        <v>860</v>
      </c>
      <c r="C212" s="89" t="s">
        <v>1333</v>
      </c>
      <c r="D212" s="113">
        <v>0</v>
      </c>
      <c r="E212" s="113">
        <v>0</v>
      </c>
      <c r="F212" s="113">
        <v>0</v>
      </c>
      <c r="G212" s="113">
        <v>0</v>
      </c>
      <c r="H212" s="113">
        <v>0</v>
      </c>
      <c r="I212" s="113">
        <v>0</v>
      </c>
      <c r="J212" s="113">
        <v>0</v>
      </c>
      <c r="K212" s="113">
        <v>0</v>
      </c>
      <c r="L212" s="113">
        <v>689.01</v>
      </c>
      <c r="M212" s="113">
        <v>0</v>
      </c>
      <c r="N212" s="113">
        <v>0</v>
      </c>
      <c r="O212" s="113">
        <v>0</v>
      </c>
      <c r="P212" s="113">
        <v>0</v>
      </c>
      <c r="Q212" s="113">
        <v>0</v>
      </c>
      <c r="R212" s="113">
        <v>0</v>
      </c>
      <c r="S212" s="113">
        <v>0</v>
      </c>
      <c r="T212" s="113">
        <v>0</v>
      </c>
      <c r="U212" s="113">
        <v>0</v>
      </c>
      <c r="V212" s="113">
        <v>0</v>
      </c>
      <c r="W212" s="113">
        <v>0</v>
      </c>
      <c r="X212" s="113">
        <v>0</v>
      </c>
      <c r="Y212" s="113">
        <v>0</v>
      </c>
      <c r="Z212" s="113">
        <v>0</v>
      </c>
      <c r="AA212" s="113">
        <v>0</v>
      </c>
      <c r="AB212" s="113">
        <v>0</v>
      </c>
      <c r="AC212" s="113">
        <v>0</v>
      </c>
      <c r="AD212" s="113">
        <v>0</v>
      </c>
      <c r="AE212" s="113">
        <v>0</v>
      </c>
      <c r="AF212" s="113">
        <v>0</v>
      </c>
      <c r="AG212" s="113">
        <v>0</v>
      </c>
      <c r="AH212" s="113">
        <v>0</v>
      </c>
      <c r="AI212" s="113">
        <v>0</v>
      </c>
      <c r="AJ212" s="113">
        <v>0</v>
      </c>
      <c r="AK212" s="113">
        <v>0</v>
      </c>
      <c r="AL212" s="113">
        <v>0</v>
      </c>
      <c r="AM212" s="113">
        <f t="shared" si="3"/>
        <v>689.01</v>
      </c>
      <c r="AP212" s="70"/>
    </row>
    <row r="213" spans="1:42" ht="33" customHeight="1">
      <c r="A213" s="257">
        <v>591</v>
      </c>
      <c r="B213" s="88" t="s">
        <v>861</v>
      </c>
      <c r="C213" s="89" t="s">
        <v>1332</v>
      </c>
      <c r="D213" s="113">
        <v>0</v>
      </c>
      <c r="E213" s="113">
        <v>0</v>
      </c>
      <c r="F213" s="113">
        <v>6556758.2000000011</v>
      </c>
      <c r="G213" s="113">
        <v>1284586.3</v>
      </c>
      <c r="H213" s="113">
        <v>0</v>
      </c>
      <c r="I213" s="113">
        <v>0</v>
      </c>
      <c r="J213" s="113">
        <v>0</v>
      </c>
      <c r="K213" s="113">
        <v>0</v>
      </c>
      <c r="L213" s="113">
        <v>0</v>
      </c>
      <c r="M213" s="113">
        <v>0</v>
      </c>
      <c r="N213" s="113">
        <v>0</v>
      </c>
      <c r="O213" s="113">
        <v>0</v>
      </c>
      <c r="P213" s="113">
        <v>0</v>
      </c>
      <c r="Q213" s="113">
        <v>0</v>
      </c>
      <c r="R213" s="113">
        <v>0</v>
      </c>
      <c r="S213" s="113">
        <v>0</v>
      </c>
      <c r="T213" s="113">
        <v>0</v>
      </c>
      <c r="U213" s="113">
        <v>0</v>
      </c>
      <c r="V213" s="113">
        <v>0</v>
      </c>
      <c r="W213" s="113">
        <v>0</v>
      </c>
      <c r="X213" s="113">
        <v>0</v>
      </c>
      <c r="Y213" s="113">
        <v>0</v>
      </c>
      <c r="Z213" s="113">
        <v>0</v>
      </c>
      <c r="AA213" s="113">
        <v>0</v>
      </c>
      <c r="AB213" s="113">
        <v>0</v>
      </c>
      <c r="AC213" s="113">
        <v>0</v>
      </c>
      <c r="AD213" s="113">
        <v>0</v>
      </c>
      <c r="AE213" s="113">
        <v>0</v>
      </c>
      <c r="AF213" s="113">
        <v>0</v>
      </c>
      <c r="AG213" s="113">
        <v>0</v>
      </c>
      <c r="AH213" s="113">
        <v>0</v>
      </c>
      <c r="AI213" s="113">
        <v>0</v>
      </c>
      <c r="AJ213" s="113">
        <v>0</v>
      </c>
      <c r="AK213" s="113">
        <v>0</v>
      </c>
      <c r="AL213" s="113">
        <v>0</v>
      </c>
      <c r="AM213" s="113">
        <f t="shared" si="3"/>
        <v>7841344.5000000009</v>
      </c>
      <c r="AP213" s="70"/>
    </row>
    <row r="214" spans="1:42" ht="33" customHeight="1">
      <c r="A214" s="257">
        <v>592</v>
      </c>
      <c r="B214" s="88" t="s">
        <v>862</v>
      </c>
      <c r="C214" s="89" t="s">
        <v>1336</v>
      </c>
      <c r="D214" s="113">
        <v>0</v>
      </c>
      <c r="E214" s="113">
        <v>0</v>
      </c>
      <c r="F214" s="113">
        <v>15949129.380000001</v>
      </c>
      <c r="G214" s="113">
        <v>757497.99</v>
      </c>
      <c r="H214" s="113">
        <v>0</v>
      </c>
      <c r="I214" s="113">
        <v>0</v>
      </c>
      <c r="J214" s="113">
        <v>0</v>
      </c>
      <c r="K214" s="113">
        <v>0</v>
      </c>
      <c r="L214" s="113">
        <v>0</v>
      </c>
      <c r="M214" s="113">
        <v>0</v>
      </c>
      <c r="N214" s="113">
        <v>0</v>
      </c>
      <c r="O214" s="113">
        <v>0</v>
      </c>
      <c r="P214" s="113">
        <v>0</v>
      </c>
      <c r="Q214" s="113">
        <v>0</v>
      </c>
      <c r="R214" s="113">
        <v>0</v>
      </c>
      <c r="S214" s="113">
        <v>0</v>
      </c>
      <c r="T214" s="113">
        <v>0</v>
      </c>
      <c r="U214" s="113">
        <v>0</v>
      </c>
      <c r="V214" s="113">
        <v>0</v>
      </c>
      <c r="W214" s="113">
        <v>0</v>
      </c>
      <c r="X214" s="113">
        <v>0</v>
      </c>
      <c r="Y214" s="113">
        <v>0</v>
      </c>
      <c r="Z214" s="113">
        <v>0</v>
      </c>
      <c r="AA214" s="113">
        <v>0</v>
      </c>
      <c r="AB214" s="113">
        <v>0</v>
      </c>
      <c r="AC214" s="113">
        <v>0</v>
      </c>
      <c r="AD214" s="113">
        <v>0</v>
      </c>
      <c r="AE214" s="113">
        <v>0</v>
      </c>
      <c r="AF214" s="113">
        <v>0</v>
      </c>
      <c r="AG214" s="113">
        <v>0</v>
      </c>
      <c r="AH214" s="113">
        <v>0</v>
      </c>
      <c r="AI214" s="113">
        <v>0</v>
      </c>
      <c r="AJ214" s="113">
        <v>0</v>
      </c>
      <c r="AK214" s="113">
        <v>0</v>
      </c>
      <c r="AL214" s="113">
        <v>0</v>
      </c>
      <c r="AM214" s="113">
        <f t="shared" si="3"/>
        <v>16706627.370000001</v>
      </c>
      <c r="AP214" s="70"/>
    </row>
    <row r="215" spans="1:42" ht="33" customHeight="1">
      <c r="A215" s="257">
        <v>593</v>
      </c>
      <c r="B215" s="88" t="s">
        <v>863</v>
      </c>
      <c r="C215" s="89" t="s">
        <v>1336</v>
      </c>
      <c r="D215" s="113">
        <v>0</v>
      </c>
      <c r="E215" s="113">
        <v>0</v>
      </c>
      <c r="F215" s="113">
        <v>0</v>
      </c>
      <c r="G215" s="113">
        <v>2513393.69</v>
      </c>
      <c r="H215" s="113">
        <v>0</v>
      </c>
      <c r="I215" s="113">
        <v>0</v>
      </c>
      <c r="J215" s="113">
        <v>0</v>
      </c>
      <c r="K215" s="113">
        <v>0</v>
      </c>
      <c r="L215" s="113">
        <v>0</v>
      </c>
      <c r="M215" s="113">
        <v>0</v>
      </c>
      <c r="N215" s="113">
        <v>0</v>
      </c>
      <c r="O215" s="113">
        <v>0</v>
      </c>
      <c r="P215" s="113">
        <v>0</v>
      </c>
      <c r="Q215" s="113">
        <v>0</v>
      </c>
      <c r="R215" s="113">
        <v>0</v>
      </c>
      <c r="S215" s="113">
        <v>0</v>
      </c>
      <c r="T215" s="113">
        <v>0</v>
      </c>
      <c r="U215" s="113">
        <v>0</v>
      </c>
      <c r="V215" s="113">
        <v>0</v>
      </c>
      <c r="W215" s="113">
        <v>0</v>
      </c>
      <c r="X215" s="113">
        <v>0</v>
      </c>
      <c r="Y215" s="113">
        <v>0</v>
      </c>
      <c r="Z215" s="113">
        <v>0</v>
      </c>
      <c r="AA215" s="113">
        <v>0</v>
      </c>
      <c r="AB215" s="113">
        <v>0</v>
      </c>
      <c r="AC215" s="113">
        <v>0</v>
      </c>
      <c r="AD215" s="113">
        <v>0</v>
      </c>
      <c r="AE215" s="113">
        <v>0</v>
      </c>
      <c r="AF215" s="113">
        <v>0</v>
      </c>
      <c r="AG215" s="113">
        <v>0</v>
      </c>
      <c r="AH215" s="113">
        <v>0</v>
      </c>
      <c r="AI215" s="113">
        <v>0</v>
      </c>
      <c r="AJ215" s="113">
        <v>0</v>
      </c>
      <c r="AK215" s="113">
        <v>0</v>
      </c>
      <c r="AL215" s="113">
        <v>0</v>
      </c>
      <c r="AM215" s="113">
        <f t="shared" si="3"/>
        <v>2513393.69</v>
      </c>
      <c r="AP215" s="70"/>
    </row>
    <row r="216" spans="1:42" ht="33" customHeight="1">
      <c r="A216" s="257">
        <v>594</v>
      </c>
      <c r="B216" s="88" t="s">
        <v>113</v>
      </c>
      <c r="C216" s="115" t="s">
        <v>1330</v>
      </c>
      <c r="D216" s="113">
        <v>0</v>
      </c>
      <c r="E216" s="113">
        <v>0</v>
      </c>
      <c r="F216" s="113">
        <v>34468.599999999627</v>
      </c>
      <c r="G216" s="113">
        <v>0</v>
      </c>
      <c r="H216" s="113">
        <v>0</v>
      </c>
      <c r="I216" s="113">
        <v>0</v>
      </c>
      <c r="J216" s="113">
        <v>0</v>
      </c>
      <c r="K216" s="113">
        <v>0</v>
      </c>
      <c r="L216" s="113">
        <v>14859.42</v>
      </c>
      <c r="M216" s="113">
        <v>0</v>
      </c>
      <c r="N216" s="113">
        <v>0</v>
      </c>
      <c r="O216" s="113">
        <v>0</v>
      </c>
      <c r="P216" s="113">
        <v>0.05</v>
      </c>
      <c r="Q216" s="113">
        <v>0</v>
      </c>
      <c r="R216" s="113">
        <v>0</v>
      </c>
      <c r="S216" s="113">
        <v>0</v>
      </c>
      <c r="T216" s="113">
        <v>0</v>
      </c>
      <c r="U216" s="113">
        <v>0</v>
      </c>
      <c r="V216" s="113">
        <v>0</v>
      </c>
      <c r="W216" s="113">
        <v>0</v>
      </c>
      <c r="X216" s="113">
        <v>0</v>
      </c>
      <c r="Y216" s="113">
        <v>0</v>
      </c>
      <c r="Z216" s="113">
        <v>0</v>
      </c>
      <c r="AA216" s="113">
        <v>0</v>
      </c>
      <c r="AB216" s="113">
        <v>0</v>
      </c>
      <c r="AC216" s="113">
        <v>0</v>
      </c>
      <c r="AD216" s="113">
        <v>0</v>
      </c>
      <c r="AE216" s="113">
        <v>0</v>
      </c>
      <c r="AF216" s="113">
        <v>0</v>
      </c>
      <c r="AG216" s="113">
        <v>0</v>
      </c>
      <c r="AH216" s="113">
        <v>0</v>
      </c>
      <c r="AI216" s="113">
        <v>0</v>
      </c>
      <c r="AJ216" s="113">
        <v>0</v>
      </c>
      <c r="AK216" s="113">
        <v>0</v>
      </c>
      <c r="AL216" s="113">
        <v>0</v>
      </c>
      <c r="AM216" s="113">
        <f t="shared" si="3"/>
        <v>49328.069999999629</v>
      </c>
      <c r="AP216" s="70"/>
    </row>
    <row r="217" spans="1:42" ht="33" customHeight="1">
      <c r="A217" s="257">
        <v>595</v>
      </c>
      <c r="B217" s="88" t="s">
        <v>1275</v>
      </c>
      <c r="C217" s="89" t="s">
        <v>1330</v>
      </c>
      <c r="D217" s="113">
        <v>0</v>
      </c>
      <c r="E217" s="113">
        <v>0</v>
      </c>
      <c r="F217" s="113">
        <v>0</v>
      </c>
      <c r="G217" s="113">
        <v>0</v>
      </c>
      <c r="H217" s="113">
        <v>0</v>
      </c>
      <c r="I217" s="113">
        <v>0</v>
      </c>
      <c r="J217" s="113">
        <v>0</v>
      </c>
      <c r="K217" s="113">
        <v>0</v>
      </c>
      <c r="L217" s="113">
        <v>2671.82</v>
      </c>
      <c r="M217" s="113">
        <v>0</v>
      </c>
      <c r="N217" s="113">
        <v>0</v>
      </c>
      <c r="O217" s="113">
        <v>0</v>
      </c>
      <c r="P217" s="113">
        <v>0</v>
      </c>
      <c r="Q217" s="113">
        <v>0</v>
      </c>
      <c r="R217" s="113">
        <v>0</v>
      </c>
      <c r="S217" s="113">
        <v>0</v>
      </c>
      <c r="T217" s="113">
        <v>0</v>
      </c>
      <c r="U217" s="113">
        <v>0</v>
      </c>
      <c r="V217" s="113">
        <v>0</v>
      </c>
      <c r="W217" s="113">
        <v>0</v>
      </c>
      <c r="X217" s="113">
        <v>0</v>
      </c>
      <c r="Y217" s="113">
        <v>0</v>
      </c>
      <c r="Z217" s="113">
        <v>0</v>
      </c>
      <c r="AA217" s="113">
        <v>0</v>
      </c>
      <c r="AB217" s="113">
        <v>0</v>
      </c>
      <c r="AC217" s="113">
        <v>0</v>
      </c>
      <c r="AD217" s="113">
        <v>0</v>
      </c>
      <c r="AE217" s="113">
        <v>0</v>
      </c>
      <c r="AF217" s="113">
        <v>0</v>
      </c>
      <c r="AG217" s="113">
        <v>0</v>
      </c>
      <c r="AH217" s="113">
        <v>0</v>
      </c>
      <c r="AI217" s="113">
        <v>0</v>
      </c>
      <c r="AJ217" s="113">
        <v>0</v>
      </c>
      <c r="AK217" s="113">
        <v>0</v>
      </c>
      <c r="AL217" s="113">
        <v>0</v>
      </c>
      <c r="AM217" s="113">
        <f t="shared" si="3"/>
        <v>2671.82</v>
      </c>
      <c r="AP217" s="70"/>
    </row>
    <row r="218" spans="1:42" ht="33" customHeight="1">
      <c r="A218" s="257">
        <v>597</v>
      </c>
      <c r="B218" s="88" t="s">
        <v>5055</v>
      </c>
      <c r="C218" s="89" t="s">
        <v>1406</v>
      </c>
      <c r="D218" s="113">
        <v>0</v>
      </c>
      <c r="E218" s="113">
        <v>0</v>
      </c>
      <c r="F218" s="113">
        <v>0</v>
      </c>
      <c r="G218" s="113">
        <v>3016173.34</v>
      </c>
      <c r="H218" s="113">
        <v>29698.34</v>
      </c>
      <c r="I218" s="113">
        <v>28480.36</v>
      </c>
      <c r="J218" s="113">
        <v>0</v>
      </c>
      <c r="K218" s="113">
        <v>0</v>
      </c>
      <c r="L218" s="113">
        <v>1925.46</v>
      </c>
      <c r="M218" s="113">
        <v>0</v>
      </c>
      <c r="N218" s="113">
        <v>0</v>
      </c>
      <c r="O218" s="113">
        <v>0</v>
      </c>
      <c r="P218" s="113">
        <v>0</v>
      </c>
      <c r="Q218" s="113">
        <v>0</v>
      </c>
      <c r="R218" s="113">
        <v>0</v>
      </c>
      <c r="S218" s="113">
        <v>0</v>
      </c>
      <c r="T218" s="113">
        <v>0</v>
      </c>
      <c r="U218" s="113">
        <v>0</v>
      </c>
      <c r="V218" s="113">
        <v>0</v>
      </c>
      <c r="W218" s="113">
        <v>0</v>
      </c>
      <c r="X218" s="113">
        <v>0</v>
      </c>
      <c r="Y218" s="113">
        <v>0</v>
      </c>
      <c r="Z218" s="113">
        <v>0</v>
      </c>
      <c r="AA218" s="113">
        <v>0</v>
      </c>
      <c r="AB218" s="113">
        <v>1474900</v>
      </c>
      <c r="AC218" s="113">
        <v>0</v>
      </c>
      <c r="AD218" s="113">
        <v>0</v>
      </c>
      <c r="AE218" s="113">
        <v>0</v>
      </c>
      <c r="AF218" s="113">
        <v>0</v>
      </c>
      <c r="AG218" s="113">
        <v>0</v>
      </c>
      <c r="AH218" s="113">
        <v>0</v>
      </c>
      <c r="AI218" s="113">
        <v>0</v>
      </c>
      <c r="AJ218" s="113">
        <v>0</v>
      </c>
      <c r="AK218" s="113">
        <v>0</v>
      </c>
      <c r="AL218" s="113">
        <v>0</v>
      </c>
      <c r="AM218" s="113">
        <f t="shared" si="3"/>
        <v>4551177.5</v>
      </c>
      <c r="AP218" s="70"/>
    </row>
    <row r="219" spans="1:42" ht="33" hidden="1" customHeight="1">
      <c r="A219" s="87">
        <v>598</v>
      </c>
      <c r="B219" s="88" t="s">
        <v>1413</v>
      </c>
      <c r="C219" s="89" t="s">
        <v>1406</v>
      </c>
      <c r="D219" s="113">
        <v>0</v>
      </c>
      <c r="E219" s="113">
        <v>0</v>
      </c>
      <c r="F219" s="113">
        <v>0</v>
      </c>
      <c r="G219" s="113">
        <v>0</v>
      </c>
      <c r="H219" s="113">
        <v>0</v>
      </c>
      <c r="I219" s="113">
        <v>0</v>
      </c>
      <c r="J219" s="113">
        <v>0</v>
      </c>
      <c r="K219" s="113">
        <v>0</v>
      </c>
      <c r="L219" s="113">
        <v>0</v>
      </c>
      <c r="M219" s="113">
        <v>0</v>
      </c>
      <c r="N219" s="113">
        <v>0</v>
      </c>
      <c r="O219" s="113">
        <v>0</v>
      </c>
      <c r="P219" s="113">
        <v>0</v>
      </c>
      <c r="Q219" s="113">
        <v>0</v>
      </c>
      <c r="R219" s="113">
        <v>0</v>
      </c>
      <c r="S219" s="113">
        <v>0</v>
      </c>
      <c r="T219" s="113">
        <v>0</v>
      </c>
      <c r="U219" s="113">
        <v>0</v>
      </c>
      <c r="V219" s="113">
        <v>0</v>
      </c>
      <c r="W219" s="113">
        <v>0</v>
      </c>
      <c r="X219" s="113">
        <v>0</v>
      </c>
      <c r="Y219" s="113">
        <v>0</v>
      </c>
      <c r="Z219" s="113">
        <v>0</v>
      </c>
      <c r="AA219" s="113">
        <v>0</v>
      </c>
      <c r="AB219" s="113">
        <v>0</v>
      </c>
      <c r="AC219" s="113">
        <v>0</v>
      </c>
      <c r="AD219" s="113">
        <v>0</v>
      </c>
      <c r="AE219" s="113">
        <v>0</v>
      </c>
      <c r="AF219" s="113">
        <v>0</v>
      </c>
      <c r="AG219" s="113">
        <v>0</v>
      </c>
      <c r="AH219" s="113">
        <v>0</v>
      </c>
      <c r="AI219" s="113">
        <v>0</v>
      </c>
      <c r="AJ219" s="113">
        <v>0</v>
      </c>
      <c r="AK219" s="113">
        <v>0</v>
      </c>
      <c r="AL219" s="113">
        <v>0</v>
      </c>
      <c r="AM219" s="113">
        <f t="shared" si="3"/>
        <v>0</v>
      </c>
      <c r="AP219" s="70"/>
    </row>
    <row r="220" spans="1:42" ht="33" hidden="1" customHeight="1">
      <c r="A220" s="87">
        <v>620</v>
      </c>
      <c r="B220" s="88" t="s">
        <v>864</v>
      </c>
      <c r="C220" s="89" t="s">
        <v>1331</v>
      </c>
      <c r="D220" s="113">
        <v>0</v>
      </c>
      <c r="E220" s="113">
        <v>0</v>
      </c>
      <c r="F220" s="113">
        <v>0</v>
      </c>
      <c r="G220" s="113">
        <v>0</v>
      </c>
      <c r="H220" s="113">
        <v>0</v>
      </c>
      <c r="I220" s="113">
        <v>0</v>
      </c>
      <c r="J220" s="113">
        <v>0</v>
      </c>
      <c r="K220" s="113">
        <v>0</v>
      </c>
      <c r="L220" s="113">
        <v>0</v>
      </c>
      <c r="M220" s="113">
        <v>0</v>
      </c>
      <c r="N220" s="113">
        <v>0</v>
      </c>
      <c r="O220" s="113">
        <v>0</v>
      </c>
      <c r="P220" s="113">
        <v>0</v>
      </c>
      <c r="Q220" s="113">
        <v>0</v>
      </c>
      <c r="R220" s="113">
        <v>0</v>
      </c>
      <c r="S220" s="113">
        <v>0</v>
      </c>
      <c r="T220" s="113">
        <v>0</v>
      </c>
      <c r="U220" s="113">
        <v>0</v>
      </c>
      <c r="V220" s="113">
        <v>0</v>
      </c>
      <c r="W220" s="113">
        <v>0</v>
      </c>
      <c r="X220" s="113">
        <v>0</v>
      </c>
      <c r="Y220" s="113">
        <v>0</v>
      </c>
      <c r="Z220" s="113">
        <v>0</v>
      </c>
      <c r="AA220" s="113">
        <v>0</v>
      </c>
      <c r="AB220" s="113">
        <v>0</v>
      </c>
      <c r="AC220" s="113">
        <v>0</v>
      </c>
      <c r="AD220" s="113">
        <v>0</v>
      </c>
      <c r="AE220" s="113">
        <v>0</v>
      </c>
      <c r="AF220" s="113">
        <v>0</v>
      </c>
      <c r="AG220" s="113">
        <v>0</v>
      </c>
      <c r="AH220" s="113">
        <v>0</v>
      </c>
      <c r="AI220" s="113">
        <v>0</v>
      </c>
      <c r="AJ220" s="113">
        <v>0</v>
      </c>
      <c r="AK220" s="113">
        <v>0</v>
      </c>
      <c r="AL220" s="113">
        <v>0</v>
      </c>
      <c r="AM220" s="113">
        <f t="shared" si="3"/>
        <v>0</v>
      </c>
      <c r="AP220" s="70"/>
    </row>
    <row r="221" spans="1:42" ht="33" hidden="1" customHeight="1">
      <c r="A221" s="87">
        <v>633</v>
      </c>
      <c r="B221" s="88" t="s">
        <v>230</v>
      </c>
      <c r="C221" s="89" t="s">
        <v>1337</v>
      </c>
      <c r="D221" s="113">
        <v>0</v>
      </c>
      <c r="E221" s="113">
        <v>0</v>
      </c>
      <c r="F221" s="113">
        <v>0</v>
      </c>
      <c r="G221" s="113">
        <v>0</v>
      </c>
      <c r="H221" s="113">
        <v>0</v>
      </c>
      <c r="I221" s="113">
        <v>0</v>
      </c>
      <c r="J221" s="113">
        <v>0</v>
      </c>
      <c r="K221" s="113">
        <v>0</v>
      </c>
      <c r="L221" s="113">
        <v>0</v>
      </c>
      <c r="M221" s="113">
        <v>0</v>
      </c>
      <c r="N221" s="113">
        <v>0</v>
      </c>
      <c r="O221" s="113">
        <v>0</v>
      </c>
      <c r="P221" s="113">
        <v>0</v>
      </c>
      <c r="Q221" s="113">
        <v>0</v>
      </c>
      <c r="R221" s="113">
        <v>0</v>
      </c>
      <c r="S221" s="113">
        <v>0</v>
      </c>
      <c r="T221" s="113">
        <v>0</v>
      </c>
      <c r="U221" s="113">
        <v>0</v>
      </c>
      <c r="V221" s="113">
        <v>0</v>
      </c>
      <c r="W221" s="113">
        <v>0</v>
      </c>
      <c r="X221" s="113">
        <v>0</v>
      </c>
      <c r="Y221" s="113">
        <v>0</v>
      </c>
      <c r="Z221" s="113">
        <v>0</v>
      </c>
      <c r="AA221" s="113">
        <v>0</v>
      </c>
      <c r="AB221" s="113">
        <v>0</v>
      </c>
      <c r="AC221" s="113">
        <v>0</v>
      </c>
      <c r="AD221" s="113">
        <v>0</v>
      </c>
      <c r="AE221" s="113">
        <v>0</v>
      </c>
      <c r="AF221" s="113">
        <v>0</v>
      </c>
      <c r="AG221" s="113">
        <v>0</v>
      </c>
      <c r="AH221" s="113">
        <v>0</v>
      </c>
      <c r="AI221" s="113">
        <v>0</v>
      </c>
      <c r="AJ221" s="113">
        <v>0</v>
      </c>
      <c r="AK221" s="113">
        <v>0</v>
      </c>
      <c r="AL221" s="113">
        <v>0</v>
      </c>
      <c r="AM221" s="113">
        <f t="shared" si="3"/>
        <v>0</v>
      </c>
      <c r="AP221" s="70"/>
    </row>
    <row r="222" spans="1:42" ht="33" hidden="1" customHeight="1">
      <c r="A222" s="87">
        <v>634</v>
      </c>
      <c r="B222" s="88" t="s">
        <v>865</v>
      </c>
      <c r="C222" s="89" t="s">
        <v>1335</v>
      </c>
      <c r="D222" s="113">
        <v>0</v>
      </c>
      <c r="E222" s="113">
        <v>0</v>
      </c>
      <c r="F222" s="113">
        <v>0</v>
      </c>
      <c r="G222" s="113">
        <v>0</v>
      </c>
      <c r="H222" s="113">
        <v>0</v>
      </c>
      <c r="I222" s="113">
        <v>0</v>
      </c>
      <c r="J222" s="113">
        <v>0</v>
      </c>
      <c r="K222" s="113">
        <v>0</v>
      </c>
      <c r="L222" s="113">
        <v>0</v>
      </c>
      <c r="M222" s="113">
        <v>0</v>
      </c>
      <c r="N222" s="113">
        <v>0</v>
      </c>
      <c r="O222" s="113">
        <v>0</v>
      </c>
      <c r="P222" s="113">
        <v>0</v>
      </c>
      <c r="Q222" s="113">
        <v>0</v>
      </c>
      <c r="R222" s="113">
        <v>0</v>
      </c>
      <c r="S222" s="113">
        <v>0</v>
      </c>
      <c r="T222" s="113">
        <v>0</v>
      </c>
      <c r="U222" s="113">
        <v>0</v>
      </c>
      <c r="V222" s="113">
        <v>0</v>
      </c>
      <c r="W222" s="113">
        <v>0</v>
      </c>
      <c r="X222" s="113">
        <v>0</v>
      </c>
      <c r="Y222" s="113">
        <v>0</v>
      </c>
      <c r="Z222" s="113">
        <v>0</v>
      </c>
      <c r="AA222" s="113">
        <v>0</v>
      </c>
      <c r="AB222" s="113">
        <v>0</v>
      </c>
      <c r="AC222" s="113">
        <v>0</v>
      </c>
      <c r="AD222" s="113">
        <v>0</v>
      </c>
      <c r="AE222" s="113">
        <v>0</v>
      </c>
      <c r="AF222" s="113">
        <v>0</v>
      </c>
      <c r="AG222" s="113">
        <v>0</v>
      </c>
      <c r="AH222" s="113">
        <v>0</v>
      </c>
      <c r="AI222" s="113">
        <v>0</v>
      </c>
      <c r="AJ222" s="113">
        <v>0</v>
      </c>
      <c r="AK222" s="113">
        <v>0</v>
      </c>
      <c r="AL222" s="113">
        <v>0</v>
      </c>
      <c r="AM222" s="113">
        <f t="shared" si="3"/>
        <v>0</v>
      </c>
      <c r="AP222" s="70"/>
    </row>
    <row r="223" spans="1:42" ht="33" customHeight="1">
      <c r="A223" s="257">
        <v>650</v>
      </c>
      <c r="B223" s="88" t="s">
        <v>232</v>
      </c>
      <c r="C223" s="89" t="s">
        <v>1338</v>
      </c>
      <c r="D223" s="113">
        <v>0</v>
      </c>
      <c r="E223" s="113">
        <v>0</v>
      </c>
      <c r="F223" s="113">
        <v>0</v>
      </c>
      <c r="G223" s="113">
        <v>175114.05</v>
      </c>
      <c r="H223" s="113">
        <v>0</v>
      </c>
      <c r="I223" s="113">
        <v>0</v>
      </c>
      <c r="J223" s="113">
        <v>0</v>
      </c>
      <c r="K223" s="113">
        <v>0</v>
      </c>
      <c r="L223" s="113">
        <v>0</v>
      </c>
      <c r="M223" s="113">
        <v>0</v>
      </c>
      <c r="N223" s="113">
        <v>0</v>
      </c>
      <c r="O223" s="113">
        <v>0</v>
      </c>
      <c r="P223" s="113">
        <v>0</v>
      </c>
      <c r="Q223" s="113">
        <v>0</v>
      </c>
      <c r="R223" s="113">
        <v>0</v>
      </c>
      <c r="S223" s="113">
        <v>0</v>
      </c>
      <c r="T223" s="113">
        <v>0</v>
      </c>
      <c r="U223" s="113">
        <v>0</v>
      </c>
      <c r="V223" s="113">
        <v>0</v>
      </c>
      <c r="W223" s="113">
        <v>0</v>
      </c>
      <c r="X223" s="113">
        <v>0</v>
      </c>
      <c r="Y223" s="113">
        <v>0</v>
      </c>
      <c r="Z223" s="113">
        <v>0</v>
      </c>
      <c r="AA223" s="113">
        <v>0</v>
      </c>
      <c r="AB223" s="113">
        <v>0</v>
      </c>
      <c r="AC223" s="113">
        <v>0</v>
      </c>
      <c r="AD223" s="113">
        <v>0</v>
      </c>
      <c r="AE223" s="113">
        <v>0</v>
      </c>
      <c r="AF223" s="113">
        <v>0</v>
      </c>
      <c r="AG223" s="113">
        <v>0</v>
      </c>
      <c r="AH223" s="113">
        <v>0</v>
      </c>
      <c r="AI223" s="113">
        <v>0</v>
      </c>
      <c r="AJ223" s="113">
        <v>0</v>
      </c>
      <c r="AK223" s="113">
        <v>0</v>
      </c>
      <c r="AL223" s="113">
        <v>0</v>
      </c>
      <c r="AM223" s="113">
        <f t="shared" si="3"/>
        <v>175114.05</v>
      </c>
      <c r="AP223" s="70"/>
    </row>
    <row r="224" spans="1:42" ht="33" customHeight="1">
      <c r="A224" s="257">
        <v>660</v>
      </c>
      <c r="B224" s="88" t="s">
        <v>233</v>
      </c>
      <c r="C224" s="89" t="s">
        <v>1337</v>
      </c>
      <c r="D224" s="113">
        <v>0</v>
      </c>
      <c r="E224" s="113">
        <v>10140.93</v>
      </c>
      <c r="F224" s="113">
        <v>24811968.779999997</v>
      </c>
      <c r="G224" s="113">
        <v>551872.1399999999</v>
      </c>
      <c r="H224" s="113">
        <v>0</v>
      </c>
      <c r="I224" s="113">
        <v>0</v>
      </c>
      <c r="J224" s="113">
        <v>0</v>
      </c>
      <c r="K224" s="113">
        <v>0</v>
      </c>
      <c r="L224" s="113">
        <v>0</v>
      </c>
      <c r="M224" s="113">
        <v>0</v>
      </c>
      <c r="N224" s="113">
        <v>0</v>
      </c>
      <c r="O224" s="113">
        <v>0</v>
      </c>
      <c r="P224" s="113">
        <v>0</v>
      </c>
      <c r="Q224" s="113">
        <v>0</v>
      </c>
      <c r="R224" s="113">
        <v>0</v>
      </c>
      <c r="S224" s="113">
        <v>0</v>
      </c>
      <c r="T224" s="113">
        <v>0</v>
      </c>
      <c r="U224" s="113">
        <v>0</v>
      </c>
      <c r="V224" s="113">
        <v>0</v>
      </c>
      <c r="W224" s="113">
        <v>0</v>
      </c>
      <c r="X224" s="113">
        <v>0</v>
      </c>
      <c r="Y224" s="113">
        <v>0</v>
      </c>
      <c r="Z224" s="113">
        <v>0</v>
      </c>
      <c r="AA224" s="113">
        <v>0</v>
      </c>
      <c r="AB224" s="113">
        <v>0</v>
      </c>
      <c r="AC224" s="113">
        <v>0</v>
      </c>
      <c r="AD224" s="113">
        <v>0</v>
      </c>
      <c r="AE224" s="113">
        <v>0</v>
      </c>
      <c r="AF224" s="113">
        <v>0</v>
      </c>
      <c r="AG224" s="113">
        <v>0</v>
      </c>
      <c r="AH224" s="113">
        <v>0</v>
      </c>
      <c r="AI224" s="113">
        <v>0</v>
      </c>
      <c r="AJ224" s="113">
        <v>0</v>
      </c>
      <c r="AK224" s="113">
        <v>0</v>
      </c>
      <c r="AL224" s="113">
        <v>0</v>
      </c>
      <c r="AM224" s="113">
        <f t="shared" si="3"/>
        <v>25373981.849999998</v>
      </c>
      <c r="AP224" s="70"/>
    </row>
    <row r="225" spans="1:42" ht="33" customHeight="1">
      <c r="A225" s="257">
        <v>661</v>
      </c>
      <c r="B225" s="88" t="s">
        <v>234</v>
      </c>
      <c r="C225" s="89" t="s">
        <v>1337</v>
      </c>
      <c r="D225" s="113">
        <v>0</v>
      </c>
      <c r="E225" s="113">
        <v>0</v>
      </c>
      <c r="F225" s="113">
        <v>397</v>
      </c>
      <c r="G225" s="113">
        <v>67187.539999999994</v>
      </c>
      <c r="H225" s="113">
        <v>0</v>
      </c>
      <c r="I225" s="113">
        <v>0</v>
      </c>
      <c r="J225" s="113">
        <v>0</v>
      </c>
      <c r="K225" s="113">
        <v>0</v>
      </c>
      <c r="L225" s="113">
        <v>0</v>
      </c>
      <c r="M225" s="113">
        <v>0</v>
      </c>
      <c r="N225" s="113">
        <v>0</v>
      </c>
      <c r="O225" s="113">
        <v>0</v>
      </c>
      <c r="P225" s="113">
        <v>0</v>
      </c>
      <c r="Q225" s="113">
        <v>7417</v>
      </c>
      <c r="R225" s="113">
        <v>0</v>
      </c>
      <c r="S225" s="113">
        <v>0</v>
      </c>
      <c r="T225" s="113">
        <v>0</v>
      </c>
      <c r="U225" s="113">
        <v>0</v>
      </c>
      <c r="V225" s="113">
        <v>0</v>
      </c>
      <c r="W225" s="113">
        <v>0</v>
      </c>
      <c r="X225" s="113">
        <v>0</v>
      </c>
      <c r="Y225" s="113">
        <v>0</v>
      </c>
      <c r="Z225" s="113">
        <v>0</v>
      </c>
      <c r="AA225" s="113">
        <v>0</v>
      </c>
      <c r="AB225" s="113">
        <v>0</v>
      </c>
      <c r="AC225" s="113">
        <v>0</v>
      </c>
      <c r="AD225" s="113">
        <v>0</v>
      </c>
      <c r="AE225" s="113">
        <v>0</v>
      </c>
      <c r="AF225" s="113">
        <v>0</v>
      </c>
      <c r="AG225" s="113">
        <v>0</v>
      </c>
      <c r="AH225" s="113">
        <v>0</v>
      </c>
      <c r="AI225" s="113">
        <v>0</v>
      </c>
      <c r="AJ225" s="113">
        <v>0</v>
      </c>
      <c r="AK225" s="113">
        <v>0</v>
      </c>
      <c r="AL225" s="113">
        <v>0</v>
      </c>
      <c r="AM225" s="113">
        <f t="shared" si="3"/>
        <v>75001.539999999994</v>
      </c>
      <c r="AP225" s="70"/>
    </row>
    <row r="226" spans="1:42" ht="33" customHeight="1">
      <c r="A226" s="257">
        <v>670</v>
      </c>
      <c r="B226" s="88" t="s">
        <v>235</v>
      </c>
      <c r="C226" s="89" t="s">
        <v>1331</v>
      </c>
      <c r="D226" s="113">
        <v>0</v>
      </c>
      <c r="E226" s="113">
        <v>0</v>
      </c>
      <c r="F226" s="113">
        <v>19278126.510000002</v>
      </c>
      <c r="G226" s="113">
        <v>102440.17</v>
      </c>
      <c r="H226" s="113">
        <v>0</v>
      </c>
      <c r="I226" s="113">
        <v>0</v>
      </c>
      <c r="J226" s="113">
        <v>3000</v>
      </c>
      <c r="K226" s="113">
        <v>0</v>
      </c>
      <c r="L226" s="113">
        <v>276.86</v>
      </c>
      <c r="M226" s="113">
        <v>0</v>
      </c>
      <c r="N226" s="113">
        <v>0</v>
      </c>
      <c r="O226" s="113">
        <v>0</v>
      </c>
      <c r="P226" s="113">
        <v>0</v>
      </c>
      <c r="Q226" s="113">
        <v>0</v>
      </c>
      <c r="R226" s="113">
        <v>0</v>
      </c>
      <c r="S226" s="113">
        <v>0</v>
      </c>
      <c r="T226" s="113">
        <v>0</v>
      </c>
      <c r="U226" s="113">
        <v>0</v>
      </c>
      <c r="V226" s="113">
        <v>0</v>
      </c>
      <c r="W226" s="113">
        <v>0</v>
      </c>
      <c r="X226" s="113">
        <v>0</v>
      </c>
      <c r="Y226" s="113">
        <v>0</v>
      </c>
      <c r="Z226" s="113">
        <v>0</v>
      </c>
      <c r="AA226" s="113">
        <v>0</v>
      </c>
      <c r="AB226" s="113">
        <v>0</v>
      </c>
      <c r="AC226" s="113">
        <v>0</v>
      </c>
      <c r="AD226" s="113">
        <v>0</v>
      </c>
      <c r="AE226" s="113">
        <v>0</v>
      </c>
      <c r="AF226" s="113">
        <v>0</v>
      </c>
      <c r="AG226" s="113">
        <v>0</v>
      </c>
      <c r="AH226" s="113">
        <v>0</v>
      </c>
      <c r="AI226" s="113">
        <v>0</v>
      </c>
      <c r="AJ226" s="113">
        <v>0</v>
      </c>
      <c r="AK226" s="113">
        <v>0</v>
      </c>
      <c r="AL226" s="113">
        <v>0</v>
      </c>
      <c r="AM226" s="113">
        <f t="shared" si="3"/>
        <v>19383843.540000003</v>
      </c>
      <c r="AP226" s="70"/>
    </row>
    <row r="227" spans="1:42" ht="33" customHeight="1">
      <c r="A227" s="257">
        <v>680</v>
      </c>
      <c r="B227" s="88" t="s">
        <v>866</v>
      </c>
      <c r="C227" s="89" t="s">
        <v>1334</v>
      </c>
      <c r="D227" s="113">
        <v>0</v>
      </c>
      <c r="E227" s="113">
        <v>0</v>
      </c>
      <c r="F227" s="113">
        <v>0</v>
      </c>
      <c r="G227" s="113">
        <v>97781.639999999985</v>
      </c>
      <c r="H227" s="113">
        <v>0</v>
      </c>
      <c r="I227" s="113">
        <v>50</v>
      </c>
      <c r="J227" s="113">
        <v>0</v>
      </c>
      <c r="K227" s="113">
        <v>0</v>
      </c>
      <c r="L227" s="113">
        <v>0</v>
      </c>
      <c r="M227" s="113">
        <v>0</v>
      </c>
      <c r="N227" s="113">
        <v>0</v>
      </c>
      <c r="O227" s="113">
        <v>128.97</v>
      </c>
      <c r="P227" s="113">
        <v>0</v>
      </c>
      <c r="Q227" s="113">
        <v>0</v>
      </c>
      <c r="R227" s="113">
        <v>0</v>
      </c>
      <c r="S227" s="113">
        <v>0</v>
      </c>
      <c r="T227" s="113">
        <v>0</v>
      </c>
      <c r="U227" s="113">
        <v>0</v>
      </c>
      <c r="V227" s="113">
        <v>0</v>
      </c>
      <c r="W227" s="113">
        <v>0</v>
      </c>
      <c r="X227" s="113">
        <v>0</v>
      </c>
      <c r="Y227" s="113">
        <v>0</v>
      </c>
      <c r="Z227" s="113">
        <v>0</v>
      </c>
      <c r="AA227" s="113">
        <v>0</v>
      </c>
      <c r="AB227" s="113">
        <v>0</v>
      </c>
      <c r="AC227" s="113">
        <v>0</v>
      </c>
      <c r="AD227" s="113">
        <v>0</v>
      </c>
      <c r="AE227" s="113">
        <v>0</v>
      </c>
      <c r="AF227" s="113">
        <v>0</v>
      </c>
      <c r="AG227" s="113">
        <v>0</v>
      </c>
      <c r="AH227" s="113">
        <v>0</v>
      </c>
      <c r="AI227" s="113">
        <v>0</v>
      </c>
      <c r="AJ227" s="113">
        <v>0</v>
      </c>
      <c r="AK227" s="113">
        <v>0</v>
      </c>
      <c r="AL227" s="113">
        <v>0</v>
      </c>
      <c r="AM227" s="113">
        <f t="shared" si="3"/>
        <v>97960.609999999986</v>
      </c>
      <c r="AP227" s="70"/>
    </row>
    <row r="228" spans="1:42" ht="33" customHeight="1">
      <c r="A228" s="257">
        <v>681</v>
      </c>
      <c r="B228" s="88" t="s">
        <v>237</v>
      </c>
      <c r="C228" s="89" t="s">
        <v>1406</v>
      </c>
      <c r="D228" s="113">
        <v>0</v>
      </c>
      <c r="E228" s="113">
        <v>0</v>
      </c>
      <c r="F228" s="113">
        <v>0</v>
      </c>
      <c r="G228" s="113">
        <v>89873.36000000003</v>
      </c>
      <c r="H228" s="113">
        <v>0</v>
      </c>
      <c r="I228" s="113">
        <v>0</v>
      </c>
      <c r="J228" s="113">
        <v>0</v>
      </c>
      <c r="K228" s="113">
        <v>0</v>
      </c>
      <c r="L228" s="113">
        <v>0</v>
      </c>
      <c r="M228" s="113">
        <v>0</v>
      </c>
      <c r="N228" s="113">
        <v>0</v>
      </c>
      <c r="O228" s="113">
        <v>0</v>
      </c>
      <c r="P228" s="113">
        <v>0</v>
      </c>
      <c r="Q228" s="113">
        <v>0</v>
      </c>
      <c r="R228" s="113">
        <v>0</v>
      </c>
      <c r="S228" s="113">
        <v>0</v>
      </c>
      <c r="T228" s="113">
        <v>0</v>
      </c>
      <c r="U228" s="113">
        <v>0</v>
      </c>
      <c r="V228" s="113">
        <v>0</v>
      </c>
      <c r="W228" s="113">
        <v>0</v>
      </c>
      <c r="X228" s="113">
        <v>0</v>
      </c>
      <c r="Y228" s="113">
        <v>0</v>
      </c>
      <c r="Z228" s="113">
        <v>0</v>
      </c>
      <c r="AA228" s="113">
        <v>0</v>
      </c>
      <c r="AB228" s="113">
        <v>0</v>
      </c>
      <c r="AC228" s="113">
        <v>0</v>
      </c>
      <c r="AD228" s="113">
        <v>0</v>
      </c>
      <c r="AE228" s="113">
        <v>0</v>
      </c>
      <c r="AF228" s="113">
        <v>0</v>
      </c>
      <c r="AG228" s="113">
        <v>0</v>
      </c>
      <c r="AH228" s="113">
        <v>0</v>
      </c>
      <c r="AI228" s="113">
        <v>0</v>
      </c>
      <c r="AJ228" s="113">
        <v>0</v>
      </c>
      <c r="AK228" s="113">
        <v>0</v>
      </c>
      <c r="AL228" s="113">
        <v>0</v>
      </c>
      <c r="AM228" s="113">
        <f t="shared" si="3"/>
        <v>89873.36000000003</v>
      </c>
      <c r="AP228" s="70"/>
    </row>
    <row r="229" spans="1:42" ht="33" customHeight="1">
      <c r="A229" s="257">
        <v>682</v>
      </c>
      <c r="B229" s="88" t="s">
        <v>867</v>
      </c>
      <c r="C229" s="89" t="s">
        <v>1337</v>
      </c>
      <c r="D229" s="113">
        <v>0</v>
      </c>
      <c r="E229" s="113">
        <v>0</v>
      </c>
      <c r="F229" s="113">
        <v>0</v>
      </c>
      <c r="G229" s="113">
        <v>5624.8600000000006</v>
      </c>
      <c r="H229" s="113">
        <v>0</v>
      </c>
      <c r="I229" s="113">
        <v>0</v>
      </c>
      <c r="J229" s="113">
        <v>0</v>
      </c>
      <c r="K229" s="113">
        <v>0</v>
      </c>
      <c r="L229" s="113">
        <v>0</v>
      </c>
      <c r="M229" s="113">
        <v>0</v>
      </c>
      <c r="N229" s="113">
        <v>0</v>
      </c>
      <c r="O229" s="113">
        <v>0</v>
      </c>
      <c r="P229" s="113">
        <v>0</v>
      </c>
      <c r="Q229" s="113">
        <v>0.12</v>
      </c>
      <c r="R229" s="113">
        <v>0</v>
      </c>
      <c r="S229" s="113">
        <v>0</v>
      </c>
      <c r="T229" s="113">
        <v>0</v>
      </c>
      <c r="U229" s="113">
        <v>0</v>
      </c>
      <c r="V229" s="113">
        <v>0</v>
      </c>
      <c r="W229" s="113">
        <v>0</v>
      </c>
      <c r="X229" s="113">
        <v>0</v>
      </c>
      <c r="Y229" s="113">
        <v>0</v>
      </c>
      <c r="Z229" s="113">
        <v>0</v>
      </c>
      <c r="AA229" s="113">
        <v>0</v>
      </c>
      <c r="AB229" s="113">
        <v>0</v>
      </c>
      <c r="AC229" s="113">
        <v>0</v>
      </c>
      <c r="AD229" s="113">
        <v>0</v>
      </c>
      <c r="AE229" s="113">
        <v>0</v>
      </c>
      <c r="AF229" s="113">
        <v>0</v>
      </c>
      <c r="AG229" s="113">
        <v>0</v>
      </c>
      <c r="AH229" s="113">
        <v>0</v>
      </c>
      <c r="AI229" s="113">
        <v>0</v>
      </c>
      <c r="AJ229" s="113">
        <v>0</v>
      </c>
      <c r="AK229" s="113">
        <v>0</v>
      </c>
      <c r="AL229" s="113">
        <v>0</v>
      </c>
      <c r="AM229" s="113">
        <f t="shared" si="3"/>
        <v>5624.9800000000005</v>
      </c>
      <c r="AP229" s="70"/>
    </row>
    <row r="230" spans="1:42" ht="33" customHeight="1">
      <c r="A230" s="257">
        <v>683</v>
      </c>
      <c r="B230" s="88" t="s">
        <v>868</v>
      </c>
      <c r="C230" s="89" t="s">
        <v>1334</v>
      </c>
      <c r="D230" s="113">
        <v>0</v>
      </c>
      <c r="E230" s="113">
        <v>0</v>
      </c>
      <c r="F230" s="113">
        <v>0</v>
      </c>
      <c r="G230" s="113">
        <v>2590.6999999999998</v>
      </c>
      <c r="H230" s="113">
        <v>0</v>
      </c>
      <c r="I230" s="113">
        <v>0</v>
      </c>
      <c r="J230" s="113">
        <v>0</v>
      </c>
      <c r="K230" s="113">
        <v>0</v>
      </c>
      <c r="L230" s="113">
        <v>281.45999999999998</v>
      </c>
      <c r="M230" s="113">
        <v>0</v>
      </c>
      <c r="N230" s="113">
        <v>0</v>
      </c>
      <c r="O230" s="113">
        <v>0</v>
      </c>
      <c r="P230" s="113">
        <v>0</v>
      </c>
      <c r="Q230" s="113">
        <v>0</v>
      </c>
      <c r="R230" s="113">
        <v>0</v>
      </c>
      <c r="S230" s="113">
        <v>0</v>
      </c>
      <c r="T230" s="113">
        <v>0</v>
      </c>
      <c r="U230" s="113">
        <v>0</v>
      </c>
      <c r="V230" s="113">
        <v>0</v>
      </c>
      <c r="W230" s="113">
        <v>0</v>
      </c>
      <c r="X230" s="113">
        <v>0</v>
      </c>
      <c r="Y230" s="113">
        <v>0</v>
      </c>
      <c r="Z230" s="113">
        <v>0</v>
      </c>
      <c r="AA230" s="113">
        <v>0</v>
      </c>
      <c r="AB230" s="113">
        <v>0</v>
      </c>
      <c r="AC230" s="113">
        <v>0</v>
      </c>
      <c r="AD230" s="113">
        <v>0</v>
      </c>
      <c r="AE230" s="113">
        <v>0</v>
      </c>
      <c r="AF230" s="113">
        <v>0</v>
      </c>
      <c r="AG230" s="113">
        <v>0</v>
      </c>
      <c r="AH230" s="113">
        <v>0</v>
      </c>
      <c r="AI230" s="113">
        <v>0</v>
      </c>
      <c r="AJ230" s="113">
        <v>0</v>
      </c>
      <c r="AK230" s="113">
        <v>0</v>
      </c>
      <c r="AL230" s="113">
        <v>0</v>
      </c>
      <c r="AM230" s="113">
        <f t="shared" si="3"/>
        <v>2872.16</v>
      </c>
      <c r="AP230" s="70"/>
    </row>
    <row r="231" spans="1:42" ht="33" hidden="1" customHeight="1">
      <c r="A231" s="87">
        <v>716</v>
      </c>
      <c r="B231" s="88" t="s">
        <v>869</v>
      </c>
      <c r="C231" s="115" t="s">
        <v>1298</v>
      </c>
      <c r="D231" s="113">
        <v>0</v>
      </c>
      <c r="E231" s="113">
        <v>0</v>
      </c>
      <c r="F231" s="113">
        <v>0</v>
      </c>
      <c r="G231" s="113">
        <v>0</v>
      </c>
      <c r="H231" s="113">
        <v>0</v>
      </c>
      <c r="I231" s="113">
        <v>0</v>
      </c>
      <c r="J231" s="113">
        <v>0</v>
      </c>
      <c r="K231" s="113">
        <v>0</v>
      </c>
      <c r="L231" s="113">
        <v>0</v>
      </c>
      <c r="M231" s="113">
        <v>0</v>
      </c>
      <c r="N231" s="113">
        <v>0</v>
      </c>
      <c r="O231" s="113">
        <v>0</v>
      </c>
      <c r="P231" s="113">
        <v>0</v>
      </c>
      <c r="Q231" s="113">
        <v>0</v>
      </c>
      <c r="R231" s="113">
        <v>0</v>
      </c>
      <c r="S231" s="113">
        <v>0</v>
      </c>
      <c r="T231" s="113">
        <v>0</v>
      </c>
      <c r="U231" s="113">
        <v>0</v>
      </c>
      <c r="V231" s="113">
        <v>0</v>
      </c>
      <c r="W231" s="113">
        <v>0</v>
      </c>
      <c r="X231" s="113">
        <v>0</v>
      </c>
      <c r="Y231" s="113">
        <v>0</v>
      </c>
      <c r="Z231" s="113">
        <v>0</v>
      </c>
      <c r="AA231" s="113">
        <v>0</v>
      </c>
      <c r="AB231" s="113">
        <v>0</v>
      </c>
      <c r="AC231" s="113">
        <v>0</v>
      </c>
      <c r="AD231" s="113">
        <v>0</v>
      </c>
      <c r="AE231" s="113">
        <v>0</v>
      </c>
      <c r="AF231" s="113">
        <v>0</v>
      </c>
      <c r="AG231" s="113">
        <v>0</v>
      </c>
      <c r="AH231" s="113">
        <v>0</v>
      </c>
      <c r="AI231" s="113">
        <v>0</v>
      </c>
      <c r="AJ231" s="113">
        <v>0</v>
      </c>
      <c r="AK231" s="113">
        <v>0</v>
      </c>
      <c r="AL231" s="113">
        <v>0</v>
      </c>
      <c r="AM231" s="113">
        <f t="shared" si="3"/>
        <v>0</v>
      </c>
      <c r="AP231" s="70"/>
    </row>
    <row r="232" spans="1:42" ht="33" hidden="1" customHeight="1">
      <c r="A232" s="87">
        <v>718</v>
      </c>
      <c r="B232" s="88" t="s">
        <v>241</v>
      </c>
      <c r="C232" s="115" t="s">
        <v>1298</v>
      </c>
      <c r="D232" s="113">
        <v>0</v>
      </c>
      <c r="E232" s="113">
        <v>0</v>
      </c>
      <c r="F232" s="113">
        <v>0</v>
      </c>
      <c r="G232" s="113">
        <v>0</v>
      </c>
      <c r="H232" s="113">
        <v>0</v>
      </c>
      <c r="I232" s="113">
        <v>0</v>
      </c>
      <c r="J232" s="113">
        <v>0</v>
      </c>
      <c r="K232" s="113">
        <v>0</v>
      </c>
      <c r="L232" s="113">
        <v>0</v>
      </c>
      <c r="M232" s="113">
        <v>0</v>
      </c>
      <c r="N232" s="113">
        <v>0</v>
      </c>
      <c r="O232" s="113">
        <v>0</v>
      </c>
      <c r="P232" s="113">
        <v>0</v>
      </c>
      <c r="Q232" s="113">
        <v>0</v>
      </c>
      <c r="R232" s="113">
        <v>0</v>
      </c>
      <c r="S232" s="113">
        <v>0</v>
      </c>
      <c r="T232" s="113">
        <v>0</v>
      </c>
      <c r="U232" s="113">
        <v>0</v>
      </c>
      <c r="V232" s="113">
        <v>0</v>
      </c>
      <c r="W232" s="113">
        <v>0</v>
      </c>
      <c r="X232" s="113">
        <v>0</v>
      </c>
      <c r="Y232" s="113">
        <v>0</v>
      </c>
      <c r="Z232" s="113">
        <v>0</v>
      </c>
      <c r="AA232" s="113">
        <v>0</v>
      </c>
      <c r="AB232" s="113">
        <v>0</v>
      </c>
      <c r="AC232" s="113">
        <v>0</v>
      </c>
      <c r="AD232" s="113">
        <v>0</v>
      </c>
      <c r="AE232" s="113">
        <v>0</v>
      </c>
      <c r="AF232" s="113">
        <v>0</v>
      </c>
      <c r="AG232" s="113">
        <v>0</v>
      </c>
      <c r="AH232" s="113">
        <v>0</v>
      </c>
      <c r="AI232" s="113">
        <v>0</v>
      </c>
      <c r="AJ232" s="113">
        <v>0</v>
      </c>
      <c r="AK232" s="113">
        <v>0</v>
      </c>
      <c r="AL232" s="113">
        <v>0</v>
      </c>
      <c r="AM232" s="113">
        <f t="shared" si="3"/>
        <v>0</v>
      </c>
      <c r="AP232" s="70"/>
    </row>
    <row r="233" spans="1:42" ht="33" hidden="1" customHeight="1">
      <c r="A233" s="87">
        <v>761</v>
      </c>
      <c r="B233" s="88" t="s">
        <v>870</v>
      </c>
      <c r="C233" s="115" t="s">
        <v>1298</v>
      </c>
      <c r="D233" s="113">
        <v>0</v>
      </c>
      <c r="E233" s="113">
        <v>0</v>
      </c>
      <c r="F233" s="113">
        <v>0</v>
      </c>
      <c r="G233" s="113">
        <v>0</v>
      </c>
      <c r="H233" s="113">
        <v>0</v>
      </c>
      <c r="I233" s="113">
        <v>0</v>
      </c>
      <c r="J233" s="113">
        <v>0</v>
      </c>
      <c r="K233" s="113">
        <v>0</v>
      </c>
      <c r="L233" s="113">
        <v>0</v>
      </c>
      <c r="M233" s="113">
        <v>0</v>
      </c>
      <c r="N233" s="113">
        <v>0</v>
      </c>
      <c r="O233" s="113">
        <v>0</v>
      </c>
      <c r="P233" s="113">
        <v>0</v>
      </c>
      <c r="Q233" s="113">
        <v>0</v>
      </c>
      <c r="R233" s="113">
        <v>0</v>
      </c>
      <c r="S233" s="113">
        <v>0</v>
      </c>
      <c r="T233" s="113">
        <v>0</v>
      </c>
      <c r="U233" s="113">
        <v>0</v>
      </c>
      <c r="V233" s="113">
        <v>0</v>
      </c>
      <c r="W233" s="113">
        <v>0</v>
      </c>
      <c r="X233" s="113">
        <v>0</v>
      </c>
      <c r="Y233" s="113">
        <v>0</v>
      </c>
      <c r="Z233" s="113">
        <v>0</v>
      </c>
      <c r="AA233" s="113">
        <v>0</v>
      </c>
      <c r="AB233" s="113">
        <v>0</v>
      </c>
      <c r="AC233" s="113">
        <v>0</v>
      </c>
      <c r="AD233" s="113">
        <v>0</v>
      </c>
      <c r="AE233" s="113">
        <v>0</v>
      </c>
      <c r="AF233" s="113">
        <v>0</v>
      </c>
      <c r="AG233" s="113">
        <v>0</v>
      </c>
      <c r="AH233" s="113">
        <v>0</v>
      </c>
      <c r="AI233" s="113">
        <v>0</v>
      </c>
      <c r="AJ233" s="113">
        <v>0</v>
      </c>
      <c r="AK233" s="113">
        <v>0</v>
      </c>
      <c r="AL233" s="113">
        <v>0</v>
      </c>
      <c r="AM233" s="113">
        <f t="shared" si="3"/>
        <v>0</v>
      </c>
      <c r="AP233" s="70"/>
    </row>
    <row r="234" spans="1:42" ht="33" hidden="1" customHeight="1">
      <c r="A234" s="87">
        <v>781</v>
      </c>
      <c r="B234" s="88" t="s">
        <v>871</v>
      </c>
      <c r="C234" s="115" t="s">
        <v>1298</v>
      </c>
      <c r="D234" s="113">
        <v>0</v>
      </c>
      <c r="E234" s="113">
        <v>0</v>
      </c>
      <c r="F234" s="113">
        <v>0</v>
      </c>
      <c r="G234" s="113">
        <v>0</v>
      </c>
      <c r="H234" s="113">
        <v>0</v>
      </c>
      <c r="I234" s="113">
        <v>0</v>
      </c>
      <c r="J234" s="113">
        <v>0</v>
      </c>
      <c r="K234" s="113">
        <v>0</v>
      </c>
      <c r="L234" s="113">
        <v>0</v>
      </c>
      <c r="M234" s="113">
        <v>0</v>
      </c>
      <c r="N234" s="113">
        <v>0</v>
      </c>
      <c r="O234" s="113">
        <v>0</v>
      </c>
      <c r="P234" s="113">
        <v>0</v>
      </c>
      <c r="Q234" s="113">
        <v>0</v>
      </c>
      <c r="R234" s="113">
        <v>0</v>
      </c>
      <c r="S234" s="113">
        <v>0</v>
      </c>
      <c r="T234" s="113">
        <v>0</v>
      </c>
      <c r="U234" s="113">
        <v>0</v>
      </c>
      <c r="V234" s="113">
        <v>0</v>
      </c>
      <c r="W234" s="113">
        <v>0</v>
      </c>
      <c r="X234" s="113">
        <v>0</v>
      </c>
      <c r="Y234" s="113">
        <v>0</v>
      </c>
      <c r="Z234" s="113">
        <v>0</v>
      </c>
      <c r="AA234" s="113">
        <v>0</v>
      </c>
      <c r="AB234" s="113">
        <v>0</v>
      </c>
      <c r="AC234" s="113">
        <v>0</v>
      </c>
      <c r="AD234" s="113">
        <v>0</v>
      </c>
      <c r="AE234" s="113">
        <v>0</v>
      </c>
      <c r="AF234" s="113">
        <v>0</v>
      </c>
      <c r="AG234" s="113">
        <v>0</v>
      </c>
      <c r="AH234" s="113">
        <v>0</v>
      </c>
      <c r="AI234" s="113">
        <v>0</v>
      </c>
      <c r="AJ234" s="113">
        <v>0</v>
      </c>
      <c r="AK234" s="113">
        <v>0</v>
      </c>
      <c r="AL234" s="113">
        <v>0</v>
      </c>
      <c r="AM234" s="113">
        <f t="shared" si="3"/>
        <v>0</v>
      </c>
      <c r="AP234" s="70"/>
    </row>
    <row r="235" spans="1:42" ht="33" hidden="1" customHeight="1">
      <c r="A235" s="87">
        <v>802</v>
      </c>
      <c r="B235" s="88" t="s">
        <v>872</v>
      </c>
      <c r="C235" s="115" t="s">
        <v>1298</v>
      </c>
      <c r="D235" s="113">
        <v>0</v>
      </c>
      <c r="E235" s="113">
        <v>0</v>
      </c>
      <c r="F235" s="113">
        <v>0</v>
      </c>
      <c r="G235" s="113">
        <v>0</v>
      </c>
      <c r="H235" s="113">
        <v>0</v>
      </c>
      <c r="I235" s="113">
        <v>0</v>
      </c>
      <c r="J235" s="113">
        <v>0</v>
      </c>
      <c r="K235" s="113">
        <v>0</v>
      </c>
      <c r="L235" s="113">
        <v>0</v>
      </c>
      <c r="M235" s="113">
        <v>0</v>
      </c>
      <c r="N235" s="113">
        <v>0</v>
      </c>
      <c r="O235" s="113">
        <v>0</v>
      </c>
      <c r="P235" s="113">
        <v>0</v>
      </c>
      <c r="Q235" s="113">
        <v>0</v>
      </c>
      <c r="R235" s="113">
        <v>0</v>
      </c>
      <c r="S235" s="113">
        <v>0</v>
      </c>
      <c r="T235" s="113">
        <v>0</v>
      </c>
      <c r="U235" s="113">
        <v>0</v>
      </c>
      <c r="V235" s="113">
        <v>0</v>
      </c>
      <c r="W235" s="113">
        <v>0</v>
      </c>
      <c r="X235" s="113">
        <v>0</v>
      </c>
      <c r="Y235" s="113">
        <v>0</v>
      </c>
      <c r="Z235" s="113">
        <v>0</v>
      </c>
      <c r="AA235" s="113">
        <v>0</v>
      </c>
      <c r="AB235" s="113">
        <v>0</v>
      </c>
      <c r="AC235" s="113">
        <v>0</v>
      </c>
      <c r="AD235" s="113">
        <v>0</v>
      </c>
      <c r="AE235" s="113">
        <v>0</v>
      </c>
      <c r="AF235" s="113">
        <v>0</v>
      </c>
      <c r="AG235" s="113">
        <v>0</v>
      </c>
      <c r="AH235" s="113">
        <v>0</v>
      </c>
      <c r="AI235" s="113">
        <v>0</v>
      </c>
      <c r="AJ235" s="113">
        <v>0</v>
      </c>
      <c r="AK235" s="113">
        <v>0</v>
      </c>
      <c r="AL235" s="113">
        <v>0</v>
      </c>
      <c r="AM235" s="113">
        <f t="shared" si="3"/>
        <v>0</v>
      </c>
      <c r="AP235" s="70"/>
    </row>
    <row r="236" spans="1:42" ht="33" hidden="1" customHeight="1">
      <c r="A236" s="87">
        <v>821</v>
      </c>
      <c r="B236" s="88" t="s">
        <v>873</v>
      </c>
      <c r="C236" s="115" t="s">
        <v>1298</v>
      </c>
      <c r="D236" s="113">
        <v>0</v>
      </c>
      <c r="E236" s="113">
        <v>0</v>
      </c>
      <c r="F236" s="113">
        <v>0</v>
      </c>
      <c r="G236" s="113">
        <v>0</v>
      </c>
      <c r="H236" s="113">
        <v>0</v>
      </c>
      <c r="I236" s="113">
        <v>0</v>
      </c>
      <c r="J236" s="113">
        <v>0</v>
      </c>
      <c r="K236" s="113">
        <v>0</v>
      </c>
      <c r="L236" s="113">
        <v>0</v>
      </c>
      <c r="M236" s="113">
        <v>0</v>
      </c>
      <c r="N236" s="113">
        <v>0</v>
      </c>
      <c r="O236" s="113">
        <v>0</v>
      </c>
      <c r="P236" s="113">
        <v>0</v>
      </c>
      <c r="Q236" s="113">
        <v>0</v>
      </c>
      <c r="R236" s="113">
        <v>0</v>
      </c>
      <c r="S236" s="113">
        <v>0</v>
      </c>
      <c r="T236" s="113">
        <v>0</v>
      </c>
      <c r="U236" s="113">
        <v>0</v>
      </c>
      <c r="V236" s="113">
        <v>0</v>
      </c>
      <c r="W236" s="113">
        <v>0</v>
      </c>
      <c r="X236" s="113">
        <v>0</v>
      </c>
      <c r="Y236" s="113">
        <v>0</v>
      </c>
      <c r="Z236" s="113">
        <v>0</v>
      </c>
      <c r="AA236" s="113">
        <v>0</v>
      </c>
      <c r="AB236" s="113">
        <v>0</v>
      </c>
      <c r="AC236" s="113">
        <v>0</v>
      </c>
      <c r="AD236" s="113">
        <v>0</v>
      </c>
      <c r="AE236" s="113">
        <v>0</v>
      </c>
      <c r="AF236" s="113">
        <v>0</v>
      </c>
      <c r="AG236" s="113">
        <v>0</v>
      </c>
      <c r="AH236" s="113">
        <v>0</v>
      </c>
      <c r="AI236" s="113">
        <v>0</v>
      </c>
      <c r="AJ236" s="113">
        <v>0</v>
      </c>
      <c r="AK236" s="113">
        <v>0</v>
      </c>
      <c r="AL236" s="113">
        <v>0</v>
      </c>
      <c r="AM236" s="113">
        <f t="shared" si="3"/>
        <v>0</v>
      </c>
      <c r="AP236" s="70"/>
    </row>
    <row r="237" spans="1:42" ht="33" hidden="1" customHeight="1">
      <c r="A237" s="87">
        <v>831</v>
      </c>
      <c r="B237" s="88" t="s">
        <v>874</v>
      </c>
      <c r="C237" s="115" t="s">
        <v>1298</v>
      </c>
      <c r="D237" s="113">
        <v>0</v>
      </c>
      <c r="E237" s="113">
        <v>0</v>
      </c>
      <c r="F237" s="113">
        <v>0</v>
      </c>
      <c r="G237" s="113">
        <v>0</v>
      </c>
      <c r="H237" s="113">
        <v>0</v>
      </c>
      <c r="I237" s="113">
        <v>0</v>
      </c>
      <c r="J237" s="113">
        <v>0</v>
      </c>
      <c r="K237" s="113">
        <v>0</v>
      </c>
      <c r="L237" s="113">
        <v>0</v>
      </c>
      <c r="M237" s="113">
        <v>0</v>
      </c>
      <c r="N237" s="113">
        <v>0</v>
      </c>
      <c r="O237" s="113">
        <v>0</v>
      </c>
      <c r="P237" s="113">
        <v>0</v>
      </c>
      <c r="Q237" s="113">
        <v>0</v>
      </c>
      <c r="R237" s="113">
        <v>0</v>
      </c>
      <c r="S237" s="113">
        <v>0</v>
      </c>
      <c r="T237" s="113">
        <v>0</v>
      </c>
      <c r="U237" s="113">
        <v>0</v>
      </c>
      <c r="V237" s="113">
        <v>0</v>
      </c>
      <c r="W237" s="113">
        <v>0</v>
      </c>
      <c r="X237" s="113">
        <v>0</v>
      </c>
      <c r="Y237" s="113">
        <v>0</v>
      </c>
      <c r="Z237" s="113">
        <v>0</v>
      </c>
      <c r="AA237" s="113">
        <v>0</v>
      </c>
      <c r="AB237" s="113">
        <v>0</v>
      </c>
      <c r="AC237" s="113">
        <v>0</v>
      </c>
      <c r="AD237" s="113">
        <v>0</v>
      </c>
      <c r="AE237" s="113">
        <v>0</v>
      </c>
      <c r="AF237" s="113">
        <v>0</v>
      </c>
      <c r="AG237" s="113">
        <v>0</v>
      </c>
      <c r="AH237" s="113">
        <v>0</v>
      </c>
      <c r="AI237" s="113">
        <v>0</v>
      </c>
      <c r="AJ237" s="113">
        <v>0</v>
      </c>
      <c r="AK237" s="113">
        <v>0</v>
      </c>
      <c r="AL237" s="113">
        <v>0</v>
      </c>
      <c r="AM237" s="113">
        <f t="shared" si="3"/>
        <v>0</v>
      </c>
      <c r="AP237" s="70"/>
    </row>
    <row r="238" spans="1:42" ht="33" customHeight="1">
      <c r="A238" s="257">
        <v>862</v>
      </c>
      <c r="B238" s="88" t="s">
        <v>875</v>
      </c>
      <c r="C238" s="89" t="s">
        <v>1334</v>
      </c>
      <c r="D238" s="113">
        <v>0</v>
      </c>
      <c r="E238" s="113">
        <v>0</v>
      </c>
      <c r="F238" s="113">
        <v>0</v>
      </c>
      <c r="G238" s="113">
        <v>0</v>
      </c>
      <c r="H238" s="113">
        <v>0</v>
      </c>
      <c r="I238" s="113">
        <v>0</v>
      </c>
      <c r="J238" s="113">
        <v>3598077.5000000005</v>
      </c>
      <c r="K238" s="113">
        <v>0</v>
      </c>
      <c r="L238" s="113">
        <v>0</v>
      </c>
      <c r="M238" s="113">
        <v>0</v>
      </c>
      <c r="N238" s="113">
        <v>0</v>
      </c>
      <c r="O238" s="113">
        <v>0</v>
      </c>
      <c r="P238" s="113">
        <v>0</v>
      </c>
      <c r="Q238" s="113">
        <v>84269.36</v>
      </c>
      <c r="R238" s="113">
        <v>0</v>
      </c>
      <c r="S238" s="113">
        <v>0</v>
      </c>
      <c r="T238" s="113">
        <v>0</v>
      </c>
      <c r="U238" s="113">
        <v>0</v>
      </c>
      <c r="V238" s="113">
        <v>0</v>
      </c>
      <c r="W238" s="113">
        <v>0</v>
      </c>
      <c r="X238" s="113">
        <v>0</v>
      </c>
      <c r="Y238" s="113">
        <v>0</v>
      </c>
      <c r="Z238" s="113">
        <v>0</v>
      </c>
      <c r="AA238" s="113">
        <v>0</v>
      </c>
      <c r="AB238" s="113">
        <v>0</v>
      </c>
      <c r="AC238" s="113">
        <v>0</v>
      </c>
      <c r="AD238" s="113">
        <v>0</v>
      </c>
      <c r="AE238" s="113">
        <v>0</v>
      </c>
      <c r="AF238" s="113">
        <v>0</v>
      </c>
      <c r="AG238" s="113">
        <v>0</v>
      </c>
      <c r="AH238" s="113">
        <v>0</v>
      </c>
      <c r="AI238" s="113">
        <v>0</v>
      </c>
      <c r="AJ238" s="113">
        <v>0</v>
      </c>
      <c r="AK238" s="113">
        <v>0</v>
      </c>
      <c r="AL238" s="113">
        <v>0</v>
      </c>
      <c r="AM238" s="113">
        <f t="shared" si="3"/>
        <v>3682346.8600000003</v>
      </c>
      <c r="AP238" s="70"/>
    </row>
    <row r="239" spans="1:42" ht="33" customHeight="1">
      <c r="A239" s="257">
        <v>865</v>
      </c>
      <c r="B239" s="88" t="s">
        <v>876</v>
      </c>
      <c r="C239" s="89" t="s">
        <v>1337</v>
      </c>
      <c r="D239" s="113">
        <v>0</v>
      </c>
      <c r="E239" s="113">
        <v>0</v>
      </c>
      <c r="F239" s="113">
        <v>0</v>
      </c>
      <c r="G239" s="113">
        <v>0</v>
      </c>
      <c r="H239" s="113">
        <v>0</v>
      </c>
      <c r="I239" s="113">
        <v>0</v>
      </c>
      <c r="J239" s="113">
        <v>9950.98</v>
      </c>
      <c r="K239" s="113">
        <v>0</v>
      </c>
      <c r="L239" s="113">
        <v>0</v>
      </c>
      <c r="M239" s="113">
        <v>0</v>
      </c>
      <c r="N239" s="113">
        <v>0</v>
      </c>
      <c r="O239" s="113">
        <v>0</v>
      </c>
      <c r="P239" s="113">
        <v>0</v>
      </c>
      <c r="Q239" s="113">
        <v>0</v>
      </c>
      <c r="R239" s="113">
        <v>0</v>
      </c>
      <c r="S239" s="113">
        <v>0</v>
      </c>
      <c r="T239" s="113">
        <v>0</v>
      </c>
      <c r="U239" s="113">
        <v>0</v>
      </c>
      <c r="V239" s="113">
        <v>0</v>
      </c>
      <c r="W239" s="113">
        <v>0</v>
      </c>
      <c r="X239" s="113">
        <v>0</v>
      </c>
      <c r="Y239" s="113">
        <v>0</v>
      </c>
      <c r="Z239" s="113">
        <v>0</v>
      </c>
      <c r="AA239" s="113">
        <v>0</v>
      </c>
      <c r="AB239" s="113">
        <v>0</v>
      </c>
      <c r="AC239" s="113">
        <v>0</v>
      </c>
      <c r="AD239" s="113">
        <v>0</v>
      </c>
      <c r="AE239" s="113">
        <v>0</v>
      </c>
      <c r="AF239" s="113">
        <v>0</v>
      </c>
      <c r="AG239" s="113">
        <v>0</v>
      </c>
      <c r="AH239" s="113">
        <v>0</v>
      </c>
      <c r="AI239" s="113">
        <v>0</v>
      </c>
      <c r="AJ239" s="113">
        <v>0</v>
      </c>
      <c r="AK239" s="113">
        <v>0</v>
      </c>
      <c r="AL239" s="113">
        <v>0</v>
      </c>
      <c r="AM239" s="113">
        <f t="shared" si="3"/>
        <v>9950.98</v>
      </c>
      <c r="AP239" s="70"/>
    </row>
    <row r="240" spans="1:42" ht="33" hidden="1" customHeight="1">
      <c r="A240" s="87">
        <v>866</v>
      </c>
      <c r="B240" s="88" t="s">
        <v>877</v>
      </c>
      <c r="C240" s="115" t="s">
        <v>1298</v>
      </c>
      <c r="D240" s="113">
        <v>0</v>
      </c>
      <c r="E240" s="113">
        <v>0</v>
      </c>
      <c r="F240" s="113">
        <v>0</v>
      </c>
      <c r="G240" s="113">
        <v>0</v>
      </c>
      <c r="H240" s="113">
        <v>0</v>
      </c>
      <c r="I240" s="113">
        <v>0</v>
      </c>
      <c r="J240" s="113">
        <v>0</v>
      </c>
      <c r="K240" s="113">
        <v>0</v>
      </c>
      <c r="L240" s="113">
        <v>0</v>
      </c>
      <c r="M240" s="113">
        <v>0</v>
      </c>
      <c r="N240" s="113">
        <v>0</v>
      </c>
      <c r="O240" s="113">
        <v>0</v>
      </c>
      <c r="P240" s="113">
        <v>0</v>
      </c>
      <c r="Q240" s="113">
        <v>0</v>
      </c>
      <c r="R240" s="113">
        <v>0</v>
      </c>
      <c r="S240" s="113">
        <v>0</v>
      </c>
      <c r="T240" s="113">
        <v>0</v>
      </c>
      <c r="U240" s="113">
        <v>0</v>
      </c>
      <c r="V240" s="113">
        <v>0</v>
      </c>
      <c r="W240" s="113">
        <v>0</v>
      </c>
      <c r="X240" s="113">
        <v>0</v>
      </c>
      <c r="Y240" s="113">
        <v>0</v>
      </c>
      <c r="Z240" s="113">
        <v>0</v>
      </c>
      <c r="AA240" s="113">
        <v>0</v>
      </c>
      <c r="AB240" s="113">
        <v>0</v>
      </c>
      <c r="AC240" s="113">
        <v>0</v>
      </c>
      <c r="AD240" s="113">
        <v>0</v>
      </c>
      <c r="AE240" s="113">
        <v>0</v>
      </c>
      <c r="AF240" s="113">
        <v>0</v>
      </c>
      <c r="AG240" s="113">
        <v>0</v>
      </c>
      <c r="AH240" s="113">
        <v>0</v>
      </c>
      <c r="AI240" s="113">
        <v>0</v>
      </c>
      <c r="AJ240" s="113">
        <v>0</v>
      </c>
      <c r="AK240" s="113">
        <v>0</v>
      </c>
      <c r="AL240" s="113">
        <v>0</v>
      </c>
      <c r="AM240" s="113">
        <f t="shared" si="3"/>
        <v>0</v>
      </c>
      <c r="AP240" s="70"/>
    </row>
    <row r="241" spans="1:42" ht="33" hidden="1" customHeight="1">
      <c r="A241" s="257">
        <v>867</v>
      </c>
      <c r="B241" s="88" t="s">
        <v>878</v>
      </c>
      <c r="C241" s="89" t="s">
        <v>1337</v>
      </c>
      <c r="D241" s="113">
        <v>0</v>
      </c>
      <c r="E241" s="113">
        <v>0</v>
      </c>
      <c r="F241" s="113">
        <v>0</v>
      </c>
      <c r="G241" s="113">
        <v>0</v>
      </c>
      <c r="H241" s="113">
        <v>0</v>
      </c>
      <c r="I241" s="113">
        <v>0</v>
      </c>
      <c r="J241" s="113">
        <v>0</v>
      </c>
      <c r="K241" s="113">
        <v>0</v>
      </c>
      <c r="L241" s="113">
        <v>0</v>
      </c>
      <c r="M241" s="113">
        <v>0</v>
      </c>
      <c r="N241" s="113">
        <v>0</v>
      </c>
      <c r="O241" s="113">
        <v>0</v>
      </c>
      <c r="P241" s="113">
        <v>0</v>
      </c>
      <c r="Q241" s="113">
        <v>0</v>
      </c>
      <c r="R241" s="113">
        <v>0</v>
      </c>
      <c r="S241" s="113">
        <v>0</v>
      </c>
      <c r="T241" s="113">
        <v>0</v>
      </c>
      <c r="U241" s="113">
        <v>0</v>
      </c>
      <c r="V241" s="113">
        <v>0</v>
      </c>
      <c r="W241" s="113">
        <v>0</v>
      </c>
      <c r="X241" s="113">
        <v>0</v>
      </c>
      <c r="Y241" s="113">
        <v>0</v>
      </c>
      <c r="Z241" s="113">
        <v>0</v>
      </c>
      <c r="AA241" s="113">
        <v>0</v>
      </c>
      <c r="AB241" s="113">
        <v>0</v>
      </c>
      <c r="AC241" s="113">
        <v>0</v>
      </c>
      <c r="AD241" s="113">
        <v>0</v>
      </c>
      <c r="AE241" s="113">
        <v>0</v>
      </c>
      <c r="AF241" s="113">
        <v>0</v>
      </c>
      <c r="AG241" s="113">
        <v>0</v>
      </c>
      <c r="AH241" s="113">
        <v>0</v>
      </c>
      <c r="AI241" s="113">
        <v>0</v>
      </c>
      <c r="AJ241" s="113">
        <v>0</v>
      </c>
      <c r="AK241" s="113">
        <v>0</v>
      </c>
      <c r="AL241" s="113">
        <v>0</v>
      </c>
      <c r="AM241" s="113">
        <f t="shared" si="3"/>
        <v>0</v>
      </c>
      <c r="AP241" s="70"/>
    </row>
    <row r="242" spans="1:42" ht="33" hidden="1" customHeight="1">
      <c r="A242" s="87">
        <v>901</v>
      </c>
      <c r="B242" s="88" t="s">
        <v>879</v>
      </c>
      <c r="C242" s="115" t="s">
        <v>1406</v>
      </c>
      <c r="D242" s="113">
        <v>0</v>
      </c>
      <c r="E242" s="113">
        <v>0</v>
      </c>
      <c r="F242" s="113">
        <v>0</v>
      </c>
      <c r="G242" s="113">
        <v>0</v>
      </c>
      <c r="H242" s="113">
        <v>0</v>
      </c>
      <c r="I242" s="113">
        <v>0</v>
      </c>
      <c r="J242" s="113">
        <v>0</v>
      </c>
      <c r="K242" s="113">
        <v>0</v>
      </c>
      <c r="L242" s="113">
        <v>0</v>
      </c>
      <c r="M242" s="113">
        <v>0</v>
      </c>
      <c r="N242" s="113">
        <v>0</v>
      </c>
      <c r="O242" s="113">
        <v>0</v>
      </c>
      <c r="P242" s="113">
        <v>0</v>
      </c>
      <c r="Q242" s="113">
        <v>0</v>
      </c>
      <c r="R242" s="113">
        <v>0</v>
      </c>
      <c r="S242" s="113">
        <v>0</v>
      </c>
      <c r="T242" s="113">
        <v>0</v>
      </c>
      <c r="U242" s="113">
        <v>0</v>
      </c>
      <c r="V242" s="113">
        <v>0</v>
      </c>
      <c r="W242" s="113">
        <v>0</v>
      </c>
      <c r="X242" s="113">
        <v>0</v>
      </c>
      <c r="Y242" s="113">
        <v>0</v>
      </c>
      <c r="Z242" s="113">
        <v>0</v>
      </c>
      <c r="AA242" s="113">
        <v>0</v>
      </c>
      <c r="AB242" s="113">
        <v>0</v>
      </c>
      <c r="AC242" s="113">
        <v>0</v>
      </c>
      <c r="AD242" s="113">
        <v>0</v>
      </c>
      <c r="AE242" s="113">
        <v>0</v>
      </c>
      <c r="AF242" s="113">
        <v>0</v>
      </c>
      <c r="AG242" s="113">
        <v>0</v>
      </c>
      <c r="AH242" s="113">
        <v>0</v>
      </c>
      <c r="AI242" s="113">
        <v>0</v>
      </c>
      <c r="AJ242" s="113">
        <v>0</v>
      </c>
      <c r="AK242" s="113">
        <v>0</v>
      </c>
      <c r="AL242" s="113">
        <v>0</v>
      </c>
      <c r="AM242" s="113">
        <f t="shared" si="3"/>
        <v>0</v>
      </c>
      <c r="AP242" s="70"/>
    </row>
    <row r="243" spans="1:42" ht="33" hidden="1" customHeight="1">
      <c r="A243" s="87">
        <v>902</v>
      </c>
      <c r="B243" s="88" t="s">
        <v>880</v>
      </c>
      <c r="C243" s="115" t="s">
        <v>1406</v>
      </c>
      <c r="D243" s="113">
        <v>0</v>
      </c>
      <c r="E243" s="113">
        <v>0</v>
      </c>
      <c r="F243" s="113">
        <v>0</v>
      </c>
      <c r="G243" s="113">
        <v>0</v>
      </c>
      <c r="H243" s="113">
        <v>0</v>
      </c>
      <c r="I243" s="113">
        <v>0</v>
      </c>
      <c r="J243" s="113">
        <v>0</v>
      </c>
      <c r="K243" s="113">
        <v>0</v>
      </c>
      <c r="L243" s="113">
        <v>0</v>
      </c>
      <c r="M243" s="113">
        <v>0</v>
      </c>
      <c r="N243" s="113">
        <v>0</v>
      </c>
      <c r="O243" s="113">
        <v>0</v>
      </c>
      <c r="P243" s="113">
        <v>0</v>
      </c>
      <c r="Q243" s="113">
        <v>0</v>
      </c>
      <c r="R243" s="113">
        <v>0</v>
      </c>
      <c r="S243" s="113">
        <v>0</v>
      </c>
      <c r="T243" s="113">
        <v>0</v>
      </c>
      <c r="U243" s="113">
        <v>0</v>
      </c>
      <c r="V243" s="113">
        <v>0</v>
      </c>
      <c r="W243" s="113">
        <v>0</v>
      </c>
      <c r="X243" s="113">
        <v>0</v>
      </c>
      <c r="Y243" s="113">
        <v>0</v>
      </c>
      <c r="Z243" s="113">
        <v>0</v>
      </c>
      <c r="AA243" s="113">
        <v>0</v>
      </c>
      <c r="AB243" s="113">
        <v>0</v>
      </c>
      <c r="AC243" s="113">
        <v>0</v>
      </c>
      <c r="AD243" s="113">
        <v>0</v>
      </c>
      <c r="AE243" s="113">
        <v>0</v>
      </c>
      <c r="AF243" s="113">
        <v>0</v>
      </c>
      <c r="AG243" s="113">
        <v>0</v>
      </c>
      <c r="AH243" s="113">
        <v>0</v>
      </c>
      <c r="AI243" s="113">
        <v>0</v>
      </c>
      <c r="AJ243" s="113">
        <v>0</v>
      </c>
      <c r="AK243" s="113">
        <v>0</v>
      </c>
      <c r="AL243" s="113">
        <v>0</v>
      </c>
      <c r="AM243" s="113">
        <f t="shared" si="3"/>
        <v>0</v>
      </c>
      <c r="AP243" s="70"/>
    </row>
    <row r="244" spans="1:42" ht="33" hidden="1" customHeight="1">
      <c r="A244" s="87">
        <v>903</v>
      </c>
      <c r="B244" s="88" t="s">
        <v>881</v>
      </c>
      <c r="C244" s="115" t="s">
        <v>1406</v>
      </c>
      <c r="D244" s="113">
        <v>0</v>
      </c>
      <c r="E244" s="113">
        <v>0</v>
      </c>
      <c r="F244" s="113">
        <v>0</v>
      </c>
      <c r="G244" s="113">
        <v>0</v>
      </c>
      <c r="H244" s="113">
        <v>0</v>
      </c>
      <c r="I244" s="113">
        <v>0</v>
      </c>
      <c r="J244" s="113">
        <v>0</v>
      </c>
      <c r="K244" s="113">
        <v>0</v>
      </c>
      <c r="L244" s="113">
        <v>0</v>
      </c>
      <c r="M244" s="113">
        <v>0</v>
      </c>
      <c r="N244" s="113">
        <v>0</v>
      </c>
      <c r="O244" s="113">
        <v>0</v>
      </c>
      <c r="P244" s="113">
        <v>0</v>
      </c>
      <c r="Q244" s="113">
        <v>0</v>
      </c>
      <c r="R244" s="113">
        <v>0</v>
      </c>
      <c r="S244" s="113">
        <v>0</v>
      </c>
      <c r="T244" s="113">
        <v>0</v>
      </c>
      <c r="U244" s="113">
        <v>0</v>
      </c>
      <c r="V244" s="113">
        <v>0</v>
      </c>
      <c r="W244" s="113">
        <v>0</v>
      </c>
      <c r="X244" s="113">
        <v>0</v>
      </c>
      <c r="Y244" s="113">
        <v>0</v>
      </c>
      <c r="Z244" s="113">
        <v>0</v>
      </c>
      <c r="AA244" s="113">
        <v>0</v>
      </c>
      <c r="AB244" s="113">
        <v>0</v>
      </c>
      <c r="AC244" s="113">
        <v>0</v>
      </c>
      <c r="AD244" s="113">
        <v>0</v>
      </c>
      <c r="AE244" s="113">
        <v>0</v>
      </c>
      <c r="AF244" s="113">
        <v>0</v>
      </c>
      <c r="AG244" s="113">
        <v>0</v>
      </c>
      <c r="AH244" s="113">
        <v>0</v>
      </c>
      <c r="AI244" s="113">
        <v>0</v>
      </c>
      <c r="AJ244" s="113">
        <v>0</v>
      </c>
      <c r="AK244" s="113">
        <v>0</v>
      </c>
      <c r="AL244" s="113">
        <v>0</v>
      </c>
      <c r="AM244" s="113">
        <f t="shared" si="3"/>
        <v>0</v>
      </c>
      <c r="AP244" s="70"/>
    </row>
    <row r="245" spans="1:42" ht="33" hidden="1" customHeight="1">
      <c r="A245" s="87">
        <v>904</v>
      </c>
      <c r="B245" s="88" t="s">
        <v>882</v>
      </c>
      <c r="C245" s="115" t="s">
        <v>1406</v>
      </c>
      <c r="D245" s="113">
        <v>0</v>
      </c>
      <c r="E245" s="113">
        <v>0</v>
      </c>
      <c r="F245" s="113">
        <v>0</v>
      </c>
      <c r="G245" s="113">
        <v>0</v>
      </c>
      <c r="H245" s="113">
        <v>0</v>
      </c>
      <c r="I245" s="113">
        <v>0</v>
      </c>
      <c r="J245" s="113">
        <v>0</v>
      </c>
      <c r="K245" s="113">
        <v>0</v>
      </c>
      <c r="L245" s="113">
        <v>0</v>
      </c>
      <c r="M245" s="113">
        <v>0</v>
      </c>
      <c r="N245" s="113">
        <v>0</v>
      </c>
      <c r="O245" s="113">
        <v>0</v>
      </c>
      <c r="P245" s="113">
        <v>0</v>
      </c>
      <c r="Q245" s="113">
        <v>0</v>
      </c>
      <c r="R245" s="113">
        <v>0</v>
      </c>
      <c r="S245" s="113">
        <v>0</v>
      </c>
      <c r="T245" s="113">
        <v>0</v>
      </c>
      <c r="U245" s="113">
        <v>0</v>
      </c>
      <c r="V245" s="113">
        <v>0</v>
      </c>
      <c r="W245" s="113">
        <v>0</v>
      </c>
      <c r="X245" s="113">
        <v>0</v>
      </c>
      <c r="Y245" s="113">
        <v>0</v>
      </c>
      <c r="Z245" s="113">
        <v>0</v>
      </c>
      <c r="AA245" s="113">
        <v>0</v>
      </c>
      <c r="AB245" s="113">
        <v>0</v>
      </c>
      <c r="AC245" s="113">
        <v>0</v>
      </c>
      <c r="AD245" s="113">
        <v>0</v>
      </c>
      <c r="AE245" s="113">
        <v>0</v>
      </c>
      <c r="AF245" s="113">
        <v>0</v>
      </c>
      <c r="AG245" s="113">
        <v>0</v>
      </c>
      <c r="AH245" s="113">
        <v>0</v>
      </c>
      <c r="AI245" s="113">
        <v>0</v>
      </c>
      <c r="AJ245" s="113">
        <v>0</v>
      </c>
      <c r="AK245" s="113">
        <v>0</v>
      </c>
      <c r="AL245" s="113">
        <v>0</v>
      </c>
      <c r="AM245" s="113">
        <f t="shared" si="3"/>
        <v>0</v>
      </c>
      <c r="AP245" s="70"/>
    </row>
    <row r="246" spans="1:42" ht="33" hidden="1" customHeight="1">
      <c r="A246" s="87">
        <v>905</v>
      </c>
      <c r="B246" s="88" t="s">
        <v>883</v>
      </c>
      <c r="C246" s="115" t="s">
        <v>1406</v>
      </c>
      <c r="D246" s="113">
        <v>0</v>
      </c>
      <c r="E246" s="113">
        <v>0</v>
      </c>
      <c r="F246" s="113">
        <v>0</v>
      </c>
      <c r="G246" s="113">
        <v>0</v>
      </c>
      <c r="H246" s="113">
        <v>0</v>
      </c>
      <c r="I246" s="113">
        <v>0</v>
      </c>
      <c r="J246" s="113">
        <v>0</v>
      </c>
      <c r="K246" s="113">
        <v>0</v>
      </c>
      <c r="L246" s="113">
        <v>0</v>
      </c>
      <c r="M246" s="113">
        <v>0</v>
      </c>
      <c r="N246" s="113">
        <v>0</v>
      </c>
      <c r="O246" s="113">
        <v>0</v>
      </c>
      <c r="P246" s="113">
        <v>0</v>
      </c>
      <c r="Q246" s="113">
        <v>0</v>
      </c>
      <c r="R246" s="113">
        <v>0</v>
      </c>
      <c r="S246" s="113">
        <v>0</v>
      </c>
      <c r="T246" s="113">
        <v>0</v>
      </c>
      <c r="U246" s="113">
        <v>0</v>
      </c>
      <c r="V246" s="113">
        <v>0</v>
      </c>
      <c r="W246" s="113">
        <v>0</v>
      </c>
      <c r="X246" s="113">
        <v>0</v>
      </c>
      <c r="Y246" s="113">
        <v>0</v>
      </c>
      <c r="Z246" s="113">
        <v>0</v>
      </c>
      <c r="AA246" s="113">
        <v>0</v>
      </c>
      <c r="AB246" s="113">
        <v>0</v>
      </c>
      <c r="AC246" s="113">
        <v>0</v>
      </c>
      <c r="AD246" s="113">
        <v>0</v>
      </c>
      <c r="AE246" s="113">
        <v>0</v>
      </c>
      <c r="AF246" s="113">
        <v>0</v>
      </c>
      <c r="AG246" s="113">
        <v>0</v>
      </c>
      <c r="AH246" s="113">
        <v>0</v>
      </c>
      <c r="AI246" s="113">
        <v>0</v>
      </c>
      <c r="AJ246" s="113">
        <v>0</v>
      </c>
      <c r="AK246" s="113">
        <v>0</v>
      </c>
      <c r="AL246" s="113">
        <v>0</v>
      </c>
      <c r="AM246" s="113">
        <f t="shared" si="3"/>
        <v>0</v>
      </c>
      <c r="AP246" s="70"/>
    </row>
    <row r="247" spans="1:42" ht="33" hidden="1" customHeight="1">
      <c r="A247" s="87">
        <v>906</v>
      </c>
      <c r="B247" s="88" t="s">
        <v>884</v>
      </c>
      <c r="C247" s="115" t="s">
        <v>1406</v>
      </c>
      <c r="D247" s="113">
        <v>0</v>
      </c>
      <c r="E247" s="113">
        <v>0</v>
      </c>
      <c r="F247" s="113">
        <v>0</v>
      </c>
      <c r="G247" s="113">
        <v>0</v>
      </c>
      <c r="H247" s="113">
        <v>0</v>
      </c>
      <c r="I247" s="113">
        <v>0</v>
      </c>
      <c r="J247" s="113">
        <v>0</v>
      </c>
      <c r="K247" s="113">
        <v>0</v>
      </c>
      <c r="L247" s="113">
        <v>0</v>
      </c>
      <c r="M247" s="113">
        <v>0</v>
      </c>
      <c r="N247" s="113">
        <v>0</v>
      </c>
      <c r="O247" s="113">
        <v>0</v>
      </c>
      <c r="P247" s="113">
        <v>0</v>
      </c>
      <c r="Q247" s="113">
        <v>0</v>
      </c>
      <c r="R247" s="113">
        <v>0</v>
      </c>
      <c r="S247" s="113">
        <v>0</v>
      </c>
      <c r="T247" s="113">
        <v>0</v>
      </c>
      <c r="U247" s="113">
        <v>0</v>
      </c>
      <c r="V247" s="113">
        <v>0</v>
      </c>
      <c r="W247" s="113">
        <v>0</v>
      </c>
      <c r="X247" s="113">
        <v>0</v>
      </c>
      <c r="Y247" s="113">
        <v>0</v>
      </c>
      <c r="Z247" s="113">
        <v>0</v>
      </c>
      <c r="AA247" s="113">
        <v>0</v>
      </c>
      <c r="AB247" s="113">
        <v>0</v>
      </c>
      <c r="AC247" s="113">
        <v>0</v>
      </c>
      <c r="AD247" s="113">
        <v>0</v>
      </c>
      <c r="AE247" s="113">
        <v>0</v>
      </c>
      <c r="AF247" s="113">
        <v>0</v>
      </c>
      <c r="AG247" s="113">
        <v>0</v>
      </c>
      <c r="AH247" s="113">
        <v>0</v>
      </c>
      <c r="AI247" s="113">
        <v>0</v>
      </c>
      <c r="AJ247" s="113">
        <v>0</v>
      </c>
      <c r="AK247" s="113">
        <v>0</v>
      </c>
      <c r="AL247" s="113">
        <v>0</v>
      </c>
      <c r="AM247" s="113">
        <f t="shared" si="3"/>
        <v>0</v>
      </c>
      <c r="AP247" s="70"/>
    </row>
    <row r="248" spans="1:42" ht="33" hidden="1" customHeight="1">
      <c r="A248" s="87">
        <v>907</v>
      </c>
      <c r="B248" s="88" t="s">
        <v>885</v>
      </c>
      <c r="C248" s="115" t="s">
        <v>1406</v>
      </c>
      <c r="D248" s="113">
        <v>0</v>
      </c>
      <c r="E248" s="113">
        <v>0</v>
      </c>
      <c r="F248" s="113">
        <v>0</v>
      </c>
      <c r="G248" s="113">
        <v>0</v>
      </c>
      <c r="H248" s="113">
        <v>0</v>
      </c>
      <c r="I248" s="113">
        <v>0</v>
      </c>
      <c r="J248" s="113">
        <v>0</v>
      </c>
      <c r="K248" s="113">
        <v>0</v>
      </c>
      <c r="L248" s="113">
        <v>0</v>
      </c>
      <c r="M248" s="113">
        <v>0</v>
      </c>
      <c r="N248" s="113">
        <v>0</v>
      </c>
      <c r="O248" s="113">
        <v>0</v>
      </c>
      <c r="P248" s="113">
        <v>0</v>
      </c>
      <c r="Q248" s="113">
        <v>0</v>
      </c>
      <c r="R248" s="113">
        <v>0</v>
      </c>
      <c r="S248" s="113">
        <v>0</v>
      </c>
      <c r="T248" s="113">
        <v>0</v>
      </c>
      <c r="U248" s="113">
        <v>0</v>
      </c>
      <c r="V248" s="113">
        <v>0</v>
      </c>
      <c r="W248" s="113">
        <v>0</v>
      </c>
      <c r="X248" s="113">
        <v>0</v>
      </c>
      <c r="Y248" s="113">
        <v>0</v>
      </c>
      <c r="Z248" s="113">
        <v>0</v>
      </c>
      <c r="AA248" s="113">
        <v>0</v>
      </c>
      <c r="AB248" s="113">
        <v>0</v>
      </c>
      <c r="AC248" s="113">
        <v>0</v>
      </c>
      <c r="AD248" s="113">
        <v>0</v>
      </c>
      <c r="AE248" s="113">
        <v>0</v>
      </c>
      <c r="AF248" s="113">
        <v>0</v>
      </c>
      <c r="AG248" s="113">
        <v>0</v>
      </c>
      <c r="AH248" s="113">
        <v>0</v>
      </c>
      <c r="AI248" s="113">
        <v>0</v>
      </c>
      <c r="AJ248" s="113">
        <v>0</v>
      </c>
      <c r="AK248" s="113">
        <v>0</v>
      </c>
      <c r="AL248" s="113">
        <v>0</v>
      </c>
      <c r="AM248" s="113">
        <f t="shared" si="3"/>
        <v>0</v>
      </c>
      <c r="AP248" s="70"/>
    </row>
    <row r="249" spans="1:42" ht="33" hidden="1" customHeight="1">
      <c r="A249" s="87">
        <v>908</v>
      </c>
      <c r="B249" s="88" t="s">
        <v>886</v>
      </c>
      <c r="C249" s="115" t="s">
        <v>1406</v>
      </c>
      <c r="D249" s="113">
        <v>0</v>
      </c>
      <c r="E249" s="113">
        <v>0</v>
      </c>
      <c r="F249" s="113">
        <v>0</v>
      </c>
      <c r="G249" s="113">
        <v>0</v>
      </c>
      <c r="H249" s="113">
        <v>0</v>
      </c>
      <c r="I249" s="113">
        <v>0</v>
      </c>
      <c r="J249" s="113">
        <v>0</v>
      </c>
      <c r="K249" s="113">
        <v>0</v>
      </c>
      <c r="L249" s="113">
        <v>0</v>
      </c>
      <c r="M249" s="113">
        <v>0</v>
      </c>
      <c r="N249" s="113">
        <v>0</v>
      </c>
      <c r="O249" s="113">
        <v>0</v>
      </c>
      <c r="P249" s="113">
        <v>0</v>
      </c>
      <c r="Q249" s="113">
        <v>0</v>
      </c>
      <c r="R249" s="113">
        <v>0</v>
      </c>
      <c r="S249" s="113">
        <v>0</v>
      </c>
      <c r="T249" s="113">
        <v>0</v>
      </c>
      <c r="U249" s="113">
        <v>0</v>
      </c>
      <c r="V249" s="113">
        <v>0</v>
      </c>
      <c r="W249" s="113">
        <v>0</v>
      </c>
      <c r="X249" s="113">
        <v>0</v>
      </c>
      <c r="Y249" s="113">
        <v>0</v>
      </c>
      <c r="Z249" s="113">
        <v>0</v>
      </c>
      <c r="AA249" s="113">
        <v>0</v>
      </c>
      <c r="AB249" s="113">
        <v>0</v>
      </c>
      <c r="AC249" s="113">
        <v>0</v>
      </c>
      <c r="AD249" s="113">
        <v>0</v>
      </c>
      <c r="AE249" s="113">
        <v>0</v>
      </c>
      <c r="AF249" s="113">
        <v>0</v>
      </c>
      <c r="AG249" s="113">
        <v>0</v>
      </c>
      <c r="AH249" s="113">
        <v>0</v>
      </c>
      <c r="AI249" s="113">
        <v>0</v>
      </c>
      <c r="AJ249" s="113">
        <v>0</v>
      </c>
      <c r="AK249" s="113">
        <v>0</v>
      </c>
      <c r="AL249" s="113">
        <v>0</v>
      </c>
      <c r="AM249" s="113">
        <f t="shared" si="3"/>
        <v>0</v>
      </c>
      <c r="AP249" s="70"/>
    </row>
    <row r="250" spans="1:42" ht="33" hidden="1" customHeight="1">
      <c r="A250" s="87">
        <v>909</v>
      </c>
      <c r="B250" s="88" t="s">
        <v>887</v>
      </c>
      <c r="C250" s="115" t="s">
        <v>1406</v>
      </c>
      <c r="D250" s="113">
        <v>0</v>
      </c>
      <c r="E250" s="113">
        <v>0</v>
      </c>
      <c r="F250" s="113">
        <v>0</v>
      </c>
      <c r="G250" s="113">
        <v>0</v>
      </c>
      <c r="H250" s="113">
        <v>0</v>
      </c>
      <c r="I250" s="113">
        <v>0</v>
      </c>
      <c r="J250" s="113">
        <v>0</v>
      </c>
      <c r="K250" s="113">
        <v>0</v>
      </c>
      <c r="L250" s="113">
        <v>0</v>
      </c>
      <c r="M250" s="113">
        <v>0</v>
      </c>
      <c r="N250" s="113">
        <v>0</v>
      </c>
      <c r="O250" s="113">
        <v>0</v>
      </c>
      <c r="P250" s="113">
        <v>0</v>
      </c>
      <c r="Q250" s="113">
        <v>0</v>
      </c>
      <c r="R250" s="113">
        <v>0</v>
      </c>
      <c r="S250" s="113">
        <v>0</v>
      </c>
      <c r="T250" s="113">
        <v>0</v>
      </c>
      <c r="U250" s="113">
        <v>0</v>
      </c>
      <c r="V250" s="113">
        <v>0</v>
      </c>
      <c r="W250" s="113">
        <v>0</v>
      </c>
      <c r="X250" s="113">
        <v>0</v>
      </c>
      <c r="Y250" s="113">
        <v>0</v>
      </c>
      <c r="Z250" s="113">
        <v>0</v>
      </c>
      <c r="AA250" s="113">
        <v>0</v>
      </c>
      <c r="AB250" s="113">
        <v>0</v>
      </c>
      <c r="AC250" s="113">
        <v>0</v>
      </c>
      <c r="AD250" s="113">
        <v>0</v>
      </c>
      <c r="AE250" s="113">
        <v>0</v>
      </c>
      <c r="AF250" s="113">
        <v>0</v>
      </c>
      <c r="AG250" s="113">
        <v>0</v>
      </c>
      <c r="AH250" s="113">
        <v>0</v>
      </c>
      <c r="AI250" s="113">
        <v>0</v>
      </c>
      <c r="AJ250" s="113">
        <v>0</v>
      </c>
      <c r="AK250" s="113">
        <v>0</v>
      </c>
      <c r="AL250" s="113">
        <v>0</v>
      </c>
      <c r="AM250" s="113">
        <f t="shared" si="3"/>
        <v>0</v>
      </c>
      <c r="AP250" s="70"/>
    </row>
    <row r="251" spans="1:42" ht="33" hidden="1" customHeight="1">
      <c r="A251" s="87">
        <v>950</v>
      </c>
      <c r="B251" s="88" t="s">
        <v>260</v>
      </c>
      <c r="C251" s="115" t="s">
        <v>1298</v>
      </c>
      <c r="D251" s="113">
        <v>0</v>
      </c>
      <c r="E251" s="113">
        <v>0</v>
      </c>
      <c r="F251" s="113">
        <v>0</v>
      </c>
      <c r="G251" s="113">
        <v>0</v>
      </c>
      <c r="H251" s="113">
        <v>0</v>
      </c>
      <c r="I251" s="113">
        <v>0</v>
      </c>
      <c r="J251" s="113">
        <v>0</v>
      </c>
      <c r="K251" s="113">
        <v>0</v>
      </c>
      <c r="L251" s="113">
        <v>0</v>
      </c>
      <c r="M251" s="113">
        <v>0</v>
      </c>
      <c r="N251" s="113">
        <v>0</v>
      </c>
      <c r="O251" s="113">
        <v>0</v>
      </c>
      <c r="P251" s="113">
        <v>0</v>
      </c>
      <c r="Q251" s="113">
        <v>0</v>
      </c>
      <c r="R251" s="113">
        <v>0</v>
      </c>
      <c r="S251" s="113">
        <v>0</v>
      </c>
      <c r="T251" s="113">
        <v>0</v>
      </c>
      <c r="U251" s="113">
        <v>0</v>
      </c>
      <c r="V251" s="113">
        <v>0</v>
      </c>
      <c r="W251" s="113">
        <v>0</v>
      </c>
      <c r="X251" s="113">
        <v>0</v>
      </c>
      <c r="Y251" s="113">
        <v>0</v>
      </c>
      <c r="Z251" s="113">
        <v>0</v>
      </c>
      <c r="AA251" s="113">
        <v>0</v>
      </c>
      <c r="AB251" s="113">
        <v>0</v>
      </c>
      <c r="AC251" s="113">
        <v>0</v>
      </c>
      <c r="AD251" s="113">
        <v>0</v>
      </c>
      <c r="AE251" s="113">
        <v>0</v>
      </c>
      <c r="AF251" s="113">
        <v>0</v>
      </c>
      <c r="AG251" s="113">
        <v>0</v>
      </c>
      <c r="AH251" s="113">
        <v>0</v>
      </c>
      <c r="AI251" s="113">
        <v>0</v>
      </c>
      <c r="AJ251" s="113">
        <v>0</v>
      </c>
      <c r="AK251" s="113">
        <v>0</v>
      </c>
      <c r="AL251" s="113">
        <v>0</v>
      </c>
      <c r="AM251" s="113">
        <f t="shared" si="3"/>
        <v>0</v>
      </c>
      <c r="AP251" s="70"/>
    </row>
    <row r="252" spans="1:42" ht="33" hidden="1" customHeight="1">
      <c r="A252" s="87">
        <v>951</v>
      </c>
      <c r="B252" s="88" t="s">
        <v>888</v>
      </c>
      <c r="C252" s="115" t="s">
        <v>1298</v>
      </c>
      <c r="D252" s="113">
        <v>0</v>
      </c>
      <c r="E252" s="113">
        <v>0</v>
      </c>
      <c r="F252" s="113">
        <v>0</v>
      </c>
      <c r="G252" s="113">
        <v>0</v>
      </c>
      <c r="H252" s="113">
        <v>0</v>
      </c>
      <c r="I252" s="113">
        <v>0</v>
      </c>
      <c r="J252" s="113">
        <v>0</v>
      </c>
      <c r="K252" s="113">
        <v>0</v>
      </c>
      <c r="L252" s="113">
        <v>0</v>
      </c>
      <c r="M252" s="113">
        <v>0</v>
      </c>
      <c r="N252" s="113">
        <v>0</v>
      </c>
      <c r="O252" s="113">
        <v>0</v>
      </c>
      <c r="P252" s="113">
        <v>0</v>
      </c>
      <c r="Q252" s="113">
        <v>0</v>
      </c>
      <c r="R252" s="113">
        <v>0</v>
      </c>
      <c r="S252" s="113">
        <v>0</v>
      </c>
      <c r="T252" s="113">
        <v>0</v>
      </c>
      <c r="U252" s="113">
        <v>0</v>
      </c>
      <c r="V252" s="113">
        <v>0</v>
      </c>
      <c r="W252" s="113">
        <v>0</v>
      </c>
      <c r="X252" s="113">
        <v>0</v>
      </c>
      <c r="Y252" s="113">
        <v>0</v>
      </c>
      <c r="Z252" s="113">
        <v>0</v>
      </c>
      <c r="AA252" s="113">
        <v>0</v>
      </c>
      <c r="AB252" s="113">
        <v>0</v>
      </c>
      <c r="AC252" s="113">
        <v>0</v>
      </c>
      <c r="AD252" s="113">
        <v>0</v>
      </c>
      <c r="AE252" s="113">
        <v>0</v>
      </c>
      <c r="AF252" s="113">
        <v>0</v>
      </c>
      <c r="AG252" s="113">
        <v>0</v>
      </c>
      <c r="AH252" s="113">
        <v>0</v>
      </c>
      <c r="AI252" s="113">
        <v>0</v>
      </c>
      <c r="AJ252" s="113">
        <v>0</v>
      </c>
      <c r="AK252" s="113">
        <v>0</v>
      </c>
      <c r="AL252" s="113">
        <v>0</v>
      </c>
      <c r="AM252" s="113">
        <f t="shared" si="3"/>
        <v>0</v>
      </c>
      <c r="AP252" s="70"/>
    </row>
    <row r="253" spans="1:42" ht="33" hidden="1" customHeight="1">
      <c r="A253" s="87">
        <v>999</v>
      </c>
      <c r="B253" s="88" t="s">
        <v>262</v>
      </c>
      <c r="C253" s="115" t="s">
        <v>1298</v>
      </c>
      <c r="D253" s="113">
        <v>0</v>
      </c>
      <c r="E253" s="113">
        <v>0</v>
      </c>
      <c r="F253" s="113">
        <v>0</v>
      </c>
      <c r="G253" s="113">
        <v>0</v>
      </c>
      <c r="H253" s="113">
        <v>0</v>
      </c>
      <c r="I253" s="113">
        <v>0</v>
      </c>
      <c r="J253" s="113">
        <v>0</v>
      </c>
      <c r="K253" s="113">
        <v>0</v>
      </c>
      <c r="L253" s="113">
        <v>0</v>
      </c>
      <c r="M253" s="113">
        <v>0</v>
      </c>
      <c r="N253" s="113">
        <v>0</v>
      </c>
      <c r="O253" s="113">
        <v>0</v>
      </c>
      <c r="P253" s="113">
        <v>0</v>
      </c>
      <c r="Q253" s="113">
        <v>0</v>
      </c>
      <c r="R253" s="113">
        <v>0</v>
      </c>
      <c r="S253" s="113">
        <v>0</v>
      </c>
      <c r="T253" s="113">
        <v>0</v>
      </c>
      <c r="U253" s="113">
        <v>0</v>
      </c>
      <c r="V253" s="113">
        <v>0</v>
      </c>
      <c r="W253" s="113">
        <v>0</v>
      </c>
      <c r="X253" s="113">
        <v>0</v>
      </c>
      <c r="Y253" s="113">
        <v>0</v>
      </c>
      <c r="Z253" s="113">
        <v>0</v>
      </c>
      <c r="AA253" s="113">
        <v>0</v>
      </c>
      <c r="AB253" s="113">
        <v>0</v>
      </c>
      <c r="AC253" s="113">
        <v>0</v>
      </c>
      <c r="AD253" s="113">
        <v>0</v>
      </c>
      <c r="AE253" s="113">
        <v>0</v>
      </c>
      <c r="AF253" s="113">
        <v>0</v>
      </c>
      <c r="AG253" s="113">
        <v>0</v>
      </c>
      <c r="AH253" s="113">
        <v>0</v>
      </c>
      <c r="AI253" s="113">
        <v>0</v>
      </c>
      <c r="AJ253" s="113">
        <v>0</v>
      </c>
      <c r="AK253" s="113">
        <v>0</v>
      </c>
      <c r="AL253" s="113">
        <v>0</v>
      </c>
      <c r="AM253" s="113">
        <f t="shared" si="3"/>
        <v>0</v>
      </c>
      <c r="AP253" s="70"/>
    </row>
    <row r="254" spans="1:42" ht="33" hidden="1" customHeight="1">
      <c r="A254" s="87">
        <v>1101</v>
      </c>
      <c r="B254" s="88" t="s">
        <v>889</v>
      </c>
      <c r="C254" s="115" t="s">
        <v>1406</v>
      </c>
      <c r="D254" s="113">
        <v>0</v>
      </c>
      <c r="E254" s="113">
        <v>0</v>
      </c>
      <c r="F254" s="113">
        <v>0</v>
      </c>
      <c r="G254" s="113">
        <v>0</v>
      </c>
      <c r="H254" s="113">
        <v>0</v>
      </c>
      <c r="I254" s="113">
        <v>0</v>
      </c>
      <c r="J254" s="113">
        <v>0</v>
      </c>
      <c r="K254" s="113">
        <v>0</v>
      </c>
      <c r="L254" s="113">
        <v>0</v>
      </c>
      <c r="M254" s="113">
        <v>0</v>
      </c>
      <c r="N254" s="113">
        <v>0</v>
      </c>
      <c r="O254" s="113">
        <v>0</v>
      </c>
      <c r="P254" s="113">
        <v>0</v>
      </c>
      <c r="Q254" s="113">
        <v>0</v>
      </c>
      <c r="R254" s="113">
        <v>0</v>
      </c>
      <c r="S254" s="113">
        <v>0</v>
      </c>
      <c r="T254" s="113">
        <v>0</v>
      </c>
      <c r="U254" s="113">
        <v>0</v>
      </c>
      <c r="V254" s="113">
        <v>0</v>
      </c>
      <c r="W254" s="113">
        <v>0</v>
      </c>
      <c r="X254" s="113">
        <v>0</v>
      </c>
      <c r="Y254" s="113">
        <v>0</v>
      </c>
      <c r="Z254" s="113">
        <v>0</v>
      </c>
      <c r="AA254" s="113">
        <v>0</v>
      </c>
      <c r="AB254" s="113">
        <v>0</v>
      </c>
      <c r="AC254" s="113">
        <v>0</v>
      </c>
      <c r="AD254" s="113">
        <v>0</v>
      </c>
      <c r="AE254" s="113">
        <v>0</v>
      </c>
      <c r="AF254" s="113">
        <v>0</v>
      </c>
      <c r="AG254" s="113">
        <v>0</v>
      </c>
      <c r="AH254" s="113">
        <v>0</v>
      </c>
      <c r="AI254" s="113">
        <v>0</v>
      </c>
      <c r="AJ254" s="113">
        <v>0</v>
      </c>
      <c r="AK254" s="113">
        <v>0</v>
      </c>
      <c r="AL254" s="113">
        <v>0</v>
      </c>
      <c r="AM254" s="113">
        <f t="shared" si="3"/>
        <v>0</v>
      </c>
      <c r="AP254" s="70"/>
    </row>
    <row r="255" spans="1:42" ht="33" hidden="1" customHeight="1">
      <c r="A255" s="87">
        <v>1102</v>
      </c>
      <c r="B255" s="88" t="s">
        <v>890</v>
      </c>
      <c r="C255" s="115" t="s">
        <v>1406</v>
      </c>
      <c r="D255" s="113">
        <v>0</v>
      </c>
      <c r="E255" s="113">
        <v>0</v>
      </c>
      <c r="F255" s="113">
        <v>0</v>
      </c>
      <c r="G255" s="113">
        <v>0</v>
      </c>
      <c r="H255" s="113">
        <v>0</v>
      </c>
      <c r="I255" s="113">
        <v>0</v>
      </c>
      <c r="J255" s="113">
        <v>0</v>
      </c>
      <c r="K255" s="113">
        <v>0</v>
      </c>
      <c r="L255" s="113">
        <v>0</v>
      </c>
      <c r="M255" s="113">
        <v>0</v>
      </c>
      <c r="N255" s="113">
        <v>0</v>
      </c>
      <c r="O255" s="113">
        <v>0</v>
      </c>
      <c r="P255" s="113">
        <v>0</v>
      </c>
      <c r="Q255" s="113">
        <v>0</v>
      </c>
      <c r="R255" s="113">
        <v>0</v>
      </c>
      <c r="S255" s="113">
        <v>0</v>
      </c>
      <c r="T255" s="113">
        <v>0</v>
      </c>
      <c r="U255" s="113">
        <v>0</v>
      </c>
      <c r="V255" s="113">
        <v>0</v>
      </c>
      <c r="W255" s="113">
        <v>0</v>
      </c>
      <c r="X255" s="113">
        <v>0</v>
      </c>
      <c r="Y255" s="113">
        <v>0</v>
      </c>
      <c r="Z255" s="113">
        <v>0</v>
      </c>
      <c r="AA255" s="113">
        <v>0</v>
      </c>
      <c r="AB255" s="113">
        <v>0</v>
      </c>
      <c r="AC255" s="113">
        <v>0</v>
      </c>
      <c r="AD255" s="113">
        <v>0</v>
      </c>
      <c r="AE255" s="113">
        <v>0</v>
      </c>
      <c r="AF255" s="113">
        <v>0</v>
      </c>
      <c r="AG255" s="113">
        <v>0</v>
      </c>
      <c r="AH255" s="113">
        <v>0</v>
      </c>
      <c r="AI255" s="113">
        <v>0</v>
      </c>
      <c r="AJ255" s="113">
        <v>0</v>
      </c>
      <c r="AK255" s="113">
        <v>0</v>
      </c>
      <c r="AL255" s="113">
        <v>0</v>
      </c>
      <c r="AM255" s="113">
        <f t="shared" si="3"/>
        <v>0</v>
      </c>
      <c r="AP255" s="70"/>
    </row>
    <row r="256" spans="1:42" ht="33" hidden="1" customHeight="1">
      <c r="A256" s="87">
        <v>1103</v>
      </c>
      <c r="B256" s="88" t="s">
        <v>891</v>
      </c>
      <c r="C256" s="115" t="s">
        <v>1406</v>
      </c>
      <c r="D256" s="113">
        <v>0</v>
      </c>
      <c r="E256" s="113">
        <v>0</v>
      </c>
      <c r="F256" s="113">
        <v>0</v>
      </c>
      <c r="G256" s="113">
        <v>0</v>
      </c>
      <c r="H256" s="113">
        <v>0</v>
      </c>
      <c r="I256" s="113">
        <v>0</v>
      </c>
      <c r="J256" s="113">
        <v>0</v>
      </c>
      <c r="K256" s="113">
        <v>0</v>
      </c>
      <c r="L256" s="113">
        <v>0</v>
      </c>
      <c r="M256" s="113">
        <v>0</v>
      </c>
      <c r="N256" s="113">
        <v>0</v>
      </c>
      <c r="O256" s="113">
        <v>0</v>
      </c>
      <c r="P256" s="113">
        <v>0</v>
      </c>
      <c r="Q256" s="113">
        <v>0</v>
      </c>
      <c r="R256" s="113">
        <v>0</v>
      </c>
      <c r="S256" s="113">
        <v>0</v>
      </c>
      <c r="T256" s="113">
        <v>0</v>
      </c>
      <c r="U256" s="113">
        <v>0</v>
      </c>
      <c r="V256" s="113">
        <v>0</v>
      </c>
      <c r="W256" s="113">
        <v>0</v>
      </c>
      <c r="X256" s="113">
        <v>0</v>
      </c>
      <c r="Y256" s="113">
        <v>0</v>
      </c>
      <c r="Z256" s="113">
        <v>0</v>
      </c>
      <c r="AA256" s="113">
        <v>0</v>
      </c>
      <c r="AB256" s="113">
        <v>0</v>
      </c>
      <c r="AC256" s="113">
        <v>0</v>
      </c>
      <c r="AD256" s="113">
        <v>0</v>
      </c>
      <c r="AE256" s="113">
        <v>0</v>
      </c>
      <c r="AF256" s="113">
        <v>0</v>
      </c>
      <c r="AG256" s="113">
        <v>0</v>
      </c>
      <c r="AH256" s="113">
        <v>0</v>
      </c>
      <c r="AI256" s="113">
        <v>0</v>
      </c>
      <c r="AJ256" s="113">
        <v>0</v>
      </c>
      <c r="AK256" s="113">
        <v>0</v>
      </c>
      <c r="AL256" s="113">
        <v>0</v>
      </c>
      <c r="AM256" s="113">
        <f t="shared" si="3"/>
        <v>0</v>
      </c>
      <c r="AP256" s="70"/>
    </row>
    <row r="257" spans="1:42" ht="33" hidden="1" customHeight="1">
      <c r="A257" s="87">
        <v>1104</v>
      </c>
      <c r="B257" s="88" t="s">
        <v>892</v>
      </c>
      <c r="C257" s="115" t="s">
        <v>1406</v>
      </c>
      <c r="D257" s="113">
        <v>0</v>
      </c>
      <c r="E257" s="113">
        <v>0</v>
      </c>
      <c r="F257" s="113">
        <v>0</v>
      </c>
      <c r="G257" s="113">
        <v>0</v>
      </c>
      <c r="H257" s="113">
        <v>0</v>
      </c>
      <c r="I257" s="113">
        <v>0</v>
      </c>
      <c r="J257" s="113">
        <v>0</v>
      </c>
      <c r="K257" s="113">
        <v>0</v>
      </c>
      <c r="L257" s="113">
        <v>0</v>
      </c>
      <c r="M257" s="113">
        <v>0</v>
      </c>
      <c r="N257" s="113">
        <v>0</v>
      </c>
      <c r="O257" s="113">
        <v>0</v>
      </c>
      <c r="P257" s="113">
        <v>0</v>
      </c>
      <c r="Q257" s="113">
        <v>0</v>
      </c>
      <c r="R257" s="113">
        <v>0</v>
      </c>
      <c r="S257" s="113">
        <v>0</v>
      </c>
      <c r="T257" s="113">
        <v>0</v>
      </c>
      <c r="U257" s="113">
        <v>0</v>
      </c>
      <c r="V257" s="113">
        <v>0</v>
      </c>
      <c r="W257" s="113">
        <v>0</v>
      </c>
      <c r="X257" s="113">
        <v>0</v>
      </c>
      <c r="Y257" s="113">
        <v>0</v>
      </c>
      <c r="Z257" s="113">
        <v>0</v>
      </c>
      <c r="AA257" s="113">
        <v>0</v>
      </c>
      <c r="AB257" s="113">
        <v>0</v>
      </c>
      <c r="AC257" s="113">
        <v>0</v>
      </c>
      <c r="AD257" s="113">
        <v>0</v>
      </c>
      <c r="AE257" s="113">
        <v>0</v>
      </c>
      <c r="AF257" s="113">
        <v>0</v>
      </c>
      <c r="AG257" s="113">
        <v>0</v>
      </c>
      <c r="AH257" s="113">
        <v>0</v>
      </c>
      <c r="AI257" s="113">
        <v>0</v>
      </c>
      <c r="AJ257" s="113">
        <v>0</v>
      </c>
      <c r="AK257" s="113">
        <v>0</v>
      </c>
      <c r="AL257" s="113">
        <v>0</v>
      </c>
      <c r="AM257" s="113">
        <f t="shared" si="3"/>
        <v>0</v>
      </c>
      <c r="AP257" s="70"/>
    </row>
    <row r="258" spans="1:42" ht="33" hidden="1" customHeight="1">
      <c r="A258" s="87">
        <v>1105</v>
      </c>
      <c r="B258" s="88" t="s">
        <v>893</v>
      </c>
      <c r="C258" s="115" t="s">
        <v>1406</v>
      </c>
      <c r="D258" s="113">
        <v>0</v>
      </c>
      <c r="E258" s="113">
        <v>0</v>
      </c>
      <c r="F258" s="113">
        <v>0</v>
      </c>
      <c r="G258" s="113">
        <v>0</v>
      </c>
      <c r="H258" s="113">
        <v>0</v>
      </c>
      <c r="I258" s="113">
        <v>0</v>
      </c>
      <c r="J258" s="113">
        <v>0</v>
      </c>
      <c r="K258" s="113">
        <v>0</v>
      </c>
      <c r="L258" s="113">
        <v>0</v>
      </c>
      <c r="M258" s="113">
        <v>0</v>
      </c>
      <c r="N258" s="113">
        <v>0</v>
      </c>
      <c r="O258" s="113">
        <v>0</v>
      </c>
      <c r="P258" s="113">
        <v>0</v>
      </c>
      <c r="Q258" s="113">
        <v>0</v>
      </c>
      <c r="R258" s="113">
        <v>0</v>
      </c>
      <c r="S258" s="113">
        <v>0</v>
      </c>
      <c r="T258" s="113">
        <v>0</v>
      </c>
      <c r="U258" s="113">
        <v>0</v>
      </c>
      <c r="V258" s="113">
        <v>0</v>
      </c>
      <c r="W258" s="113">
        <v>0</v>
      </c>
      <c r="X258" s="113">
        <v>0</v>
      </c>
      <c r="Y258" s="113">
        <v>0</v>
      </c>
      <c r="Z258" s="113">
        <v>0</v>
      </c>
      <c r="AA258" s="113">
        <v>0</v>
      </c>
      <c r="AB258" s="113">
        <v>0</v>
      </c>
      <c r="AC258" s="113">
        <v>0</v>
      </c>
      <c r="AD258" s="113">
        <v>0</v>
      </c>
      <c r="AE258" s="113">
        <v>0</v>
      </c>
      <c r="AF258" s="113">
        <v>0</v>
      </c>
      <c r="AG258" s="113">
        <v>0</v>
      </c>
      <c r="AH258" s="113">
        <v>0</v>
      </c>
      <c r="AI258" s="113">
        <v>0</v>
      </c>
      <c r="AJ258" s="113">
        <v>0</v>
      </c>
      <c r="AK258" s="113">
        <v>0</v>
      </c>
      <c r="AL258" s="113">
        <v>0</v>
      </c>
      <c r="AM258" s="113">
        <f t="shared" si="3"/>
        <v>0</v>
      </c>
      <c r="AP258" s="70"/>
    </row>
    <row r="259" spans="1:42" ht="33" hidden="1" customHeight="1">
      <c r="A259" s="87">
        <v>1106</v>
      </c>
      <c r="B259" s="88" t="s">
        <v>894</v>
      </c>
      <c r="C259" s="115" t="s">
        <v>1406</v>
      </c>
      <c r="D259" s="113">
        <v>0</v>
      </c>
      <c r="E259" s="113">
        <v>0</v>
      </c>
      <c r="F259" s="113">
        <v>0</v>
      </c>
      <c r="G259" s="113">
        <v>0</v>
      </c>
      <c r="H259" s="113">
        <v>0</v>
      </c>
      <c r="I259" s="113">
        <v>0</v>
      </c>
      <c r="J259" s="113">
        <v>0</v>
      </c>
      <c r="K259" s="113">
        <v>0</v>
      </c>
      <c r="L259" s="113">
        <v>0</v>
      </c>
      <c r="M259" s="113">
        <v>0</v>
      </c>
      <c r="N259" s="113">
        <v>0</v>
      </c>
      <c r="O259" s="113">
        <v>0</v>
      </c>
      <c r="P259" s="113">
        <v>0</v>
      </c>
      <c r="Q259" s="113">
        <v>0</v>
      </c>
      <c r="R259" s="113">
        <v>0</v>
      </c>
      <c r="S259" s="113">
        <v>0</v>
      </c>
      <c r="T259" s="113">
        <v>0</v>
      </c>
      <c r="U259" s="113">
        <v>0</v>
      </c>
      <c r="V259" s="113">
        <v>0</v>
      </c>
      <c r="W259" s="113">
        <v>0</v>
      </c>
      <c r="X259" s="113">
        <v>0</v>
      </c>
      <c r="Y259" s="113">
        <v>0</v>
      </c>
      <c r="Z259" s="113">
        <v>0</v>
      </c>
      <c r="AA259" s="113">
        <v>0</v>
      </c>
      <c r="AB259" s="113">
        <v>0</v>
      </c>
      <c r="AC259" s="113">
        <v>0</v>
      </c>
      <c r="AD259" s="113">
        <v>0</v>
      </c>
      <c r="AE259" s="113">
        <v>0</v>
      </c>
      <c r="AF259" s="113">
        <v>0</v>
      </c>
      <c r="AG259" s="113">
        <v>0</v>
      </c>
      <c r="AH259" s="113">
        <v>0</v>
      </c>
      <c r="AI259" s="113">
        <v>0</v>
      </c>
      <c r="AJ259" s="113">
        <v>0</v>
      </c>
      <c r="AK259" s="113">
        <v>0</v>
      </c>
      <c r="AL259" s="113">
        <v>0</v>
      </c>
      <c r="AM259" s="113">
        <f t="shared" si="3"/>
        <v>0</v>
      </c>
      <c r="AP259" s="70"/>
    </row>
    <row r="260" spans="1:42" ht="33" hidden="1" customHeight="1">
      <c r="A260" s="87">
        <v>1107</v>
      </c>
      <c r="B260" s="88" t="s">
        <v>895</v>
      </c>
      <c r="C260" s="115" t="s">
        <v>1406</v>
      </c>
      <c r="D260" s="113">
        <v>0</v>
      </c>
      <c r="E260" s="113">
        <v>0</v>
      </c>
      <c r="F260" s="113">
        <v>0</v>
      </c>
      <c r="G260" s="113">
        <v>0</v>
      </c>
      <c r="H260" s="113">
        <v>0</v>
      </c>
      <c r="I260" s="113">
        <v>0</v>
      </c>
      <c r="J260" s="113">
        <v>0</v>
      </c>
      <c r="K260" s="113">
        <v>0</v>
      </c>
      <c r="L260" s="113">
        <v>0</v>
      </c>
      <c r="M260" s="113">
        <v>0</v>
      </c>
      <c r="N260" s="113">
        <v>0</v>
      </c>
      <c r="O260" s="113">
        <v>0</v>
      </c>
      <c r="P260" s="113">
        <v>0</v>
      </c>
      <c r="Q260" s="113">
        <v>0</v>
      </c>
      <c r="R260" s="113">
        <v>0</v>
      </c>
      <c r="S260" s="113">
        <v>0</v>
      </c>
      <c r="T260" s="113">
        <v>0</v>
      </c>
      <c r="U260" s="113">
        <v>0</v>
      </c>
      <c r="V260" s="113">
        <v>0</v>
      </c>
      <c r="W260" s="113">
        <v>0</v>
      </c>
      <c r="X260" s="113">
        <v>0</v>
      </c>
      <c r="Y260" s="113">
        <v>0</v>
      </c>
      <c r="Z260" s="113">
        <v>0</v>
      </c>
      <c r="AA260" s="113">
        <v>0</v>
      </c>
      <c r="AB260" s="113">
        <v>0</v>
      </c>
      <c r="AC260" s="113">
        <v>0</v>
      </c>
      <c r="AD260" s="113">
        <v>0</v>
      </c>
      <c r="AE260" s="113">
        <v>0</v>
      </c>
      <c r="AF260" s="113">
        <v>0</v>
      </c>
      <c r="AG260" s="113">
        <v>0</v>
      </c>
      <c r="AH260" s="113">
        <v>0</v>
      </c>
      <c r="AI260" s="113">
        <v>0</v>
      </c>
      <c r="AJ260" s="113">
        <v>0</v>
      </c>
      <c r="AK260" s="113">
        <v>0</v>
      </c>
      <c r="AL260" s="113">
        <v>0</v>
      </c>
      <c r="AM260" s="113">
        <f t="shared" si="3"/>
        <v>0</v>
      </c>
      <c r="AP260" s="70"/>
    </row>
    <row r="261" spans="1:42" ht="33" hidden="1" customHeight="1">
      <c r="A261" s="87">
        <v>1108</v>
      </c>
      <c r="B261" s="88" t="s">
        <v>896</v>
      </c>
      <c r="C261" s="115" t="s">
        <v>1406</v>
      </c>
      <c r="D261" s="113">
        <v>0</v>
      </c>
      <c r="E261" s="113">
        <v>0</v>
      </c>
      <c r="F261" s="113">
        <v>0</v>
      </c>
      <c r="G261" s="113">
        <v>0</v>
      </c>
      <c r="H261" s="113">
        <v>0</v>
      </c>
      <c r="I261" s="113">
        <v>0</v>
      </c>
      <c r="J261" s="113">
        <v>0</v>
      </c>
      <c r="K261" s="113">
        <v>0</v>
      </c>
      <c r="L261" s="113">
        <v>0</v>
      </c>
      <c r="M261" s="113">
        <v>0</v>
      </c>
      <c r="N261" s="113">
        <v>0</v>
      </c>
      <c r="O261" s="113">
        <v>0</v>
      </c>
      <c r="P261" s="113">
        <v>0</v>
      </c>
      <c r="Q261" s="113">
        <v>0</v>
      </c>
      <c r="R261" s="113">
        <v>0</v>
      </c>
      <c r="S261" s="113">
        <v>0</v>
      </c>
      <c r="T261" s="113">
        <v>0</v>
      </c>
      <c r="U261" s="113">
        <v>0</v>
      </c>
      <c r="V261" s="113">
        <v>0</v>
      </c>
      <c r="W261" s="113">
        <v>0</v>
      </c>
      <c r="X261" s="113">
        <v>0</v>
      </c>
      <c r="Y261" s="113">
        <v>0</v>
      </c>
      <c r="Z261" s="113">
        <v>0</v>
      </c>
      <c r="AA261" s="113">
        <v>0</v>
      </c>
      <c r="AB261" s="113">
        <v>0</v>
      </c>
      <c r="AC261" s="113">
        <v>0</v>
      </c>
      <c r="AD261" s="113">
        <v>0</v>
      </c>
      <c r="AE261" s="113">
        <v>0</v>
      </c>
      <c r="AF261" s="113">
        <v>0</v>
      </c>
      <c r="AG261" s="113">
        <v>0</v>
      </c>
      <c r="AH261" s="113">
        <v>0</v>
      </c>
      <c r="AI261" s="113">
        <v>0</v>
      </c>
      <c r="AJ261" s="113">
        <v>0</v>
      </c>
      <c r="AK261" s="113">
        <v>0</v>
      </c>
      <c r="AL261" s="113">
        <v>0</v>
      </c>
      <c r="AM261" s="113">
        <f t="shared" si="3"/>
        <v>0</v>
      </c>
      <c r="AP261" s="70"/>
    </row>
    <row r="262" spans="1:42" ht="33" hidden="1" customHeight="1">
      <c r="A262" s="87">
        <v>1109</v>
      </c>
      <c r="B262" s="88" t="s">
        <v>897</v>
      </c>
      <c r="C262" s="115" t="s">
        <v>1406</v>
      </c>
      <c r="D262" s="113">
        <v>0</v>
      </c>
      <c r="E262" s="113">
        <v>0</v>
      </c>
      <c r="F262" s="113">
        <v>0</v>
      </c>
      <c r="G262" s="113">
        <v>0</v>
      </c>
      <c r="H262" s="113">
        <v>0</v>
      </c>
      <c r="I262" s="113">
        <v>0</v>
      </c>
      <c r="J262" s="113">
        <v>0</v>
      </c>
      <c r="K262" s="113">
        <v>0</v>
      </c>
      <c r="L262" s="113">
        <v>0</v>
      </c>
      <c r="M262" s="113">
        <v>0</v>
      </c>
      <c r="N262" s="113">
        <v>0</v>
      </c>
      <c r="O262" s="113">
        <v>0</v>
      </c>
      <c r="P262" s="113">
        <v>0</v>
      </c>
      <c r="Q262" s="113">
        <v>0</v>
      </c>
      <c r="R262" s="113">
        <v>0</v>
      </c>
      <c r="S262" s="113">
        <v>0</v>
      </c>
      <c r="T262" s="113">
        <v>0</v>
      </c>
      <c r="U262" s="113">
        <v>0</v>
      </c>
      <c r="V262" s="113">
        <v>0</v>
      </c>
      <c r="W262" s="113">
        <v>0</v>
      </c>
      <c r="X262" s="113">
        <v>0</v>
      </c>
      <c r="Y262" s="113">
        <v>0</v>
      </c>
      <c r="Z262" s="113">
        <v>0</v>
      </c>
      <c r="AA262" s="113">
        <v>0</v>
      </c>
      <c r="AB262" s="113">
        <v>0</v>
      </c>
      <c r="AC262" s="113">
        <v>0</v>
      </c>
      <c r="AD262" s="113">
        <v>0</v>
      </c>
      <c r="AE262" s="113">
        <v>0</v>
      </c>
      <c r="AF262" s="113">
        <v>0</v>
      </c>
      <c r="AG262" s="113">
        <v>0</v>
      </c>
      <c r="AH262" s="113">
        <v>0</v>
      </c>
      <c r="AI262" s="113">
        <v>0</v>
      </c>
      <c r="AJ262" s="113">
        <v>0</v>
      </c>
      <c r="AK262" s="113">
        <v>0</v>
      </c>
      <c r="AL262" s="113">
        <v>0</v>
      </c>
      <c r="AM262" s="113">
        <f t="shared" si="3"/>
        <v>0</v>
      </c>
      <c r="AP262" s="70"/>
    </row>
    <row r="263" spans="1:42" ht="33" hidden="1" customHeight="1">
      <c r="A263" s="87">
        <v>1110</v>
      </c>
      <c r="B263" s="88" t="s">
        <v>898</v>
      </c>
      <c r="C263" s="115" t="s">
        <v>1406</v>
      </c>
      <c r="D263" s="113">
        <v>0</v>
      </c>
      <c r="E263" s="113">
        <v>0</v>
      </c>
      <c r="F263" s="113">
        <v>0</v>
      </c>
      <c r="G263" s="113">
        <v>0</v>
      </c>
      <c r="H263" s="113">
        <v>0</v>
      </c>
      <c r="I263" s="113">
        <v>0</v>
      </c>
      <c r="J263" s="113">
        <v>0</v>
      </c>
      <c r="K263" s="113">
        <v>0</v>
      </c>
      <c r="L263" s="113">
        <v>0</v>
      </c>
      <c r="M263" s="113">
        <v>0</v>
      </c>
      <c r="N263" s="113">
        <v>0</v>
      </c>
      <c r="O263" s="113">
        <v>0</v>
      </c>
      <c r="P263" s="113">
        <v>0</v>
      </c>
      <c r="Q263" s="113">
        <v>0</v>
      </c>
      <c r="R263" s="113">
        <v>0</v>
      </c>
      <c r="S263" s="113">
        <v>0</v>
      </c>
      <c r="T263" s="113">
        <v>0</v>
      </c>
      <c r="U263" s="113">
        <v>0</v>
      </c>
      <c r="V263" s="113">
        <v>0</v>
      </c>
      <c r="W263" s="113">
        <v>0</v>
      </c>
      <c r="X263" s="113">
        <v>0</v>
      </c>
      <c r="Y263" s="113">
        <v>0</v>
      </c>
      <c r="Z263" s="113">
        <v>0</v>
      </c>
      <c r="AA263" s="113">
        <v>0</v>
      </c>
      <c r="AB263" s="113">
        <v>0</v>
      </c>
      <c r="AC263" s="113">
        <v>0</v>
      </c>
      <c r="AD263" s="113">
        <v>0</v>
      </c>
      <c r="AE263" s="113">
        <v>0</v>
      </c>
      <c r="AF263" s="113">
        <v>0</v>
      </c>
      <c r="AG263" s="113">
        <v>0</v>
      </c>
      <c r="AH263" s="113">
        <v>0</v>
      </c>
      <c r="AI263" s="113">
        <v>0</v>
      </c>
      <c r="AJ263" s="113">
        <v>0</v>
      </c>
      <c r="AK263" s="113">
        <v>0</v>
      </c>
      <c r="AL263" s="113">
        <v>0</v>
      </c>
      <c r="AM263" s="113">
        <f t="shared" si="3"/>
        <v>0</v>
      </c>
      <c r="AP263" s="70"/>
    </row>
    <row r="264" spans="1:42" ht="33" hidden="1" customHeight="1">
      <c r="A264" s="87">
        <v>1111</v>
      </c>
      <c r="B264" s="88" t="s">
        <v>899</v>
      </c>
      <c r="C264" s="115" t="s">
        <v>1406</v>
      </c>
      <c r="D264" s="113">
        <v>0</v>
      </c>
      <c r="E264" s="113">
        <v>0</v>
      </c>
      <c r="F264" s="113">
        <v>0</v>
      </c>
      <c r="G264" s="113">
        <v>0</v>
      </c>
      <c r="H264" s="113">
        <v>0</v>
      </c>
      <c r="I264" s="113">
        <v>0</v>
      </c>
      <c r="J264" s="113">
        <v>0</v>
      </c>
      <c r="K264" s="113">
        <v>0</v>
      </c>
      <c r="L264" s="113">
        <v>0</v>
      </c>
      <c r="M264" s="113">
        <v>0</v>
      </c>
      <c r="N264" s="113">
        <v>0</v>
      </c>
      <c r="O264" s="113">
        <v>0</v>
      </c>
      <c r="P264" s="113">
        <v>0</v>
      </c>
      <c r="Q264" s="113">
        <v>0</v>
      </c>
      <c r="R264" s="113">
        <v>0</v>
      </c>
      <c r="S264" s="113">
        <v>0</v>
      </c>
      <c r="T264" s="113">
        <v>0</v>
      </c>
      <c r="U264" s="113">
        <v>0</v>
      </c>
      <c r="V264" s="113">
        <v>0</v>
      </c>
      <c r="W264" s="113">
        <v>0</v>
      </c>
      <c r="X264" s="113">
        <v>0</v>
      </c>
      <c r="Y264" s="113">
        <v>0</v>
      </c>
      <c r="Z264" s="113">
        <v>0</v>
      </c>
      <c r="AA264" s="113">
        <v>0</v>
      </c>
      <c r="AB264" s="113">
        <v>0</v>
      </c>
      <c r="AC264" s="113">
        <v>0</v>
      </c>
      <c r="AD264" s="113">
        <v>0</v>
      </c>
      <c r="AE264" s="113">
        <v>0</v>
      </c>
      <c r="AF264" s="113">
        <v>0</v>
      </c>
      <c r="AG264" s="113">
        <v>0</v>
      </c>
      <c r="AH264" s="113">
        <v>0</v>
      </c>
      <c r="AI264" s="113">
        <v>0</v>
      </c>
      <c r="AJ264" s="113">
        <v>0</v>
      </c>
      <c r="AK264" s="113">
        <v>0</v>
      </c>
      <c r="AL264" s="113">
        <v>0</v>
      </c>
      <c r="AM264" s="113">
        <f t="shared" si="3"/>
        <v>0</v>
      </c>
      <c r="AP264" s="70"/>
    </row>
    <row r="265" spans="1:42" ht="33" hidden="1" customHeight="1">
      <c r="A265" s="87">
        <v>1112</v>
      </c>
      <c r="B265" s="88" t="s">
        <v>900</v>
      </c>
      <c r="C265" s="115" t="s">
        <v>1406</v>
      </c>
      <c r="D265" s="113">
        <v>0</v>
      </c>
      <c r="E265" s="113">
        <v>0</v>
      </c>
      <c r="F265" s="113">
        <v>0</v>
      </c>
      <c r="G265" s="113">
        <v>0</v>
      </c>
      <c r="H265" s="113">
        <v>0</v>
      </c>
      <c r="I265" s="113">
        <v>0</v>
      </c>
      <c r="J265" s="113">
        <v>0</v>
      </c>
      <c r="K265" s="113">
        <v>0</v>
      </c>
      <c r="L265" s="113">
        <v>0</v>
      </c>
      <c r="M265" s="113">
        <v>0</v>
      </c>
      <c r="N265" s="113">
        <v>0</v>
      </c>
      <c r="O265" s="113">
        <v>0</v>
      </c>
      <c r="P265" s="113">
        <v>0</v>
      </c>
      <c r="Q265" s="113">
        <v>0</v>
      </c>
      <c r="R265" s="113">
        <v>0</v>
      </c>
      <c r="S265" s="113">
        <v>0</v>
      </c>
      <c r="T265" s="113">
        <v>0</v>
      </c>
      <c r="U265" s="113">
        <v>0</v>
      </c>
      <c r="V265" s="113">
        <v>0</v>
      </c>
      <c r="W265" s="113">
        <v>0</v>
      </c>
      <c r="X265" s="113">
        <v>0</v>
      </c>
      <c r="Y265" s="113">
        <v>0</v>
      </c>
      <c r="Z265" s="113">
        <v>0</v>
      </c>
      <c r="AA265" s="113">
        <v>0</v>
      </c>
      <c r="AB265" s="113">
        <v>0</v>
      </c>
      <c r="AC265" s="113">
        <v>0</v>
      </c>
      <c r="AD265" s="113">
        <v>0</v>
      </c>
      <c r="AE265" s="113">
        <v>0</v>
      </c>
      <c r="AF265" s="113">
        <v>0</v>
      </c>
      <c r="AG265" s="113">
        <v>0</v>
      </c>
      <c r="AH265" s="113">
        <v>0</v>
      </c>
      <c r="AI265" s="113">
        <v>0</v>
      </c>
      <c r="AJ265" s="113">
        <v>0</v>
      </c>
      <c r="AK265" s="113">
        <v>0</v>
      </c>
      <c r="AL265" s="113">
        <v>0</v>
      </c>
      <c r="AM265" s="113">
        <f t="shared" si="3"/>
        <v>0</v>
      </c>
      <c r="AP265" s="70"/>
    </row>
    <row r="266" spans="1:42" ht="33" hidden="1" customHeight="1">
      <c r="A266" s="87">
        <v>1113</v>
      </c>
      <c r="B266" s="88" t="s">
        <v>901</v>
      </c>
      <c r="C266" s="115" t="s">
        <v>1406</v>
      </c>
      <c r="D266" s="113">
        <v>0</v>
      </c>
      <c r="E266" s="113">
        <v>0</v>
      </c>
      <c r="F266" s="113">
        <v>0</v>
      </c>
      <c r="G266" s="113">
        <v>0</v>
      </c>
      <c r="H266" s="113">
        <v>0</v>
      </c>
      <c r="I266" s="113">
        <v>0</v>
      </c>
      <c r="J266" s="113">
        <v>0</v>
      </c>
      <c r="K266" s="113">
        <v>0</v>
      </c>
      <c r="L266" s="113">
        <v>0</v>
      </c>
      <c r="M266" s="113">
        <v>0</v>
      </c>
      <c r="N266" s="113">
        <v>0</v>
      </c>
      <c r="O266" s="113">
        <v>0</v>
      </c>
      <c r="P266" s="113">
        <v>0</v>
      </c>
      <c r="Q266" s="113">
        <v>0</v>
      </c>
      <c r="R266" s="113">
        <v>0</v>
      </c>
      <c r="S266" s="113">
        <v>0</v>
      </c>
      <c r="T266" s="113">
        <v>0</v>
      </c>
      <c r="U266" s="113">
        <v>0</v>
      </c>
      <c r="V266" s="113">
        <v>0</v>
      </c>
      <c r="W266" s="113">
        <v>0</v>
      </c>
      <c r="X266" s="113">
        <v>0</v>
      </c>
      <c r="Y266" s="113">
        <v>0</v>
      </c>
      <c r="Z266" s="113">
        <v>0</v>
      </c>
      <c r="AA266" s="113">
        <v>0</v>
      </c>
      <c r="AB266" s="113">
        <v>0</v>
      </c>
      <c r="AC266" s="113">
        <v>0</v>
      </c>
      <c r="AD266" s="113">
        <v>0</v>
      </c>
      <c r="AE266" s="113">
        <v>0</v>
      </c>
      <c r="AF266" s="113">
        <v>0</v>
      </c>
      <c r="AG266" s="113">
        <v>0</v>
      </c>
      <c r="AH266" s="113">
        <v>0</v>
      </c>
      <c r="AI266" s="113">
        <v>0</v>
      </c>
      <c r="AJ266" s="113">
        <v>0</v>
      </c>
      <c r="AK266" s="113">
        <v>0</v>
      </c>
      <c r="AL266" s="113">
        <v>0</v>
      </c>
      <c r="AM266" s="113">
        <f t="shared" si="3"/>
        <v>0</v>
      </c>
      <c r="AP266" s="70"/>
    </row>
    <row r="267" spans="1:42" ht="33" hidden="1" customHeight="1">
      <c r="A267" s="87">
        <v>1114</v>
      </c>
      <c r="B267" s="88" t="s">
        <v>902</v>
      </c>
      <c r="C267" s="115" t="s">
        <v>1406</v>
      </c>
      <c r="D267" s="113">
        <v>0</v>
      </c>
      <c r="E267" s="113">
        <v>0</v>
      </c>
      <c r="F267" s="113">
        <v>0</v>
      </c>
      <c r="G267" s="113">
        <v>0</v>
      </c>
      <c r="H267" s="113">
        <v>0</v>
      </c>
      <c r="I267" s="113">
        <v>0</v>
      </c>
      <c r="J267" s="113">
        <v>0</v>
      </c>
      <c r="K267" s="113">
        <v>0</v>
      </c>
      <c r="L267" s="113">
        <v>0</v>
      </c>
      <c r="M267" s="113">
        <v>0</v>
      </c>
      <c r="N267" s="113">
        <v>0</v>
      </c>
      <c r="O267" s="113">
        <v>0</v>
      </c>
      <c r="P267" s="113">
        <v>0</v>
      </c>
      <c r="Q267" s="113">
        <v>0</v>
      </c>
      <c r="R267" s="113">
        <v>0</v>
      </c>
      <c r="S267" s="113">
        <v>0</v>
      </c>
      <c r="T267" s="113">
        <v>0</v>
      </c>
      <c r="U267" s="113">
        <v>0</v>
      </c>
      <c r="V267" s="113">
        <v>0</v>
      </c>
      <c r="W267" s="113">
        <v>0</v>
      </c>
      <c r="X267" s="113">
        <v>0</v>
      </c>
      <c r="Y267" s="113">
        <v>0</v>
      </c>
      <c r="Z267" s="113">
        <v>0</v>
      </c>
      <c r="AA267" s="113">
        <v>0</v>
      </c>
      <c r="AB267" s="113">
        <v>0</v>
      </c>
      <c r="AC267" s="113">
        <v>0</v>
      </c>
      <c r="AD267" s="113">
        <v>0</v>
      </c>
      <c r="AE267" s="113">
        <v>0</v>
      </c>
      <c r="AF267" s="113">
        <v>0</v>
      </c>
      <c r="AG267" s="113">
        <v>0</v>
      </c>
      <c r="AH267" s="113">
        <v>0</v>
      </c>
      <c r="AI267" s="113">
        <v>0</v>
      </c>
      <c r="AJ267" s="113">
        <v>0</v>
      </c>
      <c r="AK267" s="113">
        <v>0</v>
      </c>
      <c r="AL267" s="113">
        <v>0</v>
      </c>
      <c r="AM267" s="113">
        <f t="shared" ref="AM267:AM330" si="4">SUM(D267:AL267)</f>
        <v>0</v>
      </c>
      <c r="AP267" s="70"/>
    </row>
    <row r="268" spans="1:42" ht="33" hidden="1" customHeight="1">
      <c r="A268" s="87">
        <v>1115</v>
      </c>
      <c r="B268" s="88" t="s">
        <v>903</v>
      </c>
      <c r="C268" s="115" t="s">
        <v>1406</v>
      </c>
      <c r="D268" s="113">
        <v>0</v>
      </c>
      <c r="E268" s="113">
        <v>0</v>
      </c>
      <c r="F268" s="113">
        <v>0</v>
      </c>
      <c r="G268" s="113">
        <v>0</v>
      </c>
      <c r="H268" s="113">
        <v>0</v>
      </c>
      <c r="I268" s="113">
        <v>0</v>
      </c>
      <c r="J268" s="113">
        <v>0</v>
      </c>
      <c r="K268" s="113">
        <v>0</v>
      </c>
      <c r="L268" s="113">
        <v>0</v>
      </c>
      <c r="M268" s="113">
        <v>0</v>
      </c>
      <c r="N268" s="113">
        <v>0</v>
      </c>
      <c r="O268" s="113">
        <v>0</v>
      </c>
      <c r="P268" s="113">
        <v>0</v>
      </c>
      <c r="Q268" s="113">
        <v>0</v>
      </c>
      <c r="R268" s="113">
        <v>0</v>
      </c>
      <c r="S268" s="113">
        <v>0</v>
      </c>
      <c r="T268" s="113">
        <v>0</v>
      </c>
      <c r="U268" s="113">
        <v>0</v>
      </c>
      <c r="V268" s="113">
        <v>0</v>
      </c>
      <c r="W268" s="113">
        <v>0</v>
      </c>
      <c r="X268" s="113">
        <v>0</v>
      </c>
      <c r="Y268" s="113">
        <v>0</v>
      </c>
      <c r="Z268" s="113">
        <v>0</v>
      </c>
      <c r="AA268" s="113">
        <v>0</v>
      </c>
      <c r="AB268" s="113">
        <v>0</v>
      </c>
      <c r="AC268" s="113">
        <v>0</v>
      </c>
      <c r="AD268" s="113">
        <v>0</v>
      </c>
      <c r="AE268" s="113">
        <v>0</v>
      </c>
      <c r="AF268" s="113">
        <v>0</v>
      </c>
      <c r="AG268" s="113">
        <v>0</v>
      </c>
      <c r="AH268" s="113">
        <v>0</v>
      </c>
      <c r="AI268" s="113">
        <v>0</v>
      </c>
      <c r="AJ268" s="113">
        <v>0</v>
      </c>
      <c r="AK268" s="113">
        <v>0</v>
      </c>
      <c r="AL268" s="113">
        <v>0</v>
      </c>
      <c r="AM268" s="113">
        <f t="shared" si="4"/>
        <v>0</v>
      </c>
      <c r="AP268" s="70"/>
    </row>
    <row r="269" spans="1:42" ht="33" hidden="1" customHeight="1">
      <c r="A269" s="87">
        <v>1116</v>
      </c>
      <c r="B269" s="88" t="s">
        <v>904</v>
      </c>
      <c r="C269" s="115" t="s">
        <v>1406</v>
      </c>
      <c r="D269" s="113">
        <v>0</v>
      </c>
      <c r="E269" s="113">
        <v>0</v>
      </c>
      <c r="F269" s="113">
        <v>0</v>
      </c>
      <c r="G269" s="113">
        <v>0</v>
      </c>
      <c r="H269" s="113">
        <v>0</v>
      </c>
      <c r="I269" s="113">
        <v>0</v>
      </c>
      <c r="J269" s="113">
        <v>0</v>
      </c>
      <c r="K269" s="113">
        <v>0</v>
      </c>
      <c r="L269" s="113">
        <v>0</v>
      </c>
      <c r="M269" s="113">
        <v>0</v>
      </c>
      <c r="N269" s="113">
        <v>0</v>
      </c>
      <c r="O269" s="113">
        <v>0</v>
      </c>
      <c r="P269" s="113">
        <v>0</v>
      </c>
      <c r="Q269" s="113">
        <v>0</v>
      </c>
      <c r="R269" s="113">
        <v>0</v>
      </c>
      <c r="S269" s="113">
        <v>0</v>
      </c>
      <c r="T269" s="113">
        <v>0</v>
      </c>
      <c r="U269" s="113">
        <v>0</v>
      </c>
      <c r="V269" s="113">
        <v>0</v>
      </c>
      <c r="W269" s="113">
        <v>0</v>
      </c>
      <c r="X269" s="113">
        <v>0</v>
      </c>
      <c r="Y269" s="113">
        <v>0</v>
      </c>
      <c r="Z269" s="113">
        <v>0</v>
      </c>
      <c r="AA269" s="113">
        <v>0</v>
      </c>
      <c r="AB269" s="113">
        <v>0</v>
      </c>
      <c r="AC269" s="113">
        <v>0</v>
      </c>
      <c r="AD269" s="113">
        <v>0</v>
      </c>
      <c r="AE269" s="113">
        <v>0</v>
      </c>
      <c r="AF269" s="113">
        <v>0</v>
      </c>
      <c r="AG269" s="113">
        <v>0</v>
      </c>
      <c r="AH269" s="113">
        <v>0</v>
      </c>
      <c r="AI269" s="113">
        <v>0</v>
      </c>
      <c r="AJ269" s="113">
        <v>0</v>
      </c>
      <c r="AK269" s="113">
        <v>0</v>
      </c>
      <c r="AL269" s="113">
        <v>0</v>
      </c>
      <c r="AM269" s="113">
        <f t="shared" si="4"/>
        <v>0</v>
      </c>
      <c r="AP269" s="70"/>
    </row>
    <row r="270" spans="1:42" ht="33" hidden="1" customHeight="1">
      <c r="A270" s="87">
        <v>1117</v>
      </c>
      <c r="B270" s="88" t="s">
        <v>905</v>
      </c>
      <c r="C270" s="115" t="s">
        <v>1406</v>
      </c>
      <c r="D270" s="113">
        <v>0</v>
      </c>
      <c r="E270" s="113">
        <v>0</v>
      </c>
      <c r="F270" s="113">
        <v>0</v>
      </c>
      <c r="G270" s="113">
        <v>0</v>
      </c>
      <c r="H270" s="113">
        <v>0</v>
      </c>
      <c r="I270" s="113">
        <v>0</v>
      </c>
      <c r="J270" s="113">
        <v>0</v>
      </c>
      <c r="K270" s="113">
        <v>0</v>
      </c>
      <c r="L270" s="113">
        <v>0</v>
      </c>
      <c r="M270" s="113">
        <v>0</v>
      </c>
      <c r="N270" s="113">
        <v>0</v>
      </c>
      <c r="O270" s="113">
        <v>0</v>
      </c>
      <c r="P270" s="113">
        <v>0</v>
      </c>
      <c r="Q270" s="113">
        <v>0</v>
      </c>
      <c r="R270" s="113">
        <v>0</v>
      </c>
      <c r="S270" s="113">
        <v>0</v>
      </c>
      <c r="T270" s="113">
        <v>0</v>
      </c>
      <c r="U270" s="113">
        <v>0</v>
      </c>
      <c r="V270" s="113">
        <v>0</v>
      </c>
      <c r="W270" s="113">
        <v>0</v>
      </c>
      <c r="X270" s="113">
        <v>0</v>
      </c>
      <c r="Y270" s="113">
        <v>0</v>
      </c>
      <c r="Z270" s="113">
        <v>0</v>
      </c>
      <c r="AA270" s="113">
        <v>0</v>
      </c>
      <c r="AB270" s="113">
        <v>0</v>
      </c>
      <c r="AC270" s="113">
        <v>0</v>
      </c>
      <c r="AD270" s="113">
        <v>0</v>
      </c>
      <c r="AE270" s="113">
        <v>0</v>
      </c>
      <c r="AF270" s="113">
        <v>0</v>
      </c>
      <c r="AG270" s="113">
        <v>0</v>
      </c>
      <c r="AH270" s="113">
        <v>0</v>
      </c>
      <c r="AI270" s="113">
        <v>0</v>
      </c>
      <c r="AJ270" s="113">
        <v>0</v>
      </c>
      <c r="AK270" s="113">
        <v>0</v>
      </c>
      <c r="AL270" s="113">
        <v>0</v>
      </c>
      <c r="AM270" s="113">
        <f t="shared" si="4"/>
        <v>0</v>
      </c>
      <c r="AP270" s="70"/>
    </row>
    <row r="271" spans="1:42" ht="33" hidden="1" customHeight="1">
      <c r="A271" s="87">
        <v>1118</v>
      </c>
      <c r="B271" s="88" t="s">
        <v>906</v>
      </c>
      <c r="C271" s="115" t="s">
        <v>1406</v>
      </c>
      <c r="D271" s="113">
        <v>0</v>
      </c>
      <c r="E271" s="113">
        <v>0</v>
      </c>
      <c r="F271" s="113">
        <v>0</v>
      </c>
      <c r="G271" s="113">
        <v>0</v>
      </c>
      <c r="H271" s="113">
        <v>0</v>
      </c>
      <c r="I271" s="113">
        <v>0</v>
      </c>
      <c r="J271" s="113">
        <v>0</v>
      </c>
      <c r="K271" s="113">
        <v>0</v>
      </c>
      <c r="L271" s="113">
        <v>0</v>
      </c>
      <c r="M271" s="113">
        <v>0</v>
      </c>
      <c r="N271" s="113">
        <v>0</v>
      </c>
      <c r="O271" s="113">
        <v>0</v>
      </c>
      <c r="P271" s="113">
        <v>0</v>
      </c>
      <c r="Q271" s="113">
        <v>0</v>
      </c>
      <c r="R271" s="113">
        <v>0</v>
      </c>
      <c r="S271" s="113">
        <v>0</v>
      </c>
      <c r="T271" s="113">
        <v>0</v>
      </c>
      <c r="U271" s="113">
        <v>0</v>
      </c>
      <c r="V271" s="113">
        <v>0</v>
      </c>
      <c r="W271" s="113">
        <v>0</v>
      </c>
      <c r="X271" s="113">
        <v>0</v>
      </c>
      <c r="Y271" s="113">
        <v>0</v>
      </c>
      <c r="Z271" s="113">
        <v>0</v>
      </c>
      <c r="AA271" s="113">
        <v>0</v>
      </c>
      <c r="AB271" s="113">
        <v>0</v>
      </c>
      <c r="AC271" s="113">
        <v>0</v>
      </c>
      <c r="AD271" s="113">
        <v>0</v>
      </c>
      <c r="AE271" s="113">
        <v>0</v>
      </c>
      <c r="AF271" s="113">
        <v>0</v>
      </c>
      <c r="AG271" s="113">
        <v>0</v>
      </c>
      <c r="AH271" s="113">
        <v>0</v>
      </c>
      <c r="AI271" s="113">
        <v>0</v>
      </c>
      <c r="AJ271" s="113">
        <v>0</v>
      </c>
      <c r="AK271" s="113">
        <v>0</v>
      </c>
      <c r="AL271" s="113">
        <v>0</v>
      </c>
      <c r="AM271" s="113">
        <f t="shared" si="4"/>
        <v>0</v>
      </c>
      <c r="AP271" s="70"/>
    </row>
    <row r="272" spans="1:42" ht="33" hidden="1" customHeight="1">
      <c r="A272" s="87">
        <v>1119</v>
      </c>
      <c r="B272" s="88" t="s">
        <v>907</v>
      </c>
      <c r="C272" s="115" t="s">
        <v>1406</v>
      </c>
      <c r="D272" s="113">
        <v>0</v>
      </c>
      <c r="E272" s="113">
        <v>0</v>
      </c>
      <c r="F272" s="113">
        <v>0</v>
      </c>
      <c r="G272" s="113">
        <v>0</v>
      </c>
      <c r="H272" s="113">
        <v>0</v>
      </c>
      <c r="I272" s="113">
        <v>0</v>
      </c>
      <c r="J272" s="113">
        <v>0</v>
      </c>
      <c r="K272" s="113">
        <v>0</v>
      </c>
      <c r="L272" s="113">
        <v>0</v>
      </c>
      <c r="M272" s="113">
        <v>0</v>
      </c>
      <c r="N272" s="113">
        <v>0</v>
      </c>
      <c r="O272" s="113">
        <v>0</v>
      </c>
      <c r="P272" s="113">
        <v>0</v>
      </c>
      <c r="Q272" s="113">
        <v>0</v>
      </c>
      <c r="R272" s="113">
        <v>0</v>
      </c>
      <c r="S272" s="113">
        <v>0</v>
      </c>
      <c r="T272" s="113">
        <v>0</v>
      </c>
      <c r="U272" s="113">
        <v>0</v>
      </c>
      <c r="V272" s="113">
        <v>0</v>
      </c>
      <c r="W272" s="113">
        <v>0</v>
      </c>
      <c r="X272" s="113">
        <v>0</v>
      </c>
      <c r="Y272" s="113">
        <v>0</v>
      </c>
      <c r="Z272" s="113">
        <v>0</v>
      </c>
      <c r="AA272" s="113">
        <v>0</v>
      </c>
      <c r="AB272" s="113">
        <v>0</v>
      </c>
      <c r="AC272" s="113">
        <v>0</v>
      </c>
      <c r="AD272" s="113">
        <v>0</v>
      </c>
      <c r="AE272" s="113">
        <v>0</v>
      </c>
      <c r="AF272" s="113">
        <v>0</v>
      </c>
      <c r="AG272" s="113">
        <v>0</v>
      </c>
      <c r="AH272" s="113">
        <v>0</v>
      </c>
      <c r="AI272" s="113">
        <v>0</v>
      </c>
      <c r="AJ272" s="113">
        <v>0</v>
      </c>
      <c r="AK272" s="113">
        <v>0</v>
      </c>
      <c r="AL272" s="113">
        <v>0</v>
      </c>
      <c r="AM272" s="113">
        <f t="shared" si="4"/>
        <v>0</v>
      </c>
      <c r="AP272" s="70"/>
    </row>
    <row r="273" spans="1:42" ht="33" hidden="1" customHeight="1">
      <c r="A273" s="87">
        <v>1120</v>
      </c>
      <c r="B273" s="88" t="s">
        <v>908</v>
      </c>
      <c r="C273" s="115" t="s">
        <v>1406</v>
      </c>
      <c r="D273" s="113">
        <v>0</v>
      </c>
      <c r="E273" s="113">
        <v>0</v>
      </c>
      <c r="F273" s="113">
        <v>0</v>
      </c>
      <c r="G273" s="113">
        <v>0</v>
      </c>
      <c r="H273" s="113">
        <v>0</v>
      </c>
      <c r="I273" s="113">
        <v>0</v>
      </c>
      <c r="J273" s="113">
        <v>0</v>
      </c>
      <c r="K273" s="113">
        <v>0</v>
      </c>
      <c r="L273" s="113">
        <v>0</v>
      </c>
      <c r="M273" s="113">
        <v>0</v>
      </c>
      <c r="N273" s="113">
        <v>0</v>
      </c>
      <c r="O273" s="113">
        <v>0</v>
      </c>
      <c r="P273" s="113">
        <v>0</v>
      </c>
      <c r="Q273" s="113">
        <v>0</v>
      </c>
      <c r="R273" s="113">
        <v>0</v>
      </c>
      <c r="S273" s="113">
        <v>0</v>
      </c>
      <c r="T273" s="113">
        <v>0</v>
      </c>
      <c r="U273" s="113">
        <v>0</v>
      </c>
      <c r="V273" s="113">
        <v>0</v>
      </c>
      <c r="W273" s="113">
        <v>0</v>
      </c>
      <c r="X273" s="113">
        <v>0</v>
      </c>
      <c r="Y273" s="113">
        <v>0</v>
      </c>
      <c r="Z273" s="113">
        <v>0</v>
      </c>
      <c r="AA273" s="113">
        <v>0</v>
      </c>
      <c r="AB273" s="113">
        <v>0</v>
      </c>
      <c r="AC273" s="113">
        <v>0</v>
      </c>
      <c r="AD273" s="113">
        <v>0</v>
      </c>
      <c r="AE273" s="113">
        <v>0</v>
      </c>
      <c r="AF273" s="113">
        <v>0</v>
      </c>
      <c r="AG273" s="113">
        <v>0</v>
      </c>
      <c r="AH273" s="113">
        <v>0</v>
      </c>
      <c r="AI273" s="113">
        <v>0</v>
      </c>
      <c r="AJ273" s="113">
        <v>0</v>
      </c>
      <c r="AK273" s="113">
        <v>0</v>
      </c>
      <c r="AL273" s="113">
        <v>0</v>
      </c>
      <c r="AM273" s="113">
        <f t="shared" si="4"/>
        <v>0</v>
      </c>
      <c r="AP273" s="70"/>
    </row>
    <row r="274" spans="1:42" ht="33" hidden="1" customHeight="1">
      <c r="A274" s="87">
        <v>1121</v>
      </c>
      <c r="B274" s="88" t="s">
        <v>909</v>
      </c>
      <c r="C274" s="115" t="s">
        <v>1406</v>
      </c>
      <c r="D274" s="113">
        <v>0</v>
      </c>
      <c r="E274" s="113">
        <v>0</v>
      </c>
      <c r="F274" s="113">
        <v>0</v>
      </c>
      <c r="G274" s="113">
        <v>0</v>
      </c>
      <c r="H274" s="113">
        <v>0</v>
      </c>
      <c r="I274" s="113">
        <v>0</v>
      </c>
      <c r="J274" s="113">
        <v>0</v>
      </c>
      <c r="K274" s="113">
        <v>0</v>
      </c>
      <c r="L274" s="113">
        <v>0</v>
      </c>
      <c r="M274" s="113">
        <v>0</v>
      </c>
      <c r="N274" s="113">
        <v>0</v>
      </c>
      <c r="O274" s="113">
        <v>0</v>
      </c>
      <c r="P274" s="113">
        <v>0</v>
      </c>
      <c r="Q274" s="113">
        <v>0</v>
      </c>
      <c r="R274" s="113">
        <v>0</v>
      </c>
      <c r="S274" s="113">
        <v>0</v>
      </c>
      <c r="T274" s="113">
        <v>0</v>
      </c>
      <c r="U274" s="113">
        <v>0</v>
      </c>
      <c r="V274" s="113">
        <v>0</v>
      </c>
      <c r="W274" s="113">
        <v>0</v>
      </c>
      <c r="X274" s="113">
        <v>0</v>
      </c>
      <c r="Y274" s="113">
        <v>0</v>
      </c>
      <c r="Z274" s="113">
        <v>0</v>
      </c>
      <c r="AA274" s="113">
        <v>0</v>
      </c>
      <c r="AB274" s="113">
        <v>0</v>
      </c>
      <c r="AC274" s="113">
        <v>0</v>
      </c>
      <c r="AD274" s="113">
        <v>0</v>
      </c>
      <c r="AE274" s="113">
        <v>0</v>
      </c>
      <c r="AF274" s="113">
        <v>0</v>
      </c>
      <c r="AG274" s="113">
        <v>0</v>
      </c>
      <c r="AH274" s="113">
        <v>0</v>
      </c>
      <c r="AI274" s="113">
        <v>0</v>
      </c>
      <c r="AJ274" s="113">
        <v>0</v>
      </c>
      <c r="AK274" s="113">
        <v>0</v>
      </c>
      <c r="AL274" s="113">
        <v>0</v>
      </c>
      <c r="AM274" s="113">
        <f t="shared" si="4"/>
        <v>0</v>
      </c>
      <c r="AP274" s="70"/>
    </row>
    <row r="275" spans="1:42" ht="33" hidden="1" customHeight="1">
      <c r="A275" s="87">
        <v>1122</v>
      </c>
      <c r="B275" s="88" t="s">
        <v>910</v>
      </c>
      <c r="C275" s="115" t="s">
        <v>1406</v>
      </c>
      <c r="D275" s="113">
        <v>0</v>
      </c>
      <c r="E275" s="113">
        <v>0</v>
      </c>
      <c r="F275" s="113">
        <v>0</v>
      </c>
      <c r="G275" s="113">
        <v>0</v>
      </c>
      <c r="H275" s="113">
        <v>0</v>
      </c>
      <c r="I275" s="113">
        <v>0</v>
      </c>
      <c r="J275" s="113">
        <v>0</v>
      </c>
      <c r="K275" s="113">
        <v>0</v>
      </c>
      <c r="L275" s="113">
        <v>0</v>
      </c>
      <c r="M275" s="113">
        <v>0</v>
      </c>
      <c r="N275" s="113">
        <v>0</v>
      </c>
      <c r="O275" s="113">
        <v>0</v>
      </c>
      <c r="P275" s="113">
        <v>0</v>
      </c>
      <c r="Q275" s="113">
        <v>0</v>
      </c>
      <c r="R275" s="113">
        <v>0</v>
      </c>
      <c r="S275" s="113">
        <v>0</v>
      </c>
      <c r="T275" s="113">
        <v>0</v>
      </c>
      <c r="U275" s="113">
        <v>0</v>
      </c>
      <c r="V275" s="113">
        <v>0</v>
      </c>
      <c r="W275" s="113">
        <v>0</v>
      </c>
      <c r="X275" s="113">
        <v>0</v>
      </c>
      <c r="Y275" s="113">
        <v>0</v>
      </c>
      <c r="Z275" s="113">
        <v>0</v>
      </c>
      <c r="AA275" s="113">
        <v>0</v>
      </c>
      <c r="AB275" s="113">
        <v>0</v>
      </c>
      <c r="AC275" s="113">
        <v>0</v>
      </c>
      <c r="AD275" s="113">
        <v>0</v>
      </c>
      <c r="AE275" s="113">
        <v>0</v>
      </c>
      <c r="AF275" s="113">
        <v>0</v>
      </c>
      <c r="AG275" s="113">
        <v>0</v>
      </c>
      <c r="AH275" s="113">
        <v>0</v>
      </c>
      <c r="AI275" s="113">
        <v>0</v>
      </c>
      <c r="AJ275" s="113">
        <v>0</v>
      </c>
      <c r="AK275" s="113">
        <v>0</v>
      </c>
      <c r="AL275" s="113">
        <v>0</v>
      </c>
      <c r="AM275" s="113">
        <f t="shared" si="4"/>
        <v>0</v>
      </c>
      <c r="AP275" s="70"/>
    </row>
    <row r="276" spans="1:42" ht="33" hidden="1" customHeight="1">
      <c r="A276" s="87">
        <v>1123</v>
      </c>
      <c r="B276" s="88" t="s">
        <v>911</v>
      </c>
      <c r="C276" s="115" t="s">
        <v>1406</v>
      </c>
      <c r="D276" s="113">
        <v>0</v>
      </c>
      <c r="E276" s="113">
        <v>0</v>
      </c>
      <c r="F276" s="113">
        <v>0</v>
      </c>
      <c r="G276" s="113">
        <v>0</v>
      </c>
      <c r="H276" s="113">
        <v>0</v>
      </c>
      <c r="I276" s="113">
        <v>0</v>
      </c>
      <c r="J276" s="113">
        <v>0</v>
      </c>
      <c r="K276" s="113">
        <v>0</v>
      </c>
      <c r="L276" s="113">
        <v>0</v>
      </c>
      <c r="M276" s="113">
        <v>0</v>
      </c>
      <c r="N276" s="113">
        <v>0</v>
      </c>
      <c r="O276" s="113">
        <v>0</v>
      </c>
      <c r="P276" s="113">
        <v>0</v>
      </c>
      <c r="Q276" s="113">
        <v>0</v>
      </c>
      <c r="R276" s="113">
        <v>0</v>
      </c>
      <c r="S276" s="113">
        <v>0</v>
      </c>
      <c r="T276" s="113">
        <v>0</v>
      </c>
      <c r="U276" s="113">
        <v>0</v>
      </c>
      <c r="V276" s="113">
        <v>0</v>
      </c>
      <c r="W276" s="113">
        <v>0</v>
      </c>
      <c r="X276" s="113">
        <v>0</v>
      </c>
      <c r="Y276" s="113">
        <v>0</v>
      </c>
      <c r="Z276" s="113">
        <v>0</v>
      </c>
      <c r="AA276" s="113">
        <v>0</v>
      </c>
      <c r="AB276" s="113">
        <v>0</v>
      </c>
      <c r="AC276" s="113">
        <v>0</v>
      </c>
      <c r="AD276" s="113">
        <v>0</v>
      </c>
      <c r="AE276" s="113">
        <v>0</v>
      </c>
      <c r="AF276" s="113">
        <v>0</v>
      </c>
      <c r="AG276" s="113">
        <v>0</v>
      </c>
      <c r="AH276" s="113">
        <v>0</v>
      </c>
      <c r="AI276" s="113">
        <v>0</v>
      </c>
      <c r="AJ276" s="113">
        <v>0</v>
      </c>
      <c r="AK276" s="113">
        <v>0</v>
      </c>
      <c r="AL276" s="113">
        <v>0</v>
      </c>
      <c r="AM276" s="113">
        <f t="shared" si="4"/>
        <v>0</v>
      </c>
      <c r="AP276" s="70"/>
    </row>
    <row r="277" spans="1:42" ht="33" hidden="1" customHeight="1">
      <c r="A277" s="87">
        <v>1124</v>
      </c>
      <c r="B277" s="88" t="s">
        <v>912</v>
      </c>
      <c r="C277" s="115" t="s">
        <v>1406</v>
      </c>
      <c r="D277" s="113">
        <v>0</v>
      </c>
      <c r="E277" s="113">
        <v>0</v>
      </c>
      <c r="F277" s="113">
        <v>0</v>
      </c>
      <c r="G277" s="113">
        <v>0</v>
      </c>
      <c r="H277" s="113">
        <v>0</v>
      </c>
      <c r="I277" s="113">
        <v>0</v>
      </c>
      <c r="J277" s="113">
        <v>0</v>
      </c>
      <c r="K277" s="113">
        <v>0</v>
      </c>
      <c r="L277" s="113">
        <v>0</v>
      </c>
      <c r="M277" s="113">
        <v>0</v>
      </c>
      <c r="N277" s="113">
        <v>0</v>
      </c>
      <c r="O277" s="113">
        <v>0</v>
      </c>
      <c r="P277" s="113">
        <v>0</v>
      </c>
      <c r="Q277" s="113">
        <v>0</v>
      </c>
      <c r="R277" s="113">
        <v>0</v>
      </c>
      <c r="S277" s="113">
        <v>0</v>
      </c>
      <c r="T277" s="113">
        <v>0</v>
      </c>
      <c r="U277" s="113">
        <v>0</v>
      </c>
      <c r="V277" s="113">
        <v>0</v>
      </c>
      <c r="W277" s="113">
        <v>0</v>
      </c>
      <c r="X277" s="113">
        <v>0</v>
      </c>
      <c r="Y277" s="113">
        <v>0</v>
      </c>
      <c r="Z277" s="113">
        <v>0</v>
      </c>
      <c r="AA277" s="113">
        <v>0</v>
      </c>
      <c r="AB277" s="113">
        <v>0</v>
      </c>
      <c r="AC277" s="113">
        <v>0</v>
      </c>
      <c r="AD277" s="113">
        <v>0</v>
      </c>
      <c r="AE277" s="113">
        <v>0</v>
      </c>
      <c r="AF277" s="113">
        <v>0</v>
      </c>
      <c r="AG277" s="113">
        <v>0</v>
      </c>
      <c r="AH277" s="113">
        <v>0</v>
      </c>
      <c r="AI277" s="113">
        <v>0</v>
      </c>
      <c r="AJ277" s="113">
        <v>0</v>
      </c>
      <c r="AK277" s="113">
        <v>0</v>
      </c>
      <c r="AL277" s="113">
        <v>0</v>
      </c>
      <c r="AM277" s="113">
        <f t="shared" si="4"/>
        <v>0</v>
      </c>
      <c r="AP277" s="70"/>
    </row>
    <row r="278" spans="1:42" ht="33" hidden="1" customHeight="1">
      <c r="A278" s="87">
        <v>1125</v>
      </c>
      <c r="B278" s="88" t="s">
        <v>913</v>
      </c>
      <c r="C278" s="115" t="s">
        <v>1406</v>
      </c>
      <c r="D278" s="113">
        <v>0</v>
      </c>
      <c r="E278" s="113">
        <v>0</v>
      </c>
      <c r="F278" s="113">
        <v>0</v>
      </c>
      <c r="G278" s="113">
        <v>0</v>
      </c>
      <c r="H278" s="113">
        <v>0</v>
      </c>
      <c r="I278" s="113">
        <v>0</v>
      </c>
      <c r="J278" s="113">
        <v>0</v>
      </c>
      <c r="K278" s="113">
        <v>0</v>
      </c>
      <c r="L278" s="113">
        <v>0</v>
      </c>
      <c r="M278" s="113">
        <v>0</v>
      </c>
      <c r="N278" s="113">
        <v>0</v>
      </c>
      <c r="O278" s="113">
        <v>0</v>
      </c>
      <c r="P278" s="113">
        <v>0</v>
      </c>
      <c r="Q278" s="113">
        <v>0</v>
      </c>
      <c r="R278" s="113">
        <v>0</v>
      </c>
      <c r="S278" s="113">
        <v>0</v>
      </c>
      <c r="T278" s="113">
        <v>0</v>
      </c>
      <c r="U278" s="113">
        <v>0</v>
      </c>
      <c r="V278" s="113">
        <v>0</v>
      </c>
      <c r="W278" s="113">
        <v>0</v>
      </c>
      <c r="X278" s="113">
        <v>0</v>
      </c>
      <c r="Y278" s="113">
        <v>0</v>
      </c>
      <c r="Z278" s="113">
        <v>0</v>
      </c>
      <c r="AA278" s="113">
        <v>0</v>
      </c>
      <c r="AB278" s="113">
        <v>0</v>
      </c>
      <c r="AC278" s="113">
        <v>0</v>
      </c>
      <c r="AD278" s="113">
        <v>0</v>
      </c>
      <c r="AE278" s="113">
        <v>0</v>
      </c>
      <c r="AF278" s="113">
        <v>0</v>
      </c>
      <c r="AG278" s="113">
        <v>0</v>
      </c>
      <c r="AH278" s="113">
        <v>0</v>
      </c>
      <c r="AI278" s="113">
        <v>0</v>
      </c>
      <c r="AJ278" s="113">
        <v>0</v>
      </c>
      <c r="AK278" s="113">
        <v>0</v>
      </c>
      <c r="AL278" s="113">
        <v>0</v>
      </c>
      <c r="AM278" s="113">
        <f t="shared" si="4"/>
        <v>0</v>
      </c>
      <c r="AP278" s="70"/>
    </row>
    <row r="279" spans="1:42" ht="33" hidden="1" customHeight="1">
      <c r="A279" s="87">
        <v>1126</v>
      </c>
      <c r="B279" s="88" t="s">
        <v>914</v>
      </c>
      <c r="C279" s="115" t="s">
        <v>1406</v>
      </c>
      <c r="D279" s="113">
        <v>0</v>
      </c>
      <c r="E279" s="113">
        <v>0</v>
      </c>
      <c r="F279" s="113">
        <v>0</v>
      </c>
      <c r="G279" s="113">
        <v>0</v>
      </c>
      <c r="H279" s="113">
        <v>0</v>
      </c>
      <c r="I279" s="113">
        <v>0</v>
      </c>
      <c r="J279" s="113">
        <v>0</v>
      </c>
      <c r="K279" s="113">
        <v>0</v>
      </c>
      <c r="L279" s="113">
        <v>0</v>
      </c>
      <c r="M279" s="113">
        <v>0</v>
      </c>
      <c r="N279" s="113">
        <v>0</v>
      </c>
      <c r="O279" s="113">
        <v>0</v>
      </c>
      <c r="P279" s="113">
        <v>0</v>
      </c>
      <c r="Q279" s="113">
        <v>0</v>
      </c>
      <c r="R279" s="113">
        <v>0</v>
      </c>
      <c r="S279" s="113">
        <v>0</v>
      </c>
      <c r="T279" s="113">
        <v>0</v>
      </c>
      <c r="U279" s="113">
        <v>0</v>
      </c>
      <c r="V279" s="113">
        <v>0</v>
      </c>
      <c r="W279" s="113">
        <v>0</v>
      </c>
      <c r="X279" s="113">
        <v>0</v>
      </c>
      <c r="Y279" s="113">
        <v>0</v>
      </c>
      <c r="Z279" s="113">
        <v>0</v>
      </c>
      <c r="AA279" s="113">
        <v>0</v>
      </c>
      <c r="AB279" s="113">
        <v>0</v>
      </c>
      <c r="AC279" s="113">
        <v>0</v>
      </c>
      <c r="AD279" s="113">
        <v>0</v>
      </c>
      <c r="AE279" s="113">
        <v>0</v>
      </c>
      <c r="AF279" s="113">
        <v>0</v>
      </c>
      <c r="AG279" s="113">
        <v>0</v>
      </c>
      <c r="AH279" s="113">
        <v>0</v>
      </c>
      <c r="AI279" s="113">
        <v>0</v>
      </c>
      <c r="AJ279" s="113">
        <v>0</v>
      </c>
      <c r="AK279" s="113">
        <v>0</v>
      </c>
      <c r="AL279" s="113">
        <v>0</v>
      </c>
      <c r="AM279" s="113">
        <f t="shared" si="4"/>
        <v>0</v>
      </c>
      <c r="AP279" s="70"/>
    </row>
    <row r="280" spans="1:42" ht="33" hidden="1" customHeight="1">
      <c r="A280" s="87">
        <v>1127</v>
      </c>
      <c r="B280" s="88" t="s">
        <v>915</v>
      </c>
      <c r="C280" s="115" t="s">
        <v>1406</v>
      </c>
      <c r="D280" s="113">
        <v>0</v>
      </c>
      <c r="E280" s="113">
        <v>0</v>
      </c>
      <c r="F280" s="113">
        <v>0</v>
      </c>
      <c r="G280" s="113">
        <v>0</v>
      </c>
      <c r="H280" s="113">
        <v>0</v>
      </c>
      <c r="I280" s="113">
        <v>0</v>
      </c>
      <c r="J280" s="113">
        <v>0</v>
      </c>
      <c r="K280" s="113">
        <v>0</v>
      </c>
      <c r="L280" s="113">
        <v>0</v>
      </c>
      <c r="M280" s="113">
        <v>0</v>
      </c>
      <c r="N280" s="113">
        <v>0</v>
      </c>
      <c r="O280" s="113">
        <v>0</v>
      </c>
      <c r="P280" s="113">
        <v>0</v>
      </c>
      <c r="Q280" s="113">
        <v>0</v>
      </c>
      <c r="R280" s="113">
        <v>0</v>
      </c>
      <c r="S280" s="113">
        <v>0</v>
      </c>
      <c r="T280" s="113">
        <v>0</v>
      </c>
      <c r="U280" s="113">
        <v>0</v>
      </c>
      <c r="V280" s="113">
        <v>0</v>
      </c>
      <c r="W280" s="113">
        <v>0</v>
      </c>
      <c r="X280" s="113">
        <v>0</v>
      </c>
      <c r="Y280" s="113">
        <v>0</v>
      </c>
      <c r="Z280" s="113">
        <v>0</v>
      </c>
      <c r="AA280" s="113">
        <v>0</v>
      </c>
      <c r="AB280" s="113">
        <v>0</v>
      </c>
      <c r="AC280" s="113">
        <v>0</v>
      </c>
      <c r="AD280" s="113">
        <v>0</v>
      </c>
      <c r="AE280" s="113">
        <v>0</v>
      </c>
      <c r="AF280" s="113">
        <v>0</v>
      </c>
      <c r="AG280" s="113">
        <v>0</v>
      </c>
      <c r="AH280" s="113">
        <v>0</v>
      </c>
      <c r="AI280" s="113">
        <v>0</v>
      </c>
      <c r="AJ280" s="113">
        <v>0</v>
      </c>
      <c r="AK280" s="113">
        <v>0</v>
      </c>
      <c r="AL280" s="113">
        <v>0</v>
      </c>
      <c r="AM280" s="113">
        <f t="shared" si="4"/>
        <v>0</v>
      </c>
      <c r="AP280" s="70"/>
    </row>
    <row r="281" spans="1:42" ht="33" hidden="1" customHeight="1">
      <c r="A281" s="87">
        <v>1128</v>
      </c>
      <c r="B281" s="88" t="s">
        <v>916</v>
      </c>
      <c r="C281" s="115" t="s">
        <v>1406</v>
      </c>
      <c r="D281" s="113">
        <v>0</v>
      </c>
      <c r="E281" s="113">
        <v>0</v>
      </c>
      <c r="F281" s="113">
        <v>0</v>
      </c>
      <c r="G281" s="113">
        <v>0</v>
      </c>
      <c r="H281" s="113">
        <v>0</v>
      </c>
      <c r="I281" s="113">
        <v>0</v>
      </c>
      <c r="J281" s="113">
        <v>0</v>
      </c>
      <c r="K281" s="113">
        <v>0</v>
      </c>
      <c r="L281" s="113">
        <v>0</v>
      </c>
      <c r="M281" s="113">
        <v>0</v>
      </c>
      <c r="N281" s="113">
        <v>0</v>
      </c>
      <c r="O281" s="113">
        <v>0</v>
      </c>
      <c r="P281" s="113">
        <v>0</v>
      </c>
      <c r="Q281" s="113">
        <v>0</v>
      </c>
      <c r="R281" s="113">
        <v>0</v>
      </c>
      <c r="S281" s="113">
        <v>0</v>
      </c>
      <c r="T281" s="113">
        <v>0</v>
      </c>
      <c r="U281" s="113">
        <v>0</v>
      </c>
      <c r="V281" s="113">
        <v>0</v>
      </c>
      <c r="W281" s="113">
        <v>0</v>
      </c>
      <c r="X281" s="113">
        <v>0</v>
      </c>
      <c r="Y281" s="113">
        <v>0</v>
      </c>
      <c r="Z281" s="113">
        <v>0</v>
      </c>
      <c r="AA281" s="113">
        <v>0</v>
      </c>
      <c r="AB281" s="113">
        <v>0</v>
      </c>
      <c r="AC281" s="113">
        <v>0</v>
      </c>
      <c r="AD281" s="113">
        <v>0</v>
      </c>
      <c r="AE281" s="113">
        <v>0</v>
      </c>
      <c r="AF281" s="113">
        <v>0</v>
      </c>
      <c r="AG281" s="113">
        <v>0</v>
      </c>
      <c r="AH281" s="113">
        <v>0</v>
      </c>
      <c r="AI281" s="113">
        <v>0</v>
      </c>
      <c r="AJ281" s="113">
        <v>0</v>
      </c>
      <c r="AK281" s="113">
        <v>0</v>
      </c>
      <c r="AL281" s="113">
        <v>0</v>
      </c>
      <c r="AM281" s="113">
        <f t="shared" si="4"/>
        <v>0</v>
      </c>
      <c r="AP281" s="70"/>
    </row>
    <row r="282" spans="1:42" ht="33" hidden="1" customHeight="1">
      <c r="A282" s="87">
        <v>1129</v>
      </c>
      <c r="B282" s="88" t="s">
        <v>917</v>
      </c>
      <c r="C282" s="115" t="s">
        <v>1406</v>
      </c>
      <c r="D282" s="113">
        <v>0</v>
      </c>
      <c r="E282" s="113">
        <v>0</v>
      </c>
      <c r="F282" s="113">
        <v>0</v>
      </c>
      <c r="G282" s="113">
        <v>0</v>
      </c>
      <c r="H282" s="113">
        <v>0</v>
      </c>
      <c r="I282" s="113">
        <v>0</v>
      </c>
      <c r="J282" s="113">
        <v>0</v>
      </c>
      <c r="K282" s="113">
        <v>0</v>
      </c>
      <c r="L282" s="113">
        <v>0</v>
      </c>
      <c r="M282" s="113">
        <v>0</v>
      </c>
      <c r="N282" s="113">
        <v>0</v>
      </c>
      <c r="O282" s="113">
        <v>0</v>
      </c>
      <c r="P282" s="113">
        <v>0</v>
      </c>
      <c r="Q282" s="113">
        <v>0</v>
      </c>
      <c r="R282" s="113">
        <v>0</v>
      </c>
      <c r="S282" s="113">
        <v>0</v>
      </c>
      <c r="T282" s="113">
        <v>0</v>
      </c>
      <c r="U282" s="113">
        <v>0</v>
      </c>
      <c r="V282" s="113">
        <v>0</v>
      </c>
      <c r="W282" s="113">
        <v>0</v>
      </c>
      <c r="X282" s="113">
        <v>0</v>
      </c>
      <c r="Y282" s="113">
        <v>0</v>
      </c>
      <c r="Z282" s="113">
        <v>0</v>
      </c>
      <c r="AA282" s="113">
        <v>0</v>
      </c>
      <c r="AB282" s="113">
        <v>0</v>
      </c>
      <c r="AC282" s="113">
        <v>0</v>
      </c>
      <c r="AD282" s="113">
        <v>0</v>
      </c>
      <c r="AE282" s="113">
        <v>0</v>
      </c>
      <c r="AF282" s="113">
        <v>0</v>
      </c>
      <c r="AG282" s="113">
        <v>0</v>
      </c>
      <c r="AH282" s="113">
        <v>0</v>
      </c>
      <c r="AI282" s="113">
        <v>0</v>
      </c>
      <c r="AJ282" s="113">
        <v>0</v>
      </c>
      <c r="AK282" s="113">
        <v>0</v>
      </c>
      <c r="AL282" s="113">
        <v>0</v>
      </c>
      <c r="AM282" s="113">
        <f t="shared" si="4"/>
        <v>0</v>
      </c>
      <c r="AP282" s="70"/>
    </row>
    <row r="283" spans="1:42" ht="33" hidden="1" customHeight="1">
      <c r="A283" s="87">
        <v>1201</v>
      </c>
      <c r="B283" s="88" t="s">
        <v>918</v>
      </c>
      <c r="C283" s="115" t="s">
        <v>1406</v>
      </c>
      <c r="D283" s="113">
        <v>0</v>
      </c>
      <c r="E283" s="113">
        <v>0</v>
      </c>
      <c r="F283" s="113">
        <v>0</v>
      </c>
      <c r="G283" s="113">
        <v>0</v>
      </c>
      <c r="H283" s="113">
        <v>0</v>
      </c>
      <c r="I283" s="113">
        <v>0</v>
      </c>
      <c r="J283" s="113">
        <v>0</v>
      </c>
      <c r="K283" s="113">
        <v>0</v>
      </c>
      <c r="L283" s="113">
        <v>0</v>
      </c>
      <c r="M283" s="113">
        <v>0</v>
      </c>
      <c r="N283" s="113">
        <v>0</v>
      </c>
      <c r="O283" s="113">
        <v>0</v>
      </c>
      <c r="P283" s="113">
        <v>0</v>
      </c>
      <c r="Q283" s="113">
        <v>0</v>
      </c>
      <c r="R283" s="113">
        <v>0</v>
      </c>
      <c r="S283" s="113">
        <v>0</v>
      </c>
      <c r="T283" s="113">
        <v>0</v>
      </c>
      <c r="U283" s="113">
        <v>0</v>
      </c>
      <c r="V283" s="113">
        <v>0</v>
      </c>
      <c r="W283" s="113">
        <v>0</v>
      </c>
      <c r="X283" s="113">
        <v>0</v>
      </c>
      <c r="Y283" s="113">
        <v>0</v>
      </c>
      <c r="Z283" s="113">
        <v>0</v>
      </c>
      <c r="AA283" s="113">
        <v>0</v>
      </c>
      <c r="AB283" s="113">
        <v>0</v>
      </c>
      <c r="AC283" s="113">
        <v>0</v>
      </c>
      <c r="AD283" s="113">
        <v>0</v>
      </c>
      <c r="AE283" s="113">
        <v>0</v>
      </c>
      <c r="AF283" s="113">
        <v>0</v>
      </c>
      <c r="AG283" s="113">
        <v>0</v>
      </c>
      <c r="AH283" s="113">
        <v>0</v>
      </c>
      <c r="AI283" s="113">
        <v>0</v>
      </c>
      <c r="AJ283" s="113">
        <v>0</v>
      </c>
      <c r="AK283" s="113">
        <v>0</v>
      </c>
      <c r="AL283" s="113">
        <v>0</v>
      </c>
      <c r="AM283" s="113">
        <f t="shared" si="4"/>
        <v>0</v>
      </c>
      <c r="AP283" s="70"/>
    </row>
    <row r="284" spans="1:42" ht="33" hidden="1" customHeight="1">
      <c r="A284" s="87">
        <v>1202</v>
      </c>
      <c r="B284" s="88" t="s">
        <v>919</v>
      </c>
      <c r="C284" s="115" t="s">
        <v>1406</v>
      </c>
      <c r="D284" s="113">
        <v>0</v>
      </c>
      <c r="E284" s="113">
        <v>0</v>
      </c>
      <c r="F284" s="113">
        <v>0</v>
      </c>
      <c r="G284" s="113">
        <v>0</v>
      </c>
      <c r="H284" s="113">
        <v>0</v>
      </c>
      <c r="I284" s="113">
        <v>0</v>
      </c>
      <c r="J284" s="113">
        <v>0</v>
      </c>
      <c r="K284" s="113">
        <v>0</v>
      </c>
      <c r="L284" s="113">
        <v>0</v>
      </c>
      <c r="M284" s="113">
        <v>0</v>
      </c>
      <c r="N284" s="113">
        <v>0</v>
      </c>
      <c r="O284" s="113">
        <v>0</v>
      </c>
      <c r="P284" s="113">
        <v>0</v>
      </c>
      <c r="Q284" s="113">
        <v>0</v>
      </c>
      <c r="R284" s="113">
        <v>0</v>
      </c>
      <c r="S284" s="113">
        <v>0</v>
      </c>
      <c r="T284" s="113">
        <v>0</v>
      </c>
      <c r="U284" s="113">
        <v>0</v>
      </c>
      <c r="V284" s="113">
        <v>0</v>
      </c>
      <c r="W284" s="113">
        <v>0</v>
      </c>
      <c r="X284" s="113">
        <v>0</v>
      </c>
      <c r="Y284" s="113">
        <v>0</v>
      </c>
      <c r="Z284" s="113">
        <v>0</v>
      </c>
      <c r="AA284" s="113">
        <v>0</v>
      </c>
      <c r="AB284" s="113">
        <v>0</v>
      </c>
      <c r="AC284" s="113">
        <v>0</v>
      </c>
      <c r="AD284" s="113">
        <v>0</v>
      </c>
      <c r="AE284" s="113">
        <v>0</v>
      </c>
      <c r="AF284" s="113">
        <v>0</v>
      </c>
      <c r="AG284" s="113">
        <v>0</v>
      </c>
      <c r="AH284" s="113">
        <v>0</v>
      </c>
      <c r="AI284" s="113">
        <v>0</v>
      </c>
      <c r="AJ284" s="113">
        <v>0</v>
      </c>
      <c r="AK284" s="113">
        <v>0</v>
      </c>
      <c r="AL284" s="113">
        <v>0</v>
      </c>
      <c r="AM284" s="113">
        <f t="shared" si="4"/>
        <v>0</v>
      </c>
      <c r="AP284" s="70"/>
    </row>
    <row r="285" spans="1:42" ht="33" hidden="1" customHeight="1">
      <c r="A285" s="87">
        <v>1203</v>
      </c>
      <c r="B285" s="88" t="s">
        <v>920</v>
      </c>
      <c r="C285" s="115" t="s">
        <v>1406</v>
      </c>
      <c r="D285" s="113">
        <v>0</v>
      </c>
      <c r="E285" s="113">
        <v>0</v>
      </c>
      <c r="F285" s="113">
        <v>0</v>
      </c>
      <c r="G285" s="113">
        <v>0</v>
      </c>
      <c r="H285" s="113">
        <v>0</v>
      </c>
      <c r="I285" s="113">
        <v>0</v>
      </c>
      <c r="J285" s="113">
        <v>0</v>
      </c>
      <c r="K285" s="113">
        <v>0</v>
      </c>
      <c r="L285" s="113">
        <v>0</v>
      </c>
      <c r="M285" s="113">
        <v>0</v>
      </c>
      <c r="N285" s="113">
        <v>0</v>
      </c>
      <c r="O285" s="113">
        <v>0</v>
      </c>
      <c r="P285" s="113">
        <v>0</v>
      </c>
      <c r="Q285" s="113">
        <v>0</v>
      </c>
      <c r="R285" s="113">
        <v>0</v>
      </c>
      <c r="S285" s="113">
        <v>0</v>
      </c>
      <c r="T285" s="113">
        <v>0</v>
      </c>
      <c r="U285" s="113">
        <v>0</v>
      </c>
      <c r="V285" s="113">
        <v>0</v>
      </c>
      <c r="W285" s="113">
        <v>0</v>
      </c>
      <c r="X285" s="113">
        <v>0</v>
      </c>
      <c r="Y285" s="113">
        <v>0</v>
      </c>
      <c r="Z285" s="113">
        <v>0</v>
      </c>
      <c r="AA285" s="113">
        <v>0</v>
      </c>
      <c r="AB285" s="113">
        <v>0</v>
      </c>
      <c r="AC285" s="113">
        <v>0</v>
      </c>
      <c r="AD285" s="113">
        <v>0</v>
      </c>
      <c r="AE285" s="113">
        <v>0</v>
      </c>
      <c r="AF285" s="113">
        <v>0</v>
      </c>
      <c r="AG285" s="113">
        <v>0</v>
      </c>
      <c r="AH285" s="113">
        <v>0</v>
      </c>
      <c r="AI285" s="113">
        <v>0</v>
      </c>
      <c r="AJ285" s="113">
        <v>0</v>
      </c>
      <c r="AK285" s="113">
        <v>0</v>
      </c>
      <c r="AL285" s="113">
        <v>0</v>
      </c>
      <c r="AM285" s="113">
        <f t="shared" si="4"/>
        <v>0</v>
      </c>
      <c r="AP285" s="70"/>
    </row>
    <row r="286" spans="1:42" ht="33" hidden="1" customHeight="1">
      <c r="A286" s="87">
        <v>1204</v>
      </c>
      <c r="B286" s="88" t="s">
        <v>921</v>
      </c>
      <c r="C286" s="115" t="s">
        <v>1406</v>
      </c>
      <c r="D286" s="113">
        <v>0</v>
      </c>
      <c r="E286" s="113">
        <v>0</v>
      </c>
      <c r="F286" s="113">
        <v>0</v>
      </c>
      <c r="G286" s="113">
        <v>0</v>
      </c>
      <c r="H286" s="113">
        <v>0</v>
      </c>
      <c r="I286" s="113">
        <v>0</v>
      </c>
      <c r="J286" s="113">
        <v>0</v>
      </c>
      <c r="K286" s="113">
        <v>0</v>
      </c>
      <c r="L286" s="113">
        <v>0</v>
      </c>
      <c r="M286" s="113">
        <v>0</v>
      </c>
      <c r="N286" s="113">
        <v>0</v>
      </c>
      <c r="O286" s="113">
        <v>0</v>
      </c>
      <c r="P286" s="113">
        <v>0</v>
      </c>
      <c r="Q286" s="113">
        <v>0</v>
      </c>
      <c r="R286" s="113">
        <v>0</v>
      </c>
      <c r="S286" s="113">
        <v>0</v>
      </c>
      <c r="T286" s="113">
        <v>0</v>
      </c>
      <c r="U286" s="113">
        <v>0</v>
      </c>
      <c r="V286" s="113">
        <v>0</v>
      </c>
      <c r="W286" s="113">
        <v>0</v>
      </c>
      <c r="X286" s="113">
        <v>0</v>
      </c>
      <c r="Y286" s="113">
        <v>0</v>
      </c>
      <c r="Z286" s="113">
        <v>0</v>
      </c>
      <c r="AA286" s="113">
        <v>0</v>
      </c>
      <c r="AB286" s="113">
        <v>0</v>
      </c>
      <c r="AC286" s="113">
        <v>0</v>
      </c>
      <c r="AD286" s="113">
        <v>0</v>
      </c>
      <c r="AE286" s="113">
        <v>0</v>
      </c>
      <c r="AF286" s="113">
        <v>0</v>
      </c>
      <c r="AG286" s="113">
        <v>0</v>
      </c>
      <c r="AH286" s="113">
        <v>0</v>
      </c>
      <c r="AI286" s="113">
        <v>0</v>
      </c>
      <c r="AJ286" s="113">
        <v>0</v>
      </c>
      <c r="AK286" s="113">
        <v>0</v>
      </c>
      <c r="AL286" s="113">
        <v>0</v>
      </c>
      <c r="AM286" s="113">
        <f t="shared" si="4"/>
        <v>0</v>
      </c>
      <c r="AP286" s="70"/>
    </row>
    <row r="287" spans="1:42" ht="33" hidden="1" customHeight="1">
      <c r="A287" s="87">
        <v>1205</v>
      </c>
      <c r="B287" s="88" t="s">
        <v>922</v>
      </c>
      <c r="C287" s="115" t="s">
        <v>1406</v>
      </c>
      <c r="D287" s="113">
        <v>0</v>
      </c>
      <c r="E287" s="113">
        <v>0</v>
      </c>
      <c r="F287" s="113">
        <v>0</v>
      </c>
      <c r="G287" s="113">
        <v>0</v>
      </c>
      <c r="H287" s="113">
        <v>0</v>
      </c>
      <c r="I287" s="113">
        <v>0</v>
      </c>
      <c r="J287" s="113">
        <v>0</v>
      </c>
      <c r="K287" s="113">
        <v>0</v>
      </c>
      <c r="L287" s="113">
        <v>0</v>
      </c>
      <c r="M287" s="113">
        <v>0</v>
      </c>
      <c r="N287" s="113">
        <v>0</v>
      </c>
      <c r="O287" s="113">
        <v>0</v>
      </c>
      <c r="P287" s="113">
        <v>0</v>
      </c>
      <c r="Q287" s="113">
        <v>0</v>
      </c>
      <c r="R287" s="113">
        <v>0</v>
      </c>
      <c r="S287" s="113">
        <v>0</v>
      </c>
      <c r="T287" s="113">
        <v>0</v>
      </c>
      <c r="U287" s="113">
        <v>0</v>
      </c>
      <c r="V287" s="113">
        <v>0</v>
      </c>
      <c r="W287" s="113">
        <v>0</v>
      </c>
      <c r="X287" s="113">
        <v>0</v>
      </c>
      <c r="Y287" s="113">
        <v>0</v>
      </c>
      <c r="Z287" s="113">
        <v>0</v>
      </c>
      <c r="AA287" s="113">
        <v>0</v>
      </c>
      <c r="AB287" s="113">
        <v>0</v>
      </c>
      <c r="AC287" s="113">
        <v>0</v>
      </c>
      <c r="AD287" s="113">
        <v>0</v>
      </c>
      <c r="AE287" s="113">
        <v>0</v>
      </c>
      <c r="AF287" s="113">
        <v>0</v>
      </c>
      <c r="AG287" s="113">
        <v>0</v>
      </c>
      <c r="AH287" s="113">
        <v>0</v>
      </c>
      <c r="AI287" s="113">
        <v>0</v>
      </c>
      <c r="AJ287" s="113">
        <v>0</v>
      </c>
      <c r="AK287" s="113">
        <v>0</v>
      </c>
      <c r="AL287" s="113">
        <v>0</v>
      </c>
      <c r="AM287" s="113">
        <f t="shared" si="4"/>
        <v>0</v>
      </c>
      <c r="AP287" s="70"/>
    </row>
    <row r="288" spans="1:42" ht="33" hidden="1" customHeight="1">
      <c r="A288" s="87">
        <v>1206</v>
      </c>
      <c r="B288" s="88" t="s">
        <v>923</v>
      </c>
      <c r="C288" s="115" t="s">
        <v>1406</v>
      </c>
      <c r="D288" s="113">
        <v>0</v>
      </c>
      <c r="E288" s="113">
        <v>0</v>
      </c>
      <c r="F288" s="113">
        <v>0</v>
      </c>
      <c r="G288" s="113">
        <v>0</v>
      </c>
      <c r="H288" s="113">
        <v>0</v>
      </c>
      <c r="I288" s="113">
        <v>0</v>
      </c>
      <c r="J288" s="113">
        <v>0</v>
      </c>
      <c r="K288" s="113">
        <v>0</v>
      </c>
      <c r="L288" s="113">
        <v>0</v>
      </c>
      <c r="M288" s="113">
        <v>0</v>
      </c>
      <c r="N288" s="113">
        <v>0</v>
      </c>
      <c r="O288" s="113">
        <v>0</v>
      </c>
      <c r="P288" s="113">
        <v>0</v>
      </c>
      <c r="Q288" s="113">
        <v>0</v>
      </c>
      <c r="R288" s="113">
        <v>0</v>
      </c>
      <c r="S288" s="113">
        <v>0</v>
      </c>
      <c r="T288" s="113">
        <v>0</v>
      </c>
      <c r="U288" s="113">
        <v>0</v>
      </c>
      <c r="V288" s="113">
        <v>0</v>
      </c>
      <c r="W288" s="113">
        <v>0</v>
      </c>
      <c r="X288" s="113">
        <v>0</v>
      </c>
      <c r="Y288" s="113">
        <v>0</v>
      </c>
      <c r="Z288" s="113">
        <v>0</v>
      </c>
      <c r="AA288" s="113">
        <v>0</v>
      </c>
      <c r="AB288" s="113">
        <v>0</v>
      </c>
      <c r="AC288" s="113">
        <v>0</v>
      </c>
      <c r="AD288" s="113">
        <v>0</v>
      </c>
      <c r="AE288" s="113">
        <v>0</v>
      </c>
      <c r="AF288" s="113">
        <v>0</v>
      </c>
      <c r="AG288" s="113">
        <v>0</v>
      </c>
      <c r="AH288" s="113">
        <v>0</v>
      </c>
      <c r="AI288" s="113">
        <v>0</v>
      </c>
      <c r="AJ288" s="113">
        <v>0</v>
      </c>
      <c r="AK288" s="113">
        <v>0</v>
      </c>
      <c r="AL288" s="113">
        <v>0</v>
      </c>
      <c r="AM288" s="113">
        <f t="shared" si="4"/>
        <v>0</v>
      </c>
      <c r="AP288" s="70"/>
    </row>
    <row r="289" spans="1:42" ht="33" hidden="1" customHeight="1">
      <c r="A289" s="87">
        <v>1207</v>
      </c>
      <c r="B289" s="88" t="s">
        <v>924</v>
      </c>
      <c r="C289" s="115" t="s">
        <v>1406</v>
      </c>
      <c r="D289" s="113">
        <v>0</v>
      </c>
      <c r="E289" s="113">
        <v>0</v>
      </c>
      <c r="F289" s="113">
        <v>0</v>
      </c>
      <c r="G289" s="113">
        <v>0</v>
      </c>
      <c r="H289" s="113">
        <v>0</v>
      </c>
      <c r="I289" s="113">
        <v>0</v>
      </c>
      <c r="J289" s="113">
        <v>0</v>
      </c>
      <c r="K289" s="113">
        <v>0</v>
      </c>
      <c r="L289" s="113">
        <v>0</v>
      </c>
      <c r="M289" s="113">
        <v>0</v>
      </c>
      <c r="N289" s="113">
        <v>0</v>
      </c>
      <c r="O289" s="113">
        <v>0</v>
      </c>
      <c r="P289" s="113">
        <v>0</v>
      </c>
      <c r="Q289" s="113">
        <v>0</v>
      </c>
      <c r="R289" s="113">
        <v>0</v>
      </c>
      <c r="S289" s="113">
        <v>0</v>
      </c>
      <c r="T289" s="113">
        <v>0</v>
      </c>
      <c r="U289" s="113">
        <v>0</v>
      </c>
      <c r="V289" s="113">
        <v>0</v>
      </c>
      <c r="W289" s="113">
        <v>0</v>
      </c>
      <c r="X289" s="113">
        <v>0</v>
      </c>
      <c r="Y289" s="113">
        <v>0</v>
      </c>
      <c r="Z289" s="113">
        <v>0</v>
      </c>
      <c r="AA289" s="113">
        <v>0</v>
      </c>
      <c r="AB289" s="113">
        <v>0</v>
      </c>
      <c r="AC289" s="113">
        <v>0</v>
      </c>
      <c r="AD289" s="113">
        <v>0</v>
      </c>
      <c r="AE289" s="113">
        <v>0</v>
      </c>
      <c r="AF289" s="113">
        <v>0</v>
      </c>
      <c r="AG289" s="113">
        <v>0</v>
      </c>
      <c r="AH289" s="113">
        <v>0</v>
      </c>
      <c r="AI289" s="113">
        <v>0</v>
      </c>
      <c r="AJ289" s="113">
        <v>0</v>
      </c>
      <c r="AK289" s="113">
        <v>0</v>
      </c>
      <c r="AL289" s="113">
        <v>0</v>
      </c>
      <c r="AM289" s="113">
        <f t="shared" si="4"/>
        <v>0</v>
      </c>
      <c r="AP289" s="70"/>
    </row>
    <row r="290" spans="1:42" ht="33" hidden="1" customHeight="1">
      <c r="A290" s="87">
        <v>1208</v>
      </c>
      <c r="B290" s="88" t="s">
        <v>925</v>
      </c>
      <c r="C290" s="115" t="s">
        <v>1406</v>
      </c>
      <c r="D290" s="113">
        <v>0</v>
      </c>
      <c r="E290" s="113">
        <v>0</v>
      </c>
      <c r="F290" s="113">
        <v>0</v>
      </c>
      <c r="G290" s="113">
        <v>0</v>
      </c>
      <c r="H290" s="113">
        <v>0</v>
      </c>
      <c r="I290" s="113">
        <v>0</v>
      </c>
      <c r="J290" s="113">
        <v>0</v>
      </c>
      <c r="K290" s="113">
        <v>0</v>
      </c>
      <c r="L290" s="113">
        <v>0</v>
      </c>
      <c r="M290" s="113">
        <v>0</v>
      </c>
      <c r="N290" s="113">
        <v>0</v>
      </c>
      <c r="O290" s="113">
        <v>0</v>
      </c>
      <c r="P290" s="113">
        <v>0</v>
      </c>
      <c r="Q290" s="113">
        <v>0</v>
      </c>
      <c r="R290" s="113">
        <v>0</v>
      </c>
      <c r="S290" s="113">
        <v>0</v>
      </c>
      <c r="T290" s="113">
        <v>0</v>
      </c>
      <c r="U290" s="113">
        <v>0</v>
      </c>
      <c r="V290" s="113">
        <v>0</v>
      </c>
      <c r="W290" s="113">
        <v>0</v>
      </c>
      <c r="X290" s="113">
        <v>0</v>
      </c>
      <c r="Y290" s="113">
        <v>0</v>
      </c>
      <c r="Z290" s="113">
        <v>0</v>
      </c>
      <c r="AA290" s="113">
        <v>0</v>
      </c>
      <c r="AB290" s="113">
        <v>0</v>
      </c>
      <c r="AC290" s="113">
        <v>0</v>
      </c>
      <c r="AD290" s="113">
        <v>0</v>
      </c>
      <c r="AE290" s="113">
        <v>0</v>
      </c>
      <c r="AF290" s="113">
        <v>0</v>
      </c>
      <c r="AG290" s="113">
        <v>0</v>
      </c>
      <c r="AH290" s="113">
        <v>0</v>
      </c>
      <c r="AI290" s="113">
        <v>0</v>
      </c>
      <c r="AJ290" s="113">
        <v>0</v>
      </c>
      <c r="AK290" s="113">
        <v>0</v>
      </c>
      <c r="AL290" s="113">
        <v>0</v>
      </c>
      <c r="AM290" s="113">
        <f t="shared" si="4"/>
        <v>0</v>
      </c>
      <c r="AP290" s="70"/>
    </row>
    <row r="291" spans="1:42" ht="33" hidden="1" customHeight="1">
      <c r="A291" s="87">
        <v>1209</v>
      </c>
      <c r="B291" s="88" t="s">
        <v>926</v>
      </c>
      <c r="C291" s="115" t="s">
        <v>1406</v>
      </c>
      <c r="D291" s="113">
        <v>0</v>
      </c>
      <c r="E291" s="113">
        <v>0</v>
      </c>
      <c r="F291" s="113">
        <v>0</v>
      </c>
      <c r="G291" s="113">
        <v>0</v>
      </c>
      <c r="H291" s="113">
        <v>0</v>
      </c>
      <c r="I291" s="113">
        <v>0</v>
      </c>
      <c r="J291" s="113">
        <v>0</v>
      </c>
      <c r="K291" s="113">
        <v>0</v>
      </c>
      <c r="L291" s="113">
        <v>0</v>
      </c>
      <c r="M291" s="113">
        <v>0</v>
      </c>
      <c r="N291" s="113">
        <v>0</v>
      </c>
      <c r="O291" s="113">
        <v>0</v>
      </c>
      <c r="P291" s="113">
        <v>0</v>
      </c>
      <c r="Q291" s="113">
        <v>0</v>
      </c>
      <c r="R291" s="113">
        <v>0</v>
      </c>
      <c r="S291" s="113">
        <v>0</v>
      </c>
      <c r="T291" s="113">
        <v>0</v>
      </c>
      <c r="U291" s="113">
        <v>0</v>
      </c>
      <c r="V291" s="113">
        <v>0</v>
      </c>
      <c r="W291" s="113">
        <v>0</v>
      </c>
      <c r="X291" s="113">
        <v>0</v>
      </c>
      <c r="Y291" s="113">
        <v>0</v>
      </c>
      <c r="Z291" s="113">
        <v>0</v>
      </c>
      <c r="AA291" s="113">
        <v>0</v>
      </c>
      <c r="AB291" s="113">
        <v>0</v>
      </c>
      <c r="AC291" s="113">
        <v>0</v>
      </c>
      <c r="AD291" s="113">
        <v>0</v>
      </c>
      <c r="AE291" s="113">
        <v>0</v>
      </c>
      <c r="AF291" s="113">
        <v>0</v>
      </c>
      <c r="AG291" s="113">
        <v>0</v>
      </c>
      <c r="AH291" s="113">
        <v>0</v>
      </c>
      <c r="AI291" s="113">
        <v>0</v>
      </c>
      <c r="AJ291" s="113">
        <v>0</v>
      </c>
      <c r="AK291" s="113">
        <v>0</v>
      </c>
      <c r="AL291" s="113">
        <v>0</v>
      </c>
      <c r="AM291" s="113">
        <f t="shared" si="4"/>
        <v>0</v>
      </c>
      <c r="AP291" s="70"/>
    </row>
    <row r="292" spans="1:42" ht="33" hidden="1" customHeight="1">
      <c r="A292" s="87">
        <v>1210</v>
      </c>
      <c r="B292" s="88" t="s">
        <v>927</v>
      </c>
      <c r="C292" s="115" t="s">
        <v>1406</v>
      </c>
      <c r="D292" s="113">
        <v>0</v>
      </c>
      <c r="E292" s="113">
        <v>0</v>
      </c>
      <c r="F292" s="113">
        <v>0</v>
      </c>
      <c r="G292" s="113">
        <v>0</v>
      </c>
      <c r="H292" s="113">
        <v>0</v>
      </c>
      <c r="I292" s="113">
        <v>0</v>
      </c>
      <c r="J292" s="113">
        <v>0</v>
      </c>
      <c r="K292" s="113">
        <v>0</v>
      </c>
      <c r="L292" s="113">
        <v>0</v>
      </c>
      <c r="M292" s="113">
        <v>0</v>
      </c>
      <c r="N292" s="113">
        <v>0</v>
      </c>
      <c r="O292" s="113">
        <v>0</v>
      </c>
      <c r="P292" s="113">
        <v>0</v>
      </c>
      <c r="Q292" s="113">
        <v>0</v>
      </c>
      <c r="R292" s="113">
        <v>0</v>
      </c>
      <c r="S292" s="113">
        <v>0</v>
      </c>
      <c r="T292" s="113">
        <v>0</v>
      </c>
      <c r="U292" s="113">
        <v>0</v>
      </c>
      <c r="V292" s="113">
        <v>0</v>
      </c>
      <c r="W292" s="113">
        <v>0</v>
      </c>
      <c r="X292" s="113">
        <v>0</v>
      </c>
      <c r="Y292" s="113">
        <v>0</v>
      </c>
      <c r="Z292" s="113">
        <v>0</v>
      </c>
      <c r="AA292" s="113">
        <v>0</v>
      </c>
      <c r="AB292" s="113">
        <v>0</v>
      </c>
      <c r="AC292" s="113">
        <v>0</v>
      </c>
      <c r="AD292" s="113">
        <v>0</v>
      </c>
      <c r="AE292" s="113">
        <v>0</v>
      </c>
      <c r="AF292" s="113">
        <v>0</v>
      </c>
      <c r="AG292" s="113">
        <v>0</v>
      </c>
      <c r="AH292" s="113">
        <v>0</v>
      </c>
      <c r="AI292" s="113">
        <v>0</v>
      </c>
      <c r="AJ292" s="113">
        <v>0</v>
      </c>
      <c r="AK292" s="113">
        <v>0</v>
      </c>
      <c r="AL292" s="113">
        <v>0</v>
      </c>
      <c r="AM292" s="113">
        <f t="shared" si="4"/>
        <v>0</v>
      </c>
      <c r="AP292" s="70"/>
    </row>
    <row r="293" spans="1:42" ht="33" hidden="1" customHeight="1">
      <c r="A293" s="87">
        <v>1211</v>
      </c>
      <c r="B293" s="88" t="s">
        <v>928</v>
      </c>
      <c r="C293" s="115" t="s">
        <v>1406</v>
      </c>
      <c r="D293" s="113">
        <v>0</v>
      </c>
      <c r="E293" s="113">
        <v>0</v>
      </c>
      <c r="F293" s="113">
        <v>0</v>
      </c>
      <c r="G293" s="113">
        <v>0</v>
      </c>
      <c r="H293" s="113">
        <v>0</v>
      </c>
      <c r="I293" s="113">
        <v>0</v>
      </c>
      <c r="J293" s="113">
        <v>0</v>
      </c>
      <c r="K293" s="113">
        <v>0</v>
      </c>
      <c r="L293" s="113">
        <v>0</v>
      </c>
      <c r="M293" s="113">
        <v>0</v>
      </c>
      <c r="N293" s="113">
        <v>0</v>
      </c>
      <c r="O293" s="113">
        <v>0</v>
      </c>
      <c r="P293" s="113">
        <v>0</v>
      </c>
      <c r="Q293" s="113">
        <v>0</v>
      </c>
      <c r="R293" s="113">
        <v>0</v>
      </c>
      <c r="S293" s="113">
        <v>0</v>
      </c>
      <c r="T293" s="113">
        <v>0</v>
      </c>
      <c r="U293" s="113">
        <v>0</v>
      </c>
      <c r="V293" s="113">
        <v>0</v>
      </c>
      <c r="W293" s="113">
        <v>0</v>
      </c>
      <c r="X293" s="113">
        <v>0</v>
      </c>
      <c r="Y293" s="113">
        <v>0</v>
      </c>
      <c r="Z293" s="113">
        <v>0</v>
      </c>
      <c r="AA293" s="113">
        <v>0</v>
      </c>
      <c r="AB293" s="113">
        <v>0</v>
      </c>
      <c r="AC293" s="113">
        <v>0</v>
      </c>
      <c r="AD293" s="113">
        <v>0</v>
      </c>
      <c r="AE293" s="113">
        <v>0</v>
      </c>
      <c r="AF293" s="113">
        <v>0</v>
      </c>
      <c r="AG293" s="113">
        <v>0</v>
      </c>
      <c r="AH293" s="113">
        <v>0</v>
      </c>
      <c r="AI293" s="113">
        <v>0</v>
      </c>
      <c r="AJ293" s="113">
        <v>0</v>
      </c>
      <c r="AK293" s="113">
        <v>0</v>
      </c>
      <c r="AL293" s="113">
        <v>0</v>
      </c>
      <c r="AM293" s="113">
        <f t="shared" si="4"/>
        <v>0</v>
      </c>
      <c r="AP293" s="70"/>
    </row>
    <row r="294" spans="1:42" ht="33" hidden="1" customHeight="1">
      <c r="A294" s="87">
        <v>1212</v>
      </c>
      <c r="B294" s="88" t="s">
        <v>929</v>
      </c>
      <c r="C294" s="115" t="s">
        <v>1406</v>
      </c>
      <c r="D294" s="113">
        <v>0</v>
      </c>
      <c r="E294" s="113">
        <v>0</v>
      </c>
      <c r="F294" s="113">
        <v>0</v>
      </c>
      <c r="G294" s="113">
        <v>0</v>
      </c>
      <c r="H294" s="113">
        <v>0</v>
      </c>
      <c r="I294" s="113">
        <v>0</v>
      </c>
      <c r="J294" s="113">
        <v>0</v>
      </c>
      <c r="K294" s="113">
        <v>0</v>
      </c>
      <c r="L294" s="113">
        <v>0</v>
      </c>
      <c r="M294" s="113">
        <v>0</v>
      </c>
      <c r="N294" s="113">
        <v>0</v>
      </c>
      <c r="O294" s="113">
        <v>0</v>
      </c>
      <c r="P294" s="113">
        <v>0</v>
      </c>
      <c r="Q294" s="113">
        <v>0</v>
      </c>
      <c r="R294" s="113">
        <v>0</v>
      </c>
      <c r="S294" s="113">
        <v>0</v>
      </c>
      <c r="T294" s="113">
        <v>0</v>
      </c>
      <c r="U294" s="113">
        <v>0</v>
      </c>
      <c r="V294" s="113">
        <v>0</v>
      </c>
      <c r="W294" s="113">
        <v>0</v>
      </c>
      <c r="X294" s="113">
        <v>0</v>
      </c>
      <c r="Y294" s="113">
        <v>0</v>
      </c>
      <c r="Z294" s="113">
        <v>0</v>
      </c>
      <c r="AA294" s="113">
        <v>0</v>
      </c>
      <c r="AB294" s="113">
        <v>0</v>
      </c>
      <c r="AC294" s="113">
        <v>0</v>
      </c>
      <c r="AD294" s="113">
        <v>0</v>
      </c>
      <c r="AE294" s="113">
        <v>0</v>
      </c>
      <c r="AF294" s="113">
        <v>0</v>
      </c>
      <c r="AG294" s="113">
        <v>0</v>
      </c>
      <c r="AH294" s="113">
        <v>0</v>
      </c>
      <c r="AI294" s="113">
        <v>0</v>
      </c>
      <c r="AJ294" s="113">
        <v>0</v>
      </c>
      <c r="AK294" s="113">
        <v>0</v>
      </c>
      <c r="AL294" s="113">
        <v>0</v>
      </c>
      <c r="AM294" s="113">
        <f t="shared" si="4"/>
        <v>0</v>
      </c>
      <c r="AP294" s="70"/>
    </row>
    <row r="295" spans="1:42" ht="33" hidden="1" customHeight="1">
      <c r="A295" s="87">
        <v>1213</v>
      </c>
      <c r="B295" s="88" t="s">
        <v>930</v>
      </c>
      <c r="C295" s="115" t="s">
        <v>1406</v>
      </c>
      <c r="D295" s="113">
        <v>0</v>
      </c>
      <c r="E295" s="113">
        <v>0</v>
      </c>
      <c r="F295" s="113">
        <v>0</v>
      </c>
      <c r="G295" s="113">
        <v>0</v>
      </c>
      <c r="H295" s="113">
        <v>0</v>
      </c>
      <c r="I295" s="113">
        <v>0</v>
      </c>
      <c r="J295" s="113">
        <v>0</v>
      </c>
      <c r="K295" s="113">
        <v>0</v>
      </c>
      <c r="L295" s="113">
        <v>0</v>
      </c>
      <c r="M295" s="113">
        <v>0</v>
      </c>
      <c r="N295" s="113">
        <v>0</v>
      </c>
      <c r="O295" s="113">
        <v>0</v>
      </c>
      <c r="P295" s="113">
        <v>0</v>
      </c>
      <c r="Q295" s="113">
        <v>0</v>
      </c>
      <c r="R295" s="113">
        <v>0</v>
      </c>
      <c r="S295" s="113">
        <v>0</v>
      </c>
      <c r="T295" s="113">
        <v>0</v>
      </c>
      <c r="U295" s="113">
        <v>0</v>
      </c>
      <c r="V295" s="113">
        <v>0</v>
      </c>
      <c r="W295" s="113">
        <v>0</v>
      </c>
      <c r="X295" s="113">
        <v>0</v>
      </c>
      <c r="Y295" s="113">
        <v>0</v>
      </c>
      <c r="Z295" s="113">
        <v>0</v>
      </c>
      <c r="AA295" s="113">
        <v>0</v>
      </c>
      <c r="AB295" s="113">
        <v>0</v>
      </c>
      <c r="AC295" s="113">
        <v>0</v>
      </c>
      <c r="AD295" s="113">
        <v>0</v>
      </c>
      <c r="AE295" s="113">
        <v>0</v>
      </c>
      <c r="AF295" s="113">
        <v>0</v>
      </c>
      <c r="AG295" s="113">
        <v>0</v>
      </c>
      <c r="AH295" s="113">
        <v>0</v>
      </c>
      <c r="AI295" s="113">
        <v>0</v>
      </c>
      <c r="AJ295" s="113">
        <v>0</v>
      </c>
      <c r="AK295" s="113">
        <v>0</v>
      </c>
      <c r="AL295" s="113">
        <v>0</v>
      </c>
      <c r="AM295" s="113">
        <f t="shared" si="4"/>
        <v>0</v>
      </c>
      <c r="AP295" s="70"/>
    </row>
    <row r="296" spans="1:42" ht="33" hidden="1" customHeight="1">
      <c r="A296" s="87">
        <v>1214</v>
      </c>
      <c r="B296" s="88" t="s">
        <v>931</v>
      </c>
      <c r="C296" s="115" t="s">
        <v>1406</v>
      </c>
      <c r="D296" s="113">
        <v>0</v>
      </c>
      <c r="E296" s="113">
        <v>0</v>
      </c>
      <c r="F296" s="113">
        <v>0</v>
      </c>
      <c r="G296" s="113">
        <v>0</v>
      </c>
      <c r="H296" s="113">
        <v>0</v>
      </c>
      <c r="I296" s="113">
        <v>0</v>
      </c>
      <c r="J296" s="113">
        <v>0</v>
      </c>
      <c r="K296" s="113">
        <v>0</v>
      </c>
      <c r="L296" s="113">
        <v>0</v>
      </c>
      <c r="M296" s="113">
        <v>0</v>
      </c>
      <c r="N296" s="113">
        <v>0</v>
      </c>
      <c r="O296" s="113">
        <v>0</v>
      </c>
      <c r="P296" s="113">
        <v>0</v>
      </c>
      <c r="Q296" s="113">
        <v>0</v>
      </c>
      <c r="R296" s="113">
        <v>0</v>
      </c>
      <c r="S296" s="113">
        <v>0</v>
      </c>
      <c r="T296" s="113">
        <v>0</v>
      </c>
      <c r="U296" s="113">
        <v>0</v>
      </c>
      <c r="V296" s="113">
        <v>0</v>
      </c>
      <c r="W296" s="113">
        <v>0</v>
      </c>
      <c r="X296" s="113">
        <v>0</v>
      </c>
      <c r="Y296" s="113">
        <v>0</v>
      </c>
      <c r="Z296" s="113">
        <v>0</v>
      </c>
      <c r="AA296" s="113">
        <v>0</v>
      </c>
      <c r="AB296" s="113">
        <v>0</v>
      </c>
      <c r="AC296" s="113">
        <v>0</v>
      </c>
      <c r="AD296" s="113">
        <v>0</v>
      </c>
      <c r="AE296" s="113">
        <v>0</v>
      </c>
      <c r="AF296" s="113">
        <v>0</v>
      </c>
      <c r="AG296" s="113">
        <v>0</v>
      </c>
      <c r="AH296" s="113">
        <v>0</v>
      </c>
      <c r="AI296" s="113">
        <v>0</v>
      </c>
      <c r="AJ296" s="113">
        <v>0</v>
      </c>
      <c r="AK296" s="113">
        <v>0</v>
      </c>
      <c r="AL296" s="113">
        <v>0</v>
      </c>
      <c r="AM296" s="113">
        <f t="shared" si="4"/>
        <v>0</v>
      </c>
      <c r="AP296" s="70"/>
    </row>
    <row r="297" spans="1:42" ht="33" hidden="1" customHeight="1">
      <c r="A297" s="87">
        <v>1215</v>
      </c>
      <c r="B297" s="88" t="s">
        <v>932</v>
      </c>
      <c r="C297" s="115" t="s">
        <v>1406</v>
      </c>
      <c r="D297" s="113">
        <v>0</v>
      </c>
      <c r="E297" s="113">
        <v>0</v>
      </c>
      <c r="F297" s="113">
        <v>0</v>
      </c>
      <c r="G297" s="113">
        <v>0</v>
      </c>
      <c r="H297" s="113">
        <v>0</v>
      </c>
      <c r="I297" s="113">
        <v>0</v>
      </c>
      <c r="J297" s="113">
        <v>0</v>
      </c>
      <c r="K297" s="113">
        <v>0</v>
      </c>
      <c r="L297" s="113">
        <v>0</v>
      </c>
      <c r="M297" s="113">
        <v>0</v>
      </c>
      <c r="N297" s="113">
        <v>0</v>
      </c>
      <c r="O297" s="113">
        <v>0</v>
      </c>
      <c r="P297" s="113">
        <v>0</v>
      </c>
      <c r="Q297" s="113">
        <v>0</v>
      </c>
      <c r="R297" s="113">
        <v>0</v>
      </c>
      <c r="S297" s="113">
        <v>0</v>
      </c>
      <c r="T297" s="113">
        <v>0</v>
      </c>
      <c r="U297" s="113">
        <v>0</v>
      </c>
      <c r="V297" s="113">
        <v>0</v>
      </c>
      <c r="W297" s="113">
        <v>0</v>
      </c>
      <c r="X297" s="113">
        <v>0</v>
      </c>
      <c r="Y297" s="113">
        <v>0</v>
      </c>
      <c r="Z297" s="113">
        <v>0</v>
      </c>
      <c r="AA297" s="113">
        <v>0</v>
      </c>
      <c r="AB297" s="113">
        <v>0</v>
      </c>
      <c r="AC297" s="113">
        <v>0</v>
      </c>
      <c r="AD297" s="113">
        <v>0</v>
      </c>
      <c r="AE297" s="113">
        <v>0</v>
      </c>
      <c r="AF297" s="113">
        <v>0</v>
      </c>
      <c r="AG297" s="113">
        <v>0</v>
      </c>
      <c r="AH297" s="113">
        <v>0</v>
      </c>
      <c r="AI297" s="113">
        <v>0</v>
      </c>
      <c r="AJ297" s="113">
        <v>0</v>
      </c>
      <c r="AK297" s="113">
        <v>0</v>
      </c>
      <c r="AL297" s="113">
        <v>0</v>
      </c>
      <c r="AM297" s="113">
        <f t="shared" si="4"/>
        <v>0</v>
      </c>
      <c r="AP297" s="70"/>
    </row>
    <row r="298" spans="1:42" ht="33" hidden="1" customHeight="1">
      <c r="A298" s="87">
        <v>1216</v>
      </c>
      <c r="B298" s="88" t="s">
        <v>933</v>
      </c>
      <c r="C298" s="115" t="s">
        <v>1406</v>
      </c>
      <c r="D298" s="113">
        <v>0</v>
      </c>
      <c r="E298" s="113">
        <v>0</v>
      </c>
      <c r="F298" s="113">
        <v>0</v>
      </c>
      <c r="G298" s="113">
        <v>0</v>
      </c>
      <c r="H298" s="113">
        <v>0</v>
      </c>
      <c r="I298" s="113">
        <v>0</v>
      </c>
      <c r="J298" s="113">
        <v>0</v>
      </c>
      <c r="K298" s="113">
        <v>0</v>
      </c>
      <c r="L298" s="113">
        <v>0</v>
      </c>
      <c r="M298" s="113">
        <v>0</v>
      </c>
      <c r="N298" s="113">
        <v>0</v>
      </c>
      <c r="O298" s="113">
        <v>0</v>
      </c>
      <c r="P298" s="113">
        <v>0</v>
      </c>
      <c r="Q298" s="113">
        <v>0</v>
      </c>
      <c r="R298" s="113">
        <v>0</v>
      </c>
      <c r="S298" s="113">
        <v>0</v>
      </c>
      <c r="T298" s="113">
        <v>0</v>
      </c>
      <c r="U298" s="113">
        <v>0</v>
      </c>
      <c r="V298" s="113">
        <v>0</v>
      </c>
      <c r="W298" s="113">
        <v>0</v>
      </c>
      <c r="X298" s="113">
        <v>0</v>
      </c>
      <c r="Y298" s="113">
        <v>0</v>
      </c>
      <c r="Z298" s="113">
        <v>0</v>
      </c>
      <c r="AA298" s="113">
        <v>0</v>
      </c>
      <c r="AB298" s="113">
        <v>0</v>
      </c>
      <c r="AC298" s="113">
        <v>0</v>
      </c>
      <c r="AD298" s="113">
        <v>0</v>
      </c>
      <c r="AE298" s="113">
        <v>0</v>
      </c>
      <c r="AF298" s="113">
        <v>0</v>
      </c>
      <c r="AG298" s="113">
        <v>0</v>
      </c>
      <c r="AH298" s="113">
        <v>0</v>
      </c>
      <c r="AI298" s="113">
        <v>0</v>
      </c>
      <c r="AJ298" s="113">
        <v>0</v>
      </c>
      <c r="AK298" s="113">
        <v>0</v>
      </c>
      <c r="AL298" s="113">
        <v>0</v>
      </c>
      <c r="AM298" s="113">
        <f t="shared" si="4"/>
        <v>0</v>
      </c>
      <c r="AP298" s="70"/>
    </row>
    <row r="299" spans="1:42" ht="33" hidden="1" customHeight="1">
      <c r="A299" s="87">
        <v>1217</v>
      </c>
      <c r="B299" s="88" t="s">
        <v>934</v>
      </c>
      <c r="C299" s="115" t="s">
        <v>1406</v>
      </c>
      <c r="D299" s="113">
        <v>0</v>
      </c>
      <c r="E299" s="113">
        <v>0</v>
      </c>
      <c r="F299" s="113">
        <v>0</v>
      </c>
      <c r="G299" s="113">
        <v>0</v>
      </c>
      <c r="H299" s="113">
        <v>0</v>
      </c>
      <c r="I299" s="113">
        <v>0</v>
      </c>
      <c r="J299" s="113">
        <v>0</v>
      </c>
      <c r="K299" s="113">
        <v>0</v>
      </c>
      <c r="L299" s="113">
        <v>0</v>
      </c>
      <c r="M299" s="113">
        <v>0</v>
      </c>
      <c r="N299" s="113">
        <v>0</v>
      </c>
      <c r="O299" s="113">
        <v>0</v>
      </c>
      <c r="P299" s="113">
        <v>0</v>
      </c>
      <c r="Q299" s="113">
        <v>0</v>
      </c>
      <c r="R299" s="113">
        <v>0</v>
      </c>
      <c r="S299" s="113">
        <v>0</v>
      </c>
      <c r="T299" s="113">
        <v>0</v>
      </c>
      <c r="U299" s="113">
        <v>0</v>
      </c>
      <c r="V299" s="113">
        <v>0</v>
      </c>
      <c r="W299" s="113">
        <v>0</v>
      </c>
      <c r="X299" s="113">
        <v>0</v>
      </c>
      <c r="Y299" s="113">
        <v>0</v>
      </c>
      <c r="Z299" s="113">
        <v>0</v>
      </c>
      <c r="AA299" s="113">
        <v>0</v>
      </c>
      <c r="AB299" s="113">
        <v>0</v>
      </c>
      <c r="AC299" s="113">
        <v>0</v>
      </c>
      <c r="AD299" s="113">
        <v>0</v>
      </c>
      <c r="AE299" s="113">
        <v>0</v>
      </c>
      <c r="AF299" s="113">
        <v>0</v>
      </c>
      <c r="AG299" s="113">
        <v>0</v>
      </c>
      <c r="AH299" s="113">
        <v>0</v>
      </c>
      <c r="AI299" s="113">
        <v>0</v>
      </c>
      <c r="AJ299" s="113">
        <v>0</v>
      </c>
      <c r="AK299" s="113">
        <v>0</v>
      </c>
      <c r="AL299" s="113">
        <v>0</v>
      </c>
      <c r="AM299" s="113">
        <f t="shared" si="4"/>
        <v>0</v>
      </c>
      <c r="AP299" s="70"/>
    </row>
    <row r="300" spans="1:42" ht="33" hidden="1" customHeight="1">
      <c r="A300" s="87">
        <v>1218</v>
      </c>
      <c r="B300" s="88" t="s">
        <v>935</v>
      </c>
      <c r="C300" s="115" t="s">
        <v>1406</v>
      </c>
      <c r="D300" s="113">
        <v>0</v>
      </c>
      <c r="E300" s="113">
        <v>0</v>
      </c>
      <c r="F300" s="113">
        <v>0</v>
      </c>
      <c r="G300" s="113">
        <v>0</v>
      </c>
      <c r="H300" s="113">
        <v>0</v>
      </c>
      <c r="I300" s="113">
        <v>0</v>
      </c>
      <c r="J300" s="113">
        <v>0</v>
      </c>
      <c r="K300" s="113">
        <v>0</v>
      </c>
      <c r="L300" s="113">
        <v>0</v>
      </c>
      <c r="M300" s="113">
        <v>0</v>
      </c>
      <c r="N300" s="113">
        <v>0</v>
      </c>
      <c r="O300" s="113">
        <v>0</v>
      </c>
      <c r="P300" s="113">
        <v>0</v>
      </c>
      <c r="Q300" s="113">
        <v>0</v>
      </c>
      <c r="R300" s="113">
        <v>0</v>
      </c>
      <c r="S300" s="113">
        <v>0</v>
      </c>
      <c r="T300" s="113">
        <v>0</v>
      </c>
      <c r="U300" s="113">
        <v>0</v>
      </c>
      <c r="V300" s="113">
        <v>0</v>
      </c>
      <c r="W300" s="113">
        <v>0</v>
      </c>
      <c r="X300" s="113">
        <v>0</v>
      </c>
      <c r="Y300" s="113">
        <v>0</v>
      </c>
      <c r="Z300" s="113">
        <v>0</v>
      </c>
      <c r="AA300" s="113">
        <v>0</v>
      </c>
      <c r="AB300" s="113">
        <v>0</v>
      </c>
      <c r="AC300" s="113">
        <v>0</v>
      </c>
      <c r="AD300" s="113">
        <v>0</v>
      </c>
      <c r="AE300" s="113">
        <v>0</v>
      </c>
      <c r="AF300" s="113">
        <v>0</v>
      </c>
      <c r="AG300" s="113">
        <v>0</v>
      </c>
      <c r="AH300" s="113">
        <v>0</v>
      </c>
      <c r="AI300" s="113">
        <v>0</v>
      </c>
      <c r="AJ300" s="113">
        <v>0</v>
      </c>
      <c r="AK300" s="113">
        <v>0</v>
      </c>
      <c r="AL300" s="113">
        <v>0</v>
      </c>
      <c r="AM300" s="113">
        <f t="shared" si="4"/>
        <v>0</v>
      </c>
      <c r="AP300" s="70"/>
    </row>
    <row r="301" spans="1:42" ht="33" hidden="1" customHeight="1">
      <c r="A301" s="87">
        <v>1219</v>
      </c>
      <c r="B301" s="88" t="s">
        <v>936</v>
      </c>
      <c r="C301" s="115" t="s">
        <v>1406</v>
      </c>
      <c r="D301" s="113">
        <v>0</v>
      </c>
      <c r="E301" s="113">
        <v>0</v>
      </c>
      <c r="F301" s="113">
        <v>0</v>
      </c>
      <c r="G301" s="113">
        <v>0</v>
      </c>
      <c r="H301" s="113">
        <v>0</v>
      </c>
      <c r="I301" s="113">
        <v>0</v>
      </c>
      <c r="J301" s="113">
        <v>0</v>
      </c>
      <c r="K301" s="113">
        <v>0</v>
      </c>
      <c r="L301" s="113">
        <v>0</v>
      </c>
      <c r="M301" s="113">
        <v>0</v>
      </c>
      <c r="N301" s="113">
        <v>0</v>
      </c>
      <c r="O301" s="113">
        <v>0</v>
      </c>
      <c r="P301" s="113">
        <v>0</v>
      </c>
      <c r="Q301" s="113">
        <v>0</v>
      </c>
      <c r="R301" s="113">
        <v>0</v>
      </c>
      <c r="S301" s="113">
        <v>0</v>
      </c>
      <c r="T301" s="113">
        <v>0</v>
      </c>
      <c r="U301" s="113">
        <v>0</v>
      </c>
      <c r="V301" s="113">
        <v>0</v>
      </c>
      <c r="W301" s="113">
        <v>0</v>
      </c>
      <c r="X301" s="113">
        <v>0</v>
      </c>
      <c r="Y301" s="113">
        <v>0</v>
      </c>
      <c r="Z301" s="113">
        <v>0</v>
      </c>
      <c r="AA301" s="113">
        <v>0</v>
      </c>
      <c r="AB301" s="113">
        <v>0</v>
      </c>
      <c r="AC301" s="113">
        <v>0</v>
      </c>
      <c r="AD301" s="113">
        <v>0</v>
      </c>
      <c r="AE301" s="113">
        <v>0</v>
      </c>
      <c r="AF301" s="113">
        <v>0</v>
      </c>
      <c r="AG301" s="113">
        <v>0</v>
      </c>
      <c r="AH301" s="113">
        <v>0</v>
      </c>
      <c r="AI301" s="113">
        <v>0</v>
      </c>
      <c r="AJ301" s="113">
        <v>0</v>
      </c>
      <c r="AK301" s="113">
        <v>0</v>
      </c>
      <c r="AL301" s="113">
        <v>0</v>
      </c>
      <c r="AM301" s="113">
        <f t="shared" si="4"/>
        <v>0</v>
      </c>
      <c r="AP301" s="70"/>
    </row>
    <row r="302" spans="1:42" ht="33" hidden="1" customHeight="1">
      <c r="A302" s="87">
        <v>1220</v>
      </c>
      <c r="B302" s="88" t="s">
        <v>937</v>
      </c>
      <c r="C302" s="115" t="s">
        <v>1406</v>
      </c>
      <c r="D302" s="113">
        <v>0</v>
      </c>
      <c r="E302" s="113">
        <v>0</v>
      </c>
      <c r="F302" s="113">
        <v>0</v>
      </c>
      <c r="G302" s="113">
        <v>0</v>
      </c>
      <c r="H302" s="113">
        <v>0</v>
      </c>
      <c r="I302" s="113">
        <v>0</v>
      </c>
      <c r="J302" s="113">
        <v>0</v>
      </c>
      <c r="K302" s="113">
        <v>0</v>
      </c>
      <c r="L302" s="113">
        <v>0</v>
      </c>
      <c r="M302" s="113">
        <v>0</v>
      </c>
      <c r="N302" s="113">
        <v>0</v>
      </c>
      <c r="O302" s="113">
        <v>0</v>
      </c>
      <c r="P302" s="113">
        <v>0</v>
      </c>
      <c r="Q302" s="113">
        <v>0</v>
      </c>
      <c r="R302" s="113">
        <v>0</v>
      </c>
      <c r="S302" s="113">
        <v>0</v>
      </c>
      <c r="T302" s="113">
        <v>0</v>
      </c>
      <c r="U302" s="113">
        <v>0</v>
      </c>
      <c r="V302" s="113">
        <v>0</v>
      </c>
      <c r="W302" s="113">
        <v>0</v>
      </c>
      <c r="X302" s="113">
        <v>0</v>
      </c>
      <c r="Y302" s="113">
        <v>0</v>
      </c>
      <c r="Z302" s="113">
        <v>0</v>
      </c>
      <c r="AA302" s="113">
        <v>0</v>
      </c>
      <c r="AB302" s="113">
        <v>0</v>
      </c>
      <c r="AC302" s="113">
        <v>0</v>
      </c>
      <c r="AD302" s="113">
        <v>0</v>
      </c>
      <c r="AE302" s="113">
        <v>0</v>
      </c>
      <c r="AF302" s="113">
        <v>0</v>
      </c>
      <c r="AG302" s="113">
        <v>0</v>
      </c>
      <c r="AH302" s="113">
        <v>0</v>
      </c>
      <c r="AI302" s="113">
        <v>0</v>
      </c>
      <c r="AJ302" s="113">
        <v>0</v>
      </c>
      <c r="AK302" s="113">
        <v>0</v>
      </c>
      <c r="AL302" s="113">
        <v>0</v>
      </c>
      <c r="AM302" s="113">
        <f t="shared" si="4"/>
        <v>0</v>
      </c>
      <c r="AP302" s="70"/>
    </row>
    <row r="303" spans="1:42" ht="33" hidden="1" customHeight="1">
      <c r="A303" s="87">
        <v>1221</v>
      </c>
      <c r="B303" s="88" t="s">
        <v>938</v>
      </c>
      <c r="C303" s="115" t="s">
        <v>1406</v>
      </c>
      <c r="D303" s="113">
        <v>0</v>
      </c>
      <c r="E303" s="113">
        <v>0</v>
      </c>
      <c r="F303" s="113">
        <v>0</v>
      </c>
      <c r="G303" s="113">
        <v>0</v>
      </c>
      <c r="H303" s="113">
        <v>0</v>
      </c>
      <c r="I303" s="113">
        <v>0</v>
      </c>
      <c r="J303" s="113">
        <v>0</v>
      </c>
      <c r="K303" s="113">
        <v>0</v>
      </c>
      <c r="L303" s="113">
        <v>0</v>
      </c>
      <c r="M303" s="113">
        <v>0</v>
      </c>
      <c r="N303" s="113">
        <v>0</v>
      </c>
      <c r="O303" s="113">
        <v>0</v>
      </c>
      <c r="P303" s="113">
        <v>0</v>
      </c>
      <c r="Q303" s="113">
        <v>0</v>
      </c>
      <c r="R303" s="113">
        <v>0</v>
      </c>
      <c r="S303" s="113">
        <v>0</v>
      </c>
      <c r="T303" s="113">
        <v>0</v>
      </c>
      <c r="U303" s="113">
        <v>0</v>
      </c>
      <c r="V303" s="113">
        <v>0</v>
      </c>
      <c r="W303" s="113">
        <v>0</v>
      </c>
      <c r="X303" s="113">
        <v>0</v>
      </c>
      <c r="Y303" s="113">
        <v>0</v>
      </c>
      <c r="Z303" s="113">
        <v>0</v>
      </c>
      <c r="AA303" s="113">
        <v>0</v>
      </c>
      <c r="AB303" s="113">
        <v>0</v>
      </c>
      <c r="AC303" s="113">
        <v>0</v>
      </c>
      <c r="AD303" s="113">
        <v>0</v>
      </c>
      <c r="AE303" s="113">
        <v>0</v>
      </c>
      <c r="AF303" s="113">
        <v>0</v>
      </c>
      <c r="AG303" s="113">
        <v>0</v>
      </c>
      <c r="AH303" s="113">
        <v>0</v>
      </c>
      <c r="AI303" s="113">
        <v>0</v>
      </c>
      <c r="AJ303" s="113">
        <v>0</v>
      </c>
      <c r="AK303" s="113">
        <v>0</v>
      </c>
      <c r="AL303" s="113">
        <v>0</v>
      </c>
      <c r="AM303" s="113">
        <f t="shared" si="4"/>
        <v>0</v>
      </c>
      <c r="AP303" s="70"/>
    </row>
    <row r="304" spans="1:42" ht="33" hidden="1" customHeight="1">
      <c r="A304" s="87">
        <v>1222</v>
      </c>
      <c r="B304" s="88" t="s">
        <v>939</v>
      </c>
      <c r="C304" s="115" t="s">
        <v>1406</v>
      </c>
      <c r="D304" s="113">
        <v>0</v>
      </c>
      <c r="E304" s="113">
        <v>0</v>
      </c>
      <c r="F304" s="113">
        <v>0</v>
      </c>
      <c r="G304" s="113">
        <v>0</v>
      </c>
      <c r="H304" s="113">
        <v>0</v>
      </c>
      <c r="I304" s="113">
        <v>0</v>
      </c>
      <c r="J304" s="113">
        <v>0</v>
      </c>
      <c r="K304" s="113">
        <v>0</v>
      </c>
      <c r="L304" s="113">
        <v>0</v>
      </c>
      <c r="M304" s="113">
        <v>0</v>
      </c>
      <c r="N304" s="113">
        <v>0</v>
      </c>
      <c r="O304" s="113">
        <v>0</v>
      </c>
      <c r="P304" s="113">
        <v>0</v>
      </c>
      <c r="Q304" s="113">
        <v>0</v>
      </c>
      <c r="R304" s="113">
        <v>0</v>
      </c>
      <c r="S304" s="113">
        <v>0</v>
      </c>
      <c r="T304" s="113">
        <v>0</v>
      </c>
      <c r="U304" s="113">
        <v>0</v>
      </c>
      <c r="V304" s="113">
        <v>0</v>
      </c>
      <c r="W304" s="113">
        <v>0</v>
      </c>
      <c r="X304" s="113">
        <v>0</v>
      </c>
      <c r="Y304" s="113">
        <v>0</v>
      </c>
      <c r="Z304" s="113">
        <v>0</v>
      </c>
      <c r="AA304" s="113">
        <v>0</v>
      </c>
      <c r="AB304" s="113">
        <v>0</v>
      </c>
      <c r="AC304" s="113">
        <v>0</v>
      </c>
      <c r="AD304" s="113">
        <v>0</v>
      </c>
      <c r="AE304" s="113">
        <v>0</v>
      </c>
      <c r="AF304" s="113">
        <v>0</v>
      </c>
      <c r="AG304" s="113">
        <v>0</v>
      </c>
      <c r="AH304" s="113">
        <v>0</v>
      </c>
      <c r="AI304" s="113">
        <v>0</v>
      </c>
      <c r="AJ304" s="113">
        <v>0</v>
      </c>
      <c r="AK304" s="113">
        <v>0</v>
      </c>
      <c r="AL304" s="113">
        <v>0</v>
      </c>
      <c r="AM304" s="113">
        <f t="shared" si="4"/>
        <v>0</v>
      </c>
      <c r="AP304" s="70"/>
    </row>
    <row r="305" spans="1:42" ht="33" hidden="1" customHeight="1">
      <c r="A305" s="87">
        <v>1223</v>
      </c>
      <c r="B305" s="88" t="s">
        <v>940</v>
      </c>
      <c r="C305" s="115" t="s">
        <v>1406</v>
      </c>
      <c r="D305" s="113">
        <v>0</v>
      </c>
      <c r="E305" s="113">
        <v>0</v>
      </c>
      <c r="F305" s="113">
        <v>0</v>
      </c>
      <c r="G305" s="113">
        <v>0</v>
      </c>
      <c r="H305" s="113">
        <v>0</v>
      </c>
      <c r="I305" s="113">
        <v>0</v>
      </c>
      <c r="J305" s="113">
        <v>0</v>
      </c>
      <c r="K305" s="113">
        <v>0</v>
      </c>
      <c r="L305" s="113">
        <v>0</v>
      </c>
      <c r="M305" s="113">
        <v>0</v>
      </c>
      <c r="N305" s="113">
        <v>0</v>
      </c>
      <c r="O305" s="113">
        <v>0</v>
      </c>
      <c r="P305" s="113">
        <v>0</v>
      </c>
      <c r="Q305" s="113">
        <v>0</v>
      </c>
      <c r="R305" s="113">
        <v>0</v>
      </c>
      <c r="S305" s="113">
        <v>0</v>
      </c>
      <c r="T305" s="113">
        <v>0</v>
      </c>
      <c r="U305" s="113">
        <v>0</v>
      </c>
      <c r="V305" s="113">
        <v>0</v>
      </c>
      <c r="W305" s="113">
        <v>0</v>
      </c>
      <c r="X305" s="113">
        <v>0</v>
      </c>
      <c r="Y305" s="113">
        <v>0</v>
      </c>
      <c r="Z305" s="113">
        <v>0</v>
      </c>
      <c r="AA305" s="113">
        <v>0</v>
      </c>
      <c r="AB305" s="113">
        <v>0</v>
      </c>
      <c r="AC305" s="113">
        <v>0</v>
      </c>
      <c r="AD305" s="113">
        <v>0</v>
      </c>
      <c r="AE305" s="113">
        <v>0</v>
      </c>
      <c r="AF305" s="113">
        <v>0</v>
      </c>
      <c r="AG305" s="113">
        <v>0</v>
      </c>
      <c r="AH305" s="113">
        <v>0</v>
      </c>
      <c r="AI305" s="113">
        <v>0</v>
      </c>
      <c r="AJ305" s="113">
        <v>0</v>
      </c>
      <c r="AK305" s="113">
        <v>0</v>
      </c>
      <c r="AL305" s="113">
        <v>0</v>
      </c>
      <c r="AM305" s="113">
        <f t="shared" si="4"/>
        <v>0</v>
      </c>
      <c r="AP305" s="70"/>
    </row>
    <row r="306" spans="1:42" ht="33" hidden="1" customHeight="1">
      <c r="A306" s="87">
        <v>1224</v>
      </c>
      <c r="B306" s="88" t="s">
        <v>941</v>
      </c>
      <c r="C306" s="115" t="s">
        <v>1406</v>
      </c>
      <c r="D306" s="113">
        <v>0</v>
      </c>
      <c r="E306" s="113">
        <v>0</v>
      </c>
      <c r="F306" s="113">
        <v>0</v>
      </c>
      <c r="G306" s="113">
        <v>0</v>
      </c>
      <c r="H306" s="113">
        <v>0</v>
      </c>
      <c r="I306" s="113">
        <v>0</v>
      </c>
      <c r="J306" s="113">
        <v>0</v>
      </c>
      <c r="K306" s="113">
        <v>0</v>
      </c>
      <c r="L306" s="113">
        <v>0</v>
      </c>
      <c r="M306" s="113">
        <v>0</v>
      </c>
      <c r="N306" s="113">
        <v>0</v>
      </c>
      <c r="O306" s="113">
        <v>0</v>
      </c>
      <c r="P306" s="113">
        <v>0</v>
      </c>
      <c r="Q306" s="113">
        <v>0</v>
      </c>
      <c r="R306" s="113">
        <v>0</v>
      </c>
      <c r="S306" s="113">
        <v>0</v>
      </c>
      <c r="T306" s="113">
        <v>0</v>
      </c>
      <c r="U306" s="113">
        <v>0</v>
      </c>
      <c r="V306" s="113">
        <v>0</v>
      </c>
      <c r="W306" s="113">
        <v>0</v>
      </c>
      <c r="X306" s="113">
        <v>0</v>
      </c>
      <c r="Y306" s="113">
        <v>0</v>
      </c>
      <c r="Z306" s="113">
        <v>0</v>
      </c>
      <c r="AA306" s="113">
        <v>0</v>
      </c>
      <c r="AB306" s="113">
        <v>0</v>
      </c>
      <c r="AC306" s="113">
        <v>0</v>
      </c>
      <c r="AD306" s="113">
        <v>0</v>
      </c>
      <c r="AE306" s="113">
        <v>0</v>
      </c>
      <c r="AF306" s="113">
        <v>0</v>
      </c>
      <c r="AG306" s="113">
        <v>0</v>
      </c>
      <c r="AH306" s="113">
        <v>0</v>
      </c>
      <c r="AI306" s="113">
        <v>0</v>
      </c>
      <c r="AJ306" s="113">
        <v>0</v>
      </c>
      <c r="AK306" s="113">
        <v>0</v>
      </c>
      <c r="AL306" s="113">
        <v>0</v>
      </c>
      <c r="AM306" s="113">
        <f t="shared" si="4"/>
        <v>0</v>
      </c>
      <c r="AP306" s="70"/>
    </row>
    <row r="307" spans="1:42" ht="33" hidden="1" customHeight="1">
      <c r="A307" s="87">
        <v>1225</v>
      </c>
      <c r="B307" s="88" t="s">
        <v>942</v>
      </c>
      <c r="C307" s="115" t="s">
        <v>1406</v>
      </c>
      <c r="D307" s="113">
        <v>0</v>
      </c>
      <c r="E307" s="113">
        <v>0</v>
      </c>
      <c r="F307" s="113">
        <v>0</v>
      </c>
      <c r="G307" s="113">
        <v>0</v>
      </c>
      <c r="H307" s="113">
        <v>0</v>
      </c>
      <c r="I307" s="113">
        <v>0</v>
      </c>
      <c r="J307" s="113">
        <v>0</v>
      </c>
      <c r="K307" s="113">
        <v>0</v>
      </c>
      <c r="L307" s="113">
        <v>0</v>
      </c>
      <c r="M307" s="113">
        <v>0</v>
      </c>
      <c r="N307" s="113">
        <v>0</v>
      </c>
      <c r="O307" s="113">
        <v>0</v>
      </c>
      <c r="P307" s="113">
        <v>0</v>
      </c>
      <c r="Q307" s="113">
        <v>0</v>
      </c>
      <c r="R307" s="113">
        <v>0</v>
      </c>
      <c r="S307" s="113">
        <v>0</v>
      </c>
      <c r="T307" s="113">
        <v>0</v>
      </c>
      <c r="U307" s="113">
        <v>0</v>
      </c>
      <c r="V307" s="113">
        <v>0</v>
      </c>
      <c r="W307" s="113">
        <v>0</v>
      </c>
      <c r="X307" s="113">
        <v>0</v>
      </c>
      <c r="Y307" s="113">
        <v>0</v>
      </c>
      <c r="Z307" s="113">
        <v>0</v>
      </c>
      <c r="AA307" s="113">
        <v>0</v>
      </c>
      <c r="AB307" s="113">
        <v>0</v>
      </c>
      <c r="AC307" s="113">
        <v>0</v>
      </c>
      <c r="AD307" s="113">
        <v>0</v>
      </c>
      <c r="AE307" s="113">
        <v>0</v>
      </c>
      <c r="AF307" s="113">
        <v>0</v>
      </c>
      <c r="AG307" s="113">
        <v>0</v>
      </c>
      <c r="AH307" s="113">
        <v>0</v>
      </c>
      <c r="AI307" s="113">
        <v>0</v>
      </c>
      <c r="AJ307" s="113">
        <v>0</v>
      </c>
      <c r="AK307" s="113">
        <v>0</v>
      </c>
      <c r="AL307" s="113">
        <v>0</v>
      </c>
      <c r="AM307" s="113">
        <f t="shared" si="4"/>
        <v>0</v>
      </c>
      <c r="AP307" s="70"/>
    </row>
    <row r="308" spans="1:42" ht="33" hidden="1" customHeight="1">
      <c r="A308" s="87">
        <v>1226</v>
      </c>
      <c r="B308" s="88" t="s">
        <v>943</v>
      </c>
      <c r="C308" s="115" t="s">
        <v>1406</v>
      </c>
      <c r="D308" s="113">
        <v>0</v>
      </c>
      <c r="E308" s="113">
        <v>0</v>
      </c>
      <c r="F308" s="113">
        <v>0</v>
      </c>
      <c r="G308" s="113">
        <v>0</v>
      </c>
      <c r="H308" s="113">
        <v>0</v>
      </c>
      <c r="I308" s="113">
        <v>0</v>
      </c>
      <c r="J308" s="113">
        <v>0</v>
      </c>
      <c r="K308" s="113">
        <v>0</v>
      </c>
      <c r="L308" s="113">
        <v>0</v>
      </c>
      <c r="M308" s="113">
        <v>0</v>
      </c>
      <c r="N308" s="113">
        <v>0</v>
      </c>
      <c r="O308" s="113">
        <v>0</v>
      </c>
      <c r="P308" s="113">
        <v>0</v>
      </c>
      <c r="Q308" s="113">
        <v>0</v>
      </c>
      <c r="R308" s="113">
        <v>0</v>
      </c>
      <c r="S308" s="113">
        <v>0</v>
      </c>
      <c r="T308" s="113">
        <v>0</v>
      </c>
      <c r="U308" s="113">
        <v>0</v>
      </c>
      <c r="V308" s="113">
        <v>0</v>
      </c>
      <c r="W308" s="113">
        <v>0</v>
      </c>
      <c r="X308" s="113">
        <v>0</v>
      </c>
      <c r="Y308" s="113">
        <v>0</v>
      </c>
      <c r="Z308" s="113">
        <v>0</v>
      </c>
      <c r="AA308" s="113">
        <v>0</v>
      </c>
      <c r="AB308" s="113">
        <v>0</v>
      </c>
      <c r="AC308" s="113">
        <v>0</v>
      </c>
      <c r="AD308" s="113">
        <v>0</v>
      </c>
      <c r="AE308" s="113">
        <v>0</v>
      </c>
      <c r="AF308" s="113">
        <v>0</v>
      </c>
      <c r="AG308" s="113">
        <v>0</v>
      </c>
      <c r="AH308" s="113">
        <v>0</v>
      </c>
      <c r="AI308" s="113">
        <v>0</v>
      </c>
      <c r="AJ308" s="113">
        <v>0</v>
      </c>
      <c r="AK308" s="113">
        <v>0</v>
      </c>
      <c r="AL308" s="113">
        <v>0</v>
      </c>
      <c r="AM308" s="113">
        <f t="shared" si="4"/>
        <v>0</v>
      </c>
      <c r="AP308" s="70"/>
    </row>
    <row r="309" spans="1:42" ht="33" hidden="1" customHeight="1">
      <c r="A309" s="87">
        <v>1227</v>
      </c>
      <c r="B309" s="88" t="s">
        <v>944</v>
      </c>
      <c r="C309" s="115" t="s">
        <v>1406</v>
      </c>
      <c r="D309" s="113">
        <v>0</v>
      </c>
      <c r="E309" s="113">
        <v>0</v>
      </c>
      <c r="F309" s="113">
        <v>0</v>
      </c>
      <c r="G309" s="113">
        <v>0</v>
      </c>
      <c r="H309" s="113">
        <v>0</v>
      </c>
      <c r="I309" s="113">
        <v>0</v>
      </c>
      <c r="J309" s="113">
        <v>0</v>
      </c>
      <c r="K309" s="113">
        <v>0</v>
      </c>
      <c r="L309" s="113">
        <v>0</v>
      </c>
      <c r="M309" s="113">
        <v>0</v>
      </c>
      <c r="N309" s="113">
        <v>0</v>
      </c>
      <c r="O309" s="113">
        <v>0</v>
      </c>
      <c r="P309" s="113">
        <v>0</v>
      </c>
      <c r="Q309" s="113">
        <v>0</v>
      </c>
      <c r="R309" s="113">
        <v>0</v>
      </c>
      <c r="S309" s="113">
        <v>0</v>
      </c>
      <c r="T309" s="113">
        <v>0</v>
      </c>
      <c r="U309" s="113">
        <v>0</v>
      </c>
      <c r="V309" s="113">
        <v>0</v>
      </c>
      <c r="W309" s="113">
        <v>0</v>
      </c>
      <c r="X309" s="113">
        <v>0</v>
      </c>
      <c r="Y309" s="113">
        <v>0</v>
      </c>
      <c r="Z309" s="113">
        <v>0</v>
      </c>
      <c r="AA309" s="113">
        <v>0</v>
      </c>
      <c r="AB309" s="113">
        <v>0</v>
      </c>
      <c r="AC309" s="113">
        <v>0</v>
      </c>
      <c r="AD309" s="113">
        <v>0</v>
      </c>
      <c r="AE309" s="113">
        <v>0</v>
      </c>
      <c r="AF309" s="113">
        <v>0</v>
      </c>
      <c r="AG309" s="113">
        <v>0</v>
      </c>
      <c r="AH309" s="113">
        <v>0</v>
      </c>
      <c r="AI309" s="113">
        <v>0</v>
      </c>
      <c r="AJ309" s="113">
        <v>0</v>
      </c>
      <c r="AK309" s="113">
        <v>0</v>
      </c>
      <c r="AL309" s="113">
        <v>0</v>
      </c>
      <c r="AM309" s="113">
        <f t="shared" si="4"/>
        <v>0</v>
      </c>
      <c r="AP309" s="70"/>
    </row>
    <row r="310" spans="1:42" ht="33" hidden="1" customHeight="1">
      <c r="A310" s="87">
        <v>1228</v>
      </c>
      <c r="B310" s="88" t="s">
        <v>945</v>
      </c>
      <c r="C310" s="115" t="s">
        <v>1406</v>
      </c>
      <c r="D310" s="113">
        <v>0</v>
      </c>
      <c r="E310" s="113">
        <v>0</v>
      </c>
      <c r="F310" s="113">
        <v>0</v>
      </c>
      <c r="G310" s="113">
        <v>0</v>
      </c>
      <c r="H310" s="113">
        <v>0</v>
      </c>
      <c r="I310" s="113">
        <v>0</v>
      </c>
      <c r="J310" s="113">
        <v>0</v>
      </c>
      <c r="K310" s="113">
        <v>0</v>
      </c>
      <c r="L310" s="113">
        <v>0</v>
      </c>
      <c r="M310" s="113">
        <v>0</v>
      </c>
      <c r="N310" s="113">
        <v>0</v>
      </c>
      <c r="O310" s="113">
        <v>0</v>
      </c>
      <c r="P310" s="113">
        <v>0</v>
      </c>
      <c r="Q310" s="113">
        <v>0</v>
      </c>
      <c r="R310" s="113">
        <v>0</v>
      </c>
      <c r="S310" s="113">
        <v>0</v>
      </c>
      <c r="T310" s="113">
        <v>0</v>
      </c>
      <c r="U310" s="113">
        <v>0</v>
      </c>
      <c r="V310" s="113">
        <v>0</v>
      </c>
      <c r="W310" s="113">
        <v>0</v>
      </c>
      <c r="X310" s="113">
        <v>0</v>
      </c>
      <c r="Y310" s="113">
        <v>0</v>
      </c>
      <c r="Z310" s="113">
        <v>0</v>
      </c>
      <c r="AA310" s="113">
        <v>0</v>
      </c>
      <c r="AB310" s="113">
        <v>0</v>
      </c>
      <c r="AC310" s="113">
        <v>0</v>
      </c>
      <c r="AD310" s="113">
        <v>0</v>
      </c>
      <c r="AE310" s="113">
        <v>0</v>
      </c>
      <c r="AF310" s="113">
        <v>0</v>
      </c>
      <c r="AG310" s="113">
        <v>0</v>
      </c>
      <c r="AH310" s="113">
        <v>0</v>
      </c>
      <c r="AI310" s="113">
        <v>0</v>
      </c>
      <c r="AJ310" s="113">
        <v>0</v>
      </c>
      <c r="AK310" s="113">
        <v>0</v>
      </c>
      <c r="AL310" s="113">
        <v>0</v>
      </c>
      <c r="AM310" s="113">
        <f t="shared" si="4"/>
        <v>0</v>
      </c>
      <c r="AP310" s="70"/>
    </row>
    <row r="311" spans="1:42" ht="33" hidden="1" customHeight="1">
      <c r="A311" s="87">
        <v>1229</v>
      </c>
      <c r="B311" s="88" t="s">
        <v>946</v>
      </c>
      <c r="C311" s="115" t="s">
        <v>1406</v>
      </c>
      <c r="D311" s="113">
        <v>0</v>
      </c>
      <c r="E311" s="113">
        <v>0</v>
      </c>
      <c r="F311" s="113">
        <v>0</v>
      </c>
      <c r="G311" s="113">
        <v>0</v>
      </c>
      <c r="H311" s="113">
        <v>0</v>
      </c>
      <c r="I311" s="113">
        <v>0</v>
      </c>
      <c r="J311" s="113">
        <v>0</v>
      </c>
      <c r="K311" s="113">
        <v>0</v>
      </c>
      <c r="L311" s="113">
        <v>0</v>
      </c>
      <c r="M311" s="113">
        <v>0</v>
      </c>
      <c r="N311" s="113">
        <v>0</v>
      </c>
      <c r="O311" s="113">
        <v>0</v>
      </c>
      <c r="P311" s="113">
        <v>0</v>
      </c>
      <c r="Q311" s="113">
        <v>0</v>
      </c>
      <c r="R311" s="113">
        <v>0</v>
      </c>
      <c r="S311" s="113">
        <v>0</v>
      </c>
      <c r="T311" s="113">
        <v>0</v>
      </c>
      <c r="U311" s="113">
        <v>0</v>
      </c>
      <c r="V311" s="113">
        <v>0</v>
      </c>
      <c r="W311" s="113">
        <v>0</v>
      </c>
      <c r="X311" s="113">
        <v>0</v>
      </c>
      <c r="Y311" s="113">
        <v>0</v>
      </c>
      <c r="Z311" s="113">
        <v>0</v>
      </c>
      <c r="AA311" s="113">
        <v>0</v>
      </c>
      <c r="AB311" s="113">
        <v>0</v>
      </c>
      <c r="AC311" s="113">
        <v>0</v>
      </c>
      <c r="AD311" s="113">
        <v>0</v>
      </c>
      <c r="AE311" s="113">
        <v>0</v>
      </c>
      <c r="AF311" s="113">
        <v>0</v>
      </c>
      <c r="AG311" s="113">
        <v>0</v>
      </c>
      <c r="AH311" s="113">
        <v>0</v>
      </c>
      <c r="AI311" s="113">
        <v>0</v>
      </c>
      <c r="AJ311" s="113">
        <v>0</v>
      </c>
      <c r="AK311" s="113">
        <v>0</v>
      </c>
      <c r="AL311" s="113">
        <v>0</v>
      </c>
      <c r="AM311" s="113">
        <f t="shared" si="4"/>
        <v>0</v>
      </c>
      <c r="AP311" s="70"/>
    </row>
    <row r="312" spans="1:42" ht="33" hidden="1" customHeight="1">
      <c r="A312" s="87">
        <v>1230</v>
      </c>
      <c r="B312" s="88" t="s">
        <v>947</v>
      </c>
      <c r="C312" s="115" t="s">
        <v>1406</v>
      </c>
      <c r="D312" s="113">
        <v>0</v>
      </c>
      <c r="E312" s="113">
        <v>0</v>
      </c>
      <c r="F312" s="113">
        <v>0</v>
      </c>
      <c r="G312" s="113">
        <v>0</v>
      </c>
      <c r="H312" s="113">
        <v>0</v>
      </c>
      <c r="I312" s="113">
        <v>0</v>
      </c>
      <c r="J312" s="113">
        <v>0</v>
      </c>
      <c r="K312" s="113">
        <v>0</v>
      </c>
      <c r="L312" s="113">
        <v>0</v>
      </c>
      <c r="M312" s="113">
        <v>0</v>
      </c>
      <c r="N312" s="113">
        <v>0</v>
      </c>
      <c r="O312" s="113">
        <v>0</v>
      </c>
      <c r="P312" s="113">
        <v>0</v>
      </c>
      <c r="Q312" s="113">
        <v>0</v>
      </c>
      <c r="R312" s="113">
        <v>0</v>
      </c>
      <c r="S312" s="113">
        <v>0</v>
      </c>
      <c r="T312" s="113">
        <v>0</v>
      </c>
      <c r="U312" s="113">
        <v>0</v>
      </c>
      <c r="V312" s="113">
        <v>0</v>
      </c>
      <c r="W312" s="113">
        <v>0</v>
      </c>
      <c r="X312" s="113">
        <v>0</v>
      </c>
      <c r="Y312" s="113">
        <v>0</v>
      </c>
      <c r="Z312" s="113">
        <v>0</v>
      </c>
      <c r="AA312" s="113">
        <v>0</v>
      </c>
      <c r="AB312" s="113">
        <v>0</v>
      </c>
      <c r="AC312" s="113">
        <v>0</v>
      </c>
      <c r="AD312" s="113">
        <v>0</v>
      </c>
      <c r="AE312" s="113">
        <v>0</v>
      </c>
      <c r="AF312" s="113">
        <v>0</v>
      </c>
      <c r="AG312" s="113">
        <v>0</v>
      </c>
      <c r="AH312" s="113">
        <v>0</v>
      </c>
      <c r="AI312" s="113">
        <v>0</v>
      </c>
      <c r="AJ312" s="113">
        <v>0</v>
      </c>
      <c r="AK312" s="113">
        <v>0</v>
      </c>
      <c r="AL312" s="113">
        <v>0</v>
      </c>
      <c r="AM312" s="113">
        <f t="shared" si="4"/>
        <v>0</v>
      </c>
      <c r="AP312" s="70"/>
    </row>
    <row r="313" spans="1:42" ht="33" hidden="1" customHeight="1">
      <c r="A313" s="87">
        <v>1231</v>
      </c>
      <c r="B313" s="88" t="s">
        <v>948</v>
      </c>
      <c r="C313" s="115" t="s">
        <v>1406</v>
      </c>
      <c r="D313" s="113">
        <v>0</v>
      </c>
      <c r="E313" s="113">
        <v>0</v>
      </c>
      <c r="F313" s="113">
        <v>0</v>
      </c>
      <c r="G313" s="113">
        <v>0</v>
      </c>
      <c r="H313" s="113">
        <v>0</v>
      </c>
      <c r="I313" s="113">
        <v>0</v>
      </c>
      <c r="J313" s="113">
        <v>0</v>
      </c>
      <c r="K313" s="113">
        <v>0</v>
      </c>
      <c r="L313" s="113">
        <v>0</v>
      </c>
      <c r="M313" s="113">
        <v>0</v>
      </c>
      <c r="N313" s="113">
        <v>0</v>
      </c>
      <c r="O313" s="113">
        <v>0</v>
      </c>
      <c r="P313" s="113">
        <v>0</v>
      </c>
      <c r="Q313" s="113">
        <v>0</v>
      </c>
      <c r="R313" s="113">
        <v>0</v>
      </c>
      <c r="S313" s="113">
        <v>0</v>
      </c>
      <c r="T313" s="113">
        <v>0</v>
      </c>
      <c r="U313" s="113">
        <v>0</v>
      </c>
      <c r="V313" s="113">
        <v>0</v>
      </c>
      <c r="W313" s="113">
        <v>0</v>
      </c>
      <c r="X313" s="113">
        <v>0</v>
      </c>
      <c r="Y313" s="113">
        <v>0</v>
      </c>
      <c r="Z313" s="113">
        <v>0</v>
      </c>
      <c r="AA313" s="113">
        <v>0</v>
      </c>
      <c r="AB313" s="113">
        <v>0</v>
      </c>
      <c r="AC313" s="113">
        <v>0</v>
      </c>
      <c r="AD313" s="113">
        <v>0</v>
      </c>
      <c r="AE313" s="113">
        <v>0</v>
      </c>
      <c r="AF313" s="113">
        <v>0</v>
      </c>
      <c r="AG313" s="113">
        <v>0</v>
      </c>
      <c r="AH313" s="113">
        <v>0</v>
      </c>
      <c r="AI313" s="113">
        <v>0</v>
      </c>
      <c r="AJ313" s="113">
        <v>0</v>
      </c>
      <c r="AK313" s="113">
        <v>0</v>
      </c>
      <c r="AL313" s="113">
        <v>0</v>
      </c>
      <c r="AM313" s="113">
        <f t="shared" si="4"/>
        <v>0</v>
      </c>
      <c r="AP313" s="70"/>
    </row>
    <row r="314" spans="1:42" ht="33" hidden="1" customHeight="1">
      <c r="A314" s="87">
        <v>1232</v>
      </c>
      <c r="B314" s="88" t="s">
        <v>949</v>
      </c>
      <c r="C314" s="115" t="s">
        <v>1406</v>
      </c>
      <c r="D314" s="113">
        <v>0</v>
      </c>
      <c r="E314" s="113">
        <v>0</v>
      </c>
      <c r="F314" s="113">
        <v>0</v>
      </c>
      <c r="G314" s="113">
        <v>0</v>
      </c>
      <c r="H314" s="113">
        <v>0</v>
      </c>
      <c r="I314" s="113">
        <v>0</v>
      </c>
      <c r="J314" s="113">
        <v>0</v>
      </c>
      <c r="K314" s="113">
        <v>0</v>
      </c>
      <c r="L314" s="113">
        <v>0</v>
      </c>
      <c r="M314" s="113">
        <v>0</v>
      </c>
      <c r="N314" s="113">
        <v>0</v>
      </c>
      <c r="O314" s="113">
        <v>0</v>
      </c>
      <c r="P314" s="113">
        <v>0</v>
      </c>
      <c r="Q314" s="113">
        <v>0</v>
      </c>
      <c r="R314" s="113">
        <v>0</v>
      </c>
      <c r="S314" s="113">
        <v>0</v>
      </c>
      <c r="T314" s="113">
        <v>0</v>
      </c>
      <c r="U314" s="113">
        <v>0</v>
      </c>
      <c r="V314" s="113">
        <v>0</v>
      </c>
      <c r="W314" s="113">
        <v>0</v>
      </c>
      <c r="X314" s="113">
        <v>0</v>
      </c>
      <c r="Y314" s="113">
        <v>0</v>
      </c>
      <c r="Z314" s="113">
        <v>0</v>
      </c>
      <c r="AA314" s="113">
        <v>0</v>
      </c>
      <c r="AB314" s="113">
        <v>0</v>
      </c>
      <c r="AC314" s="113">
        <v>0</v>
      </c>
      <c r="AD314" s="113">
        <v>0</v>
      </c>
      <c r="AE314" s="113">
        <v>0</v>
      </c>
      <c r="AF314" s="113">
        <v>0</v>
      </c>
      <c r="AG314" s="113">
        <v>0</v>
      </c>
      <c r="AH314" s="113">
        <v>0</v>
      </c>
      <c r="AI314" s="113">
        <v>0</v>
      </c>
      <c r="AJ314" s="113">
        <v>0</v>
      </c>
      <c r="AK314" s="113">
        <v>0</v>
      </c>
      <c r="AL314" s="113">
        <v>0</v>
      </c>
      <c r="AM314" s="113">
        <f t="shared" si="4"/>
        <v>0</v>
      </c>
      <c r="AP314" s="70"/>
    </row>
    <row r="315" spans="1:42" ht="33" hidden="1" customHeight="1">
      <c r="A315" s="87">
        <v>1233</v>
      </c>
      <c r="B315" s="88" t="s">
        <v>950</v>
      </c>
      <c r="C315" s="115" t="s">
        <v>1406</v>
      </c>
      <c r="D315" s="113">
        <v>0</v>
      </c>
      <c r="E315" s="113">
        <v>0</v>
      </c>
      <c r="F315" s="113">
        <v>0</v>
      </c>
      <c r="G315" s="113">
        <v>0</v>
      </c>
      <c r="H315" s="113">
        <v>0</v>
      </c>
      <c r="I315" s="113">
        <v>0</v>
      </c>
      <c r="J315" s="113">
        <v>0</v>
      </c>
      <c r="K315" s="113">
        <v>0</v>
      </c>
      <c r="L315" s="113">
        <v>0</v>
      </c>
      <c r="M315" s="113">
        <v>0</v>
      </c>
      <c r="N315" s="113">
        <v>0</v>
      </c>
      <c r="O315" s="113">
        <v>0</v>
      </c>
      <c r="P315" s="113">
        <v>0</v>
      </c>
      <c r="Q315" s="113">
        <v>0</v>
      </c>
      <c r="R315" s="113">
        <v>0</v>
      </c>
      <c r="S315" s="113">
        <v>0</v>
      </c>
      <c r="T315" s="113">
        <v>0</v>
      </c>
      <c r="U315" s="113">
        <v>0</v>
      </c>
      <c r="V315" s="113">
        <v>0</v>
      </c>
      <c r="W315" s="113">
        <v>0</v>
      </c>
      <c r="X315" s="113">
        <v>0</v>
      </c>
      <c r="Y315" s="113">
        <v>0</v>
      </c>
      <c r="Z315" s="113">
        <v>0</v>
      </c>
      <c r="AA315" s="113">
        <v>0</v>
      </c>
      <c r="AB315" s="113">
        <v>0</v>
      </c>
      <c r="AC315" s="113">
        <v>0</v>
      </c>
      <c r="AD315" s="113">
        <v>0</v>
      </c>
      <c r="AE315" s="113">
        <v>0</v>
      </c>
      <c r="AF315" s="113">
        <v>0</v>
      </c>
      <c r="AG315" s="113">
        <v>0</v>
      </c>
      <c r="AH315" s="113">
        <v>0</v>
      </c>
      <c r="AI315" s="113">
        <v>0</v>
      </c>
      <c r="AJ315" s="113">
        <v>0</v>
      </c>
      <c r="AK315" s="113">
        <v>0</v>
      </c>
      <c r="AL315" s="113">
        <v>0</v>
      </c>
      <c r="AM315" s="113">
        <f t="shared" si="4"/>
        <v>0</v>
      </c>
      <c r="AP315" s="70"/>
    </row>
    <row r="316" spans="1:42" ht="33" hidden="1" customHeight="1">
      <c r="A316" s="87">
        <v>1234</v>
      </c>
      <c r="B316" s="88" t="s">
        <v>951</v>
      </c>
      <c r="C316" s="115" t="s">
        <v>1406</v>
      </c>
      <c r="D316" s="113">
        <v>0</v>
      </c>
      <c r="E316" s="113">
        <v>0</v>
      </c>
      <c r="F316" s="113">
        <v>0</v>
      </c>
      <c r="G316" s="113">
        <v>0</v>
      </c>
      <c r="H316" s="113">
        <v>0</v>
      </c>
      <c r="I316" s="113">
        <v>0</v>
      </c>
      <c r="J316" s="113">
        <v>0</v>
      </c>
      <c r="K316" s="113">
        <v>0</v>
      </c>
      <c r="L316" s="113">
        <v>0</v>
      </c>
      <c r="M316" s="113">
        <v>0</v>
      </c>
      <c r="N316" s="113">
        <v>0</v>
      </c>
      <c r="O316" s="113">
        <v>0</v>
      </c>
      <c r="P316" s="113">
        <v>0</v>
      </c>
      <c r="Q316" s="113">
        <v>0</v>
      </c>
      <c r="R316" s="113">
        <v>0</v>
      </c>
      <c r="S316" s="113">
        <v>0</v>
      </c>
      <c r="T316" s="113">
        <v>0</v>
      </c>
      <c r="U316" s="113">
        <v>0</v>
      </c>
      <c r="V316" s="113">
        <v>0</v>
      </c>
      <c r="W316" s="113">
        <v>0</v>
      </c>
      <c r="X316" s="113">
        <v>0</v>
      </c>
      <c r="Y316" s="113">
        <v>0</v>
      </c>
      <c r="Z316" s="113">
        <v>0</v>
      </c>
      <c r="AA316" s="113">
        <v>0</v>
      </c>
      <c r="AB316" s="113">
        <v>0</v>
      </c>
      <c r="AC316" s="113">
        <v>0</v>
      </c>
      <c r="AD316" s="113">
        <v>0</v>
      </c>
      <c r="AE316" s="113">
        <v>0</v>
      </c>
      <c r="AF316" s="113">
        <v>0</v>
      </c>
      <c r="AG316" s="113">
        <v>0</v>
      </c>
      <c r="AH316" s="113">
        <v>0</v>
      </c>
      <c r="AI316" s="113">
        <v>0</v>
      </c>
      <c r="AJ316" s="113">
        <v>0</v>
      </c>
      <c r="AK316" s="113">
        <v>0</v>
      </c>
      <c r="AL316" s="113">
        <v>0</v>
      </c>
      <c r="AM316" s="113">
        <f t="shared" si="4"/>
        <v>0</v>
      </c>
      <c r="AP316" s="70"/>
    </row>
    <row r="317" spans="1:42" ht="33" hidden="1" customHeight="1">
      <c r="A317" s="87">
        <v>1235</v>
      </c>
      <c r="B317" s="88" t="s">
        <v>952</v>
      </c>
      <c r="C317" s="115" t="s">
        <v>1406</v>
      </c>
      <c r="D317" s="113">
        <v>0</v>
      </c>
      <c r="E317" s="113">
        <v>0</v>
      </c>
      <c r="F317" s="113">
        <v>0</v>
      </c>
      <c r="G317" s="113">
        <v>0</v>
      </c>
      <c r="H317" s="113">
        <v>0</v>
      </c>
      <c r="I317" s="113">
        <v>0</v>
      </c>
      <c r="J317" s="113">
        <v>0</v>
      </c>
      <c r="K317" s="113">
        <v>0</v>
      </c>
      <c r="L317" s="113">
        <v>0</v>
      </c>
      <c r="M317" s="113">
        <v>0</v>
      </c>
      <c r="N317" s="113">
        <v>0</v>
      </c>
      <c r="O317" s="113">
        <v>0</v>
      </c>
      <c r="P317" s="113">
        <v>0</v>
      </c>
      <c r="Q317" s="113">
        <v>0</v>
      </c>
      <c r="R317" s="113">
        <v>0</v>
      </c>
      <c r="S317" s="113">
        <v>0</v>
      </c>
      <c r="T317" s="113">
        <v>0</v>
      </c>
      <c r="U317" s="113">
        <v>0</v>
      </c>
      <c r="V317" s="113">
        <v>0</v>
      </c>
      <c r="W317" s="113">
        <v>0</v>
      </c>
      <c r="X317" s="113">
        <v>0</v>
      </c>
      <c r="Y317" s="113">
        <v>0</v>
      </c>
      <c r="Z317" s="113">
        <v>0</v>
      </c>
      <c r="AA317" s="113">
        <v>0</v>
      </c>
      <c r="AB317" s="113">
        <v>0</v>
      </c>
      <c r="AC317" s="113">
        <v>0</v>
      </c>
      <c r="AD317" s="113">
        <v>0</v>
      </c>
      <c r="AE317" s="113">
        <v>0</v>
      </c>
      <c r="AF317" s="113">
        <v>0</v>
      </c>
      <c r="AG317" s="113">
        <v>0</v>
      </c>
      <c r="AH317" s="113">
        <v>0</v>
      </c>
      <c r="AI317" s="113">
        <v>0</v>
      </c>
      <c r="AJ317" s="113">
        <v>0</v>
      </c>
      <c r="AK317" s="113">
        <v>0</v>
      </c>
      <c r="AL317" s="113">
        <v>0</v>
      </c>
      <c r="AM317" s="113">
        <f t="shared" si="4"/>
        <v>0</v>
      </c>
      <c r="AP317" s="70"/>
    </row>
    <row r="318" spans="1:42" ht="33" hidden="1" customHeight="1">
      <c r="A318" s="87">
        <v>1236</v>
      </c>
      <c r="B318" s="88" t="s">
        <v>953</v>
      </c>
      <c r="C318" s="115" t="s">
        <v>1406</v>
      </c>
      <c r="D318" s="113">
        <v>0</v>
      </c>
      <c r="E318" s="113">
        <v>0</v>
      </c>
      <c r="F318" s="113">
        <v>0</v>
      </c>
      <c r="G318" s="113">
        <v>0</v>
      </c>
      <c r="H318" s="113">
        <v>0</v>
      </c>
      <c r="I318" s="113">
        <v>0</v>
      </c>
      <c r="J318" s="113">
        <v>0</v>
      </c>
      <c r="K318" s="113">
        <v>0</v>
      </c>
      <c r="L318" s="113">
        <v>0</v>
      </c>
      <c r="M318" s="113">
        <v>0</v>
      </c>
      <c r="N318" s="113">
        <v>0</v>
      </c>
      <c r="O318" s="113">
        <v>0</v>
      </c>
      <c r="P318" s="113">
        <v>0</v>
      </c>
      <c r="Q318" s="113">
        <v>0</v>
      </c>
      <c r="R318" s="113">
        <v>0</v>
      </c>
      <c r="S318" s="113">
        <v>0</v>
      </c>
      <c r="T318" s="113">
        <v>0</v>
      </c>
      <c r="U318" s="113">
        <v>0</v>
      </c>
      <c r="V318" s="113">
        <v>0</v>
      </c>
      <c r="W318" s="113">
        <v>0</v>
      </c>
      <c r="X318" s="113">
        <v>0</v>
      </c>
      <c r="Y318" s="113">
        <v>0</v>
      </c>
      <c r="Z318" s="113">
        <v>0</v>
      </c>
      <c r="AA318" s="113">
        <v>0</v>
      </c>
      <c r="AB318" s="113">
        <v>0</v>
      </c>
      <c r="AC318" s="113">
        <v>0</v>
      </c>
      <c r="AD318" s="113">
        <v>0</v>
      </c>
      <c r="AE318" s="113">
        <v>0</v>
      </c>
      <c r="AF318" s="113">
        <v>0</v>
      </c>
      <c r="AG318" s="113">
        <v>0</v>
      </c>
      <c r="AH318" s="113">
        <v>0</v>
      </c>
      <c r="AI318" s="113">
        <v>0</v>
      </c>
      <c r="AJ318" s="113">
        <v>0</v>
      </c>
      <c r="AK318" s="113">
        <v>0</v>
      </c>
      <c r="AL318" s="113">
        <v>0</v>
      </c>
      <c r="AM318" s="113">
        <f t="shared" si="4"/>
        <v>0</v>
      </c>
      <c r="AP318" s="70"/>
    </row>
    <row r="319" spans="1:42" ht="33" hidden="1" customHeight="1">
      <c r="A319" s="87">
        <v>1237</v>
      </c>
      <c r="B319" s="88" t="s">
        <v>954</v>
      </c>
      <c r="C319" s="115" t="s">
        <v>1406</v>
      </c>
      <c r="D319" s="113">
        <v>0</v>
      </c>
      <c r="E319" s="113">
        <v>0</v>
      </c>
      <c r="F319" s="113">
        <v>0</v>
      </c>
      <c r="G319" s="113">
        <v>0</v>
      </c>
      <c r="H319" s="113">
        <v>0</v>
      </c>
      <c r="I319" s="113">
        <v>0</v>
      </c>
      <c r="J319" s="113">
        <v>0</v>
      </c>
      <c r="K319" s="113">
        <v>0</v>
      </c>
      <c r="L319" s="113">
        <v>0</v>
      </c>
      <c r="M319" s="113">
        <v>0</v>
      </c>
      <c r="N319" s="113">
        <v>0</v>
      </c>
      <c r="O319" s="113">
        <v>0</v>
      </c>
      <c r="P319" s="113">
        <v>0</v>
      </c>
      <c r="Q319" s="113">
        <v>0</v>
      </c>
      <c r="R319" s="113">
        <v>0</v>
      </c>
      <c r="S319" s="113">
        <v>0</v>
      </c>
      <c r="T319" s="113">
        <v>0</v>
      </c>
      <c r="U319" s="113">
        <v>0</v>
      </c>
      <c r="V319" s="113">
        <v>0</v>
      </c>
      <c r="W319" s="113">
        <v>0</v>
      </c>
      <c r="X319" s="113">
        <v>0</v>
      </c>
      <c r="Y319" s="113">
        <v>0</v>
      </c>
      <c r="Z319" s="113">
        <v>0</v>
      </c>
      <c r="AA319" s="113">
        <v>0</v>
      </c>
      <c r="AB319" s="113">
        <v>0</v>
      </c>
      <c r="AC319" s="113">
        <v>0</v>
      </c>
      <c r="AD319" s="113">
        <v>0</v>
      </c>
      <c r="AE319" s="113">
        <v>0</v>
      </c>
      <c r="AF319" s="113">
        <v>0</v>
      </c>
      <c r="AG319" s="113">
        <v>0</v>
      </c>
      <c r="AH319" s="113">
        <v>0</v>
      </c>
      <c r="AI319" s="113">
        <v>0</v>
      </c>
      <c r="AJ319" s="113">
        <v>0</v>
      </c>
      <c r="AK319" s="113">
        <v>0</v>
      </c>
      <c r="AL319" s="113">
        <v>0</v>
      </c>
      <c r="AM319" s="113">
        <f t="shared" si="4"/>
        <v>0</v>
      </c>
      <c r="AP319" s="70"/>
    </row>
    <row r="320" spans="1:42" ht="33" hidden="1" customHeight="1">
      <c r="A320" s="87">
        <v>1238</v>
      </c>
      <c r="B320" s="88" t="s">
        <v>955</v>
      </c>
      <c r="C320" s="115" t="s">
        <v>1406</v>
      </c>
      <c r="D320" s="113">
        <v>0</v>
      </c>
      <c r="E320" s="113">
        <v>0</v>
      </c>
      <c r="F320" s="113">
        <v>0</v>
      </c>
      <c r="G320" s="113">
        <v>0</v>
      </c>
      <c r="H320" s="113">
        <v>0</v>
      </c>
      <c r="I320" s="113">
        <v>0</v>
      </c>
      <c r="J320" s="113">
        <v>0</v>
      </c>
      <c r="K320" s="113">
        <v>0</v>
      </c>
      <c r="L320" s="113">
        <v>0</v>
      </c>
      <c r="M320" s="113">
        <v>0</v>
      </c>
      <c r="N320" s="113">
        <v>0</v>
      </c>
      <c r="O320" s="113">
        <v>0</v>
      </c>
      <c r="P320" s="113">
        <v>0</v>
      </c>
      <c r="Q320" s="113">
        <v>0</v>
      </c>
      <c r="R320" s="113">
        <v>0</v>
      </c>
      <c r="S320" s="113">
        <v>0</v>
      </c>
      <c r="T320" s="113">
        <v>0</v>
      </c>
      <c r="U320" s="113">
        <v>0</v>
      </c>
      <c r="V320" s="113">
        <v>0</v>
      </c>
      <c r="W320" s="113">
        <v>0</v>
      </c>
      <c r="X320" s="113">
        <v>0</v>
      </c>
      <c r="Y320" s="113">
        <v>0</v>
      </c>
      <c r="Z320" s="113">
        <v>0</v>
      </c>
      <c r="AA320" s="113">
        <v>0</v>
      </c>
      <c r="AB320" s="113">
        <v>0</v>
      </c>
      <c r="AC320" s="113">
        <v>0</v>
      </c>
      <c r="AD320" s="113">
        <v>0</v>
      </c>
      <c r="AE320" s="113">
        <v>0</v>
      </c>
      <c r="AF320" s="113">
        <v>0</v>
      </c>
      <c r="AG320" s="113">
        <v>0</v>
      </c>
      <c r="AH320" s="113">
        <v>0</v>
      </c>
      <c r="AI320" s="113">
        <v>0</v>
      </c>
      <c r="AJ320" s="113">
        <v>0</v>
      </c>
      <c r="AK320" s="113">
        <v>0</v>
      </c>
      <c r="AL320" s="113">
        <v>0</v>
      </c>
      <c r="AM320" s="113">
        <f t="shared" si="4"/>
        <v>0</v>
      </c>
      <c r="AP320" s="70"/>
    </row>
    <row r="321" spans="1:42" ht="33" hidden="1" customHeight="1">
      <c r="A321" s="87">
        <v>1239</v>
      </c>
      <c r="B321" s="88" t="s">
        <v>956</v>
      </c>
      <c r="C321" s="115" t="s">
        <v>1406</v>
      </c>
      <c r="D321" s="113">
        <v>0</v>
      </c>
      <c r="E321" s="113">
        <v>0</v>
      </c>
      <c r="F321" s="113">
        <v>0</v>
      </c>
      <c r="G321" s="113">
        <v>0</v>
      </c>
      <c r="H321" s="113">
        <v>0</v>
      </c>
      <c r="I321" s="113">
        <v>0</v>
      </c>
      <c r="J321" s="113">
        <v>0</v>
      </c>
      <c r="K321" s="113">
        <v>0</v>
      </c>
      <c r="L321" s="113">
        <v>0</v>
      </c>
      <c r="M321" s="113">
        <v>0</v>
      </c>
      <c r="N321" s="113">
        <v>0</v>
      </c>
      <c r="O321" s="113">
        <v>0</v>
      </c>
      <c r="P321" s="113">
        <v>0</v>
      </c>
      <c r="Q321" s="113">
        <v>0</v>
      </c>
      <c r="R321" s="113">
        <v>0</v>
      </c>
      <c r="S321" s="113">
        <v>0</v>
      </c>
      <c r="T321" s="113">
        <v>0</v>
      </c>
      <c r="U321" s="113">
        <v>0</v>
      </c>
      <c r="V321" s="113">
        <v>0</v>
      </c>
      <c r="W321" s="113">
        <v>0</v>
      </c>
      <c r="X321" s="113">
        <v>0</v>
      </c>
      <c r="Y321" s="113">
        <v>0</v>
      </c>
      <c r="Z321" s="113">
        <v>0</v>
      </c>
      <c r="AA321" s="113">
        <v>0</v>
      </c>
      <c r="AB321" s="113">
        <v>0</v>
      </c>
      <c r="AC321" s="113">
        <v>0</v>
      </c>
      <c r="AD321" s="113">
        <v>0</v>
      </c>
      <c r="AE321" s="113">
        <v>0</v>
      </c>
      <c r="AF321" s="113">
        <v>0</v>
      </c>
      <c r="AG321" s="113">
        <v>0</v>
      </c>
      <c r="AH321" s="113">
        <v>0</v>
      </c>
      <c r="AI321" s="113">
        <v>0</v>
      </c>
      <c r="AJ321" s="113">
        <v>0</v>
      </c>
      <c r="AK321" s="113">
        <v>0</v>
      </c>
      <c r="AL321" s="113">
        <v>0</v>
      </c>
      <c r="AM321" s="113">
        <f t="shared" si="4"/>
        <v>0</v>
      </c>
      <c r="AP321" s="70"/>
    </row>
    <row r="322" spans="1:42" ht="33" hidden="1" customHeight="1">
      <c r="A322" s="87">
        <v>1240</v>
      </c>
      <c r="B322" s="88" t="s">
        <v>957</v>
      </c>
      <c r="C322" s="115" t="s">
        <v>1406</v>
      </c>
      <c r="D322" s="113">
        <v>0</v>
      </c>
      <c r="E322" s="113">
        <v>0</v>
      </c>
      <c r="F322" s="113">
        <v>0</v>
      </c>
      <c r="G322" s="113">
        <v>0</v>
      </c>
      <c r="H322" s="113">
        <v>0</v>
      </c>
      <c r="I322" s="113">
        <v>0</v>
      </c>
      <c r="J322" s="113">
        <v>0</v>
      </c>
      <c r="K322" s="113">
        <v>0</v>
      </c>
      <c r="L322" s="113">
        <v>0</v>
      </c>
      <c r="M322" s="113">
        <v>0</v>
      </c>
      <c r="N322" s="113">
        <v>0</v>
      </c>
      <c r="O322" s="113">
        <v>0</v>
      </c>
      <c r="P322" s="113">
        <v>0</v>
      </c>
      <c r="Q322" s="113">
        <v>0</v>
      </c>
      <c r="R322" s="113">
        <v>0</v>
      </c>
      <c r="S322" s="113">
        <v>0</v>
      </c>
      <c r="T322" s="113">
        <v>0</v>
      </c>
      <c r="U322" s="113">
        <v>0</v>
      </c>
      <c r="V322" s="113">
        <v>0</v>
      </c>
      <c r="W322" s="113">
        <v>0</v>
      </c>
      <c r="X322" s="113">
        <v>0</v>
      </c>
      <c r="Y322" s="113">
        <v>0</v>
      </c>
      <c r="Z322" s="113">
        <v>0</v>
      </c>
      <c r="AA322" s="113">
        <v>0</v>
      </c>
      <c r="AB322" s="113">
        <v>0</v>
      </c>
      <c r="AC322" s="113">
        <v>0</v>
      </c>
      <c r="AD322" s="113">
        <v>0</v>
      </c>
      <c r="AE322" s="113">
        <v>0</v>
      </c>
      <c r="AF322" s="113">
        <v>0</v>
      </c>
      <c r="AG322" s="113">
        <v>0</v>
      </c>
      <c r="AH322" s="113">
        <v>0</v>
      </c>
      <c r="AI322" s="113">
        <v>0</v>
      </c>
      <c r="AJ322" s="113">
        <v>0</v>
      </c>
      <c r="AK322" s="113">
        <v>0</v>
      </c>
      <c r="AL322" s="113">
        <v>0</v>
      </c>
      <c r="AM322" s="113">
        <f t="shared" si="4"/>
        <v>0</v>
      </c>
      <c r="AP322" s="70"/>
    </row>
    <row r="323" spans="1:42" ht="33" hidden="1" customHeight="1">
      <c r="A323" s="87">
        <v>1241</v>
      </c>
      <c r="B323" s="88" t="s">
        <v>958</v>
      </c>
      <c r="C323" s="115" t="s">
        <v>1406</v>
      </c>
      <c r="D323" s="113">
        <v>0</v>
      </c>
      <c r="E323" s="113">
        <v>0</v>
      </c>
      <c r="F323" s="113">
        <v>0</v>
      </c>
      <c r="G323" s="113">
        <v>0</v>
      </c>
      <c r="H323" s="113">
        <v>0</v>
      </c>
      <c r="I323" s="113">
        <v>0</v>
      </c>
      <c r="J323" s="113">
        <v>0</v>
      </c>
      <c r="K323" s="113">
        <v>0</v>
      </c>
      <c r="L323" s="113">
        <v>0</v>
      </c>
      <c r="M323" s="113">
        <v>0</v>
      </c>
      <c r="N323" s="113">
        <v>0</v>
      </c>
      <c r="O323" s="113">
        <v>0</v>
      </c>
      <c r="P323" s="113">
        <v>0</v>
      </c>
      <c r="Q323" s="113">
        <v>0</v>
      </c>
      <c r="R323" s="113">
        <v>0</v>
      </c>
      <c r="S323" s="113">
        <v>0</v>
      </c>
      <c r="T323" s="113">
        <v>0</v>
      </c>
      <c r="U323" s="113">
        <v>0</v>
      </c>
      <c r="V323" s="113">
        <v>0</v>
      </c>
      <c r="W323" s="113">
        <v>0</v>
      </c>
      <c r="X323" s="113">
        <v>0</v>
      </c>
      <c r="Y323" s="113">
        <v>0</v>
      </c>
      <c r="Z323" s="113">
        <v>0</v>
      </c>
      <c r="AA323" s="113">
        <v>0</v>
      </c>
      <c r="AB323" s="113">
        <v>0</v>
      </c>
      <c r="AC323" s="113">
        <v>0</v>
      </c>
      <c r="AD323" s="113">
        <v>0</v>
      </c>
      <c r="AE323" s="113">
        <v>0</v>
      </c>
      <c r="AF323" s="113">
        <v>0</v>
      </c>
      <c r="AG323" s="113">
        <v>0</v>
      </c>
      <c r="AH323" s="113">
        <v>0</v>
      </c>
      <c r="AI323" s="113">
        <v>0</v>
      </c>
      <c r="AJ323" s="113">
        <v>0</v>
      </c>
      <c r="AK323" s="113">
        <v>0</v>
      </c>
      <c r="AL323" s="113">
        <v>0</v>
      </c>
      <c r="AM323" s="113">
        <f t="shared" si="4"/>
        <v>0</v>
      </c>
      <c r="AP323" s="70"/>
    </row>
    <row r="324" spans="1:42" ht="33" hidden="1" customHeight="1">
      <c r="A324" s="87">
        <v>1242</v>
      </c>
      <c r="B324" s="88" t="s">
        <v>959</v>
      </c>
      <c r="C324" s="115" t="s">
        <v>1406</v>
      </c>
      <c r="D324" s="113">
        <v>0</v>
      </c>
      <c r="E324" s="113">
        <v>0</v>
      </c>
      <c r="F324" s="113">
        <v>0</v>
      </c>
      <c r="G324" s="113">
        <v>0</v>
      </c>
      <c r="H324" s="113">
        <v>0</v>
      </c>
      <c r="I324" s="113">
        <v>0</v>
      </c>
      <c r="J324" s="113">
        <v>0</v>
      </c>
      <c r="K324" s="113">
        <v>0</v>
      </c>
      <c r="L324" s="113">
        <v>0</v>
      </c>
      <c r="M324" s="113">
        <v>0</v>
      </c>
      <c r="N324" s="113">
        <v>0</v>
      </c>
      <c r="O324" s="113">
        <v>0</v>
      </c>
      <c r="P324" s="113">
        <v>0</v>
      </c>
      <c r="Q324" s="113">
        <v>0</v>
      </c>
      <c r="R324" s="113">
        <v>0</v>
      </c>
      <c r="S324" s="113">
        <v>0</v>
      </c>
      <c r="T324" s="113">
        <v>0</v>
      </c>
      <c r="U324" s="113">
        <v>0</v>
      </c>
      <c r="V324" s="113">
        <v>0</v>
      </c>
      <c r="W324" s="113">
        <v>0</v>
      </c>
      <c r="X324" s="113">
        <v>0</v>
      </c>
      <c r="Y324" s="113">
        <v>0</v>
      </c>
      <c r="Z324" s="113">
        <v>0</v>
      </c>
      <c r="AA324" s="113">
        <v>0</v>
      </c>
      <c r="AB324" s="113">
        <v>0</v>
      </c>
      <c r="AC324" s="113">
        <v>0</v>
      </c>
      <c r="AD324" s="113">
        <v>0</v>
      </c>
      <c r="AE324" s="113">
        <v>0</v>
      </c>
      <c r="AF324" s="113">
        <v>0</v>
      </c>
      <c r="AG324" s="113">
        <v>0</v>
      </c>
      <c r="AH324" s="113">
        <v>0</v>
      </c>
      <c r="AI324" s="113">
        <v>0</v>
      </c>
      <c r="AJ324" s="113">
        <v>0</v>
      </c>
      <c r="AK324" s="113">
        <v>0</v>
      </c>
      <c r="AL324" s="113">
        <v>0</v>
      </c>
      <c r="AM324" s="113">
        <f t="shared" si="4"/>
        <v>0</v>
      </c>
      <c r="AP324" s="70"/>
    </row>
    <row r="325" spans="1:42" ht="33" hidden="1" customHeight="1">
      <c r="A325" s="87">
        <v>1243</v>
      </c>
      <c r="B325" s="88" t="s">
        <v>960</v>
      </c>
      <c r="C325" s="115" t="s">
        <v>1406</v>
      </c>
      <c r="D325" s="113">
        <v>0</v>
      </c>
      <c r="E325" s="113">
        <v>0</v>
      </c>
      <c r="F325" s="113">
        <v>0</v>
      </c>
      <c r="G325" s="113">
        <v>0</v>
      </c>
      <c r="H325" s="113">
        <v>0</v>
      </c>
      <c r="I325" s="113">
        <v>0</v>
      </c>
      <c r="J325" s="113">
        <v>0</v>
      </c>
      <c r="K325" s="113">
        <v>0</v>
      </c>
      <c r="L325" s="113">
        <v>0</v>
      </c>
      <c r="M325" s="113">
        <v>0</v>
      </c>
      <c r="N325" s="113">
        <v>0</v>
      </c>
      <c r="O325" s="113">
        <v>0</v>
      </c>
      <c r="P325" s="113">
        <v>0</v>
      </c>
      <c r="Q325" s="113">
        <v>0</v>
      </c>
      <c r="R325" s="113">
        <v>0</v>
      </c>
      <c r="S325" s="113">
        <v>0</v>
      </c>
      <c r="T325" s="113">
        <v>0</v>
      </c>
      <c r="U325" s="113">
        <v>0</v>
      </c>
      <c r="V325" s="113">
        <v>0</v>
      </c>
      <c r="W325" s="113">
        <v>0</v>
      </c>
      <c r="X325" s="113">
        <v>0</v>
      </c>
      <c r="Y325" s="113">
        <v>0</v>
      </c>
      <c r="Z325" s="113">
        <v>0</v>
      </c>
      <c r="AA325" s="113">
        <v>0</v>
      </c>
      <c r="AB325" s="113">
        <v>0</v>
      </c>
      <c r="AC325" s="113">
        <v>0</v>
      </c>
      <c r="AD325" s="113">
        <v>0</v>
      </c>
      <c r="AE325" s="113">
        <v>0</v>
      </c>
      <c r="AF325" s="113">
        <v>0</v>
      </c>
      <c r="AG325" s="113">
        <v>0</v>
      </c>
      <c r="AH325" s="113">
        <v>0</v>
      </c>
      <c r="AI325" s="113">
        <v>0</v>
      </c>
      <c r="AJ325" s="113">
        <v>0</v>
      </c>
      <c r="AK325" s="113">
        <v>0</v>
      </c>
      <c r="AL325" s="113">
        <v>0</v>
      </c>
      <c r="AM325" s="113">
        <f t="shared" si="4"/>
        <v>0</v>
      </c>
      <c r="AP325" s="70"/>
    </row>
    <row r="326" spans="1:42" ht="33" hidden="1" customHeight="1">
      <c r="A326" s="87">
        <v>1244</v>
      </c>
      <c r="B326" s="88" t="s">
        <v>961</v>
      </c>
      <c r="C326" s="115" t="s">
        <v>1406</v>
      </c>
      <c r="D326" s="113">
        <v>0</v>
      </c>
      <c r="E326" s="113">
        <v>0</v>
      </c>
      <c r="F326" s="113">
        <v>0</v>
      </c>
      <c r="G326" s="113">
        <v>0</v>
      </c>
      <c r="H326" s="113">
        <v>0</v>
      </c>
      <c r="I326" s="113">
        <v>0</v>
      </c>
      <c r="J326" s="113">
        <v>0</v>
      </c>
      <c r="K326" s="113">
        <v>0</v>
      </c>
      <c r="L326" s="113">
        <v>0</v>
      </c>
      <c r="M326" s="113">
        <v>0</v>
      </c>
      <c r="N326" s="113">
        <v>0</v>
      </c>
      <c r="O326" s="113">
        <v>0</v>
      </c>
      <c r="P326" s="113">
        <v>0</v>
      </c>
      <c r="Q326" s="113">
        <v>0</v>
      </c>
      <c r="R326" s="113">
        <v>0</v>
      </c>
      <c r="S326" s="113">
        <v>0</v>
      </c>
      <c r="T326" s="113">
        <v>0</v>
      </c>
      <c r="U326" s="113">
        <v>0</v>
      </c>
      <c r="V326" s="113">
        <v>0</v>
      </c>
      <c r="W326" s="113">
        <v>0</v>
      </c>
      <c r="X326" s="113">
        <v>0</v>
      </c>
      <c r="Y326" s="113">
        <v>0</v>
      </c>
      <c r="Z326" s="113">
        <v>0</v>
      </c>
      <c r="AA326" s="113">
        <v>0</v>
      </c>
      <c r="AB326" s="113">
        <v>0</v>
      </c>
      <c r="AC326" s="113">
        <v>0</v>
      </c>
      <c r="AD326" s="113">
        <v>0</v>
      </c>
      <c r="AE326" s="113">
        <v>0</v>
      </c>
      <c r="AF326" s="113">
        <v>0</v>
      </c>
      <c r="AG326" s="113">
        <v>0</v>
      </c>
      <c r="AH326" s="113">
        <v>0</v>
      </c>
      <c r="AI326" s="113">
        <v>0</v>
      </c>
      <c r="AJ326" s="113">
        <v>0</v>
      </c>
      <c r="AK326" s="113">
        <v>0</v>
      </c>
      <c r="AL326" s="113">
        <v>0</v>
      </c>
      <c r="AM326" s="113">
        <f t="shared" si="4"/>
        <v>0</v>
      </c>
      <c r="AP326" s="70"/>
    </row>
    <row r="327" spans="1:42" ht="33" hidden="1" customHeight="1">
      <c r="A327" s="87">
        <v>1245</v>
      </c>
      <c r="B327" s="88" t="s">
        <v>962</v>
      </c>
      <c r="C327" s="115" t="s">
        <v>1406</v>
      </c>
      <c r="D327" s="113">
        <v>0</v>
      </c>
      <c r="E327" s="113">
        <v>0</v>
      </c>
      <c r="F327" s="113">
        <v>0</v>
      </c>
      <c r="G327" s="113">
        <v>0</v>
      </c>
      <c r="H327" s="113">
        <v>0</v>
      </c>
      <c r="I327" s="113">
        <v>0</v>
      </c>
      <c r="J327" s="113">
        <v>0</v>
      </c>
      <c r="K327" s="113">
        <v>0</v>
      </c>
      <c r="L327" s="113">
        <v>0</v>
      </c>
      <c r="M327" s="113">
        <v>0</v>
      </c>
      <c r="N327" s="113">
        <v>0</v>
      </c>
      <c r="O327" s="113">
        <v>0</v>
      </c>
      <c r="P327" s="113">
        <v>0</v>
      </c>
      <c r="Q327" s="113">
        <v>0</v>
      </c>
      <c r="R327" s="113">
        <v>0</v>
      </c>
      <c r="S327" s="113">
        <v>0</v>
      </c>
      <c r="T327" s="113">
        <v>0</v>
      </c>
      <c r="U327" s="113">
        <v>0</v>
      </c>
      <c r="V327" s="113">
        <v>0</v>
      </c>
      <c r="W327" s="113">
        <v>0</v>
      </c>
      <c r="X327" s="113">
        <v>0</v>
      </c>
      <c r="Y327" s="113">
        <v>0</v>
      </c>
      <c r="Z327" s="113">
        <v>0</v>
      </c>
      <c r="AA327" s="113">
        <v>0</v>
      </c>
      <c r="AB327" s="113">
        <v>0</v>
      </c>
      <c r="AC327" s="113">
        <v>0</v>
      </c>
      <c r="AD327" s="113">
        <v>0</v>
      </c>
      <c r="AE327" s="113">
        <v>0</v>
      </c>
      <c r="AF327" s="113">
        <v>0</v>
      </c>
      <c r="AG327" s="113">
        <v>0</v>
      </c>
      <c r="AH327" s="113">
        <v>0</v>
      </c>
      <c r="AI327" s="113">
        <v>0</v>
      </c>
      <c r="AJ327" s="113">
        <v>0</v>
      </c>
      <c r="AK327" s="113">
        <v>0</v>
      </c>
      <c r="AL327" s="113">
        <v>0</v>
      </c>
      <c r="AM327" s="113">
        <f t="shared" si="4"/>
        <v>0</v>
      </c>
      <c r="AP327" s="70"/>
    </row>
    <row r="328" spans="1:42" ht="33" hidden="1" customHeight="1">
      <c r="A328" s="87">
        <v>1246</v>
      </c>
      <c r="B328" s="88" t="s">
        <v>963</v>
      </c>
      <c r="C328" s="115" t="s">
        <v>1406</v>
      </c>
      <c r="D328" s="113">
        <v>0</v>
      </c>
      <c r="E328" s="113">
        <v>0</v>
      </c>
      <c r="F328" s="113">
        <v>0</v>
      </c>
      <c r="G328" s="113">
        <v>0</v>
      </c>
      <c r="H328" s="113">
        <v>0</v>
      </c>
      <c r="I328" s="113">
        <v>0</v>
      </c>
      <c r="J328" s="113">
        <v>0</v>
      </c>
      <c r="K328" s="113">
        <v>0</v>
      </c>
      <c r="L328" s="113">
        <v>0</v>
      </c>
      <c r="M328" s="113">
        <v>0</v>
      </c>
      <c r="N328" s="113">
        <v>0</v>
      </c>
      <c r="O328" s="113">
        <v>0</v>
      </c>
      <c r="P328" s="113">
        <v>0</v>
      </c>
      <c r="Q328" s="113">
        <v>0</v>
      </c>
      <c r="R328" s="113">
        <v>0</v>
      </c>
      <c r="S328" s="113">
        <v>0</v>
      </c>
      <c r="T328" s="113">
        <v>0</v>
      </c>
      <c r="U328" s="113">
        <v>0</v>
      </c>
      <c r="V328" s="113">
        <v>0</v>
      </c>
      <c r="W328" s="113">
        <v>0</v>
      </c>
      <c r="X328" s="113">
        <v>0</v>
      </c>
      <c r="Y328" s="113">
        <v>0</v>
      </c>
      <c r="Z328" s="113">
        <v>0</v>
      </c>
      <c r="AA328" s="113">
        <v>0</v>
      </c>
      <c r="AB328" s="113">
        <v>0</v>
      </c>
      <c r="AC328" s="113">
        <v>0</v>
      </c>
      <c r="AD328" s="113">
        <v>0</v>
      </c>
      <c r="AE328" s="113">
        <v>0</v>
      </c>
      <c r="AF328" s="113">
        <v>0</v>
      </c>
      <c r="AG328" s="113">
        <v>0</v>
      </c>
      <c r="AH328" s="113">
        <v>0</v>
      </c>
      <c r="AI328" s="113">
        <v>0</v>
      </c>
      <c r="AJ328" s="113">
        <v>0</v>
      </c>
      <c r="AK328" s="113">
        <v>0</v>
      </c>
      <c r="AL328" s="113">
        <v>0</v>
      </c>
      <c r="AM328" s="113">
        <f t="shared" si="4"/>
        <v>0</v>
      </c>
      <c r="AP328" s="70"/>
    </row>
    <row r="329" spans="1:42" ht="33" hidden="1" customHeight="1">
      <c r="A329" s="87">
        <v>1247</v>
      </c>
      <c r="B329" s="88" t="s">
        <v>964</v>
      </c>
      <c r="C329" s="115" t="s">
        <v>1406</v>
      </c>
      <c r="D329" s="113">
        <v>0</v>
      </c>
      <c r="E329" s="113">
        <v>0</v>
      </c>
      <c r="F329" s="113">
        <v>0</v>
      </c>
      <c r="G329" s="113">
        <v>0</v>
      </c>
      <c r="H329" s="113">
        <v>0</v>
      </c>
      <c r="I329" s="113">
        <v>0</v>
      </c>
      <c r="J329" s="113">
        <v>0</v>
      </c>
      <c r="K329" s="113">
        <v>0</v>
      </c>
      <c r="L329" s="113">
        <v>0</v>
      </c>
      <c r="M329" s="113">
        <v>0</v>
      </c>
      <c r="N329" s="113">
        <v>0</v>
      </c>
      <c r="O329" s="113">
        <v>0</v>
      </c>
      <c r="P329" s="113">
        <v>0</v>
      </c>
      <c r="Q329" s="113">
        <v>0</v>
      </c>
      <c r="R329" s="113">
        <v>0</v>
      </c>
      <c r="S329" s="113">
        <v>0</v>
      </c>
      <c r="T329" s="113">
        <v>0</v>
      </c>
      <c r="U329" s="113">
        <v>0</v>
      </c>
      <c r="V329" s="113">
        <v>0</v>
      </c>
      <c r="W329" s="113">
        <v>0</v>
      </c>
      <c r="X329" s="113">
        <v>0</v>
      </c>
      <c r="Y329" s="113">
        <v>0</v>
      </c>
      <c r="Z329" s="113">
        <v>0</v>
      </c>
      <c r="AA329" s="113">
        <v>0</v>
      </c>
      <c r="AB329" s="113">
        <v>0</v>
      </c>
      <c r="AC329" s="113">
        <v>0</v>
      </c>
      <c r="AD329" s="113">
        <v>0</v>
      </c>
      <c r="AE329" s="113">
        <v>0</v>
      </c>
      <c r="AF329" s="113">
        <v>0</v>
      </c>
      <c r="AG329" s="113">
        <v>0</v>
      </c>
      <c r="AH329" s="113">
        <v>0</v>
      </c>
      <c r="AI329" s="113">
        <v>0</v>
      </c>
      <c r="AJ329" s="113">
        <v>0</v>
      </c>
      <c r="AK329" s="113">
        <v>0</v>
      </c>
      <c r="AL329" s="113">
        <v>0</v>
      </c>
      <c r="AM329" s="113">
        <f t="shared" si="4"/>
        <v>0</v>
      </c>
      <c r="AP329" s="70"/>
    </row>
    <row r="330" spans="1:42" ht="33" hidden="1" customHeight="1">
      <c r="A330" s="87">
        <v>1248</v>
      </c>
      <c r="B330" s="88" t="s">
        <v>965</v>
      </c>
      <c r="C330" s="115" t="s">
        <v>1406</v>
      </c>
      <c r="D330" s="113">
        <v>0</v>
      </c>
      <c r="E330" s="113">
        <v>0</v>
      </c>
      <c r="F330" s="113">
        <v>0</v>
      </c>
      <c r="G330" s="113">
        <v>0</v>
      </c>
      <c r="H330" s="113">
        <v>0</v>
      </c>
      <c r="I330" s="113">
        <v>0</v>
      </c>
      <c r="J330" s="113">
        <v>0</v>
      </c>
      <c r="K330" s="113">
        <v>0</v>
      </c>
      <c r="L330" s="113">
        <v>0</v>
      </c>
      <c r="M330" s="113">
        <v>0</v>
      </c>
      <c r="N330" s="113">
        <v>0</v>
      </c>
      <c r="O330" s="113">
        <v>0</v>
      </c>
      <c r="P330" s="113">
        <v>0</v>
      </c>
      <c r="Q330" s="113">
        <v>0</v>
      </c>
      <c r="R330" s="113">
        <v>0</v>
      </c>
      <c r="S330" s="113">
        <v>0</v>
      </c>
      <c r="T330" s="113">
        <v>0</v>
      </c>
      <c r="U330" s="113">
        <v>0</v>
      </c>
      <c r="V330" s="113">
        <v>0</v>
      </c>
      <c r="W330" s="113">
        <v>0</v>
      </c>
      <c r="X330" s="113">
        <v>0</v>
      </c>
      <c r="Y330" s="113">
        <v>0</v>
      </c>
      <c r="Z330" s="113">
        <v>0</v>
      </c>
      <c r="AA330" s="113">
        <v>0</v>
      </c>
      <c r="AB330" s="113">
        <v>0</v>
      </c>
      <c r="AC330" s="113">
        <v>0</v>
      </c>
      <c r="AD330" s="113">
        <v>0</v>
      </c>
      <c r="AE330" s="113">
        <v>0</v>
      </c>
      <c r="AF330" s="113">
        <v>0</v>
      </c>
      <c r="AG330" s="113">
        <v>0</v>
      </c>
      <c r="AH330" s="113">
        <v>0</v>
      </c>
      <c r="AI330" s="113">
        <v>0</v>
      </c>
      <c r="AJ330" s="113">
        <v>0</v>
      </c>
      <c r="AK330" s="113">
        <v>0</v>
      </c>
      <c r="AL330" s="113">
        <v>0</v>
      </c>
      <c r="AM330" s="113">
        <f t="shared" si="4"/>
        <v>0</v>
      </c>
      <c r="AP330" s="70"/>
    </row>
    <row r="331" spans="1:42" ht="33" hidden="1" customHeight="1">
      <c r="A331" s="87">
        <v>1249</v>
      </c>
      <c r="B331" s="88" t="s">
        <v>966</v>
      </c>
      <c r="C331" s="115" t="s">
        <v>1406</v>
      </c>
      <c r="D331" s="113">
        <v>0</v>
      </c>
      <c r="E331" s="113">
        <v>0</v>
      </c>
      <c r="F331" s="113">
        <v>0</v>
      </c>
      <c r="G331" s="113">
        <v>0</v>
      </c>
      <c r="H331" s="113">
        <v>0</v>
      </c>
      <c r="I331" s="113">
        <v>0</v>
      </c>
      <c r="J331" s="113">
        <v>0</v>
      </c>
      <c r="K331" s="113">
        <v>0</v>
      </c>
      <c r="L331" s="113">
        <v>0</v>
      </c>
      <c r="M331" s="113">
        <v>0</v>
      </c>
      <c r="N331" s="113">
        <v>0</v>
      </c>
      <c r="O331" s="113">
        <v>0</v>
      </c>
      <c r="P331" s="113">
        <v>0</v>
      </c>
      <c r="Q331" s="113">
        <v>0</v>
      </c>
      <c r="R331" s="113">
        <v>0</v>
      </c>
      <c r="S331" s="113">
        <v>0</v>
      </c>
      <c r="T331" s="113">
        <v>0</v>
      </c>
      <c r="U331" s="113">
        <v>0</v>
      </c>
      <c r="V331" s="113">
        <v>0</v>
      </c>
      <c r="W331" s="113">
        <v>0</v>
      </c>
      <c r="X331" s="113">
        <v>0</v>
      </c>
      <c r="Y331" s="113">
        <v>0</v>
      </c>
      <c r="Z331" s="113">
        <v>0</v>
      </c>
      <c r="AA331" s="113">
        <v>0</v>
      </c>
      <c r="AB331" s="113">
        <v>0</v>
      </c>
      <c r="AC331" s="113">
        <v>0</v>
      </c>
      <c r="AD331" s="113">
        <v>0</v>
      </c>
      <c r="AE331" s="113">
        <v>0</v>
      </c>
      <c r="AF331" s="113">
        <v>0</v>
      </c>
      <c r="AG331" s="113">
        <v>0</v>
      </c>
      <c r="AH331" s="113">
        <v>0</v>
      </c>
      <c r="AI331" s="113">
        <v>0</v>
      </c>
      <c r="AJ331" s="113">
        <v>0</v>
      </c>
      <c r="AK331" s="113">
        <v>0</v>
      </c>
      <c r="AL331" s="113">
        <v>0</v>
      </c>
      <c r="AM331" s="113">
        <f t="shared" ref="AM331:AM394" si="5">SUM(D331:AL331)</f>
        <v>0</v>
      </c>
      <c r="AP331" s="70"/>
    </row>
    <row r="332" spans="1:42" ht="33" hidden="1" customHeight="1">
      <c r="A332" s="87">
        <v>1250</v>
      </c>
      <c r="B332" s="88" t="s">
        <v>967</v>
      </c>
      <c r="C332" s="115" t="s">
        <v>1406</v>
      </c>
      <c r="D332" s="113">
        <v>0</v>
      </c>
      <c r="E332" s="113">
        <v>0</v>
      </c>
      <c r="F332" s="113">
        <v>0</v>
      </c>
      <c r="G332" s="113">
        <v>0</v>
      </c>
      <c r="H332" s="113">
        <v>0</v>
      </c>
      <c r="I332" s="113">
        <v>0</v>
      </c>
      <c r="J332" s="113">
        <v>0</v>
      </c>
      <c r="K332" s="113">
        <v>0</v>
      </c>
      <c r="L332" s="113">
        <v>0</v>
      </c>
      <c r="M332" s="113">
        <v>0</v>
      </c>
      <c r="N332" s="113">
        <v>0</v>
      </c>
      <c r="O332" s="113">
        <v>0</v>
      </c>
      <c r="P332" s="113">
        <v>0</v>
      </c>
      <c r="Q332" s="113">
        <v>0</v>
      </c>
      <c r="R332" s="113">
        <v>0</v>
      </c>
      <c r="S332" s="113">
        <v>0</v>
      </c>
      <c r="T332" s="113">
        <v>0</v>
      </c>
      <c r="U332" s="113">
        <v>0</v>
      </c>
      <c r="V332" s="113">
        <v>0</v>
      </c>
      <c r="W332" s="113">
        <v>0</v>
      </c>
      <c r="X332" s="113">
        <v>0</v>
      </c>
      <c r="Y332" s="113">
        <v>0</v>
      </c>
      <c r="Z332" s="113">
        <v>0</v>
      </c>
      <c r="AA332" s="113">
        <v>0</v>
      </c>
      <c r="AB332" s="113">
        <v>0</v>
      </c>
      <c r="AC332" s="113">
        <v>0</v>
      </c>
      <c r="AD332" s="113">
        <v>0</v>
      </c>
      <c r="AE332" s="113">
        <v>0</v>
      </c>
      <c r="AF332" s="113">
        <v>0</v>
      </c>
      <c r="AG332" s="113">
        <v>0</v>
      </c>
      <c r="AH332" s="113">
        <v>0</v>
      </c>
      <c r="AI332" s="113">
        <v>0</v>
      </c>
      <c r="AJ332" s="113">
        <v>0</v>
      </c>
      <c r="AK332" s="113">
        <v>0</v>
      </c>
      <c r="AL332" s="113">
        <v>0</v>
      </c>
      <c r="AM332" s="113">
        <f t="shared" si="5"/>
        <v>0</v>
      </c>
      <c r="AP332" s="70"/>
    </row>
    <row r="333" spans="1:42" ht="33" hidden="1" customHeight="1">
      <c r="A333" s="87">
        <v>1251</v>
      </c>
      <c r="B333" s="88" t="s">
        <v>968</v>
      </c>
      <c r="C333" s="115" t="s">
        <v>1406</v>
      </c>
      <c r="D333" s="113">
        <v>0</v>
      </c>
      <c r="E333" s="113">
        <v>0</v>
      </c>
      <c r="F333" s="113">
        <v>0</v>
      </c>
      <c r="G333" s="113">
        <v>0</v>
      </c>
      <c r="H333" s="113">
        <v>0</v>
      </c>
      <c r="I333" s="113">
        <v>0</v>
      </c>
      <c r="J333" s="113">
        <v>0</v>
      </c>
      <c r="K333" s="113">
        <v>0</v>
      </c>
      <c r="L333" s="113">
        <v>0</v>
      </c>
      <c r="M333" s="113">
        <v>0</v>
      </c>
      <c r="N333" s="113">
        <v>0</v>
      </c>
      <c r="O333" s="113">
        <v>0</v>
      </c>
      <c r="P333" s="113">
        <v>0</v>
      </c>
      <c r="Q333" s="113">
        <v>0</v>
      </c>
      <c r="R333" s="113">
        <v>0</v>
      </c>
      <c r="S333" s="113">
        <v>0</v>
      </c>
      <c r="T333" s="113">
        <v>0</v>
      </c>
      <c r="U333" s="113">
        <v>0</v>
      </c>
      <c r="V333" s="113">
        <v>0</v>
      </c>
      <c r="W333" s="113">
        <v>0</v>
      </c>
      <c r="X333" s="113">
        <v>0</v>
      </c>
      <c r="Y333" s="113">
        <v>0</v>
      </c>
      <c r="Z333" s="113">
        <v>0</v>
      </c>
      <c r="AA333" s="113">
        <v>0</v>
      </c>
      <c r="AB333" s="113">
        <v>0</v>
      </c>
      <c r="AC333" s="113">
        <v>0</v>
      </c>
      <c r="AD333" s="113">
        <v>0</v>
      </c>
      <c r="AE333" s="113">
        <v>0</v>
      </c>
      <c r="AF333" s="113">
        <v>0</v>
      </c>
      <c r="AG333" s="113">
        <v>0</v>
      </c>
      <c r="AH333" s="113">
        <v>0</v>
      </c>
      <c r="AI333" s="113">
        <v>0</v>
      </c>
      <c r="AJ333" s="113">
        <v>0</v>
      </c>
      <c r="AK333" s="113">
        <v>0</v>
      </c>
      <c r="AL333" s="113">
        <v>0</v>
      </c>
      <c r="AM333" s="113">
        <f t="shared" si="5"/>
        <v>0</v>
      </c>
      <c r="AP333" s="70"/>
    </row>
    <row r="334" spans="1:42" ht="33" hidden="1" customHeight="1">
      <c r="A334" s="87">
        <v>1252</v>
      </c>
      <c r="B334" s="88" t="s">
        <v>969</v>
      </c>
      <c r="C334" s="115" t="s">
        <v>1406</v>
      </c>
      <c r="D334" s="113">
        <v>0</v>
      </c>
      <c r="E334" s="113">
        <v>0</v>
      </c>
      <c r="F334" s="113">
        <v>0</v>
      </c>
      <c r="G334" s="113">
        <v>0</v>
      </c>
      <c r="H334" s="113">
        <v>0</v>
      </c>
      <c r="I334" s="113">
        <v>0</v>
      </c>
      <c r="J334" s="113">
        <v>0</v>
      </c>
      <c r="K334" s="113">
        <v>0</v>
      </c>
      <c r="L334" s="113">
        <v>0</v>
      </c>
      <c r="M334" s="113">
        <v>0</v>
      </c>
      <c r="N334" s="113">
        <v>0</v>
      </c>
      <c r="O334" s="113">
        <v>0</v>
      </c>
      <c r="P334" s="113">
        <v>0</v>
      </c>
      <c r="Q334" s="113">
        <v>0</v>
      </c>
      <c r="R334" s="113">
        <v>0</v>
      </c>
      <c r="S334" s="113">
        <v>0</v>
      </c>
      <c r="T334" s="113">
        <v>0</v>
      </c>
      <c r="U334" s="113">
        <v>0</v>
      </c>
      <c r="V334" s="113">
        <v>0</v>
      </c>
      <c r="W334" s="113">
        <v>0</v>
      </c>
      <c r="X334" s="113">
        <v>0</v>
      </c>
      <c r="Y334" s="113">
        <v>0</v>
      </c>
      <c r="Z334" s="113">
        <v>0</v>
      </c>
      <c r="AA334" s="113">
        <v>0</v>
      </c>
      <c r="AB334" s="113">
        <v>0</v>
      </c>
      <c r="AC334" s="113">
        <v>0</v>
      </c>
      <c r="AD334" s="113">
        <v>0</v>
      </c>
      <c r="AE334" s="113">
        <v>0</v>
      </c>
      <c r="AF334" s="113">
        <v>0</v>
      </c>
      <c r="AG334" s="113">
        <v>0</v>
      </c>
      <c r="AH334" s="113">
        <v>0</v>
      </c>
      <c r="AI334" s="113">
        <v>0</v>
      </c>
      <c r="AJ334" s="113">
        <v>0</v>
      </c>
      <c r="AK334" s="113">
        <v>0</v>
      </c>
      <c r="AL334" s="113">
        <v>0</v>
      </c>
      <c r="AM334" s="113">
        <f t="shared" si="5"/>
        <v>0</v>
      </c>
      <c r="AP334" s="70"/>
    </row>
    <row r="335" spans="1:42" ht="33" hidden="1" customHeight="1">
      <c r="A335" s="87">
        <v>1253</v>
      </c>
      <c r="B335" s="88" t="s">
        <v>970</v>
      </c>
      <c r="C335" s="115" t="s">
        <v>1406</v>
      </c>
      <c r="D335" s="113">
        <v>0</v>
      </c>
      <c r="E335" s="113">
        <v>0</v>
      </c>
      <c r="F335" s="113">
        <v>0</v>
      </c>
      <c r="G335" s="113">
        <v>0</v>
      </c>
      <c r="H335" s="113">
        <v>0</v>
      </c>
      <c r="I335" s="113">
        <v>0</v>
      </c>
      <c r="J335" s="113">
        <v>0</v>
      </c>
      <c r="K335" s="113">
        <v>0</v>
      </c>
      <c r="L335" s="113">
        <v>0</v>
      </c>
      <c r="M335" s="113">
        <v>0</v>
      </c>
      <c r="N335" s="113">
        <v>0</v>
      </c>
      <c r="O335" s="113">
        <v>0</v>
      </c>
      <c r="P335" s="113">
        <v>0</v>
      </c>
      <c r="Q335" s="113">
        <v>0</v>
      </c>
      <c r="R335" s="113">
        <v>0</v>
      </c>
      <c r="S335" s="113">
        <v>0</v>
      </c>
      <c r="T335" s="113">
        <v>0</v>
      </c>
      <c r="U335" s="113">
        <v>0</v>
      </c>
      <c r="V335" s="113">
        <v>0</v>
      </c>
      <c r="W335" s="113">
        <v>0</v>
      </c>
      <c r="X335" s="113">
        <v>0</v>
      </c>
      <c r="Y335" s="113">
        <v>0</v>
      </c>
      <c r="Z335" s="113">
        <v>0</v>
      </c>
      <c r="AA335" s="113">
        <v>0</v>
      </c>
      <c r="AB335" s="113">
        <v>0</v>
      </c>
      <c r="AC335" s="113">
        <v>0</v>
      </c>
      <c r="AD335" s="113">
        <v>0</v>
      </c>
      <c r="AE335" s="113">
        <v>0</v>
      </c>
      <c r="AF335" s="113">
        <v>0</v>
      </c>
      <c r="AG335" s="113">
        <v>0</v>
      </c>
      <c r="AH335" s="113">
        <v>0</v>
      </c>
      <c r="AI335" s="113">
        <v>0</v>
      </c>
      <c r="AJ335" s="113">
        <v>0</v>
      </c>
      <c r="AK335" s="113">
        <v>0</v>
      </c>
      <c r="AL335" s="113">
        <v>0</v>
      </c>
      <c r="AM335" s="113">
        <f t="shared" si="5"/>
        <v>0</v>
      </c>
      <c r="AP335" s="70"/>
    </row>
    <row r="336" spans="1:42" ht="33" hidden="1" customHeight="1">
      <c r="A336" s="87">
        <v>1254</v>
      </c>
      <c r="B336" s="88" t="s">
        <v>971</v>
      </c>
      <c r="C336" s="115" t="s">
        <v>1406</v>
      </c>
      <c r="D336" s="113">
        <v>0</v>
      </c>
      <c r="E336" s="113">
        <v>0</v>
      </c>
      <c r="F336" s="113">
        <v>0</v>
      </c>
      <c r="G336" s="113">
        <v>0</v>
      </c>
      <c r="H336" s="113">
        <v>0</v>
      </c>
      <c r="I336" s="113">
        <v>0</v>
      </c>
      <c r="J336" s="113">
        <v>0</v>
      </c>
      <c r="K336" s="113">
        <v>0</v>
      </c>
      <c r="L336" s="113">
        <v>0</v>
      </c>
      <c r="M336" s="113">
        <v>0</v>
      </c>
      <c r="N336" s="113">
        <v>0</v>
      </c>
      <c r="O336" s="113">
        <v>0</v>
      </c>
      <c r="P336" s="113">
        <v>0</v>
      </c>
      <c r="Q336" s="113">
        <v>0</v>
      </c>
      <c r="R336" s="113">
        <v>0</v>
      </c>
      <c r="S336" s="113">
        <v>0</v>
      </c>
      <c r="T336" s="113">
        <v>0</v>
      </c>
      <c r="U336" s="113">
        <v>0</v>
      </c>
      <c r="V336" s="113">
        <v>0</v>
      </c>
      <c r="W336" s="113">
        <v>0</v>
      </c>
      <c r="X336" s="113">
        <v>0</v>
      </c>
      <c r="Y336" s="113">
        <v>0</v>
      </c>
      <c r="Z336" s="113">
        <v>0</v>
      </c>
      <c r="AA336" s="113">
        <v>0</v>
      </c>
      <c r="AB336" s="113">
        <v>0</v>
      </c>
      <c r="AC336" s="113">
        <v>0</v>
      </c>
      <c r="AD336" s="113">
        <v>0</v>
      </c>
      <c r="AE336" s="113">
        <v>0</v>
      </c>
      <c r="AF336" s="113">
        <v>0</v>
      </c>
      <c r="AG336" s="113">
        <v>0</v>
      </c>
      <c r="AH336" s="113">
        <v>0</v>
      </c>
      <c r="AI336" s="113">
        <v>0</v>
      </c>
      <c r="AJ336" s="113">
        <v>0</v>
      </c>
      <c r="AK336" s="113">
        <v>0</v>
      </c>
      <c r="AL336" s="113">
        <v>0</v>
      </c>
      <c r="AM336" s="113">
        <f t="shared" si="5"/>
        <v>0</v>
      </c>
      <c r="AP336" s="70"/>
    </row>
    <row r="337" spans="1:42" ht="33" hidden="1" customHeight="1">
      <c r="A337" s="87">
        <v>1255</v>
      </c>
      <c r="B337" s="88" t="s">
        <v>972</v>
      </c>
      <c r="C337" s="115" t="s">
        <v>1406</v>
      </c>
      <c r="D337" s="113">
        <v>0</v>
      </c>
      <c r="E337" s="113">
        <v>0</v>
      </c>
      <c r="F337" s="113">
        <v>0</v>
      </c>
      <c r="G337" s="113">
        <v>0</v>
      </c>
      <c r="H337" s="113">
        <v>0</v>
      </c>
      <c r="I337" s="113">
        <v>0</v>
      </c>
      <c r="J337" s="113">
        <v>0</v>
      </c>
      <c r="K337" s="113">
        <v>0</v>
      </c>
      <c r="L337" s="113">
        <v>0</v>
      </c>
      <c r="M337" s="113">
        <v>0</v>
      </c>
      <c r="N337" s="113">
        <v>0</v>
      </c>
      <c r="O337" s="113">
        <v>0</v>
      </c>
      <c r="P337" s="113">
        <v>0</v>
      </c>
      <c r="Q337" s="113">
        <v>0</v>
      </c>
      <c r="R337" s="113">
        <v>0</v>
      </c>
      <c r="S337" s="113">
        <v>0</v>
      </c>
      <c r="T337" s="113">
        <v>0</v>
      </c>
      <c r="U337" s="113">
        <v>0</v>
      </c>
      <c r="V337" s="113">
        <v>0</v>
      </c>
      <c r="W337" s="113">
        <v>0</v>
      </c>
      <c r="X337" s="113">
        <v>0</v>
      </c>
      <c r="Y337" s="113">
        <v>0</v>
      </c>
      <c r="Z337" s="113">
        <v>0</v>
      </c>
      <c r="AA337" s="113">
        <v>0</v>
      </c>
      <c r="AB337" s="113">
        <v>0</v>
      </c>
      <c r="AC337" s="113">
        <v>0</v>
      </c>
      <c r="AD337" s="113">
        <v>0</v>
      </c>
      <c r="AE337" s="113">
        <v>0</v>
      </c>
      <c r="AF337" s="113">
        <v>0</v>
      </c>
      <c r="AG337" s="113">
        <v>0</v>
      </c>
      <c r="AH337" s="113">
        <v>0</v>
      </c>
      <c r="AI337" s="113">
        <v>0</v>
      </c>
      <c r="AJ337" s="113">
        <v>0</v>
      </c>
      <c r="AK337" s="113">
        <v>0</v>
      </c>
      <c r="AL337" s="113">
        <v>0</v>
      </c>
      <c r="AM337" s="113">
        <f t="shared" si="5"/>
        <v>0</v>
      </c>
      <c r="AP337" s="70"/>
    </row>
    <row r="338" spans="1:42" ht="33" hidden="1" customHeight="1">
      <c r="A338" s="87">
        <v>1256</v>
      </c>
      <c r="B338" s="88" t="s">
        <v>973</v>
      </c>
      <c r="C338" s="115" t="s">
        <v>1406</v>
      </c>
      <c r="D338" s="113">
        <v>0</v>
      </c>
      <c r="E338" s="113">
        <v>0</v>
      </c>
      <c r="F338" s="113">
        <v>0</v>
      </c>
      <c r="G338" s="113">
        <v>0</v>
      </c>
      <c r="H338" s="113">
        <v>0</v>
      </c>
      <c r="I338" s="113">
        <v>0</v>
      </c>
      <c r="J338" s="113">
        <v>0</v>
      </c>
      <c r="K338" s="113">
        <v>0</v>
      </c>
      <c r="L338" s="113">
        <v>0</v>
      </c>
      <c r="M338" s="113">
        <v>0</v>
      </c>
      <c r="N338" s="113">
        <v>0</v>
      </c>
      <c r="O338" s="113">
        <v>0</v>
      </c>
      <c r="P338" s="113">
        <v>0</v>
      </c>
      <c r="Q338" s="113">
        <v>0</v>
      </c>
      <c r="R338" s="113">
        <v>0</v>
      </c>
      <c r="S338" s="113">
        <v>0</v>
      </c>
      <c r="T338" s="113">
        <v>0</v>
      </c>
      <c r="U338" s="113">
        <v>0</v>
      </c>
      <c r="V338" s="113">
        <v>0</v>
      </c>
      <c r="W338" s="113">
        <v>0</v>
      </c>
      <c r="X338" s="113">
        <v>0</v>
      </c>
      <c r="Y338" s="113">
        <v>0</v>
      </c>
      <c r="Z338" s="113">
        <v>0</v>
      </c>
      <c r="AA338" s="113">
        <v>0</v>
      </c>
      <c r="AB338" s="113">
        <v>0</v>
      </c>
      <c r="AC338" s="113">
        <v>0</v>
      </c>
      <c r="AD338" s="113">
        <v>0</v>
      </c>
      <c r="AE338" s="113">
        <v>0</v>
      </c>
      <c r="AF338" s="113">
        <v>0</v>
      </c>
      <c r="AG338" s="113">
        <v>0</v>
      </c>
      <c r="AH338" s="113">
        <v>0</v>
      </c>
      <c r="AI338" s="113">
        <v>0</v>
      </c>
      <c r="AJ338" s="113">
        <v>0</v>
      </c>
      <c r="AK338" s="113">
        <v>0</v>
      </c>
      <c r="AL338" s="113">
        <v>0</v>
      </c>
      <c r="AM338" s="113">
        <f t="shared" si="5"/>
        <v>0</v>
      </c>
      <c r="AP338" s="70"/>
    </row>
    <row r="339" spans="1:42" ht="33" hidden="1" customHeight="1">
      <c r="A339" s="87">
        <v>1257</v>
      </c>
      <c r="B339" s="88" t="s">
        <v>974</v>
      </c>
      <c r="C339" s="115" t="s">
        <v>1406</v>
      </c>
      <c r="D339" s="113">
        <v>0</v>
      </c>
      <c r="E339" s="113">
        <v>0</v>
      </c>
      <c r="F339" s="113">
        <v>0</v>
      </c>
      <c r="G339" s="113">
        <v>0</v>
      </c>
      <c r="H339" s="113">
        <v>0</v>
      </c>
      <c r="I339" s="113">
        <v>0</v>
      </c>
      <c r="J339" s="113">
        <v>0</v>
      </c>
      <c r="K339" s="113">
        <v>0</v>
      </c>
      <c r="L339" s="113">
        <v>0</v>
      </c>
      <c r="M339" s="113">
        <v>0</v>
      </c>
      <c r="N339" s="113">
        <v>0</v>
      </c>
      <c r="O339" s="113">
        <v>0</v>
      </c>
      <c r="P339" s="113">
        <v>0</v>
      </c>
      <c r="Q339" s="113">
        <v>0</v>
      </c>
      <c r="R339" s="113">
        <v>0</v>
      </c>
      <c r="S339" s="113">
        <v>0</v>
      </c>
      <c r="T339" s="113">
        <v>0</v>
      </c>
      <c r="U339" s="113">
        <v>0</v>
      </c>
      <c r="V339" s="113">
        <v>0</v>
      </c>
      <c r="W339" s="113">
        <v>0</v>
      </c>
      <c r="X339" s="113">
        <v>0</v>
      </c>
      <c r="Y339" s="113">
        <v>0</v>
      </c>
      <c r="Z339" s="113">
        <v>0</v>
      </c>
      <c r="AA339" s="113">
        <v>0</v>
      </c>
      <c r="AB339" s="113">
        <v>0</v>
      </c>
      <c r="AC339" s="113">
        <v>0</v>
      </c>
      <c r="AD339" s="113">
        <v>0</v>
      </c>
      <c r="AE339" s="113">
        <v>0</v>
      </c>
      <c r="AF339" s="113">
        <v>0</v>
      </c>
      <c r="AG339" s="113">
        <v>0</v>
      </c>
      <c r="AH339" s="113">
        <v>0</v>
      </c>
      <c r="AI339" s="113">
        <v>0</v>
      </c>
      <c r="AJ339" s="113">
        <v>0</v>
      </c>
      <c r="AK339" s="113">
        <v>0</v>
      </c>
      <c r="AL339" s="113">
        <v>0</v>
      </c>
      <c r="AM339" s="113">
        <f t="shared" si="5"/>
        <v>0</v>
      </c>
      <c r="AP339" s="70"/>
    </row>
    <row r="340" spans="1:42" ht="33" hidden="1" customHeight="1">
      <c r="A340" s="87">
        <v>1258</v>
      </c>
      <c r="B340" s="88" t="s">
        <v>975</v>
      </c>
      <c r="C340" s="115" t="s">
        <v>1406</v>
      </c>
      <c r="D340" s="113">
        <v>0</v>
      </c>
      <c r="E340" s="113">
        <v>0</v>
      </c>
      <c r="F340" s="113">
        <v>0</v>
      </c>
      <c r="G340" s="113">
        <v>0</v>
      </c>
      <c r="H340" s="113">
        <v>0</v>
      </c>
      <c r="I340" s="113">
        <v>0</v>
      </c>
      <c r="J340" s="113">
        <v>0</v>
      </c>
      <c r="K340" s="113">
        <v>0</v>
      </c>
      <c r="L340" s="113">
        <v>0</v>
      </c>
      <c r="M340" s="113">
        <v>0</v>
      </c>
      <c r="N340" s="113">
        <v>0</v>
      </c>
      <c r="O340" s="113">
        <v>0</v>
      </c>
      <c r="P340" s="113">
        <v>0</v>
      </c>
      <c r="Q340" s="113">
        <v>0</v>
      </c>
      <c r="R340" s="113">
        <v>0</v>
      </c>
      <c r="S340" s="113">
        <v>0</v>
      </c>
      <c r="T340" s="113">
        <v>0</v>
      </c>
      <c r="U340" s="113">
        <v>0</v>
      </c>
      <c r="V340" s="113">
        <v>0</v>
      </c>
      <c r="W340" s="113">
        <v>0</v>
      </c>
      <c r="X340" s="113">
        <v>0</v>
      </c>
      <c r="Y340" s="113">
        <v>0</v>
      </c>
      <c r="Z340" s="113">
        <v>0</v>
      </c>
      <c r="AA340" s="113">
        <v>0</v>
      </c>
      <c r="AB340" s="113">
        <v>0</v>
      </c>
      <c r="AC340" s="113">
        <v>0</v>
      </c>
      <c r="AD340" s="113">
        <v>0</v>
      </c>
      <c r="AE340" s="113">
        <v>0</v>
      </c>
      <c r="AF340" s="113">
        <v>0</v>
      </c>
      <c r="AG340" s="113">
        <v>0</v>
      </c>
      <c r="AH340" s="113">
        <v>0</v>
      </c>
      <c r="AI340" s="113">
        <v>0</v>
      </c>
      <c r="AJ340" s="113">
        <v>0</v>
      </c>
      <c r="AK340" s="113">
        <v>0</v>
      </c>
      <c r="AL340" s="113">
        <v>0</v>
      </c>
      <c r="AM340" s="113">
        <f t="shared" si="5"/>
        <v>0</v>
      </c>
      <c r="AP340" s="70"/>
    </row>
    <row r="341" spans="1:42" ht="33" hidden="1" customHeight="1">
      <c r="A341" s="87">
        <v>1259</v>
      </c>
      <c r="B341" s="88" t="s">
        <v>976</v>
      </c>
      <c r="C341" s="115" t="s">
        <v>1406</v>
      </c>
      <c r="D341" s="113">
        <v>0</v>
      </c>
      <c r="E341" s="113">
        <v>0</v>
      </c>
      <c r="F341" s="113">
        <v>0</v>
      </c>
      <c r="G341" s="113">
        <v>0</v>
      </c>
      <c r="H341" s="113">
        <v>0</v>
      </c>
      <c r="I341" s="113">
        <v>0</v>
      </c>
      <c r="J341" s="113">
        <v>0</v>
      </c>
      <c r="K341" s="113">
        <v>0</v>
      </c>
      <c r="L341" s="113">
        <v>0</v>
      </c>
      <c r="M341" s="113">
        <v>0</v>
      </c>
      <c r="N341" s="113">
        <v>0</v>
      </c>
      <c r="O341" s="113">
        <v>0</v>
      </c>
      <c r="P341" s="113">
        <v>0</v>
      </c>
      <c r="Q341" s="113">
        <v>0</v>
      </c>
      <c r="R341" s="113">
        <v>0</v>
      </c>
      <c r="S341" s="113">
        <v>0</v>
      </c>
      <c r="T341" s="113">
        <v>0</v>
      </c>
      <c r="U341" s="113">
        <v>0</v>
      </c>
      <c r="V341" s="113">
        <v>0</v>
      </c>
      <c r="W341" s="113">
        <v>0</v>
      </c>
      <c r="X341" s="113">
        <v>0</v>
      </c>
      <c r="Y341" s="113">
        <v>0</v>
      </c>
      <c r="Z341" s="113">
        <v>0</v>
      </c>
      <c r="AA341" s="113">
        <v>0</v>
      </c>
      <c r="AB341" s="113">
        <v>0</v>
      </c>
      <c r="AC341" s="113">
        <v>0</v>
      </c>
      <c r="AD341" s="113">
        <v>0</v>
      </c>
      <c r="AE341" s="113">
        <v>0</v>
      </c>
      <c r="AF341" s="113">
        <v>0</v>
      </c>
      <c r="AG341" s="113">
        <v>0</v>
      </c>
      <c r="AH341" s="113">
        <v>0</v>
      </c>
      <c r="AI341" s="113">
        <v>0</v>
      </c>
      <c r="AJ341" s="113">
        <v>0</v>
      </c>
      <c r="AK341" s="113">
        <v>0</v>
      </c>
      <c r="AL341" s="113">
        <v>0</v>
      </c>
      <c r="AM341" s="113">
        <f t="shared" si="5"/>
        <v>0</v>
      </c>
      <c r="AP341" s="70"/>
    </row>
    <row r="342" spans="1:42" ht="33" hidden="1" customHeight="1">
      <c r="A342" s="87">
        <v>1260</v>
      </c>
      <c r="B342" s="88" t="s">
        <v>977</v>
      </c>
      <c r="C342" s="115" t="s">
        <v>1406</v>
      </c>
      <c r="D342" s="113">
        <v>0</v>
      </c>
      <c r="E342" s="113">
        <v>0</v>
      </c>
      <c r="F342" s="113">
        <v>0</v>
      </c>
      <c r="G342" s="113">
        <v>0</v>
      </c>
      <c r="H342" s="113">
        <v>0</v>
      </c>
      <c r="I342" s="113">
        <v>0</v>
      </c>
      <c r="J342" s="113">
        <v>0</v>
      </c>
      <c r="K342" s="113">
        <v>0</v>
      </c>
      <c r="L342" s="113">
        <v>0</v>
      </c>
      <c r="M342" s="113">
        <v>0</v>
      </c>
      <c r="N342" s="113">
        <v>0</v>
      </c>
      <c r="O342" s="113">
        <v>0</v>
      </c>
      <c r="P342" s="113">
        <v>0</v>
      </c>
      <c r="Q342" s="113">
        <v>0</v>
      </c>
      <c r="R342" s="113">
        <v>0</v>
      </c>
      <c r="S342" s="113">
        <v>0</v>
      </c>
      <c r="T342" s="113">
        <v>0</v>
      </c>
      <c r="U342" s="113">
        <v>0</v>
      </c>
      <c r="V342" s="113">
        <v>0</v>
      </c>
      <c r="W342" s="113">
        <v>0</v>
      </c>
      <c r="X342" s="113">
        <v>0</v>
      </c>
      <c r="Y342" s="113">
        <v>0</v>
      </c>
      <c r="Z342" s="113">
        <v>0</v>
      </c>
      <c r="AA342" s="113">
        <v>0</v>
      </c>
      <c r="AB342" s="113">
        <v>0</v>
      </c>
      <c r="AC342" s="113">
        <v>0</v>
      </c>
      <c r="AD342" s="113">
        <v>0</v>
      </c>
      <c r="AE342" s="113">
        <v>0</v>
      </c>
      <c r="AF342" s="113">
        <v>0</v>
      </c>
      <c r="AG342" s="113">
        <v>0</v>
      </c>
      <c r="AH342" s="113">
        <v>0</v>
      </c>
      <c r="AI342" s="113">
        <v>0</v>
      </c>
      <c r="AJ342" s="113">
        <v>0</v>
      </c>
      <c r="AK342" s="113">
        <v>0</v>
      </c>
      <c r="AL342" s="113">
        <v>0</v>
      </c>
      <c r="AM342" s="113">
        <f t="shared" si="5"/>
        <v>0</v>
      </c>
      <c r="AP342" s="70"/>
    </row>
    <row r="343" spans="1:42" ht="33" hidden="1" customHeight="1">
      <c r="A343" s="87">
        <v>1261</v>
      </c>
      <c r="B343" s="88" t="s">
        <v>978</v>
      </c>
      <c r="C343" s="115" t="s">
        <v>1406</v>
      </c>
      <c r="D343" s="113">
        <v>0</v>
      </c>
      <c r="E343" s="113">
        <v>0</v>
      </c>
      <c r="F343" s="113">
        <v>0</v>
      </c>
      <c r="G343" s="113">
        <v>0</v>
      </c>
      <c r="H343" s="113">
        <v>0</v>
      </c>
      <c r="I343" s="113">
        <v>0</v>
      </c>
      <c r="J343" s="113">
        <v>0</v>
      </c>
      <c r="K343" s="113">
        <v>0</v>
      </c>
      <c r="L343" s="113">
        <v>0</v>
      </c>
      <c r="M343" s="113">
        <v>0</v>
      </c>
      <c r="N343" s="113">
        <v>0</v>
      </c>
      <c r="O343" s="113">
        <v>0</v>
      </c>
      <c r="P343" s="113">
        <v>0</v>
      </c>
      <c r="Q343" s="113">
        <v>0</v>
      </c>
      <c r="R343" s="113">
        <v>0</v>
      </c>
      <c r="S343" s="113">
        <v>0</v>
      </c>
      <c r="T343" s="113">
        <v>0</v>
      </c>
      <c r="U343" s="113">
        <v>0</v>
      </c>
      <c r="V343" s="113">
        <v>0</v>
      </c>
      <c r="W343" s="113">
        <v>0</v>
      </c>
      <c r="X343" s="113">
        <v>0</v>
      </c>
      <c r="Y343" s="113">
        <v>0</v>
      </c>
      <c r="Z343" s="113">
        <v>0</v>
      </c>
      <c r="AA343" s="113">
        <v>0</v>
      </c>
      <c r="AB343" s="113">
        <v>0</v>
      </c>
      <c r="AC343" s="113">
        <v>0</v>
      </c>
      <c r="AD343" s="113">
        <v>0</v>
      </c>
      <c r="AE343" s="113">
        <v>0</v>
      </c>
      <c r="AF343" s="113">
        <v>0</v>
      </c>
      <c r="AG343" s="113">
        <v>0</v>
      </c>
      <c r="AH343" s="113">
        <v>0</v>
      </c>
      <c r="AI343" s="113">
        <v>0</v>
      </c>
      <c r="AJ343" s="113">
        <v>0</v>
      </c>
      <c r="AK343" s="113">
        <v>0</v>
      </c>
      <c r="AL343" s="113">
        <v>0</v>
      </c>
      <c r="AM343" s="113">
        <f t="shared" si="5"/>
        <v>0</v>
      </c>
      <c r="AP343" s="70"/>
    </row>
    <row r="344" spans="1:42" ht="33" hidden="1" customHeight="1">
      <c r="A344" s="87">
        <v>1262</v>
      </c>
      <c r="B344" s="88" t="s">
        <v>979</v>
      </c>
      <c r="C344" s="115" t="s">
        <v>1406</v>
      </c>
      <c r="D344" s="113">
        <v>0</v>
      </c>
      <c r="E344" s="113">
        <v>0</v>
      </c>
      <c r="F344" s="113">
        <v>0</v>
      </c>
      <c r="G344" s="113">
        <v>0</v>
      </c>
      <c r="H344" s="113">
        <v>0</v>
      </c>
      <c r="I344" s="113">
        <v>0</v>
      </c>
      <c r="J344" s="113">
        <v>0</v>
      </c>
      <c r="K344" s="113">
        <v>0</v>
      </c>
      <c r="L344" s="113">
        <v>0</v>
      </c>
      <c r="M344" s="113">
        <v>0</v>
      </c>
      <c r="N344" s="113">
        <v>0</v>
      </c>
      <c r="O344" s="113">
        <v>0</v>
      </c>
      <c r="P344" s="113">
        <v>0</v>
      </c>
      <c r="Q344" s="113">
        <v>0</v>
      </c>
      <c r="R344" s="113">
        <v>0</v>
      </c>
      <c r="S344" s="113">
        <v>0</v>
      </c>
      <c r="T344" s="113">
        <v>0</v>
      </c>
      <c r="U344" s="113">
        <v>0</v>
      </c>
      <c r="V344" s="113">
        <v>0</v>
      </c>
      <c r="W344" s="113">
        <v>0</v>
      </c>
      <c r="X344" s="113">
        <v>0</v>
      </c>
      <c r="Y344" s="113">
        <v>0</v>
      </c>
      <c r="Z344" s="113">
        <v>0</v>
      </c>
      <c r="AA344" s="113">
        <v>0</v>
      </c>
      <c r="AB344" s="113">
        <v>0</v>
      </c>
      <c r="AC344" s="113">
        <v>0</v>
      </c>
      <c r="AD344" s="113">
        <v>0</v>
      </c>
      <c r="AE344" s="113">
        <v>0</v>
      </c>
      <c r="AF344" s="113">
        <v>0</v>
      </c>
      <c r="AG344" s="113">
        <v>0</v>
      </c>
      <c r="AH344" s="113">
        <v>0</v>
      </c>
      <c r="AI344" s="113">
        <v>0</v>
      </c>
      <c r="AJ344" s="113">
        <v>0</v>
      </c>
      <c r="AK344" s="113">
        <v>0</v>
      </c>
      <c r="AL344" s="113">
        <v>0</v>
      </c>
      <c r="AM344" s="113">
        <f t="shared" si="5"/>
        <v>0</v>
      </c>
      <c r="AP344" s="70"/>
    </row>
    <row r="345" spans="1:42" ht="33" hidden="1" customHeight="1">
      <c r="A345" s="87">
        <v>1263</v>
      </c>
      <c r="B345" s="88" t="s">
        <v>980</v>
      </c>
      <c r="C345" s="115" t="s">
        <v>1406</v>
      </c>
      <c r="D345" s="113">
        <v>0</v>
      </c>
      <c r="E345" s="113">
        <v>0</v>
      </c>
      <c r="F345" s="113">
        <v>0</v>
      </c>
      <c r="G345" s="113">
        <v>0</v>
      </c>
      <c r="H345" s="113">
        <v>0</v>
      </c>
      <c r="I345" s="113">
        <v>0</v>
      </c>
      <c r="J345" s="113">
        <v>0</v>
      </c>
      <c r="K345" s="113">
        <v>0</v>
      </c>
      <c r="L345" s="113">
        <v>0</v>
      </c>
      <c r="M345" s="113">
        <v>0</v>
      </c>
      <c r="N345" s="113">
        <v>0</v>
      </c>
      <c r="O345" s="113">
        <v>0</v>
      </c>
      <c r="P345" s="113">
        <v>0</v>
      </c>
      <c r="Q345" s="113">
        <v>0</v>
      </c>
      <c r="R345" s="113">
        <v>0</v>
      </c>
      <c r="S345" s="113">
        <v>0</v>
      </c>
      <c r="T345" s="113">
        <v>0</v>
      </c>
      <c r="U345" s="113">
        <v>0</v>
      </c>
      <c r="V345" s="113">
        <v>0</v>
      </c>
      <c r="W345" s="113">
        <v>0</v>
      </c>
      <c r="X345" s="113">
        <v>0</v>
      </c>
      <c r="Y345" s="113">
        <v>0</v>
      </c>
      <c r="Z345" s="113">
        <v>0</v>
      </c>
      <c r="AA345" s="113">
        <v>0</v>
      </c>
      <c r="AB345" s="113">
        <v>0</v>
      </c>
      <c r="AC345" s="113">
        <v>0</v>
      </c>
      <c r="AD345" s="113">
        <v>0</v>
      </c>
      <c r="AE345" s="113">
        <v>0</v>
      </c>
      <c r="AF345" s="113">
        <v>0</v>
      </c>
      <c r="AG345" s="113">
        <v>0</v>
      </c>
      <c r="AH345" s="113">
        <v>0</v>
      </c>
      <c r="AI345" s="113">
        <v>0</v>
      </c>
      <c r="AJ345" s="113">
        <v>0</v>
      </c>
      <c r="AK345" s="113">
        <v>0</v>
      </c>
      <c r="AL345" s="113">
        <v>0</v>
      </c>
      <c r="AM345" s="113">
        <f t="shared" si="5"/>
        <v>0</v>
      </c>
      <c r="AP345" s="70"/>
    </row>
    <row r="346" spans="1:42" ht="33" hidden="1" customHeight="1">
      <c r="A346" s="87">
        <v>1264</v>
      </c>
      <c r="B346" s="88" t="s">
        <v>981</v>
      </c>
      <c r="C346" s="115" t="s">
        <v>1406</v>
      </c>
      <c r="D346" s="113">
        <v>0</v>
      </c>
      <c r="E346" s="113">
        <v>0</v>
      </c>
      <c r="F346" s="113">
        <v>0</v>
      </c>
      <c r="G346" s="113">
        <v>0</v>
      </c>
      <c r="H346" s="113">
        <v>0</v>
      </c>
      <c r="I346" s="113">
        <v>0</v>
      </c>
      <c r="J346" s="113">
        <v>0</v>
      </c>
      <c r="K346" s="113">
        <v>0</v>
      </c>
      <c r="L346" s="113">
        <v>0</v>
      </c>
      <c r="M346" s="113">
        <v>0</v>
      </c>
      <c r="N346" s="113">
        <v>0</v>
      </c>
      <c r="O346" s="113">
        <v>0</v>
      </c>
      <c r="P346" s="113">
        <v>0</v>
      </c>
      <c r="Q346" s="113">
        <v>0</v>
      </c>
      <c r="R346" s="113">
        <v>0</v>
      </c>
      <c r="S346" s="113">
        <v>0</v>
      </c>
      <c r="T346" s="113">
        <v>0</v>
      </c>
      <c r="U346" s="113">
        <v>0</v>
      </c>
      <c r="V346" s="113">
        <v>0</v>
      </c>
      <c r="W346" s="113">
        <v>0</v>
      </c>
      <c r="X346" s="113">
        <v>0</v>
      </c>
      <c r="Y346" s="113">
        <v>0</v>
      </c>
      <c r="Z346" s="113">
        <v>0</v>
      </c>
      <c r="AA346" s="113">
        <v>0</v>
      </c>
      <c r="AB346" s="113">
        <v>0</v>
      </c>
      <c r="AC346" s="113">
        <v>0</v>
      </c>
      <c r="AD346" s="113">
        <v>0</v>
      </c>
      <c r="AE346" s="113">
        <v>0</v>
      </c>
      <c r="AF346" s="113">
        <v>0</v>
      </c>
      <c r="AG346" s="113">
        <v>0</v>
      </c>
      <c r="AH346" s="113">
        <v>0</v>
      </c>
      <c r="AI346" s="113">
        <v>0</v>
      </c>
      <c r="AJ346" s="113">
        <v>0</v>
      </c>
      <c r="AK346" s="113">
        <v>0</v>
      </c>
      <c r="AL346" s="113">
        <v>0</v>
      </c>
      <c r="AM346" s="113">
        <f t="shared" si="5"/>
        <v>0</v>
      </c>
      <c r="AP346" s="70"/>
    </row>
    <row r="347" spans="1:42" ht="33" hidden="1" customHeight="1">
      <c r="A347" s="87">
        <v>1265</v>
      </c>
      <c r="B347" s="88" t="s">
        <v>982</v>
      </c>
      <c r="C347" s="115" t="s">
        <v>1406</v>
      </c>
      <c r="D347" s="113">
        <v>0</v>
      </c>
      <c r="E347" s="113">
        <v>0</v>
      </c>
      <c r="F347" s="113">
        <v>0</v>
      </c>
      <c r="G347" s="113">
        <v>0</v>
      </c>
      <c r="H347" s="113">
        <v>0</v>
      </c>
      <c r="I347" s="113">
        <v>0</v>
      </c>
      <c r="J347" s="113">
        <v>0</v>
      </c>
      <c r="K347" s="113">
        <v>0</v>
      </c>
      <c r="L347" s="113">
        <v>0</v>
      </c>
      <c r="M347" s="113">
        <v>0</v>
      </c>
      <c r="N347" s="113">
        <v>0</v>
      </c>
      <c r="O347" s="113">
        <v>0</v>
      </c>
      <c r="P347" s="113">
        <v>0</v>
      </c>
      <c r="Q347" s="113">
        <v>0</v>
      </c>
      <c r="R347" s="113">
        <v>0</v>
      </c>
      <c r="S347" s="113">
        <v>0</v>
      </c>
      <c r="T347" s="113">
        <v>0</v>
      </c>
      <c r="U347" s="113">
        <v>0</v>
      </c>
      <c r="V347" s="113">
        <v>0</v>
      </c>
      <c r="W347" s="113">
        <v>0</v>
      </c>
      <c r="X347" s="113">
        <v>0</v>
      </c>
      <c r="Y347" s="113">
        <v>0</v>
      </c>
      <c r="Z347" s="113">
        <v>0</v>
      </c>
      <c r="AA347" s="113">
        <v>0</v>
      </c>
      <c r="AB347" s="113">
        <v>0</v>
      </c>
      <c r="AC347" s="113">
        <v>0</v>
      </c>
      <c r="AD347" s="113">
        <v>0</v>
      </c>
      <c r="AE347" s="113">
        <v>0</v>
      </c>
      <c r="AF347" s="113">
        <v>0</v>
      </c>
      <c r="AG347" s="113">
        <v>0</v>
      </c>
      <c r="AH347" s="113">
        <v>0</v>
      </c>
      <c r="AI347" s="113">
        <v>0</v>
      </c>
      <c r="AJ347" s="113">
        <v>0</v>
      </c>
      <c r="AK347" s="113">
        <v>0</v>
      </c>
      <c r="AL347" s="113">
        <v>0</v>
      </c>
      <c r="AM347" s="113">
        <f t="shared" si="5"/>
        <v>0</v>
      </c>
      <c r="AP347" s="70"/>
    </row>
    <row r="348" spans="1:42" ht="33" hidden="1" customHeight="1">
      <c r="A348" s="87">
        <v>1266</v>
      </c>
      <c r="B348" s="88" t="s">
        <v>983</v>
      </c>
      <c r="C348" s="115" t="s">
        <v>1406</v>
      </c>
      <c r="D348" s="113">
        <v>0</v>
      </c>
      <c r="E348" s="113">
        <v>0</v>
      </c>
      <c r="F348" s="113">
        <v>0</v>
      </c>
      <c r="G348" s="113">
        <v>0</v>
      </c>
      <c r="H348" s="113">
        <v>0</v>
      </c>
      <c r="I348" s="113">
        <v>0</v>
      </c>
      <c r="J348" s="113">
        <v>0</v>
      </c>
      <c r="K348" s="113">
        <v>0</v>
      </c>
      <c r="L348" s="113">
        <v>0</v>
      </c>
      <c r="M348" s="113">
        <v>0</v>
      </c>
      <c r="N348" s="113">
        <v>0</v>
      </c>
      <c r="O348" s="113">
        <v>0</v>
      </c>
      <c r="P348" s="113">
        <v>0</v>
      </c>
      <c r="Q348" s="113">
        <v>0</v>
      </c>
      <c r="R348" s="113">
        <v>0</v>
      </c>
      <c r="S348" s="113">
        <v>0</v>
      </c>
      <c r="T348" s="113">
        <v>0</v>
      </c>
      <c r="U348" s="113">
        <v>0</v>
      </c>
      <c r="V348" s="113">
        <v>0</v>
      </c>
      <c r="W348" s="113">
        <v>0</v>
      </c>
      <c r="X348" s="113">
        <v>0</v>
      </c>
      <c r="Y348" s="113">
        <v>0</v>
      </c>
      <c r="Z348" s="113">
        <v>0</v>
      </c>
      <c r="AA348" s="113">
        <v>0</v>
      </c>
      <c r="AB348" s="113">
        <v>0</v>
      </c>
      <c r="AC348" s="113">
        <v>0</v>
      </c>
      <c r="AD348" s="113">
        <v>0</v>
      </c>
      <c r="AE348" s="113">
        <v>0</v>
      </c>
      <c r="AF348" s="113">
        <v>0</v>
      </c>
      <c r="AG348" s="113">
        <v>0</v>
      </c>
      <c r="AH348" s="113">
        <v>0</v>
      </c>
      <c r="AI348" s="113">
        <v>0</v>
      </c>
      <c r="AJ348" s="113">
        <v>0</v>
      </c>
      <c r="AK348" s="113">
        <v>0</v>
      </c>
      <c r="AL348" s="113">
        <v>0</v>
      </c>
      <c r="AM348" s="113">
        <f t="shared" si="5"/>
        <v>0</v>
      </c>
      <c r="AP348" s="70"/>
    </row>
    <row r="349" spans="1:42" ht="33" hidden="1" customHeight="1">
      <c r="A349" s="87">
        <v>1267</v>
      </c>
      <c r="B349" s="88" t="s">
        <v>984</v>
      </c>
      <c r="C349" s="115" t="s">
        <v>1406</v>
      </c>
      <c r="D349" s="113">
        <v>0</v>
      </c>
      <c r="E349" s="113">
        <v>0</v>
      </c>
      <c r="F349" s="113">
        <v>0</v>
      </c>
      <c r="G349" s="113">
        <v>0</v>
      </c>
      <c r="H349" s="113">
        <v>0</v>
      </c>
      <c r="I349" s="113">
        <v>0</v>
      </c>
      <c r="J349" s="113">
        <v>0</v>
      </c>
      <c r="K349" s="113">
        <v>0</v>
      </c>
      <c r="L349" s="113">
        <v>0</v>
      </c>
      <c r="M349" s="113">
        <v>0</v>
      </c>
      <c r="N349" s="113">
        <v>0</v>
      </c>
      <c r="O349" s="113">
        <v>0</v>
      </c>
      <c r="P349" s="113">
        <v>0</v>
      </c>
      <c r="Q349" s="113">
        <v>0</v>
      </c>
      <c r="R349" s="113">
        <v>0</v>
      </c>
      <c r="S349" s="113">
        <v>0</v>
      </c>
      <c r="T349" s="113">
        <v>0</v>
      </c>
      <c r="U349" s="113">
        <v>0</v>
      </c>
      <c r="V349" s="113">
        <v>0</v>
      </c>
      <c r="W349" s="113">
        <v>0</v>
      </c>
      <c r="X349" s="113">
        <v>0</v>
      </c>
      <c r="Y349" s="113">
        <v>0</v>
      </c>
      <c r="Z349" s="113">
        <v>0</v>
      </c>
      <c r="AA349" s="113">
        <v>0</v>
      </c>
      <c r="AB349" s="113">
        <v>0</v>
      </c>
      <c r="AC349" s="113">
        <v>0</v>
      </c>
      <c r="AD349" s="113">
        <v>0</v>
      </c>
      <c r="AE349" s="113">
        <v>0</v>
      </c>
      <c r="AF349" s="113">
        <v>0</v>
      </c>
      <c r="AG349" s="113">
        <v>0</v>
      </c>
      <c r="AH349" s="113">
        <v>0</v>
      </c>
      <c r="AI349" s="113">
        <v>0</v>
      </c>
      <c r="AJ349" s="113">
        <v>0</v>
      </c>
      <c r="AK349" s="113">
        <v>0</v>
      </c>
      <c r="AL349" s="113">
        <v>0</v>
      </c>
      <c r="AM349" s="113">
        <f t="shared" si="5"/>
        <v>0</v>
      </c>
      <c r="AP349" s="70"/>
    </row>
    <row r="350" spans="1:42" ht="33" hidden="1" customHeight="1">
      <c r="A350" s="87">
        <v>1268</v>
      </c>
      <c r="B350" s="88" t="s">
        <v>985</v>
      </c>
      <c r="C350" s="115" t="s">
        <v>1406</v>
      </c>
      <c r="D350" s="113">
        <v>0</v>
      </c>
      <c r="E350" s="113">
        <v>0</v>
      </c>
      <c r="F350" s="113">
        <v>0</v>
      </c>
      <c r="G350" s="113">
        <v>0</v>
      </c>
      <c r="H350" s="113">
        <v>0</v>
      </c>
      <c r="I350" s="113">
        <v>0</v>
      </c>
      <c r="J350" s="113">
        <v>0</v>
      </c>
      <c r="K350" s="113">
        <v>0</v>
      </c>
      <c r="L350" s="113">
        <v>0</v>
      </c>
      <c r="M350" s="113">
        <v>0</v>
      </c>
      <c r="N350" s="113">
        <v>0</v>
      </c>
      <c r="O350" s="113">
        <v>0</v>
      </c>
      <c r="P350" s="113">
        <v>0</v>
      </c>
      <c r="Q350" s="113">
        <v>0</v>
      </c>
      <c r="R350" s="113">
        <v>0</v>
      </c>
      <c r="S350" s="113">
        <v>0</v>
      </c>
      <c r="T350" s="113">
        <v>0</v>
      </c>
      <c r="U350" s="113">
        <v>0</v>
      </c>
      <c r="V350" s="113">
        <v>0</v>
      </c>
      <c r="W350" s="113">
        <v>0</v>
      </c>
      <c r="X350" s="113">
        <v>0</v>
      </c>
      <c r="Y350" s="113">
        <v>0</v>
      </c>
      <c r="Z350" s="113">
        <v>0</v>
      </c>
      <c r="AA350" s="113">
        <v>0</v>
      </c>
      <c r="AB350" s="113">
        <v>0</v>
      </c>
      <c r="AC350" s="113">
        <v>0</v>
      </c>
      <c r="AD350" s="113">
        <v>0</v>
      </c>
      <c r="AE350" s="113">
        <v>0</v>
      </c>
      <c r="AF350" s="113">
        <v>0</v>
      </c>
      <c r="AG350" s="113">
        <v>0</v>
      </c>
      <c r="AH350" s="113">
        <v>0</v>
      </c>
      <c r="AI350" s="113">
        <v>0</v>
      </c>
      <c r="AJ350" s="113">
        <v>0</v>
      </c>
      <c r="AK350" s="113">
        <v>0</v>
      </c>
      <c r="AL350" s="113">
        <v>0</v>
      </c>
      <c r="AM350" s="113">
        <f t="shared" si="5"/>
        <v>0</v>
      </c>
      <c r="AP350" s="70"/>
    </row>
    <row r="351" spans="1:42" ht="33" hidden="1" customHeight="1">
      <c r="A351" s="87">
        <v>1269</v>
      </c>
      <c r="B351" s="88" t="s">
        <v>986</v>
      </c>
      <c r="C351" s="115" t="s">
        <v>1406</v>
      </c>
      <c r="D351" s="113">
        <v>0</v>
      </c>
      <c r="E351" s="113">
        <v>0</v>
      </c>
      <c r="F351" s="113">
        <v>0</v>
      </c>
      <c r="G351" s="113">
        <v>0</v>
      </c>
      <c r="H351" s="113">
        <v>0</v>
      </c>
      <c r="I351" s="113">
        <v>0</v>
      </c>
      <c r="J351" s="113">
        <v>0</v>
      </c>
      <c r="K351" s="113">
        <v>0</v>
      </c>
      <c r="L351" s="113">
        <v>0</v>
      </c>
      <c r="M351" s="113">
        <v>0</v>
      </c>
      <c r="N351" s="113">
        <v>0</v>
      </c>
      <c r="O351" s="113">
        <v>0</v>
      </c>
      <c r="P351" s="113">
        <v>0</v>
      </c>
      <c r="Q351" s="113">
        <v>0</v>
      </c>
      <c r="R351" s="113">
        <v>0</v>
      </c>
      <c r="S351" s="113">
        <v>0</v>
      </c>
      <c r="T351" s="113">
        <v>0</v>
      </c>
      <c r="U351" s="113">
        <v>0</v>
      </c>
      <c r="V351" s="113">
        <v>0</v>
      </c>
      <c r="W351" s="113">
        <v>0</v>
      </c>
      <c r="X351" s="113">
        <v>0</v>
      </c>
      <c r="Y351" s="113">
        <v>0</v>
      </c>
      <c r="Z351" s="113">
        <v>0</v>
      </c>
      <c r="AA351" s="113">
        <v>0</v>
      </c>
      <c r="AB351" s="113">
        <v>0</v>
      </c>
      <c r="AC351" s="113">
        <v>0</v>
      </c>
      <c r="AD351" s="113">
        <v>0</v>
      </c>
      <c r="AE351" s="113">
        <v>0</v>
      </c>
      <c r="AF351" s="113">
        <v>0</v>
      </c>
      <c r="AG351" s="113">
        <v>0</v>
      </c>
      <c r="AH351" s="113">
        <v>0</v>
      </c>
      <c r="AI351" s="113">
        <v>0</v>
      </c>
      <c r="AJ351" s="113">
        <v>0</v>
      </c>
      <c r="AK351" s="113">
        <v>0</v>
      </c>
      <c r="AL351" s="113">
        <v>0</v>
      </c>
      <c r="AM351" s="113">
        <f t="shared" si="5"/>
        <v>0</v>
      </c>
      <c r="AP351" s="70"/>
    </row>
    <row r="352" spans="1:42" ht="33" hidden="1" customHeight="1">
      <c r="A352" s="87">
        <v>1270</v>
      </c>
      <c r="B352" s="88" t="s">
        <v>987</v>
      </c>
      <c r="C352" s="115" t="s">
        <v>1406</v>
      </c>
      <c r="D352" s="113">
        <v>0</v>
      </c>
      <c r="E352" s="113">
        <v>0</v>
      </c>
      <c r="F352" s="113">
        <v>0</v>
      </c>
      <c r="G352" s="113">
        <v>0</v>
      </c>
      <c r="H352" s="113">
        <v>0</v>
      </c>
      <c r="I352" s="113">
        <v>0</v>
      </c>
      <c r="J352" s="113">
        <v>0</v>
      </c>
      <c r="K352" s="113">
        <v>0</v>
      </c>
      <c r="L352" s="113">
        <v>0</v>
      </c>
      <c r="M352" s="113">
        <v>0</v>
      </c>
      <c r="N352" s="113">
        <v>0</v>
      </c>
      <c r="O352" s="113">
        <v>0</v>
      </c>
      <c r="P352" s="113">
        <v>0</v>
      </c>
      <c r="Q352" s="113">
        <v>0</v>
      </c>
      <c r="R352" s="113">
        <v>0</v>
      </c>
      <c r="S352" s="113">
        <v>0</v>
      </c>
      <c r="T352" s="113">
        <v>0</v>
      </c>
      <c r="U352" s="113">
        <v>0</v>
      </c>
      <c r="V352" s="113">
        <v>0</v>
      </c>
      <c r="W352" s="113">
        <v>0</v>
      </c>
      <c r="X352" s="113">
        <v>0</v>
      </c>
      <c r="Y352" s="113">
        <v>0</v>
      </c>
      <c r="Z352" s="113">
        <v>0</v>
      </c>
      <c r="AA352" s="113">
        <v>0</v>
      </c>
      <c r="AB352" s="113">
        <v>0</v>
      </c>
      <c r="AC352" s="113">
        <v>0</v>
      </c>
      <c r="AD352" s="113">
        <v>0</v>
      </c>
      <c r="AE352" s="113">
        <v>0</v>
      </c>
      <c r="AF352" s="113">
        <v>0</v>
      </c>
      <c r="AG352" s="113">
        <v>0</v>
      </c>
      <c r="AH352" s="113">
        <v>0</v>
      </c>
      <c r="AI352" s="113">
        <v>0</v>
      </c>
      <c r="AJ352" s="113">
        <v>0</v>
      </c>
      <c r="AK352" s="113">
        <v>0</v>
      </c>
      <c r="AL352" s="113">
        <v>0</v>
      </c>
      <c r="AM352" s="113">
        <f t="shared" si="5"/>
        <v>0</v>
      </c>
      <c r="AP352" s="70"/>
    </row>
    <row r="353" spans="1:42" ht="33" hidden="1" customHeight="1">
      <c r="A353" s="87">
        <v>1271</v>
      </c>
      <c r="B353" s="88" t="s">
        <v>988</v>
      </c>
      <c r="C353" s="115" t="s">
        <v>1406</v>
      </c>
      <c r="D353" s="113">
        <v>0</v>
      </c>
      <c r="E353" s="113">
        <v>0</v>
      </c>
      <c r="F353" s="113">
        <v>0</v>
      </c>
      <c r="G353" s="113">
        <v>0</v>
      </c>
      <c r="H353" s="113">
        <v>0</v>
      </c>
      <c r="I353" s="113">
        <v>0</v>
      </c>
      <c r="J353" s="113">
        <v>0</v>
      </c>
      <c r="K353" s="113">
        <v>0</v>
      </c>
      <c r="L353" s="113">
        <v>0</v>
      </c>
      <c r="M353" s="113">
        <v>0</v>
      </c>
      <c r="N353" s="113">
        <v>0</v>
      </c>
      <c r="O353" s="113">
        <v>0</v>
      </c>
      <c r="P353" s="113">
        <v>0</v>
      </c>
      <c r="Q353" s="113">
        <v>0</v>
      </c>
      <c r="R353" s="113">
        <v>0</v>
      </c>
      <c r="S353" s="113">
        <v>0</v>
      </c>
      <c r="T353" s="113">
        <v>0</v>
      </c>
      <c r="U353" s="113">
        <v>0</v>
      </c>
      <c r="V353" s="113">
        <v>0</v>
      </c>
      <c r="W353" s="113">
        <v>0</v>
      </c>
      <c r="X353" s="113">
        <v>0</v>
      </c>
      <c r="Y353" s="113">
        <v>0</v>
      </c>
      <c r="Z353" s="113">
        <v>0</v>
      </c>
      <c r="AA353" s="113">
        <v>0</v>
      </c>
      <c r="AB353" s="113">
        <v>0</v>
      </c>
      <c r="AC353" s="113">
        <v>0</v>
      </c>
      <c r="AD353" s="113">
        <v>0</v>
      </c>
      <c r="AE353" s="113">
        <v>0</v>
      </c>
      <c r="AF353" s="113">
        <v>0</v>
      </c>
      <c r="AG353" s="113">
        <v>0</v>
      </c>
      <c r="AH353" s="113">
        <v>0</v>
      </c>
      <c r="AI353" s="113">
        <v>0</v>
      </c>
      <c r="AJ353" s="113">
        <v>0</v>
      </c>
      <c r="AK353" s="113">
        <v>0</v>
      </c>
      <c r="AL353" s="113">
        <v>0</v>
      </c>
      <c r="AM353" s="113">
        <f t="shared" si="5"/>
        <v>0</v>
      </c>
      <c r="AP353" s="70"/>
    </row>
    <row r="354" spans="1:42" ht="33" hidden="1" customHeight="1">
      <c r="A354" s="87">
        <v>1272</v>
      </c>
      <c r="B354" s="88" t="s">
        <v>989</v>
      </c>
      <c r="C354" s="115" t="s">
        <v>1406</v>
      </c>
      <c r="D354" s="113">
        <v>0</v>
      </c>
      <c r="E354" s="113">
        <v>0</v>
      </c>
      <c r="F354" s="113">
        <v>0</v>
      </c>
      <c r="G354" s="113">
        <v>0</v>
      </c>
      <c r="H354" s="113">
        <v>0</v>
      </c>
      <c r="I354" s="113">
        <v>0</v>
      </c>
      <c r="J354" s="113">
        <v>0</v>
      </c>
      <c r="K354" s="113">
        <v>0</v>
      </c>
      <c r="L354" s="113">
        <v>0</v>
      </c>
      <c r="M354" s="113">
        <v>0</v>
      </c>
      <c r="N354" s="113">
        <v>0</v>
      </c>
      <c r="O354" s="113">
        <v>0</v>
      </c>
      <c r="P354" s="113">
        <v>0</v>
      </c>
      <c r="Q354" s="113">
        <v>0</v>
      </c>
      <c r="R354" s="113">
        <v>0</v>
      </c>
      <c r="S354" s="113">
        <v>0</v>
      </c>
      <c r="T354" s="113">
        <v>0</v>
      </c>
      <c r="U354" s="113">
        <v>0</v>
      </c>
      <c r="V354" s="113">
        <v>0</v>
      </c>
      <c r="W354" s="113">
        <v>0</v>
      </c>
      <c r="X354" s="113">
        <v>0</v>
      </c>
      <c r="Y354" s="113">
        <v>0</v>
      </c>
      <c r="Z354" s="113">
        <v>0</v>
      </c>
      <c r="AA354" s="113">
        <v>0</v>
      </c>
      <c r="AB354" s="113">
        <v>0</v>
      </c>
      <c r="AC354" s="113">
        <v>0</v>
      </c>
      <c r="AD354" s="113">
        <v>0</v>
      </c>
      <c r="AE354" s="113">
        <v>0</v>
      </c>
      <c r="AF354" s="113">
        <v>0</v>
      </c>
      <c r="AG354" s="113">
        <v>0</v>
      </c>
      <c r="AH354" s="113">
        <v>0</v>
      </c>
      <c r="AI354" s="113">
        <v>0</v>
      </c>
      <c r="AJ354" s="113">
        <v>0</v>
      </c>
      <c r="AK354" s="113">
        <v>0</v>
      </c>
      <c r="AL354" s="113">
        <v>0</v>
      </c>
      <c r="AM354" s="113">
        <f t="shared" si="5"/>
        <v>0</v>
      </c>
      <c r="AP354" s="70"/>
    </row>
    <row r="355" spans="1:42" ht="33" hidden="1" customHeight="1">
      <c r="A355" s="87">
        <v>1273</v>
      </c>
      <c r="B355" s="88" t="s">
        <v>990</v>
      </c>
      <c r="C355" s="115" t="s">
        <v>1406</v>
      </c>
      <c r="D355" s="113">
        <v>0</v>
      </c>
      <c r="E355" s="113">
        <v>0</v>
      </c>
      <c r="F355" s="113">
        <v>0</v>
      </c>
      <c r="G355" s="113">
        <v>0</v>
      </c>
      <c r="H355" s="113">
        <v>0</v>
      </c>
      <c r="I355" s="113">
        <v>0</v>
      </c>
      <c r="J355" s="113">
        <v>0</v>
      </c>
      <c r="K355" s="113">
        <v>0</v>
      </c>
      <c r="L355" s="113">
        <v>0</v>
      </c>
      <c r="M355" s="113">
        <v>0</v>
      </c>
      <c r="N355" s="113">
        <v>0</v>
      </c>
      <c r="O355" s="113">
        <v>0</v>
      </c>
      <c r="P355" s="113">
        <v>0</v>
      </c>
      <c r="Q355" s="113">
        <v>0</v>
      </c>
      <c r="R355" s="113">
        <v>0</v>
      </c>
      <c r="S355" s="113">
        <v>0</v>
      </c>
      <c r="T355" s="113">
        <v>0</v>
      </c>
      <c r="U355" s="113">
        <v>0</v>
      </c>
      <c r="V355" s="113">
        <v>0</v>
      </c>
      <c r="W355" s="113">
        <v>0</v>
      </c>
      <c r="X355" s="113">
        <v>0</v>
      </c>
      <c r="Y355" s="113">
        <v>0</v>
      </c>
      <c r="Z355" s="113">
        <v>0</v>
      </c>
      <c r="AA355" s="113">
        <v>0</v>
      </c>
      <c r="AB355" s="113">
        <v>0</v>
      </c>
      <c r="AC355" s="113">
        <v>0</v>
      </c>
      <c r="AD355" s="113">
        <v>0</v>
      </c>
      <c r="AE355" s="113">
        <v>0</v>
      </c>
      <c r="AF355" s="113">
        <v>0</v>
      </c>
      <c r="AG355" s="113">
        <v>0</v>
      </c>
      <c r="AH355" s="113">
        <v>0</v>
      </c>
      <c r="AI355" s="113">
        <v>0</v>
      </c>
      <c r="AJ355" s="113">
        <v>0</v>
      </c>
      <c r="AK355" s="113">
        <v>0</v>
      </c>
      <c r="AL355" s="113">
        <v>0</v>
      </c>
      <c r="AM355" s="113">
        <f t="shared" si="5"/>
        <v>0</v>
      </c>
      <c r="AP355" s="70"/>
    </row>
    <row r="356" spans="1:42" ht="33" hidden="1" customHeight="1">
      <c r="A356" s="87">
        <v>1274</v>
      </c>
      <c r="B356" s="88" t="s">
        <v>991</v>
      </c>
      <c r="C356" s="115" t="s">
        <v>1406</v>
      </c>
      <c r="D356" s="113">
        <v>0</v>
      </c>
      <c r="E356" s="113">
        <v>0</v>
      </c>
      <c r="F356" s="113">
        <v>0</v>
      </c>
      <c r="G356" s="113">
        <v>0</v>
      </c>
      <c r="H356" s="113">
        <v>0</v>
      </c>
      <c r="I356" s="113">
        <v>0</v>
      </c>
      <c r="J356" s="113">
        <v>0</v>
      </c>
      <c r="K356" s="113">
        <v>0</v>
      </c>
      <c r="L356" s="113">
        <v>0</v>
      </c>
      <c r="M356" s="113">
        <v>0</v>
      </c>
      <c r="N356" s="113">
        <v>0</v>
      </c>
      <c r="O356" s="113">
        <v>0</v>
      </c>
      <c r="P356" s="113">
        <v>0</v>
      </c>
      <c r="Q356" s="113">
        <v>0</v>
      </c>
      <c r="R356" s="113">
        <v>0</v>
      </c>
      <c r="S356" s="113">
        <v>0</v>
      </c>
      <c r="T356" s="113">
        <v>0</v>
      </c>
      <c r="U356" s="113">
        <v>0</v>
      </c>
      <c r="V356" s="113">
        <v>0</v>
      </c>
      <c r="W356" s="113">
        <v>0</v>
      </c>
      <c r="X356" s="113">
        <v>0</v>
      </c>
      <c r="Y356" s="113">
        <v>0</v>
      </c>
      <c r="Z356" s="113">
        <v>0</v>
      </c>
      <c r="AA356" s="113">
        <v>0</v>
      </c>
      <c r="AB356" s="113">
        <v>0</v>
      </c>
      <c r="AC356" s="113">
        <v>0</v>
      </c>
      <c r="AD356" s="113">
        <v>0</v>
      </c>
      <c r="AE356" s="113">
        <v>0</v>
      </c>
      <c r="AF356" s="113">
        <v>0</v>
      </c>
      <c r="AG356" s="113">
        <v>0</v>
      </c>
      <c r="AH356" s="113">
        <v>0</v>
      </c>
      <c r="AI356" s="113">
        <v>0</v>
      </c>
      <c r="AJ356" s="113">
        <v>0</v>
      </c>
      <c r="AK356" s="113">
        <v>0</v>
      </c>
      <c r="AL356" s="113">
        <v>0</v>
      </c>
      <c r="AM356" s="113">
        <f t="shared" si="5"/>
        <v>0</v>
      </c>
      <c r="AP356" s="70"/>
    </row>
    <row r="357" spans="1:42" ht="33" hidden="1" customHeight="1">
      <c r="A357" s="87">
        <v>1275</v>
      </c>
      <c r="B357" s="88" t="s">
        <v>992</v>
      </c>
      <c r="C357" s="115" t="s">
        <v>1406</v>
      </c>
      <c r="D357" s="113">
        <v>0</v>
      </c>
      <c r="E357" s="113">
        <v>0</v>
      </c>
      <c r="F357" s="113">
        <v>0</v>
      </c>
      <c r="G357" s="113">
        <v>0</v>
      </c>
      <c r="H357" s="113">
        <v>0</v>
      </c>
      <c r="I357" s="113">
        <v>0</v>
      </c>
      <c r="J357" s="113">
        <v>0</v>
      </c>
      <c r="K357" s="113">
        <v>0</v>
      </c>
      <c r="L357" s="113">
        <v>0</v>
      </c>
      <c r="M357" s="113">
        <v>0</v>
      </c>
      <c r="N357" s="113">
        <v>0</v>
      </c>
      <c r="O357" s="113">
        <v>0</v>
      </c>
      <c r="P357" s="113">
        <v>0</v>
      </c>
      <c r="Q357" s="113">
        <v>0</v>
      </c>
      <c r="R357" s="113">
        <v>0</v>
      </c>
      <c r="S357" s="113">
        <v>0</v>
      </c>
      <c r="T357" s="113">
        <v>0</v>
      </c>
      <c r="U357" s="113">
        <v>0</v>
      </c>
      <c r="V357" s="113">
        <v>0</v>
      </c>
      <c r="W357" s="113">
        <v>0</v>
      </c>
      <c r="X357" s="113">
        <v>0</v>
      </c>
      <c r="Y357" s="113">
        <v>0</v>
      </c>
      <c r="Z357" s="113">
        <v>0</v>
      </c>
      <c r="AA357" s="113">
        <v>0</v>
      </c>
      <c r="AB357" s="113">
        <v>0</v>
      </c>
      <c r="AC357" s="113">
        <v>0</v>
      </c>
      <c r="AD357" s="113">
        <v>0</v>
      </c>
      <c r="AE357" s="113">
        <v>0</v>
      </c>
      <c r="AF357" s="113">
        <v>0</v>
      </c>
      <c r="AG357" s="113">
        <v>0</v>
      </c>
      <c r="AH357" s="113">
        <v>0</v>
      </c>
      <c r="AI357" s="113">
        <v>0</v>
      </c>
      <c r="AJ357" s="113">
        <v>0</v>
      </c>
      <c r="AK357" s="113">
        <v>0</v>
      </c>
      <c r="AL357" s="113">
        <v>0</v>
      </c>
      <c r="AM357" s="113">
        <f t="shared" si="5"/>
        <v>0</v>
      </c>
      <c r="AP357" s="70"/>
    </row>
    <row r="358" spans="1:42" ht="33" hidden="1" customHeight="1">
      <c r="A358" s="87">
        <v>1276</v>
      </c>
      <c r="B358" s="88" t="s">
        <v>993</v>
      </c>
      <c r="C358" s="115" t="s">
        <v>1406</v>
      </c>
      <c r="D358" s="113">
        <v>0</v>
      </c>
      <c r="E358" s="113">
        <v>0</v>
      </c>
      <c r="F358" s="113">
        <v>0</v>
      </c>
      <c r="G358" s="113">
        <v>0</v>
      </c>
      <c r="H358" s="113">
        <v>0</v>
      </c>
      <c r="I358" s="113">
        <v>0</v>
      </c>
      <c r="J358" s="113">
        <v>0</v>
      </c>
      <c r="K358" s="113">
        <v>0</v>
      </c>
      <c r="L358" s="113">
        <v>0</v>
      </c>
      <c r="M358" s="113">
        <v>0</v>
      </c>
      <c r="N358" s="113">
        <v>0</v>
      </c>
      <c r="O358" s="113">
        <v>0</v>
      </c>
      <c r="P358" s="113">
        <v>0</v>
      </c>
      <c r="Q358" s="113">
        <v>0</v>
      </c>
      <c r="R358" s="113">
        <v>0</v>
      </c>
      <c r="S358" s="113">
        <v>0</v>
      </c>
      <c r="T358" s="113">
        <v>0</v>
      </c>
      <c r="U358" s="113">
        <v>0</v>
      </c>
      <c r="V358" s="113">
        <v>0</v>
      </c>
      <c r="W358" s="113">
        <v>0</v>
      </c>
      <c r="X358" s="113">
        <v>0</v>
      </c>
      <c r="Y358" s="113">
        <v>0</v>
      </c>
      <c r="Z358" s="113">
        <v>0</v>
      </c>
      <c r="AA358" s="113">
        <v>0</v>
      </c>
      <c r="AB358" s="113">
        <v>0</v>
      </c>
      <c r="AC358" s="113">
        <v>0</v>
      </c>
      <c r="AD358" s="113">
        <v>0</v>
      </c>
      <c r="AE358" s="113">
        <v>0</v>
      </c>
      <c r="AF358" s="113">
        <v>0</v>
      </c>
      <c r="AG358" s="113">
        <v>0</v>
      </c>
      <c r="AH358" s="113">
        <v>0</v>
      </c>
      <c r="AI358" s="113">
        <v>0</v>
      </c>
      <c r="AJ358" s="113">
        <v>0</v>
      </c>
      <c r="AK358" s="113">
        <v>0</v>
      </c>
      <c r="AL358" s="113">
        <v>0</v>
      </c>
      <c r="AM358" s="113">
        <f t="shared" si="5"/>
        <v>0</v>
      </c>
      <c r="AP358" s="70"/>
    </row>
    <row r="359" spans="1:42" ht="33" hidden="1" customHeight="1">
      <c r="A359" s="87">
        <v>1277</v>
      </c>
      <c r="B359" s="88" t="s">
        <v>994</v>
      </c>
      <c r="C359" s="115" t="s">
        <v>1406</v>
      </c>
      <c r="D359" s="113">
        <v>0</v>
      </c>
      <c r="E359" s="113">
        <v>0</v>
      </c>
      <c r="F359" s="113">
        <v>0</v>
      </c>
      <c r="G359" s="113">
        <v>0</v>
      </c>
      <c r="H359" s="113">
        <v>0</v>
      </c>
      <c r="I359" s="113">
        <v>0</v>
      </c>
      <c r="J359" s="113">
        <v>0</v>
      </c>
      <c r="K359" s="113">
        <v>0</v>
      </c>
      <c r="L359" s="113">
        <v>0</v>
      </c>
      <c r="M359" s="113">
        <v>0</v>
      </c>
      <c r="N359" s="113">
        <v>0</v>
      </c>
      <c r="O359" s="113">
        <v>0</v>
      </c>
      <c r="P359" s="113">
        <v>0</v>
      </c>
      <c r="Q359" s="113">
        <v>0</v>
      </c>
      <c r="R359" s="113">
        <v>0</v>
      </c>
      <c r="S359" s="113">
        <v>0</v>
      </c>
      <c r="T359" s="113">
        <v>0</v>
      </c>
      <c r="U359" s="113">
        <v>0</v>
      </c>
      <c r="V359" s="113">
        <v>0</v>
      </c>
      <c r="W359" s="113">
        <v>0</v>
      </c>
      <c r="X359" s="113">
        <v>0</v>
      </c>
      <c r="Y359" s="113">
        <v>0</v>
      </c>
      <c r="Z359" s="113">
        <v>0</v>
      </c>
      <c r="AA359" s="113">
        <v>0</v>
      </c>
      <c r="AB359" s="113">
        <v>0</v>
      </c>
      <c r="AC359" s="113">
        <v>0</v>
      </c>
      <c r="AD359" s="113">
        <v>0</v>
      </c>
      <c r="AE359" s="113">
        <v>0</v>
      </c>
      <c r="AF359" s="113">
        <v>0</v>
      </c>
      <c r="AG359" s="113">
        <v>0</v>
      </c>
      <c r="AH359" s="113">
        <v>0</v>
      </c>
      <c r="AI359" s="113">
        <v>0</v>
      </c>
      <c r="AJ359" s="113">
        <v>0</v>
      </c>
      <c r="AK359" s="113">
        <v>0</v>
      </c>
      <c r="AL359" s="113">
        <v>0</v>
      </c>
      <c r="AM359" s="113">
        <f t="shared" si="5"/>
        <v>0</v>
      </c>
      <c r="AP359" s="70"/>
    </row>
    <row r="360" spans="1:42" ht="33" hidden="1" customHeight="1">
      <c r="A360" s="87">
        <v>1278</v>
      </c>
      <c r="B360" s="88" t="s">
        <v>995</v>
      </c>
      <c r="C360" s="115" t="s">
        <v>1406</v>
      </c>
      <c r="D360" s="113">
        <v>0</v>
      </c>
      <c r="E360" s="113">
        <v>0</v>
      </c>
      <c r="F360" s="113">
        <v>0</v>
      </c>
      <c r="G360" s="113">
        <v>0</v>
      </c>
      <c r="H360" s="113">
        <v>0</v>
      </c>
      <c r="I360" s="113">
        <v>0</v>
      </c>
      <c r="J360" s="113">
        <v>0</v>
      </c>
      <c r="K360" s="113">
        <v>0</v>
      </c>
      <c r="L360" s="113">
        <v>0</v>
      </c>
      <c r="M360" s="113">
        <v>0</v>
      </c>
      <c r="N360" s="113">
        <v>0</v>
      </c>
      <c r="O360" s="113">
        <v>0</v>
      </c>
      <c r="P360" s="113">
        <v>0</v>
      </c>
      <c r="Q360" s="113">
        <v>0</v>
      </c>
      <c r="R360" s="113">
        <v>0</v>
      </c>
      <c r="S360" s="113">
        <v>0</v>
      </c>
      <c r="T360" s="113">
        <v>0</v>
      </c>
      <c r="U360" s="113">
        <v>0</v>
      </c>
      <c r="V360" s="113">
        <v>0</v>
      </c>
      <c r="W360" s="113">
        <v>0</v>
      </c>
      <c r="X360" s="113">
        <v>0</v>
      </c>
      <c r="Y360" s="113">
        <v>0</v>
      </c>
      <c r="Z360" s="113">
        <v>0</v>
      </c>
      <c r="AA360" s="113">
        <v>0</v>
      </c>
      <c r="AB360" s="113">
        <v>0</v>
      </c>
      <c r="AC360" s="113">
        <v>0</v>
      </c>
      <c r="AD360" s="113">
        <v>0</v>
      </c>
      <c r="AE360" s="113">
        <v>0</v>
      </c>
      <c r="AF360" s="113">
        <v>0</v>
      </c>
      <c r="AG360" s="113">
        <v>0</v>
      </c>
      <c r="AH360" s="113">
        <v>0</v>
      </c>
      <c r="AI360" s="113">
        <v>0</v>
      </c>
      <c r="AJ360" s="113">
        <v>0</v>
      </c>
      <c r="AK360" s="113">
        <v>0</v>
      </c>
      <c r="AL360" s="113">
        <v>0</v>
      </c>
      <c r="AM360" s="113">
        <f t="shared" si="5"/>
        <v>0</v>
      </c>
      <c r="AP360" s="70"/>
    </row>
    <row r="361" spans="1:42" ht="33" hidden="1" customHeight="1">
      <c r="A361" s="87">
        <v>1279</v>
      </c>
      <c r="B361" s="88" t="s">
        <v>996</v>
      </c>
      <c r="C361" s="115" t="s">
        <v>1406</v>
      </c>
      <c r="D361" s="113">
        <v>0</v>
      </c>
      <c r="E361" s="113">
        <v>0</v>
      </c>
      <c r="F361" s="113">
        <v>0</v>
      </c>
      <c r="G361" s="113">
        <v>0</v>
      </c>
      <c r="H361" s="113">
        <v>0</v>
      </c>
      <c r="I361" s="113">
        <v>0</v>
      </c>
      <c r="J361" s="113">
        <v>0</v>
      </c>
      <c r="K361" s="113">
        <v>0</v>
      </c>
      <c r="L361" s="113">
        <v>0</v>
      </c>
      <c r="M361" s="113">
        <v>0</v>
      </c>
      <c r="N361" s="113">
        <v>0</v>
      </c>
      <c r="O361" s="113">
        <v>0</v>
      </c>
      <c r="P361" s="113">
        <v>0</v>
      </c>
      <c r="Q361" s="113">
        <v>0</v>
      </c>
      <c r="R361" s="113">
        <v>0</v>
      </c>
      <c r="S361" s="113">
        <v>0</v>
      </c>
      <c r="T361" s="113">
        <v>0</v>
      </c>
      <c r="U361" s="113">
        <v>0</v>
      </c>
      <c r="V361" s="113">
        <v>0</v>
      </c>
      <c r="W361" s="113">
        <v>0</v>
      </c>
      <c r="X361" s="113">
        <v>0</v>
      </c>
      <c r="Y361" s="113">
        <v>0</v>
      </c>
      <c r="Z361" s="113">
        <v>0</v>
      </c>
      <c r="AA361" s="113">
        <v>0</v>
      </c>
      <c r="AB361" s="113">
        <v>0</v>
      </c>
      <c r="AC361" s="113">
        <v>0</v>
      </c>
      <c r="AD361" s="113">
        <v>0</v>
      </c>
      <c r="AE361" s="113">
        <v>0</v>
      </c>
      <c r="AF361" s="113">
        <v>0</v>
      </c>
      <c r="AG361" s="113">
        <v>0</v>
      </c>
      <c r="AH361" s="113">
        <v>0</v>
      </c>
      <c r="AI361" s="113">
        <v>0</v>
      </c>
      <c r="AJ361" s="113">
        <v>0</v>
      </c>
      <c r="AK361" s="113">
        <v>0</v>
      </c>
      <c r="AL361" s="113">
        <v>0</v>
      </c>
      <c r="AM361" s="113">
        <f t="shared" si="5"/>
        <v>0</v>
      </c>
      <c r="AP361" s="70"/>
    </row>
    <row r="362" spans="1:42" ht="33" hidden="1" customHeight="1">
      <c r="A362" s="87">
        <v>1280</v>
      </c>
      <c r="B362" s="88" t="s">
        <v>997</v>
      </c>
      <c r="C362" s="115" t="s">
        <v>1406</v>
      </c>
      <c r="D362" s="113">
        <v>0</v>
      </c>
      <c r="E362" s="113">
        <v>0</v>
      </c>
      <c r="F362" s="113">
        <v>0</v>
      </c>
      <c r="G362" s="113">
        <v>0</v>
      </c>
      <c r="H362" s="113">
        <v>0</v>
      </c>
      <c r="I362" s="113">
        <v>0</v>
      </c>
      <c r="J362" s="113">
        <v>0</v>
      </c>
      <c r="K362" s="113">
        <v>0</v>
      </c>
      <c r="L362" s="113">
        <v>0</v>
      </c>
      <c r="M362" s="113">
        <v>0</v>
      </c>
      <c r="N362" s="113">
        <v>0</v>
      </c>
      <c r="O362" s="113">
        <v>0</v>
      </c>
      <c r="P362" s="113">
        <v>0</v>
      </c>
      <c r="Q362" s="113">
        <v>0</v>
      </c>
      <c r="R362" s="113">
        <v>0</v>
      </c>
      <c r="S362" s="113">
        <v>0</v>
      </c>
      <c r="T362" s="113">
        <v>0</v>
      </c>
      <c r="U362" s="113">
        <v>0</v>
      </c>
      <c r="V362" s="113">
        <v>0</v>
      </c>
      <c r="W362" s="113">
        <v>0</v>
      </c>
      <c r="X362" s="113">
        <v>0</v>
      </c>
      <c r="Y362" s="113">
        <v>0</v>
      </c>
      <c r="Z362" s="113">
        <v>0</v>
      </c>
      <c r="AA362" s="113">
        <v>0</v>
      </c>
      <c r="AB362" s="113">
        <v>0</v>
      </c>
      <c r="AC362" s="113">
        <v>0</v>
      </c>
      <c r="AD362" s="113">
        <v>0</v>
      </c>
      <c r="AE362" s="113">
        <v>0</v>
      </c>
      <c r="AF362" s="113">
        <v>0</v>
      </c>
      <c r="AG362" s="113">
        <v>0</v>
      </c>
      <c r="AH362" s="113">
        <v>0</v>
      </c>
      <c r="AI362" s="113">
        <v>0</v>
      </c>
      <c r="AJ362" s="113">
        <v>0</v>
      </c>
      <c r="AK362" s="113">
        <v>0</v>
      </c>
      <c r="AL362" s="113">
        <v>0</v>
      </c>
      <c r="AM362" s="113">
        <f t="shared" si="5"/>
        <v>0</v>
      </c>
      <c r="AP362" s="70"/>
    </row>
    <row r="363" spans="1:42" ht="33" hidden="1" customHeight="1">
      <c r="A363" s="87">
        <v>1281</v>
      </c>
      <c r="B363" s="88" t="s">
        <v>998</v>
      </c>
      <c r="C363" s="115" t="s">
        <v>1406</v>
      </c>
      <c r="D363" s="113">
        <v>0</v>
      </c>
      <c r="E363" s="113">
        <v>0</v>
      </c>
      <c r="F363" s="113">
        <v>0</v>
      </c>
      <c r="G363" s="113">
        <v>0</v>
      </c>
      <c r="H363" s="113">
        <v>0</v>
      </c>
      <c r="I363" s="113">
        <v>0</v>
      </c>
      <c r="J363" s="113">
        <v>0</v>
      </c>
      <c r="K363" s="113">
        <v>0</v>
      </c>
      <c r="L363" s="113">
        <v>0</v>
      </c>
      <c r="M363" s="113">
        <v>0</v>
      </c>
      <c r="N363" s="113">
        <v>0</v>
      </c>
      <c r="O363" s="113">
        <v>0</v>
      </c>
      <c r="P363" s="113">
        <v>0</v>
      </c>
      <c r="Q363" s="113">
        <v>0</v>
      </c>
      <c r="R363" s="113">
        <v>0</v>
      </c>
      <c r="S363" s="113">
        <v>0</v>
      </c>
      <c r="T363" s="113">
        <v>0</v>
      </c>
      <c r="U363" s="113">
        <v>0</v>
      </c>
      <c r="V363" s="113">
        <v>0</v>
      </c>
      <c r="W363" s="113">
        <v>0</v>
      </c>
      <c r="X363" s="113">
        <v>0</v>
      </c>
      <c r="Y363" s="113">
        <v>0</v>
      </c>
      <c r="Z363" s="113">
        <v>0</v>
      </c>
      <c r="AA363" s="113">
        <v>0</v>
      </c>
      <c r="AB363" s="113">
        <v>0</v>
      </c>
      <c r="AC363" s="113">
        <v>0</v>
      </c>
      <c r="AD363" s="113">
        <v>0</v>
      </c>
      <c r="AE363" s="113">
        <v>0</v>
      </c>
      <c r="AF363" s="113">
        <v>0</v>
      </c>
      <c r="AG363" s="113">
        <v>0</v>
      </c>
      <c r="AH363" s="113">
        <v>0</v>
      </c>
      <c r="AI363" s="113">
        <v>0</v>
      </c>
      <c r="AJ363" s="113">
        <v>0</v>
      </c>
      <c r="AK363" s="113">
        <v>0</v>
      </c>
      <c r="AL363" s="113">
        <v>0</v>
      </c>
      <c r="AM363" s="113">
        <f t="shared" si="5"/>
        <v>0</v>
      </c>
      <c r="AP363" s="70"/>
    </row>
    <row r="364" spans="1:42" ht="33" hidden="1" customHeight="1">
      <c r="A364" s="87">
        <v>1282</v>
      </c>
      <c r="B364" s="88" t="s">
        <v>999</v>
      </c>
      <c r="C364" s="115" t="s">
        <v>1406</v>
      </c>
      <c r="D364" s="113">
        <v>0</v>
      </c>
      <c r="E364" s="113">
        <v>0</v>
      </c>
      <c r="F364" s="113">
        <v>0</v>
      </c>
      <c r="G364" s="113">
        <v>0</v>
      </c>
      <c r="H364" s="113">
        <v>0</v>
      </c>
      <c r="I364" s="113">
        <v>0</v>
      </c>
      <c r="J364" s="113">
        <v>0</v>
      </c>
      <c r="K364" s="113">
        <v>0</v>
      </c>
      <c r="L364" s="113">
        <v>0</v>
      </c>
      <c r="M364" s="113">
        <v>0</v>
      </c>
      <c r="N364" s="113">
        <v>0</v>
      </c>
      <c r="O364" s="113">
        <v>0</v>
      </c>
      <c r="P364" s="113">
        <v>0</v>
      </c>
      <c r="Q364" s="113">
        <v>0</v>
      </c>
      <c r="R364" s="113">
        <v>0</v>
      </c>
      <c r="S364" s="113">
        <v>0</v>
      </c>
      <c r="T364" s="113">
        <v>0</v>
      </c>
      <c r="U364" s="113">
        <v>0</v>
      </c>
      <c r="V364" s="113">
        <v>0</v>
      </c>
      <c r="W364" s="113">
        <v>0</v>
      </c>
      <c r="X364" s="113">
        <v>0</v>
      </c>
      <c r="Y364" s="113">
        <v>0</v>
      </c>
      <c r="Z364" s="113">
        <v>0</v>
      </c>
      <c r="AA364" s="113">
        <v>0</v>
      </c>
      <c r="AB364" s="113">
        <v>0</v>
      </c>
      <c r="AC364" s="113">
        <v>0</v>
      </c>
      <c r="AD364" s="113">
        <v>0</v>
      </c>
      <c r="AE364" s="113">
        <v>0</v>
      </c>
      <c r="AF364" s="113">
        <v>0</v>
      </c>
      <c r="AG364" s="113">
        <v>0</v>
      </c>
      <c r="AH364" s="113">
        <v>0</v>
      </c>
      <c r="AI364" s="113">
        <v>0</v>
      </c>
      <c r="AJ364" s="113">
        <v>0</v>
      </c>
      <c r="AK364" s="113">
        <v>0</v>
      </c>
      <c r="AL364" s="113">
        <v>0</v>
      </c>
      <c r="AM364" s="113">
        <f t="shared" si="5"/>
        <v>0</v>
      </c>
      <c r="AP364" s="70"/>
    </row>
    <row r="365" spans="1:42" ht="33" hidden="1" customHeight="1">
      <c r="A365" s="87">
        <v>1283</v>
      </c>
      <c r="B365" s="88" t="s">
        <v>1000</v>
      </c>
      <c r="C365" s="115" t="s">
        <v>1406</v>
      </c>
      <c r="D365" s="113">
        <v>0</v>
      </c>
      <c r="E365" s="113">
        <v>0</v>
      </c>
      <c r="F365" s="113">
        <v>0</v>
      </c>
      <c r="G365" s="113">
        <v>0</v>
      </c>
      <c r="H365" s="113">
        <v>0</v>
      </c>
      <c r="I365" s="113">
        <v>0</v>
      </c>
      <c r="J365" s="113">
        <v>0</v>
      </c>
      <c r="K365" s="113">
        <v>0</v>
      </c>
      <c r="L365" s="113">
        <v>0</v>
      </c>
      <c r="M365" s="113">
        <v>0</v>
      </c>
      <c r="N365" s="113">
        <v>0</v>
      </c>
      <c r="O365" s="113">
        <v>0</v>
      </c>
      <c r="P365" s="113">
        <v>0</v>
      </c>
      <c r="Q365" s="113">
        <v>0</v>
      </c>
      <c r="R365" s="113">
        <v>0</v>
      </c>
      <c r="S365" s="113">
        <v>0</v>
      </c>
      <c r="T365" s="113">
        <v>0</v>
      </c>
      <c r="U365" s="113">
        <v>0</v>
      </c>
      <c r="V365" s="113">
        <v>0</v>
      </c>
      <c r="W365" s="113">
        <v>0</v>
      </c>
      <c r="X365" s="113">
        <v>0</v>
      </c>
      <c r="Y365" s="113">
        <v>0</v>
      </c>
      <c r="Z365" s="113">
        <v>0</v>
      </c>
      <c r="AA365" s="113">
        <v>0</v>
      </c>
      <c r="AB365" s="113">
        <v>0</v>
      </c>
      <c r="AC365" s="113">
        <v>0</v>
      </c>
      <c r="AD365" s="113">
        <v>0</v>
      </c>
      <c r="AE365" s="113">
        <v>0</v>
      </c>
      <c r="AF365" s="113">
        <v>0</v>
      </c>
      <c r="AG365" s="113">
        <v>0</v>
      </c>
      <c r="AH365" s="113">
        <v>0</v>
      </c>
      <c r="AI365" s="113">
        <v>0</v>
      </c>
      <c r="AJ365" s="113">
        <v>0</v>
      </c>
      <c r="AK365" s="113">
        <v>0</v>
      </c>
      <c r="AL365" s="113">
        <v>0</v>
      </c>
      <c r="AM365" s="113">
        <f t="shared" si="5"/>
        <v>0</v>
      </c>
      <c r="AP365" s="70"/>
    </row>
    <row r="366" spans="1:42" ht="33" hidden="1" customHeight="1">
      <c r="A366" s="87">
        <v>1284</v>
      </c>
      <c r="B366" s="88" t="s">
        <v>1001</v>
      </c>
      <c r="C366" s="115" t="s">
        <v>1406</v>
      </c>
      <c r="D366" s="113">
        <v>0</v>
      </c>
      <c r="E366" s="113">
        <v>0</v>
      </c>
      <c r="F366" s="113">
        <v>0</v>
      </c>
      <c r="G366" s="113">
        <v>0</v>
      </c>
      <c r="H366" s="113">
        <v>0</v>
      </c>
      <c r="I366" s="113">
        <v>0</v>
      </c>
      <c r="J366" s="113">
        <v>0</v>
      </c>
      <c r="K366" s="113">
        <v>0</v>
      </c>
      <c r="L366" s="113">
        <v>0</v>
      </c>
      <c r="M366" s="113">
        <v>0</v>
      </c>
      <c r="N366" s="113">
        <v>0</v>
      </c>
      <c r="O366" s="113">
        <v>0</v>
      </c>
      <c r="P366" s="113">
        <v>0</v>
      </c>
      <c r="Q366" s="113">
        <v>0</v>
      </c>
      <c r="R366" s="113">
        <v>0</v>
      </c>
      <c r="S366" s="113">
        <v>0</v>
      </c>
      <c r="T366" s="113">
        <v>0</v>
      </c>
      <c r="U366" s="113">
        <v>0</v>
      </c>
      <c r="V366" s="113">
        <v>0</v>
      </c>
      <c r="W366" s="113">
        <v>0</v>
      </c>
      <c r="X366" s="113">
        <v>0</v>
      </c>
      <c r="Y366" s="113">
        <v>0</v>
      </c>
      <c r="Z366" s="113">
        <v>0</v>
      </c>
      <c r="AA366" s="113">
        <v>0</v>
      </c>
      <c r="AB366" s="113">
        <v>0</v>
      </c>
      <c r="AC366" s="113">
        <v>0</v>
      </c>
      <c r="AD366" s="113">
        <v>0</v>
      </c>
      <c r="AE366" s="113">
        <v>0</v>
      </c>
      <c r="AF366" s="113">
        <v>0</v>
      </c>
      <c r="AG366" s="113">
        <v>0</v>
      </c>
      <c r="AH366" s="113">
        <v>0</v>
      </c>
      <c r="AI366" s="113">
        <v>0</v>
      </c>
      <c r="AJ366" s="113">
        <v>0</v>
      </c>
      <c r="AK366" s="113">
        <v>0</v>
      </c>
      <c r="AL366" s="113">
        <v>0</v>
      </c>
      <c r="AM366" s="113">
        <f t="shared" si="5"/>
        <v>0</v>
      </c>
      <c r="AP366" s="70"/>
    </row>
    <row r="367" spans="1:42" ht="33" hidden="1" customHeight="1">
      <c r="A367" s="87">
        <v>1285</v>
      </c>
      <c r="B367" s="88" t="s">
        <v>1002</v>
      </c>
      <c r="C367" s="115" t="s">
        <v>1406</v>
      </c>
      <c r="D367" s="113">
        <v>0</v>
      </c>
      <c r="E367" s="113">
        <v>0</v>
      </c>
      <c r="F367" s="113">
        <v>0</v>
      </c>
      <c r="G367" s="113">
        <v>0</v>
      </c>
      <c r="H367" s="113">
        <v>0</v>
      </c>
      <c r="I367" s="113">
        <v>0</v>
      </c>
      <c r="J367" s="113">
        <v>0</v>
      </c>
      <c r="K367" s="113">
        <v>0</v>
      </c>
      <c r="L367" s="113">
        <v>0</v>
      </c>
      <c r="M367" s="113">
        <v>0</v>
      </c>
      <c r="N367" s="113">
        <v>0</v>
      </c>
      <c r="O367" s="113">
        <v>0</v>
      </c>
      <c r="P367" s="113">
        <v>0</v>
      </c>
      <c r="Q367" s="113">
        <v>0</v>
      </c>
      <c r="R367" s="113">
        <v>0</v>
      </c>
      <c r="S367" s="113">
        <v>0</v>
      </c>
      <c r="T367" s="113">
        <v>0</v>
      </c>
      <c r="U367" s="113">
        <v>0</v>
      </c>
      <c r="V367" s="113">
        <v>0</v>
      </c>
      <c r="W367" s="113">
        <v>0</v>
      </c>
      <c r="X367" s="113">
        <v>0</v>
      </c>
      <c r="Y367" s="113">
        <v>0</v>
      </c>
      <c r="Z367" s="113">
        <v>0</v>
      </c>
      <c r="AA367" s="113">
        <v>0</v>
      </c>
      <c r="AB367" s="113">
        <v>0</v>
      </c>
      <c r="AC367" s="113">
        <v>0</v>
      </c>
      <c r="AD367" s="113">
        <v>0</v>
      </c>
      <c r="AE367" s="113">
        <v>0</v>
      </c>
      <c r="AF367" s="113">
        <v>0</v>
      </c>
      <c r="AG367" s="113">
        <v>0</v>
      </c>
      <c r="AH367" s="113">
        <v>0</v>
      </c>
      <c r="AI367" s="113">
        <v>0</v>
      </c>
      <c r="AJ367" s="113">
        <v>0</v>
      </c>
      <c r="AK367" s="113">
        <v>0</v>
      </c>
      <c r="AL367" s="113">
        <v>0</v>
      </c>
      <c r="AM367" s="113">
        <f t="shared" si="5"/>
        <v>0</v>
      </c>
      <c r="AP367" s="70"/>
    </row>
    <row r="368" spans="1:42" ht="33" hidden="1" customHeight="1">
      <c r="A368" s="87">
        <v>1286</v>
      </c>
      <c r="B368" s="88" t="s">
        <v>1003</v>
      </c>
      <c r="C368" s="115" t="s">
        <v>1406</v>
      </c>
      <c r="D368" s="113">
        <v>0</v>
      </c>
      <c r="E368" s="113">
        <v>0</v>
      </c>
      <c r="F368" s="113">
        <v>0</v>
      </c>
      <c r="G368" s="113">
        <v>0</v>
      </c>
      <c r="H368" s="113">
        <v>0</v>
      </c>
      <c r="I368" s="113">
        <v>0</v>
      </c>
      <c r="J368" s="113">
        <v>0</v>
      </c>
      <c r="K368" s="113">
        <v>0</v>
      </c>
      <c r="L368" s="113">
        <v>0</v>
      </c>
      <c r="M368" s="113">
        <v>0</v>
      </c>
      <c r="N368" s="113">
        <v>0</v>
      </c>
      <c r="O368" s="113">
        <v>0</v>
      </c>
      <c r="P368" s="113">
        <v>0</v>
      </c>
      <c r="Q368" s="113">
        <v>0</v>
      </c>
      <c r="R368" s="113">
        <v>0</v>
      </c>
      <c r="S368" s="113">
        <v>0</v>
      </c>
      <c r="T368" s="113">
        <v>0</v>
      </c>
      <c r="U368" s="113">
        <v>0</v>
      </c>
      <c r="V368" s="113">
        <v>0</v>
      </c>
      <c r="W368" s="113">
        <v>0</v>
      </c>
      <c r="X368" s="113">
        <v>0</v>
      </c>
      <c r="Y368" s="113">
        <v>0</v>
      </c>
      <c r="Z368" s="113">
        <v>0</v>
      </c>
      <c r="AA368" s="113">
        <v>0</v>
      </c>
      <c r="AB368" s="113">
        <v>0</v>
      </c>
      <c r="AC368" s="113">
        <v>0</v>
      </c>
      <c r="AD368" s="113">
        <v>0</v>
      </c>
      <c r="AE368" s="113">
        <v>0</v>
      </c>
      <c r="AF368" s="113">
        <v>0</v>
      </c>
      <c r="AG368" s="113">
        <v>0</v>
      </c>
      <c r="AH368" s="113">
        <v>0</v>
      </c>
      <c r="AI368" s="113">
        <v>0</v>
      </c>
      <c r="AJ368" s="113">
        <v>0</v>
      </c>
      <c r="AK368" s="113">
        <v>0</v>
      </c>
      <c r="AL368" s="113">
        <v>0</v>
      </c>
      <c r="AM368" s="113">
        <f t="shared" si="5"/>
        <v>0</v>
      </c>
      <c r="AP368" s="70"/>
    </row>
    <row r="369" spans="1:42" ht="33" hidden="1" customHeight="1">
      <c r="A369" s="87">
        <v>1287</v>
      </c>
      <c r="B369" s="88" t="s">
        <v>1004</v>
      </c>
      <c r="C369" s="115" t="s">
        <v>1406</v>
      </c>
      <c r="D369" s="113">
        <v>0</v>
      </c>
      <c r="E369" s="113">
        <v>0</v>
      </c>
      <c r="F369" s="113">
        <v>0</v>
      </c>
      <c r="G369" s="113">
        <v>0</v>
      </c>
      <c r="H369" s="113">
        <v>0</v>
      </c>
      <c r="I369" s="113">
        <v>0</v>
      </c>
      <c r="J369" s="113">
        <v>0</v>
      </c>
      <c r="K369" s="113">
        <v>0</v>
      </c>
      <c r="L369" s="113">
        <v>0</v>
      </c>
      <c r="M369" s="113">
        <v>0</v>
      </c>
      <c r="N369" s="113">
        <v>0</v>
      </c>
      <c r="O369" s="113">
        <v>0</v>
      </c>
      <c r="P369" s="113">
        <v>0</v>
      </c>
      <c r="Q369" s="113">
        <v>0</v>
      </c>
      <c r="R369" s="113">
        <v>0</v>
      </c>
      <c r="S369" s="113">
        <v>0</v>
      </c>
      <c r="T369" s="113">
        <v>0</v>
      </c>
      <c r="U369" s="113">
        <v>0</v>
      </c>
      <c r="V369" s="113">
        <v>0</v>
      </c>
      <c r="W369" s="113">
        <v>0</v>
      </c>
      <c r="X369" s="113">
        <v>0</v>
      </c>
      <c r="Y369" s="113">
        <v>0</v>
      </c>
      <c r="Z369" s="113">
        <v>0</v>
      </c>
      <c r="AA369" s="113">
        <v>0</v>
      </c>
      <c r="AB369" s="113">
        <v>0</v>
      </c>
      <c r="AC369" s="113">
        <v>0</v>
      </c>
      <c r="AD369" s="113">
        <v>0</v>
      </c>
      <c r="AE369" s="113">
        <v>0</v>
      </c>
      <c r="AF369" s="113">
        <v>0</v>
      </c>
      <c r="AG369" s="113">
        <v>0</v>
      </c>
      <c r="AH369" s="113">
        <v>0</v>
      </c>
      <c r="AI369" s="113">
        <v>0</v>
      </c>
      <c r="AJ369" s="113">
        <v>0</v>
      </c>
      <c r="AK369" s="113">
        <v>0</v>
      </c>
      <c r="AL369" s="113">
        <v>0</v>
      </c>
      <c r="AM369" s="113">
        <f t="shared" si="5"/>
        <v>0</v>
      </c>
      <c r="AP369" s="70"/>
    </row>
    <row r="370" spans="1:42" ht="33" hidden="1" customHeight="1">
      <c r="A370" s="87">
        <v>1301</v>
      </c>
      <c r="B370" s="88" t="s">
        <v>1005</v>
      </c>
      <c r="C370" s="115" t="s">
        <v>1406</v>
      </c>
      <c r="D370" s="113">
        <v>0</v>
      </c>
      <c r="E370" s="113">
        <v>0</v>
      </c>
      <c r="F370" s="113">
        <v>0</v>
      </c>
      <c r="G370" s="113">
        <v>0</v>
      </c>
      <c r="H370" s="113">
        <v>0</v>
      </c>
      <c r="I370" s="113">
        <v>0</v>
      </c>
      <c r="J370" s="113">
        <v>0</v>
      </c>
      <c r="K370" s="113">
        <v>0</v>
      </c>
      <c r="L370" s="113">
        <v>0</v>
      </c>
      <c r="M370" s="113">
        <v>0</v>
      </c>
      <c r="N370" s="113">
        <v>0</v>
      </c>
      <c r="O370" s="113">
        <v>0</v>
      </c>
      <c r="P370" s="113">
        <v>0</v>
      </c>
      <c r="Q370" s="113">
        <v>0</v>
      </c>
      <c r="R370" s="113">
        <v>0</v>
      </c>
      <c r="S370" s="113">
        <v>0</v>
      </c>
      <c r="T370" s="113">
        <v>0</v>
      </c>
      <c r="U370" s="113">
        <v>0</v>
      </c>
      <c r="V370" s="113">
        <v>0</v>
      </c>
      <c r="W370" s="113">
        <v>0</v>
      </c>
      <c r="X370" s="113">
        <v>0</v>
      </c>
      <c r="Y370" s="113">
        <v>0</v>
      </c>
      <c r="Z370" s="113">
        <v>0</v>
      </c>
      <c r="AA370" s="113">
        <v>0</v>
      </c>
      <c r="AB370" s="113">
        <v>0</v>
      </c>
      <c r="AC370" s="113">
        <v>0</v>
      </c>
      <c r="AD370" s="113">
        <v>0</v>
      </c>
      <c r="AE370" s="113">
        <v>0</v>
      </c>
      <c r="AF370" s="113">
        <v>0</v>
      </c>
      <c r="AG370" s="113">
        <v>0</v>
      </c>
      <c r="AH370" s="113">
        <v>0</v>
      </c>
      <c r="AI370" s="113">
        <v>0</v>
      </c>
      <c r="AJ370" s="113">
        <v>0</v>
      </c>
      <c r="AK370" s="113">
        <v>0</v>
      </c>
      <c r="AL370" s="113">
        <v>0</v>
      </c>
      <c r="AM370" s="113">
        <f t="shared" si="5"/>
        <v>0</v>
      </c>
      <c r="AP370" s="70"/>
    </row>
    <row r="371" spans="1:42" ht="33" hidden="1" customHeight="1">
      <c r="A371" s="87">
        <v>1302</v>
      </c>
      <c r="B371" s="88" t="s">
        <v>1006</v>
      </c>
      <c r="C371" s="115" t="s">
        <v>1406</v>
      </c>
      <c r="D371" s="113">
        <v>0</v>
      </c>
      <c r="E371" s="113">
        <v>0</v>
      </c>
      <c r="F371" s="113">
        <v>0</v>
      </c>
      <c r="G371" s="113">
        <v>0</v>
      </c>
      <c r="H371" s="113">
        <v>0</v>
      </c>
      <c r="I371" s="113">
        <v>0</v>
      </c>
      <c r="J371" s="113">
        <v>0</v>
      </c>
      <c r="K371" s="113">
        <v>0</v>
      </c>
      <c r="L371" s="113">
        <v>0</v>
      </c>
      <c r="M371" s="113">
        <v>0</v>
      </c>
      <c r="N371" s="113">
        <v>0</v>
      </c>
      <c r="O371" s="113">
        <v>0</v>
      </c>
      <c r="P371" s="113">
        <v>0</v>
      </c>
      <c r="Q371" s="113">
        <v>0</v>
      </c>
      <c r="R371" s="113">
        <v>0</v>
      </c>
      <c r="S371" s="113">
        <v>0</v>
      </c>
      <c r="T371" s="113">
        <v>0</v>
      </c>
      <c r="U371" s="113">
        <v>0</v>
      </c>
      <c r="V371" s="113">
        <v>0</v>
      </c>
      <c r="W371" s="113">
        <v>0</v>
      </c>
      <c r="X371" s="113">
        <v>0</v>
      </c>
      <c r="Y371" s="113">
        <v>0</v>
      </c>
      <c r="Z371" s="113">
        <v>0</v>
      </c>
      <c r="AA371" s="113">
        <v>0</v>
      </c>
      <c r="AB371" s="113">
        <v>0</v>
      </c>
      <c r="AC371" s="113">
        <v>0</v>
      </c>
      <c r="AD371" s="113">
        <v>0</v>
      </c>
      <c r="AE371" s="113">
        <v>0</v>
      </c>
      <c r="AF371" s="113">
        <v>0</v>
      </c>
      <c r="AG371" s="113">
        <v>0</v>
      </c>
      <c r="AH371" s="113">
        <v>0</v>
      </c>
      <c r="AI371" s="113">
        <v>0</v>
      </c>
      <c r="AJ371" s="113">
        <v>0</v>
      </c>
      <c r="AK371" s="113">
        <v>0</v>
      </c>
      <c r="AL371" s="113">
        <v>0</v>
      </c>
      <c r="AM371" s="113">
        <f t="shared" si="5"/>
        <v>0</v>
      </c>
      <c r="AP371" s="70"/>
    </row>
    <row r="372" spans="1:42" ht="33" hidden="1" customHeight="1">
      <c r="A372" s="87">
        <v>1303</v>
      </c>
      <c r="B372" s="88" t="s">
        <v>1007</v>
      </c>
      <c r="C372" s="115" t="s">
        <v>1406</v>
      </c>
      <c r="D372" s="113">
        <v>0</v>
      </c>
      <c r="E372" s="113">
        <v>0</v>
      </c>
      <c r="F372" s="113">
        <v>0</v>
      </c>
      <c r="G372" s="113">
        <v>0</v>
      </c>
      <c r="H372" s="113">
        <v>0</v>
      </c>
      <c r="I372" s="113">
        <v>0</v>
      </c>
      <c r="J372" s="113">
        <v>0</v>
      </c>
      <c r="K372" s="113">
        <v>0</v>
      </c>
      <c r="L372" s="113">
        <v>0</v>
      </c>
      <c r="M372" s="113">
        <v>0</v>
      </c>
      <c r="N372" s="113">
        <v>0</v>
      </c>
      <c r="O372" s="113">
        <v>0</v>
      </c>
      <c r="P372" s="113">
        <v>0</v>
      </c>
      <c r="Q372" s="113">
        <v>0</v>
      </c>
      <c r="R372" s="113">
        <v>0</v>
      </c>
      <c r="S372" s="113">
        <v>0</v>
      </c>
      <c r="T372" s="113">
        <v>0</v>
      </c>
      <c r="U372" s="113">
        <v>0</v>
      </c>
      <c r="V372" s="113">
        <v>0</v>
      </c>
      <c r="W372" s="113">
        <v>0</v>
      </c>
      <c r="X372" s="113">
        <v>0</v>
      </c>
      <c r="Y372" s="113">
        <v>0</v>
      </c>
      <c r="Z372" s="113">
        <v>0</v>
      </c>
      <c r="AA372" s="113">
        <v>0</v>
      </c>
      <c r="AB372" s="113">
        <v>0</v>
      </c>
      <c r="AC372" s="113">
        <v>0</v>
      </c>
      <c r="AD372" s="113">
        <v>0</v>
      </c>
      <c r="AE372" s="113">
        <v>0</v>
      </c>
      <c r="AF372" s="113">
        <v>0</v>
      </c>
      <c r="AG372" s="113">
        <v>0</v>
      </c>
      <c r="AH372" s="113">
        <v>0</v>
      </c>
      <c r="AI372" s="113">
        <v>0</v>
      </c>
      <c r="AJ372" s="113">
        <v>0</v>
      </c>
      <c r="AK372" s="113">
        <v>0</v>
      </c>
      <c r="AL372" s="113">
        <v>0</v>
      </c>
      <c r="AM372" s="113">
        <f t="shared" si="5"/>
        <v>0</v>
      </c>
      <c r="AP372" s="70"/>
    </row>
    <row r="373" spans="1:42" ht="33" hidden="1" customHeight="1">
      <c r="A373" s="87">
        <v>1304</v>
      </c>
      <c r="B373" s="88" t="s">
        <v>1008</v>
      </c>
      <c r="C373" s="115" t="s">
        <v>1406</v>
      </c>
      <c r="D373" s="113">
        <v>0</v>
      </c>
      <c r="E373" s="113">
        <v>0</v>
      </c>
      <c r="F373" s="113">
        <v>0</v>
      </c>
      <c r="G373" s="113">
        <v>0</v>
      </c>
      <c r="H373" s="113">
        <v>0</v>
      </c>
      <c r="I373" s="113">
        <v>0</v>
      </c>
      <c r="J373" s="113">
        <v>0</v>
      </c>
      <c r="K373" s="113">
        <v>0</v>
      </c>
      <c r="L373" s="113">
        <v>0</v>
      </c>
      <c r="M373" s="113">
        <v>0</v>
      </c>
      <c r="N373" s="113">
        <v>0</v>
      </c>
      <c r="O373" s="113">
        <v>0</v>
      </c>
      <c r="P373" s="113">
        <v>0</v>
      </c>
      <c r="Q373" s="113">
        <v>0</v>
      </c>
      <c r="R373" s="113">
        <v>0</v>
      </c>
      <c r="S373" s="113">
        <v>0</v>
      </c>
      <c r="T373" s="113">
        <v>0</v>
      </c>
      <c r="U373" s="113">
        <v>0</v>
      </c>
      <c r="V373" s="113">
        <v>0</v>
      </c>
      <c r="W373" s="113">
        <v>0</v>
      </c>
      <c r="X373" s="113">
        <v>0</v>
      </c>
      <c r="Y373" s="113">
        <v>0</v>
      </c>
      <c r="Z373" s="113">
        <v>0</v>
      </c>
      <c r="AA373" s="113">
        <v>0</v>
      </c>
      <c r="AB373" s="113">
        <v>0</v>
      </c>
      <c r="AC373" s="113">
        <v>0</v>
      </c>
      <c r="AD373" s="113">
        <v>0</v>
      </c>
      <c r="AE373" s="113">
        <v>0</v>
      </c>
      <c r="AF373" s="113">
        <v>0</v>
      </c>
      <c r="AG373" s="113">
        <v>0</v>
      </c>
      <c r="AH373" s="113">
        <v>0</v>
      </c>
      <c r="AI373" s="113">
        <v>0</v>
      </c>
      <c r="AJ373" s="113">
        <v>0</v>
      </c>
      <c r="AK373" s="113">
        <v>0</v>
      </c>
      <c r="AL373" s="113">
        <v>0</v>
      </c>
      <c r="AM373" s="113">
        <f t="shared" si="5"/>
        <v>0</v>
      </c>
      <c r="AP373" s="70"/>
    </row>
    <row r="374" spans="1:42" ht="33" hidden="1" customHeight="1">
      <c r="A374" s="87">
        <v>1305</v>
      </c>
      <c r="B374" s="88" t="s">
        <v>1009</v>
      </c>
      <c r="C374" s="115" t="s">
        <v>1406</v>
      </c>
      <c r="D374" s="113">
        <v>0</v>
      </c>
      <c r="E374" s="113">
        <v>0</v>
      </c>
      <c r="F374" s="113">
        <v>0</v>
      </c>
      <c r="G374" s="113">
        <v>0</v>
      </c>
      <c r="H374" s="113">
        <v>0</v>
      </c>
      <c r="I374" s="113">
        <v>0</v>
      </c>
      <c r="J374" s="113">
        <v>0</v>
      </c>
      <c r="K374" s="113">
        <v>0</v>
      </c>
      <c r="L374" s="113">
        <v>0</v>
      </c>
      <c r="M374" s="113">
        <v>0</v>
      </c>
      <c r="N374" s="113">
        <v>0</v>
      </c>
      <c r="O374" s="113">
        <v>0</v>
      </c>
      <c r="P374" s="113">
        <v>0</v>
      </c>
      <c r="Q374" s="113">
        <v>0</v>
      </c>
      <c r="R374" s="113">
        <v>0</v>
      </c>
      <c r="S374" s="113">
        <v>0</v>
      </c>
      <c r="T374" s="113">
        <v>0</v>
      </c>
      <c r="U374" s="113">
        <v>0</v>
      </c>
      <c r="V374" s="113">
        <v>0</v>
      </c>
      <c r="W374" s="113">
        <v>0</v>
      </c>
      <c r="X374" s="113">
        <v>0</v>
      </c>
      <c r="Y374" s="113">
        <v>0</v>
      </c>
      <c r="Z374" s="113">
        <v>0</v>
      </c>
      <c r="AA374" s="113">
        <v>0</v>
      </c>
      <c r="AB374" s="113">
        <v>0</v>
      </c>
      <c r="AC374" s="113">
        <v>0</v>
      </c>
      <c r="AD374" s="113">
        <v>0</v>
      </c>
      <c r="AE374" s="113">
        <v>0</v>
      </c>
      <c r="AF374" s="113">
        <v>0</v>
      </c>
      <c r="AG374" s="113">
        <v>0</v>
      </c>
      <c r="AH374" s="113">
        <v>0</v>
      </c>
      <c r="AI374" s="113">
        <v>0</v>
      </c>
      <c r="AJ374" s="113">
        <v>0</v>
      </c>
      <c r="AK374" s="113">
        <v>0</v>
      </c>
      <c r="AL374" s="113">
        <v>0</v>
      </c>
      <c r="AM374" s="113">
        <f t="shared" si="5"/>
        <v>0</v>
      </c>
      <c r="AP374" s="70"/>
    </row>
    <row r="375" spans="1:42" ht="33" hidden="1" customHeight="1">
      <c r="A375" s="87">
        <v>1306</v>
      </c>
      <c r="B375" s="88" t="s">
        <v>1010</v>
      </c>
      <c r="C375" s="115" t="s">
        <v>1406</v>
      </c>
      <c r="D375" s="113">
        <v>0</v>
      </c>
      <c r="E375" s="113">
        <v>0</v>
      </c>
      <c r="F375" s="113">
        <v>0</v>
      </c>
      <c r="G375" s="113">
        <v>0</v>
      </c>
      <c r="H375" s="113">
        <v>0</v>
      </c>
      <c r="I375" s="113">
        <v>0</v>
      </c>
      <c r="J375" s="113">
        <v>0</v>
      </c>
      <c r="K375" s="113">
        <v>0</v>
      </c>
      <c r="L375" s="113">
        <v>0</v>
      </c>
      <c r="M375" s="113">
        <v>0</v>
      </c>
      <c r="N375" s="113">
        <v>0</v>
      </c>
      <c r="O375" s="113">
        <v>0</v>
      </c>
      <c r="P375" s="113">
        <v>0</v>
      </c>
      <c r="Q375" s="113">
        <v>0</v>
      </c>
      <c r="R375" s="113">
        <v>0</v>
      </c>
      <c r="S375" s="113">
        <v>0</v>
      </c>
      <c r="T375" s="113">
        <v>0</v>
      </c>
      <c r="U375" s="113">
        <v>0</v>
      </c>
      <c r="V375" s="113">
        <v>0</v>
      </c>
      <c r="W375" s="113">
        <v>0</v>
      </c>
      <c r="X375" s="113">
        <v>0</v>
      </c>
      <c r="Y375" s="113">
        <v>0</v>
      </c>
      <c r="Z375" s="113">
        <v>0</v>
      </c>
      <c r="AA375" s="113">
        <v>0</v>
      </c>
      <c r="AB375" s="113">
        <v>0</v>
      </c>
      <c r="AC375" s="113">
        <v>0</v>
      </c>
      <c r="AD375" s="113">
        <v>0</v>
      </c>
      <c r="AE375" s="113">
        <v>0</v>
      </c>
      <c r="AF375" s="113">
        <v>0</v>
      </c>
      <c r="AG375" s="113">
        <v>0</v>
      </c>
      <c r="AH375" s="113">
        <v>0</v>
      </c>
      <c r="AI375" s="113">
        <v>0</v>
      </c>
      <c r="AJ375" s="113">
        <v>0</v>
      </c>
      <c r="AK375" s="113">
        <v>0</v>
      </c>
      <c r="AL375" s="113">
        <v>0</v>
      </c>
      <c r="AM375" s="113">
        <f t="shared" si="5"/>
        <v>0</v>
      </c>
      <c r="AP375" s="70"/>
    </row>
    <row r="376" spans="1:42" ht="33" hidden="1" customHeight="1">
      <c r="A376" s="87">
        <v>1307</v>
      </c>
      <c r="B376" s="88" t="s">
        <v>1011</v>
      </c>
      <c r="C376" s="115" t="s">
        <v>1406</v>
      </c>
      <c r="D376" s="113">
        <v>0</v>
      </c>
      <c r="E376" s="113">
        <v>0</v>
      </c>
      <c r="F376" s="113">
        <v>0</v>
      </c>
      <c r="G376" s="113">
        <v>0</v>
      </c>
      <c r="H376" s="113">
        <v>0</v>
      </c>
      <c r="I376" s="113">
        <v>0</v>
      </c>
      <c r="J376" s="113">
        <v>0</v>
      </c>
      <c r="K376" s="113">
        <v>0</v>
      </c>
      <c r="L376" s="113">
        <v>0</v>
      </c>
      <c r="M376" s="113">
        <v>0</v>
      </c>
      <c r="N376" s="113">
        <v>0</v>
      </c>
      <c r="O376" s="113">
        <v>0</v>
      </c>
      <c r="P376" s="113">
        <v>0</v>
      </c>
      <c r="Q376" s="113">
        <v>0</v>
      </c>
      <c r="R376" s="113">
        <v>0</v>
      </c>
      <c r="S376" s="113">
        <v>0</v>
      </c>
      <c r="T376" s="113">
        <v>0</v>
      </c>
      <c r="U376" s="113">
        <v>0</v>
      </c>
      <c r="V376" s="113">
        <v>0</v>
      </c>
      <c r="W376" s="113">
        <v>0</v>
      </c>
      <c r="X376" s="113">
        <v>0</v>
      </c>
      <c r="Y376" s="113">
        <v>0</v>
      </c>
      <c r="Z376" s="113">
        <v>0</v>
      </c>
      <c r="AA376" s="113">
        <v>0</v>
      </c>
      <c r="AB376" s="113">
        <v>0</v>
      </c>
      <c r="AC376" s="113">
        <v>0</v>
      </c>
      <c r="AD376" s="113">
        <v>0</v>
      </c>
      <c r="AE376" s="113">
        <v>0</v>
      </c>
      <c r="AF376" s="113">
        <v>0</v>
      </c>
      <c r="AG376" s="113">
        <v>0</v>
      </c>
      <c r="AH376" s="113">
        <v>0</v>
      </c>
      <c r="AI376" s="113">
        <v>0</v>
      </c>
      <c r="AJ376" s="113">
        <v>0</v>
      </c>
      <c r="AK376" s="113">
        <v>0</v>
      </c>
      <c r="AL376" s="113">
        <v>0</v>
      </c>
      <c r="AM376" s="113">
        <f t="shared" si="5"/>
        <v>0</v>
      </c>
      <c r="AP376" s="70"/>
    </row>
    <row r="377" spans="1:42" ht="33" hidden="1" customHeight="1">
      <c r="A377" s="87">
        <v>1308</v>
      </c>
      <c r="B377" s="88" t="s">
        <v>1012</v>
      </c>
      <c r="C377" s="115" t="s">
        <v>1406</v>
      </c>
      <c r="D377" s="113">
        <v>0</v>
      </c>
      <c r="E377" s="113">
        <v>0</v>
      </c>
      <c r="F377" s="113">
        <v>0</v>
      </c>
      <c r="G377" s="113">
        <v>0</v>
      </c>
      <c r="H377" s="113">
        <v>0</v>
      </c>
      <c r="I377" s="113">
        <v>0</v>
      </c>
      <c r="J377" s="113">
        <v>0</v>
      </c>
      <c r="K377" s="113">
        <v>0</v>
      </c>
      <c r="L377" s="113">
        <v>0</v>
      </c>
      <c r="M377" s="113">
        <v>0</v>
      </c>
      <c r="N377" s="113">
        <v>0</v>
      </c>
      <c r="O377" s="113">
        <v>0</v>
      </c>
      <c r="P377" s="113">
        <v>0</v>
      </c>
      <c r="Q377" s="113">
        <v>0</v>
      </c>
      <c r="R377" s="113">
        <v>0</v>
      </c>
      <c r="S377" s="113">
        <v>0</v>
      </c>
      <c r="T377" s="113">
        <v>0</v>
      </c>
      <c r="U377" s="113">
        <v>0</v>
      </c>
      <c r="V377" s="113">
        <v>0</v>
      </c>
      <c r="W377" s="113">
        <v>0</v>
      </c>
      <c r="X377" s="113">
        <v>0</v>
      </c>
      <c r="Y377" s="113">
        <v>0</v>
      </c>
      <c r="Z377" s="113">
        <v>0</v>
      </c>
      <c r="AA377" s="113">
        <v>0</v>
      </c>
      <c r="AB377" s="113">
        <v>0</v>
      </c>
      <c r="AC377" s="113">
        <v>0</v>
      </c>
      <c r="AD377" s="113">
        <v>0</v>
      </c>
      <c r="AE377" s="113">
        <v>0</v>
      </c>
      <c r="AF377" s="113">
        <v>0</v>
      </c>
      <c r="AG377" s="113">
        <v>0</v>
      </c>
      <c r="AH377" s="113">
        <v>0</v>
      </c>
      <c r="AI377" s="113">
        <v>0</v>
      </c>
      <c r="AJ377" s="113">
        <v>0</v>
      </c>
      <c r="AK377" s="113">
        <v>0</v>
      </c>
      <c r="AL377" s="113">
        <v>0</v>
      </c>
      <c r="AM377" s="113">
        <f t="shared" si="5"/>
        <v>0</v>
      </c>
      <c r="AP377" s="70"/>
    </row>
    <row r="378" spans="1:42" ht="33" hidden="1" customHeight="1">
      <c r="A378" s="87">
        <v>1309</v>
      </c>
      <c r="B378" s="88" t="s">
        <v>1013</v>
      </c>
      <c r="C378" s="115" t="s">
        <v>1406</v>
      </c>
      <c r="D378" s="113">
        <v>0</v>
      </c>
      <c r="E378" s="113">
        <v>0</v>
      </c>
      <c r="F378" s="113">
        <v>0</v>
      </c>
      <c r="G378" s="113">
        <v>0</v>
      </c>
      <c r="H378" s="113">
        <v>0</v>
      </c>
      <c r="I378" s="113">
        <v>0</v>
      </c>
      <c r="J378" s="113">
        <v>0</v>
      </c>
      <c r="K378" s="113">
        <v>0</v>
      </c>
      <c r="L378" s="113">
        <v>0</v>
      </c>
      <c r="M378" s="113">
        <v>0</v>
      </c>
      <c r="N378" s="113">
        <v>0</v>
      </c>
      <c r="O378" s="113">
        <v>0</v>
      </c>
      <c r="P378" s="113">
        <v>0</v>
      </c>
      <c r="Q378" s="113">
        <v>0</v>
      </c>
      <c r="R378" s="113">
        <v>0</v>
      </c>
      <c r="S378" s="113">
        <v>0</v>
      </c>
      <c r="T378" s="113">
        <v>0</v>
      </c>
      <c r="U378" s="113">
        <v>0</v>
      </c>
      <c r="V378" s="113">
        <v>0</v>
      </c>
      <c r="W378" s="113">
        <v>0</v>
      </c>
      <c r="X378" s="113">
        <v>0</v>
      </c>
      <c r="Y378" s="113">
        <v>0</v>
      </c>
      <c r="Z378" s="113">
        <v>0</v>
      </c>
      <c r="AA378" s="113">
        <v>0</v>
      </c>
      <c r="AB378" s="113">
        <v>0</v>
      </c>
      <c r="AC378" s="113">
        <v>0</v>
      </c>
      <c r="AD378" s="113">
        <v>0</v>
      </c>
      <c r="AE378" s="113">
        <v>0</v>
      </c>
      <c r="AF378" s="113">
        <v>0</v>
      </c>
      <c r="AG378" s="113">
        <v>0</v>
      </c>
      <c r="AH378" s="113">
        <v>0</v>
      </c>
      <c r="AI378" s="113">
        <v>0</v>
      </c>
      <c r="AJ378" s="113">
        <v>0</v>
      </c>
      <c r="AK378" s="113">
        <v>0</v>
      </c>
      <c r="AL378" s="113">
        <v>0</v>
      </c>
      <c r="AM378" s="113">
        <f t="shared" si="5"/>
        <v>0</v>
      </c>
      <c r="AP378" s="70"/>
    </row>
    <row r="379" spans="1:42" ht="33" hidden="1" customHeight="1">
      <c r="A379" s="87">
        <v>1310</v>
      </c>
      <c r="B379" s="88" t="s">
        <v>1014</v>
      </c>
      <c r="C379" s="115" t="s">
        <v>1406</v>
      </c>
      <c r="D379" s="113">
        <v>0</v>
      </c>
      <c r="E379" s="113">
        <v>0</v>
      </c>
      <c r="F379" s="113">
        <v>0</v>
      </c>
      <c r="G379" s="113">
        <v>0</v>
      </c>
      <c r="H379" s="113">
        <v>0</v>
      </c>
      <c r="I379" s="113">
        <v>0</v>
      </c>
      <c r="J379" s="113">
        <v>0</v>
      </c>
      <c r="K379" s="113">
        <v>0</v>
      </c>
      <c r="L379" s="113">
        <v>0</v>
      </c>
      <c r="M379" s="113">
        <v>0</v>
      </c>
      <c r="N379" s="113">
        <v>0</v>
      </c>
      <c r="O379" s="113">
        <v>0</v>
      </c>
      <c r="P379" s="113">
        <v>0</v>
      </c>
      <c r="Q379" s="113">
        <v>0</v>
      </c>
      <c r="R379" s="113">
        <v>0</v>
      </c>
      <c r="S379" s="113">
        <v>0</v>
      </c>
      <c r="T379" s="113">
        <v>0</v>
      </c>
      <c r="U379" s="113">
        <v>0</v>
      </c>
      <c r="V379" s="113">
        <v>0</v>
      </c>
      <c r="W379" s="113">
        <v>0</v>
      </c>
      <c r="X379" s="113">
        <v>0</v>
      </c>
      <c r="Y379" s="113">
        <v>0</v>
      </c>
      <c r="Z379" s="113">
        <v>0</v>
      </c>
      <c r="AA379" s="113">
        <v>0</v>
      </c>
      <c r="AB379" s="113">
        <v>0</v>
      </c>
      <c r="AC379" s="113">
        <v>0</v>
      </c>
      <c r="AD379" s="113">
        <v>0</v>
      </c>
      <c r="AE379" s="113">
        <v>0</v>
      </c>
      <c r="AF379" s="113">
        <v>0</v>
      </c>
      <c r="AG379" s="113">
        <v>0</v>
      </c>
      <c r="AH379" s="113">
        <v>0</v>
      </c>
      <c r="AI379" s="113">
        <v>0</v>
      </c>
      <c r="AJ379" s="113">
        <v>0</v>
      </c>
      <c r="AK379" s="113">
        <v>0</v>
      </c>
      <c r="AL379" s="113">
        <v>0</v>
      </c>
      <c r="AM379" s="113">
        <f t="shared" si="5"/>
        <v>0</v>
      </c>
      <c r="AP379" s="70"/>
    </row>
    <row r="380" spans="1:42" ht="33" hidden="1" customHeight="1">
      <c r="A380" s="87">
        <v>1311</v>
      </c>
      <c r="B380" s="88" t="s">
        <v>1015</v>
      </c>
      <c r="C380" s="115" t="s">
        <v>1406</v>
      </c>
      <c r="D380" s="113">
        <v>0</v>
      </c>
      <c r="E380" s="113">
        <v>0</v>
      </c>
      <c r="F380" s="113">
        <v>0</v>
      </c>
      <c r="G380" s="113">
        <v>0</v>
      </c>
      <c r="H380" s="113">
        <v>0</v>
      </c>
      <c r="I380" s="113">
        <v>0</v>
      </c>
      <c r="J380" s="113">
        <v>0</v>
      </c>
      <c r="K380" s="113">
        <v>0</v>
      </c>
      <c r="L380" s="113">
        <v>0</v>
      </c>
      <c r="M380" s="113">
        <v>0</v>
      </c>
      <c r="N380" s="113">
        <v>0</v>
      </c>
      <c r="O380" s="113">
        <v>0</v>
      </c>
      <c r="P380" s="113">
        <v>0</v>
      </c>
      <c r="Q380" s="113">
        <v>0</v>
      </c>
      <c r="R380" s="113">
        <v>0</v>
      </c>
      <c r="S380" s="113">
        <v>0</v>
      </c>
      <c r="T380" s="113">
        <v>0</v>
      </c>
      <c r="U380" s="113">
        <v>0</v>
      </c>
      <c r="V380" s="113">
        <v>0</v>
      </c>
      <c r="W380" s="113">
        <v>0</v>
      </c>
      <c r="X380" s="113">
        <v>0</v>
      </c>
      <c r="Y380" s="113">
        <v>0</v>
      </c>
      <c r="Z380" s="113">
        <v>0</v>
      </c>
      <c r="AA380" s="113">
        <v>0</v>
      </c>
      <c r="AB380" s="113">
        <v>0</v>
      </c>
      <c r="AC380" s="113">
        <v>0</v>
      </c>
      <c r="AD380" s="113">
        <v>0</v>
      </c>
      <c r="AE380" s="113">
        <v>0</v>
      </c>
      <c r="AF380" s="113">
        <v>0</v>
      </c>
      <c r="AG380" s="113">
        <v>0</v>
      </c>
      <c r="AH380" s="113">
        <v>0</v>
      </c>
      <c r="AI380" s="113">
        <v>0</v>
      </c>
      <c r="AJ380" s="113">
        <v>0</v>
      </c>
      <c r="AK380" s="113">
        <v>0</v>
      </c>
      <c r="AL380" s="113">
        <v>0</v>
      </c>
      <c r="AM380" s="113">
        <f t="shared" si="5"/>
        <v>0</v>
      </c>
      <c r="AP380" s="70"/>
    </row>
    <row r="381" spans="1:42" ht="33" hidden="1" customHeight="1">
      <c r="A381" s="87">
        <v>1312</v>
      </c>
      <c r="B381" s="88" t="s">
        <v>1016</v>
      </c>
      <c r="C381" s="115" t="s">
        <v>1406</v>
      </c>
      <c r="D381" s="113">
        <v>0</v>
      </c>
      <c r="E381" s="113">
        <v>0</v>
      </c>
      <c r="F381" s="113">
        <v>0</v>
      </c>
      <c r="G381" s="113">
        <v>0</v>
      </c>
      <c r="H381" s="113">
        <v>0</v>
      </c>
      <c r="I381" s="113">
        <v>0</v>
      </c>
      <c r="J381" s="113">
        <v>0</v>
      </c>
      <c r="K381" s="113">
        <v>0</v>
      </c>
      <c r="L381" s="113">
        <v>0</v>
      </c>
      <c r="M381" s="113">
        <v>0</v>
      </c>
      <c r="N381" s="113">
        <v>0</v>
      </c>
      <c r="O381" s="113">
        <v>0</v>
      </c>
      <c r="P381" s="113">
        <v>0</v>
      </c>
      <c r="Q381" s="113">
        <v>0</v>
      </c>
      <c r="R381" s="113">
        <v>0</v>
      </c>
      <c r="S381" s="113">
        <v>0</v>
      </c>
      <c r="T381" s="113">
        <v>0</v>
      </c>
      <c r="U381" s="113">
        <v>0</v>
      </c>
      <c r="V381" s="113">
        <v>0</v>
      </c>
      <c r="W381" s="113">
        <v>0</v>
      </c>
      <c r="X381" s="113">
        <v>0</v>
      </c>
      <c r="Y381" s="113">
        <v>0</v>
      </c>
      <c r="Z381" s="113">
        <v>0</v>
      </c>
      <c r="AA381" s="113">
        <v>0</v>
      </c>
      <c r="AB381" s="113">
        <v>0</v>
      </c>
      <c r="AC381" s="113">
        <v>0</v>
      </c>
      <c r="AD381" s="113">
        <v>0</v>
      </c>
      <c r="AE381" s="113">
        <v>0</v>
      </c>
      <c r="AF381" s="113">
        <v>0</v>
      </c>
      <c r="AG381" s="113">
        <v>0</v>
      </c>
      <c r="AH381" s="113">
        <v>0</v>
      </c>
      <c r="AI381" s="113">
        <v>0</v>
      </c>
      <c r="AJ381" s="113">
        <v>0</v>
      </c>
      <c r="AK381" s="113">
        <v>0</v>
      </c>
      <c r="AL381" s="113">
        <v>0</v>
      </c>
      <c r="AM381" s="113">
        <f t="shared" si="5"/>
        <v>0</v>
      </c>
      <c r="AP381" s="70"/>
    </row>
    <row r="382" spans="1:42" ht="33" hidden="1" customHeight="1">
      <c r="A382" s="87">
        <v>1313</v>
      </c>
      <c r="B382" s="88" t="s">
        <v>1017</v>
      </c>
      <c r="C382" s="115" t="s">
        <v>1406</v>
      </c>
      <c r="D382" s="113">
        <v>0</v>
      </c>
      <c r="E382" s="113">
        <v>0</v>
      </c>
      <c r="F382" s="113">
        <v>0</v>
      </c>
      <c r="G382" s="113">
        <v>0</v>
      </c>
      <c r="H382" s="113">
        <v>0</v>
      </c>
      <c r="I382" s="113">
        <v>0</v>
      </c>
      <c r="J382" s="113">
        <v>0</v>
      </c>
      <c r="K382" s="113">
        <v>0</v>
      </c>
      <c r="L382" s="113">
        <v>0</v>
      </c>
      <c r="M382" s="113">
        <v>0</v>
      </c>
      <c r="N382" s="113">
        <v>0</v>
      </c>
      <c r="O382" s="113">
        <v>0</v>
      </c>
      <c r="P382" s="113">
        <v>0</v>
      </c>
      <c r="Q382" s="113">
        <v>0</v>
      </c>
      <c r="R382" s="113">
        <v>0</v>
      </c>
      <c r="S382" s="113">
        <v>0</v>
      </c>
      <c r="T382" s="113">
        <v>0</v>
      </c>
      <c r="U382" s="113">
        <v>0</v>
      </c>
      <c r="V382" s="113">
        <v>0</v>
      </c>
      <c r="W382" s="113">
        <v>0</v>
      </c>
      <c r="X382" s="113">
        <v>0</v>
      </c>
      <c r="Y382" s="113">
        <v>0</v>
      </c>
      <c r="Z382" s="113">
        <v>0</v>
      </c>
      <c r="AA382" s="113">
        <v>0</v>
      </c>
      <c r="AB382" s="113">
        <v>0</v>
      </c>
      <c r="AC382" s="113">
        <v>0</v>
      </c>
      <c r="AD382" s="113">
        <v>0</v>
      </c>
      <c r="AE382" s="113">
        <v>0</v>
      </c>
      <c r="AF382" s="113">
        <v>0</v>
      </c>
      <c r="AG382" s="113">
        <v>0</v>
      </c>
      <c r="AH382" s="113">
        <v>0</v>
      </c>
      <c r="AI382" s="113">
        <v>0</v>
      </c>
      <c r="AJ382" s="113">
        <v>0</v>
      </c>
      <c r="AK382" s="113">
        <v>0</v>
      </c>
      <c r="AL382" s="113">
        <v>0</v>
      </c>
      <c r="AM382" s="113">
        <f t="shared" si="5"/>
        <v>0</v>
      </c>
      <c r="AP382" s="70"/>
    </row>
    <row r="383" spans="1:42" ht="33" hidden="1" customHeight="1">
      <c r="A383" s="87">
        <v>1314</v>
      </c>
      <c r="B383" s="88" t="s">
        <v>1018</v>
      </c>
      <c r="C383" s="115" t="s">
        <v>1406</v>
      </c>
      <c r="D383" s="113">
        <v>0</v>
      </c>
      <c r="E383" s="113">
        <v>0</v>
      </c>
      <c r="F383" s="113">
        <v>0</v>
      </c>
      <c r="G383" s="113">
        <v>0</v>
      </c>
      <c r="H383" s="113">
        <v>0</v>
      </c>
      <c r="I383" s="113">
        <v>0</v>
      </c>
      <c r="J383" s="113">
        <v>0</v>
      </c>
      <c r="K383" s="113">
        <v>0</v>
      </c>
      <c r="L383" s="113">
        <v>0</v>
      </c>
      <c r="M383" s="113">
        <v>0</v>
      </c>
      <c r="N383" s="113">
        <v>0</v>
      </c>
      <c r="O383" s="113">
        <v>0</v>
      </c>
      <c r="P383" s="113">
        <v>0</v>
      </c>
      <c r="Q383" s="113">
        <v>0</v>
      </c>
      <c r="R383" s="113">
        <v>0</v>
      </c>
      <c r="S383" s="113">
        <v>0</v>
      </c>
      <c r="T383" s="113">
        <v>0</v>
      </c>
      <c r="U383" s="113">
        <v>0</v>
      </c>
      <c r="V383" s="113">
        <v>0</v>
      </c>
      <c r="W383" s="113">
        <v>0</v>
      </c>
      <c r="X383" s="113">
        <v>0</v>
      </c>
      <c r="Y383" s="113">
        <v>0</v>
      </c>
      <c r="Z383" s="113">
        <v>0</v>
      </c>
      <c r="AA383" s="113">
        <v>0</v>
      </c>
      <c r="AB383" s="113">
        <v>0</v>
      </c>
      <c r="AC383" s="113">
        <v>0</v>
      </c>
      <c r="AD383" s="113">
        <v>0</v>
      </c>
      <c r="AE383" s="113">
        <v>0</v>
      </c>
      <c r="AF383" s="113">
        <v>0</v>
      </c>
      <c r="AG383" s="113">
        <v>0</v>
      </c>
      <c r="AH383" s="113">
        <v>0</v>
      </c>
      <c r="AI383" s="113">
        <v>0</v>
      </c>
      <c r="AJ383" s="113">
        <v>0</v>
      </c>
      <c r="AK383" s="113">
        <v>0</v>
      </c>
      <c r="AL383" s="113">
        <v>0</v>
      </c>
      <c r="AM383" s="113">
        <f t="shared" si="5"/>
        <v>0</v>
      </c>
      <c r="AP383" s="70"/>
    </row>
    <row r="384" spans="1:42" ht="33" hidden="1" customHeight="1">
      <c r="A384" s="87">
        <v>1315</v>
      </c>
      <c r="B384" s="88" t="s">
        <v>1019</v>
      </c>
      <c r="C384" s="115" t="s">
        <v>1406</v>
      </c>
      <c r="D384" s="113">
        <v>0</v>
      </c>
      <c r="E384" s="113">
        <v>0</v>
      </c>
      <c r="F384" s="113">
        <v>0</v>
      </c>
      <c r="G384" s="113">
        <v>0</v>
      </c>
      <c r="H384" s="113">
        <v>0</v>
      </c>
      <c r="I384" s="113">
        <v>0</v>
      </c>
      <c r="J384" s="113">
        <v>0</v>
      </c>
      <c r="K384" s="113">
        <v>0</v>
      </c>
      <c r="L384" s="113">
        <v>0</v>
      </c>
      <c r="M384" s="113">
        <v>0</v>
      </c>
      <c r="N384" s="113">
        <v>0</v>
      </c>
      <c r="O384" s="113">
        <v>0</v>
      </c>
      <c r="P384" s="113">
        <v>0</v>
      </c>
      <c r="Q384" s="113">
        <v>0</v>
      </c>
      <c r="R384" s="113">
        <v>0</v>
      </c>
      <c r="S384" s="113">
        <v>0</v>
      </c>
      <c r="T384" s="113">
        <v>0</v>
      </c>
      <c r="U384" s="113">
        <v>0</v>
      </c>
      <c r="V384" s="113">
        <v>0</v>
      </c>
      <c r="W384" s="113">
        <v>0</v>
      </c>
      <c r="X384" s="113">
        <v>0</v>
      </c>
      <c r="Y384" s="113">
        <v>0</v>
      </c>
      <c r="Z384" s="113">
        <v>0</v>
      </c>
      <c r="AA384" s="113">
        <v>0</v>
      </c>
      <c r="AB384" s="113">
        <v>0</v>
      </c>
      <c r="AC384" s="113">
        <v>0</v>
      </c>
      <c r="AD384" s="113">
        <v>0</v>
      </c>
      <c r="AE384" s="113">
        <v>0</v>
      </c>
      <c r="AF384" s="113">
        <v>0</v>
      </c>
      <c r="AG384" s="113">
        <v>0</v>
      </c>
      <c r="AH384" s="113">
        <v>0</v>
      </c>
      <c r="AI384" s="113">
        <v>0</v>
      </c>
      <c r="AJ384" s="113">
        <v>0</v>
      </c>
      <c r="AK384" s="113">
        <v>0</v>
      </c>
      <c r="AL384" s="113">
        <v>0</v>
      </c>
      <c r="AM384" s="113">
        <f t="shared" si="5"/>
        <v>0</v>
      </c>
      <c r="AP384" s="70"/>
    </row>
    <row r="385" spans="1:42" ht="33" hidden="1" customHeight="1">
      <c r="A385" s="87">
        <v>1316</v>
      </c>
      <c r="B385" s="88" t="s">
        <v>1020</v>
      </c>
      <c r="C385" s="115" t="s">
        <v>1406</v>
      </c>
      <c r="D385" s="113">
        <v>0</v>
      </c>
      <c r="E385" s="113">
        <v>0</v>
      </c>
      <c r="F385" s="113">
        <v>0</v>
      </c>
      <c r="G385" s="113">
        <v>0</v>
      </c>
      <c r="H385" s="113">
        <v>0</v>
      </c>
      <c r="I385" s="113">
        <v>0</v>
      </c>
      <c r="J385" s="113">
        <v>0</v>
      </c>
      <c r="K385" s="113">
        <v>0</v>
      </c>
      <c r="L385" s="113">
        <v>0</v>
      </c>
      <c r="M385" s="113">
        <v>0</v>
      </c>
      <c r="N385" s="113">
        <v>0</v>
      </c>
      <c r="O385" s="113">
        <v>0</v>
      </c>
      <c r="P385" s="113">
        <v>0</v>
      </c>
      <c r="Q385" s="113">
        <v>0</v>
      </c>
      <c r="R385" s="113">
        <v>0</v>
      </c>
      <c r="S385" s="113">
        <v>0</v>
      </c>
      <c r="T385" s="113">
        <v>0</v>
      </c>
      <c r="U385" s="113">
        <v>0</v>
      </c>
      <c r="V385" s="113">
        <v>0</v>
      </c>
      <c r="W385" s="113">
        <v>0</v>
      </c>
      <c r="X385" s="113">
        <v>0</v>
      </c>
      <c r="Y385" s="113">
        <v>0</v>
      </c>
      <c r="Z385" s="113">
        <v>0</v>
      </c>
      <c r="AA385" s="113">
        <v>0</v>
      </c>
      <c r="AB385" s="113">
        <v>0</v>
      </c>
      <c r="AC385" s="113">
        <v>0</v>
      </c>
      <c r="AD385" s="113">
        <v>0</v>
      </c>
      <c r="AE385" s="113">
        <v>0</v>
      </c>
      <c r="AF385" s="113">
        <v>0</v>
      </c>
      <c r="AG385" s="113">
        <v>0</v>
      </c>
      <c r="AH385" s="113">
        <v>0</v>
      </c>
      <c r="AI385" s="113">
        <v>0</v>
      </c>
      <c r="AJ385" s="113">
        <v>0</v>
      </c>
      <c r="AK385" s="113">
        <v>0</v>
      </c>
      <c r="AL385" s="113">
        <v>0</v>
      </c>
      <c r="AM385" s="113">
        <f t="shared" si="5"/>
        <v>0</v>
      </c>
      <c r="AP385" s="70"/>
    </row>
    <row r="386" spans="1:42" ht="33" hidden="1" customHeight="1">
      <c r="A386" s="87">
        <v>1317</v>
      </c>
      <c r="B386" s="88" t="s">
        <v>1021</v>
      </c>
      <c r="C386" s="115" t="s">
        <v>1406</v>
      </c>
      <c r="D386" s="113">
        <v>0</v>
      </c>
      <c r="E386" s="113">
        <v>0</v>
      </c>
      <c r="F386" s="113">
        <v>0</v>
      </c>
      <c r="G386" s="113">
        <v>0</v>
      </c>
      <c r="H386" s="113">
        <v>0</v>
      </c>
      <c r="I386" s="113">
        <v>0</v>
      </c>
      <c r="J386" s="113">
        <v>0</v>
      </c>
      <c r="K386" s="113">
        <v>0</v>
      </c>
      <c r="L386" s="113">
        <v>0</v>
      </c>
      <c r="M386" s="113">
        <v>0</v>
      </c>
      <c r="N386" s="113">
        <v>0</v>
      </c>
      <c r="O386" s="113">
        <v>0</v>
      </c>
      <c r="P386" s="113">
        <v>0</v>
      </c>
      <c r="Q386" s="113">
        <v>0</v>
      </c>
      <c r="R386" s="113">
        <v>0</v>
      </c>
      <c r="S386" s="113">
        <v>0</v>
      </c>
      <c r="T386" s="113">
        <v>0</v>
      </c>
      <c r="U386" s="113">
        <v>0</v>
      </c>
      <c r="V386" s="113">
        <v>0</v>
      </c>
      <c r="W386" s="113">
        <v>0</v>
      </c>
      <c r="X386" s="113">
        <v>0</v>
      </c>
      <c r="Y386" s="113">
        <v>0</v>
      </c>
      <c r="Z386" s="113">
        <v>0</v>
      </c>
      <c r="AA386" s="113">
        <v>0</v>
      </c>
      <c r="AB386" s="113">
        <v>0</v>
      </c>
      <c r="AC386" s="113">
        <v>0</v>
      </c>
      <c r="AD386" s="113">
        <v>0</v>
      </c>
      <c r="AE386" s="113">
        <v>0</v>
      </c>
      <c r="AF386" s="113">
        <v>0</v>
      </c>
      <c r="AG386" s="113">
        <v>0</v>
      </c>
      <c r="AH386" s="113">
        <v>0</v>
      </c>
      <c r="AI386" s="113">
        <v>0</v>
      </c>
      <c r="AJ386" s="113">
        <v>0</v>
      </c>
      <c r="AK386" s="113">
        <v>0</v>
      </c>
      <c r="AL386" s="113">
        <v>0</v>
      </c>
      <c r="AM386" s="113">
        <f t="shared" si="5"/>
        <v>0</v>
      </c>
      <c r="AP386" s="70"/>
    </row>
    <row r="387" spans="1:42" ht="33" hidden="1" customHeight="1">
      <c r="A387" s="87">
        <v>1318</v>
      </c>
      <c r="B387" s="88" t="s">
        <v>1022</v>
      </c>
      <c r="C387" s="115" t="s">
        <v>1406</v>
      </c>
      <c r="D387" s="113">
        <v>0</v>
      </c>
      <c r="E387" s="113">
        <v>0</v>
      </c>
      <c r="F387" s="113">
        <v>0</v>
      </c>
      <c r="G387" s="113">
        <v>0</v>
      </c>
      <c r="H387" s="113">
        <v>0</v>
      </c>
      <c r="I387" s="113">
        <v>0</v>
      </c>
      <c r="J387" s="113">
        <v>0</v>
      </c>
      <c r="K387" s="113">
        <v>0</v>
      </c>
      <c r="L387" s="113">
        <v>0</v>
      </c>
      <c r="M387" s="113">
        <v>0</v>
      </c>
      <c r="N387" s="113">
        <v>0</v>
      </c>
      <c r="O387" s="113">
        <v>0</v>
      </c>
      <c r="P387" s="113">
        <v>0</v>
      </c>
      <c r="Q387" s="113">
        <v>0</v>
      </c>
      <c r="R387" s="113">
        <v>0</v>
      </c>
      <c r="S387" s="113">
        <v>0</v>
      </c>
      <c r="T387" s="113">
        <v>0</v>
      </c>
      <c r="U387" s="113">
        <v>0</v>
      </c>
      <c r="V387" s="113">
        <v>0</v>
      </c>
      <c r="W387" s="113">
        <v>0</v>
      </c>
      <c r="X387" s="113">
        <v>0</v>
      </c>
      <c r="Y387" s="113">
        <v>0</v>
      </c>
      <c r="Z387" s="113">
        <v>0</v>
      </c>
      <c r="AA387" s="113">
        <v>0</v>
      </c>
      <c r="AB387" s="113">
        <v>0</v>
      </c>
      <c r="AC387" s="113">
        <v>0</v>
      </c>
      <c r="AD387" s="113">
        <v>0</v>
      </c>
      <c r="AE387" s="113">
        <v>0</v>
      </c>
      <c r="AF387" s="113">
        <v>0</v>
      </c>
      <c r="AG387" s="113">
        <v>0</v>
      </c>
      <c r="AH387" s="113">
        <v>0</v>
      </c>
      <c r="AI387" s="113">
        <v>0</v>
      </c>
      <c r="AJ387" s="113">
        <v>0</v>
      </c>
      <c r="AK387" s="113">
        <v>0</v>
      </c>
      <c r="AL387" s="113">
        <v>0</v>
      </c>
      <c r="AM387" s="113">
        <f t="shared" si="5"/>
        <v>0</v>
      </c>
      <c r="AP387" s="70"/>
    </row>
    <row r="388" spans="1:42" ht="33" hidden="1" customHeight="1">
      <c r="A388" s="87">
        <v>1319</v>
      </c>
      <c r="B388" s="88" t="s">
        <v>397</v>
      </c>
      <c r="C388" s="115" t="s">
        <v>1406</v>
      </c>
      <c r="D388" s="113">
        <v>0</v>
      </c>
      <c r="E388" s="113">
        <v>0</v>
      </c>
      <c r="F388" s="113">
        <v>0</v>
      </c>
      <c r="G388" s="113">
        <v>0</v>
      </c>
      <c r="H388" s="113">
        <v>0</v>
      </c>
      <c r="I388" s="113">
        <v>0</v>
      </c>
      <c r="J388" s="113">
        <v>0</v>
      </c>
      <c r="K388" s="113">
        <v>0</v>
      </c>
      <c r="L388" s="113">
        <v>0</v>
      </c>
      <c r="M388" s="113">
        <v>0</v>
      </c>
      <c r="N388" s="113">
        <v>0</v>
      </c>
      <c r="O388" s="113">
        <v>0</v>
      </c>
      <c r="P388" s="113">
        <v>0</v>
      </c>
      <c r="Q388" s="113">
        <v>0</v>
      </c>
      <c r="R388" s="113">
        <v>0</v>
      </c>
      <c r="S388" s="113">
        <v>0</v>
      </c>
      <c r="T388" s="113">
        <v>0</v>
      </c>
      <c r="U388" s="113">
        <v>0</v>
      </c>
      <c r="V388" s="113">
        <v>0</v>
      </c>
      <c r="W388" s="113">
        <v>0</v>
      </c>
      <c r="X388" s="113">
        <v>0</v>
      </c>
      <c r="Y388" s="113">
        <v>0</v>
      </c>
      <c r="Z388" s="113">
        <v>0</v>
      </c>
      <c r="AA388" s="113">
        <v>0</v>
      </c>
      <c r="AB388" s="113">
        <v>0</v>
      </c>
      <c r="AC388" s="113">
        <v>0</v>
      </c>
      <c r="AD388" s="113">
        <v>0</v>
      </c>
      <c r="AE388" s="113">
        <v>0</v>
      </c>
      <c r="AF388" s="113">
        <v>0</v>
      </c>
      <c r="AG388" s="113">
        <v>0</v>
      </c>
      <c r="AH388" s="113">
        <v>0</v>
      </c>
      <c r="AI388" s="113">
        <v>0</v>
      </c>
      <c r="AJ388" s="113">
        <v>0</v>
      </c>
      <c r="AK388" s="113">
        <v>0</v>
      </c>
      <c r="AL388" s="113">
        <v>0</v>
      </c>
      <c r="AM388" s="113">
        <f t="shared" si="5"/>
        <v>0</v>
      </c>
      <c r="AP388" s="70"/>
    </row>
    <row r="389" spans="1:42" ht="33" hidden="1" customHeight="1">
      <c r="A389" s="87">
        <v>1320</v>
      </c>
      <c r="B389" s="88" t="s">
        <v>1023</v>
      </c>
      <c r="C389" s="115" t="s">
        <v>1406</v>
      </c>
      <c r="D389" s="113">
        <v>0</v>
      </c>
      <c r="E389" s="113">
        <v>0</v>
      </c>
      <c r="F389" s="113">
        <v>0</v>
      </c>
      <c r="G389" s="113">
        <v>0</v>
      </c>
      <c r="H389" s="113">
        <v>0</v>
      </c>
      <c r="I389" s="113">
        <v>0</v>
      </c>
      <c r="J389" s="113">
        <v>0</v>
      </c>
      <c r="K389" s="113">
        <v>0</v>
      </c>
      <c r="L389" s="113">
        <v>0</v>
      </c>
      <c r="M389" s="113">
        <v>0</v>
      </c>
      <c r="N389" s="113">
        <v>0</v>
      </c>
      <c r="O389" s="113">
        <v>0</v>
      </c>
      <c r="P389" s="113">
        <v>0</v>
      </c>
      <c r="Q389" s="113">
        <v>0</v>
      </c>
      <c r="R389" s="113">
        <v>0</v>
      </c>
      <c r="S389" s="113">
        <v>0</v>
      </c>
      <c r="T389" s="113">
        <v>0</v>
      </c>
      <c r="U389" s="113">
        <v>0</v>
      </c>
      <c r="V389" s="113">
        <v>0</v>
      </c>
      <c r="W389" s="113">
        <v>0</v>
      </c>
      <c r="X389" s="113">
        <v>0</v>
      </c>
      <c r="Y389" s="113">
        <v>0</v>
      </c>
      <c r="Z389" s="113">
        <v>0</v>
      </c>
      <c r="AA389" s="113">
        <v>0</v>
      </c>
      <c r="AB389" s="113">
        <v>0</v>
      </c>
      <c r="AC389" s="113">
        <v>0</v>
      </c>
      <c r="AD389" s="113">
        <v>0</v>
      </c>
      <c r="AE389" s="113">
        <v>0</v>
      </c>
      <c r="AF389" s="113">
        <v>0</v>
      </c>
      <c r="AG389" s="113">
        <v>0</v>
      </c>
      <c r="AH389" s="113">
        <v>0</v>
      </c>
      <c r="AI389" s="113">
        <v>0</v>
      </c>
      <c r="AJ389" s="113">
        <v>0</v>
      </c>
      <c r="AK389" s="113">
        <v>0</v>
      </c>
      <c r="AL389" s="113">
        <v>0</v>
      </c>
      <c r="AM389" s="113">
        <f t="shared" si="5"/>
        <v>0</v>
      </c>
      <c r="AP389" s="70"/>
    </row>
    <row r="390" spans="1:42" ht="33" hidden="1" customHeight="1">
      <c r="A390" s="87">
        <v>1321</v>
      </c>
      <c r="B390" s="88" t="s">
        <v>1024</v>
      </c>
      <c r="C390" s="115" t="s">
        <v>1406</v>
      </c>
      <c r="D390" s="113">
        <v>0</v>
      </c>
      <c r="E390" s="113">
        <v>0</v>
      </c>
      <c r="F390" s="113">
        <v>0</v>
      </c>
      <c r="G390" s="113">
        <v>0</v>
      </c>
      <c r="H390" s="113">
        <v>0</v>
      </c>
      <c r="I390" s="113">
        <v>0</v>
      </c>
      <c r="J390" s="113">
        <v>0</v>
      </c>
      <c r="K390" s="113">
        <v>0</v>
      </c>
      <c r="L390" s="113">
        <v>0</v>
      </c>
      <c r="M390" s="113">
        <v>0</v>
      </c>
      <c r="N390" s="113">
        <v>0</v>
      </c>
      <c r="O390" s="113">
        <v>0</v>
      </c>
      <c r="P390" s="113">
        <v>0</v>
      </c>
      <c r="Q390" s="113">
        <v>0</v>
      </c>
      <c r="R390" s="113">
        <v>0</v>
      </c>
      <c r="S390" s="113">
        <v>0</v>
      </c>
      <c r="T390" s="113">
        <v>0</v>
      </c>
      <c r="U390" s="113">
        <v>0</v>
      </c>
      <c r="V390" s="113">
        <v>0</v>
      </c>
      <c r="W390" s="113">
        <v>0</v>
      </c>
      <c r="X390" s="113">
        <v>0</v>
      </c>
      <c r="Y390" s="113">
        <v>0</v>
      </c>
      <c r="Z390" s="113">
        <v>0</v>
      </c>
      <c r="AA390" s="113">
        <v>0</v>
      </c>
      <c r="AB390" s="113">
        <v>0</v>
      </c>
      <c r="AC390" s="113">
        <v>0</v>
      </c>
      <c r="AD390" s="113">
        <v>0</v>
      </c>
      <c r="AE390" s="113">
        <v>0</v>
      </c>
      <c r="AF390" s="113">
        <v>0</v>
      </c>
      <c r="AG390" s="113">
        <v>0</v>
      </c>
      <c r="AH390" s="113">
        <v>0</v>
      </c>
      <c r="AI390" s="113">
        <v>0</v>
      </c>
      <c r="AJ390" s="113">
        <v>0</v>
      </c>
      <c r="AK390" s="113">
        <v>0</v>
      </c>
      <c r="AL390" s="113">
        <v>0</v>
      </c>
      <c r="AM390" s="113">
        <f t="shared" si="5"/>
        <v>0</v>
      </c>
      <c r="AP390" s="70"/>
    </row>
    <row r="391" spans="1:42" ht="33" hidden="1" customHeight="1">
      <c r="A391" s="87">
        <v>1322</v>
      </c>
      <c r="B391" s="88" t="s">
        <v>1025</v>
      </c>
      <c r="C391" s="115" t="s">
        <v>1406</v>
      </c>
      <c r="D391" s="113">
        <v>0</v>
      </c>
      <c r="E391" s="113">
        <v>0</v>
      </c>
      <c r="F391" s="113">
        <v>0</v>
      </c>
      <c r="G391" s="113">
        <v>0</v>
      </c>
      <c r="H391" s="113">
        <v>0</v>
      </c>
      <c r="I391" s="113">
        <v>0</v>
      </c>
      <c r="J391" s="113">
        <v>0</v>
      </c>
      <c r="K391" s="113">
        <v>0</v>
      </c>
      <c r="L391" s="113">
        <v>0</v>
      </c>
      <c r="M391" s="113">
        <v>0</v>
      </c>
      <c r="N391" s="113">
        <v>0</v>
      </c>
      <c r="O391" s="113">
        <v>0</v>
      </c>
      <c r="P391" s="113">
        <v>0</v>
      </c>
      <c r="Q391" s="113">
        <v>0</v>
      </c>
      <c r="R391" s="113">
        <v>0</v>
      </c>
      <c r="S391" s="113">
        <v>0</v>
      </c>
      <c r="T391" s="113">
        <v>0</v>
      </c>
      <c r="U391" s="113">
        <v>0</v>
      </c>
      <c r="V391" s="113">
        <v>0</v>
      </c>
      <c r="W391" s="113">
        <v>0</v>
      </c>
      <c r="X391" s="113">
        <v>0</v>
      </c>
      <c r="Y391" s="113">
        <v>0</v>
      </c>
      <c r="Z391" s="113">
        <v>0</v>
      </c>
      <c r="AA391" s="113">
        <v>0</v>
      </c>
      <c r="AB391" s="113">
        <v>0</v>
      </c>
      <c r="AC391" s="113">
        <v>0</v>
      </c>
      <c r="AD391" s="113">
        <v>0</v>
      </c>
      <c r="AE391" s="113">
        <v>0</v>
      </c>
      <c r="AF391" s="113">
        <v>0</v>
      </c>
      <c r="AG391" s="113">
        <v>0</v>
      </c>
      <c r="AH391" s="113">
        <v>0</v>
      </c>
      <c r="AI391" s="113">
        <v>0</v>
      </c>
      <c r="AJ391" s="113">
        <v>0</v>
      </c>
      <c r="AK391" s="113">
        <v>0</v>
      </c>
      <c r="AL391" s="113">
        <v>0</v>
      </c>
      <c r="AM391" s="113">
        <f t="shared" si="5"/>
        <v>0</v>
      </c>
      <c r="AP391" s="70"/>
    </row>
    <row r="392" spans="1:42" ht="33" hidden="1" customHeight="1">
      <c r="A392" s="87">
        <v>1323</v>
      </c>
      <c r="B392" s="88" t="s">
        <v>1026</v>
      </c>
      <c r="C392" s="115" t="s">
        <v>1406</v>
      </c>
      <c r="D392" s="113">
        <v>0</v>
      </c>
      <c r="E392" s="113">
        <v>0</v>
      </c>
      <c r="F392" s="113">
        <v>0</v>
      </c>
      <c r="G392" s="113">
        <v>0</v>
      </c>
      <c r="H392" s="113">
        <v>0</v>
      </c>
      <c r="I392" s="113">
        <v>0</v>
      </c>
      <c r="J392" s="113">
        <v>0</v>
      </c>
      <c r="K392" s="113">
        <v>0</v>
      </c>
      <c r="L392" s="113">
        <v>0</v>
      </c>
      <c r="M392" s="113">
        <v>0</v>
      </c>
      <c r="N392" s="113">
        <v>0</v>
      </c>
      <c r="O392" s="113">
        <v>0</v>
      </c>
      <c r="P392" s="113">
        <v>0</v>
      </c>
      <c r="Q392" s="113">
        <v>0</v>
      </c>
      <c r="R392" s="113">
        <v>0</v>
      </c>
      <c r="S392" s="113">
        <v>0</v>
      </c>
      <c r="T392" s="113">
        <v>0</v>
      </c>
      <c r="U392" s="113">
        <v>0</v>
      </c>
      <c r="V392" s="113">
        <v>0</v>
      </c>
      <c r="W392" s="113">
        <v>0</v>
      </c>
      <c r="X392" s="113">
        <v>0</v>
      </c>
      <c r="Y392" s="113">
        <v>0</v>
      </c>
      <c r="Z392" s="113">
        <v>0</v>
      </c>
      <c r="AA392" s="113">
        <v>0</v>
      </c>
      <c r="AB392" s="113">
        <v>0</v>
      </c>
      <c r="AC392" s="113">
        <v>0</v>
      </c>
      <c r="AD392" s="113">
        <v>0</v>
      </c>
      <c r="AE392" s="113">
        <v>0</v>
      </c>
      <c r="AF392" s="113">
        <v>0</v>
      </c>
      <c r="AG392" s="113">
        <v>0</v>
      </c>
      <c r="AH392" s="113">
        <v>0</v>
      </c>
      <c r="AI392" s="113">
        <v>0</v>
      </c>
      <c r="AJ392" s="113">
        <v>0</v>
      </c>
      <c r="AK392" s="113">
        <v>0</v>
      </c>
      <c r="AL392" s="113">
        <v>0</v>
      </c>
      <c r="AM392" s="113">
        <f t="shared" si="5"/>
        <v>0</v>
      </c>
      <c r="AP392" s="70"/>
    </row>
    <row r="393" spans="1:42" ht="33" hidden="1" customHeight="1">
      <c r="A393" s="87">
        <v>1324</v>
      </c>
      <c r="B393" s="88" t="s">
        <v>1027</v>
      </c>
      <c r="C393" s="115" t="s">
        <v>1406</v>
      </c>
      <c r="D393" s="113">
        <v>0</v>
      </c>
      <c r="E393" s="113">
        <v>0</v>
      </c>
      <c r="F393" s="113">
        <v>0</v>
      </c>
      <c r="G393" s="113">
        <v>0</v>
      </c>
      <c r="H393" s="113">
        <v>0</v>
      </c>
      <c r="I393" s="113">
        <v>0</v>
      </c>
      <c r="J393" s="113">
        <v>0</v>
      </c>
      <c r="K393" s="113">
        <v>0</v>
      </c>
      <c r="L393" s="113">
        <v>0</v>
      </c>
      <c r="M393" s="113">
        <v>0</v>
      </c>
      <c r="N393" s="113">
        <v>0</v>
      </c>
      <c r="O393" s="113">
        <v>0</v>
      </c>
      <c r="P393" s="113">
        <v>0</v>
      </c>
      <c r="Q393" s="113">
        <v>0</v>
      </c>
      <c r="R393" s="113">
        <v>0</v>
      </c>
      <c r="S393" s="113">
        <v>0</v>
      </c>
      <c r="T393" s="113">
        <v>0</v>
      </c>
      <c r="U393" s="113">
        <v>0</v>
      </c>
      <c r="V393" s="113">
        <v>0</v>
      </c>
      <c r="W393" s="113">
        <v>0</v>
      </c>
      <c r="X393" s="113">
        <v>0</v>
      </c>
      <c r="Y393" s="113">
        <v>0</v>
      </c>
      <c r="Z393" s="113">
        <v>0</v>
      </c>
      <c r="AA393" s="113">
        <v>0</v>
      </c>
      <c r="AB393" s="113">
        <v>0</v>
      </c>
      <c r="AC393" s="113">
        <v>0</v>
      </c>
      <c r="AD393" s="113">
        <v>0</v>
      </c>
      <c r="AE393" s="113">
        <v>0</v>
      </c>
      <c r="AF393" s="113">
        <v>0</v>
      </c>
      <c r="AG393" s="113">
        <v>0</v>
      </c>
      <c r="AH393" s="113">
        <v>0</v>
      </c>
      <c r="AI393" s="113">
        <v>0</v>
      </c>
      <c r="AJ393" s="113">
        <v>0</v>
      </c>
      <c r="AK393" s="113">
        <v>0</v>
      </c>
      <c r="AL393" s="113">
        <v>0</v>
      </c>
      <c r="AM393" s="113">
        <f t="shared" si="5"/>
        <v>0</v>
      </c>
      <c r="AP393" s="70"/>
    </row>
    <row r="394" spans="1:42" ht="33" hidden="1" customHeight="1">
      <c r="A394" s="87">
        <v>1325</v>
      </c>
      <c r="B394" s="88" t="s">
        <v>1028</v>
      </c>
      <c r="C394" s="115" t="s">
        <v>1406</v>
      </c>
      <c r="D394" s="113">
        <v>0</v>
      </c>
      <c r="E394" s="113">
        <v>0</v>
      </c>
      <c r="F394" s="113">
        <v>0</v>
      </c>
      <c r="G394" s="113">
        <v>0</v>
      </c>
      <c r="H394" s="113">
        <v>0</v>
      </c>
      <c r="I394" s="113">
        <v>0</v>
      </c>
      <c r="J394" s="113">
        <v>0</v>
      </c>
      <c r="K394" s="113">
        <v>0</v>
      </c>
      <c r="L394" s="113">
        <v>0</v>
      </c>
      <c r="M394" s="113">
        <v>0</v>
      </c>
      <c r="N394" s="113">
        <v>0</v>
      </c>
      <c r="O394" s="113">
        <v>0</v>
      </c>
      <c r="P394" s="113">
        <v>0</v>
      </c>
      <c r="Q394" s="113">
        <v>0</v>
      </c>
      <c r="R394" s="113">
        <v>0</v>
      </c>
      <c r="S394" s="113">
        <v>0</v>
      </c>
      <c r="T394" s="113">
        <v>0</v>
      </c>
      <c r="U394" s="113">
        <v>0</v>
      </c>
      <c r="V394" s="113">
        <v>0</v>
      </c>
      <c r="W394" s="113">
        <v>0</v>
      </c>
      <c r="X394" s="113">
        <v>0</v>
      </c>
      <c r="Y394" s="113">
        <v>0</v>
      </c>
      <c r="Z394" s="113">
        <v>0</v>
      </c>
      <c r="AA394" s="113">
        <v>0</v>
      </c>
      <c r="AB394" s="113">
        <v>0</v>
      </c>
      <c r="AC394" s="113">
        <v>0</v>
      </c>
      <c r="AD394" s="113">
        <v>0</v>
      </c>
      <c r="AE394" s="113">
        <v>0</v>
      </c>
      <c r="AF394" s="113">
        <v>0</v>
      </c>
      <c r="AG394" s="113">
        <v>0</v>
      </c>
      <c r="AH394" s="113">
        <v>0</v>
      </c>
      <c r="AI394" s="113">
        <v>0</v>
      </c>
      <c r="AJ394" s="113">
        <v>0</v>
      </c>
      <c r="AK394" s="113">
        <v>0</v>
      </c>
      <c r="AL394" s="113">
        <v>0</v>
      </c>
      <c r="AM394" s="113">
        <f t="shared" si="5"/>
        <v>0</v>
      </c>
      <c r="AP394" s="70"/>
    </row>
    <row r="395" spans="1:42" ht="33" hidden="1" customHeight="1">
      <c r="A395" s="87">
        <v>1326</v>
      </c>
      <c r="B395" s="88" t="s">
        <v>1029</v>
      </c>
      <c r="C395" s="115" t="s">
        <v>1406</v>
      </c>
      <c r="D395" s="113">
        <v>0</v>
      </c>
      <c r="E395" s="113">
        <v>0</v>
      </c>
      <c r="F395" s="113">
        <v>0</v>
      </c>
      <c r="G395" s="113">
        <v>0</v>
      </c>
      <c r="H395" s="113">
        <v>0</v>
      </c>
      <c r="I395" s="113">
        <v>0</v>
      </c>
      <c r="J395" s="113">
        <v>0</v>
      </c>
      <c r="K395" s="113">
        <v>0</v>
      </c>
      <c r="L395" s="113">
        <v>0</v>
      </c>
      <c r="M395" s="113">
        <v>0</v>
      </c>
      <c r="N395" s="113">
        <v>0</v>
      </c>
      <c r="O395" s="113">
        <v>0</v>
      </c>
      <c r="P395" s="113">
        <v>0</v>
      </c>
      <c r="Q395" s="113">
        <v>0</v>
      </c>
      <c r="R395" s="113">
        <v>0</v>
      </c>
      <c r="S395" s="113">
        <v>0</v>
      </c>
      <c r="T395" s="113">
        <v>0</v>
      </c>
      <c r="U395" s="113">
        <v>0</v>
      </c>
      <c r="V395" s="113">
        <v>0</v>
      </c>
      <c r="W395" s="113">
        <v>0</v>
      </c>
      <c r="X395" s="113">
        <v>0</v>
      </c>
      <c r="Y395" s="113">
        <v>0</v>
      </c>
      <c r="Z395" s="113">
        <v>0</v>
      </c>
      <c r="AA395" s="113">
        <v>0</v>
      </c>
      <c r="AB395" s="113">
        <v>0</v>
      </c>
      <c r="AC395" s="113">
        <v>0</v>
      </c>
      <c r="AD395" s="113">
        <v>0</v>
      </c>
      <c r="AE395" s="113">
        <v>0</v>
      </c>
      <c r="AF395" s="113">
        <v>0</v>
      </c>
      <c r="AG395" s="113">
        <v>0</v>
      </c>
      <c r="AH395" s="113">
        <v>0</v>
      </c>
      <c r="AI395" s="113">
        <v>0</v>
      </c>
      <c r="AJ395" s="113">
        <v>0</v>
      </c>
      <c r="AK395" s="113">
        <v>0</v>
      </c>
      <c r="AL395" s="113">
        <v>0</v>
      </c>
      <c r="AM395" s="113">
        <f t="shared" ref="AM395:AM458" si="6">SUM(D395:AL395)</f>
        <v>0</v>
      </c>
      <c r="AP395" s="70"/>
    </row>
    <row r="396" spans="1:42" ht="33" hidden="1" customHeight="1">
      <c r="A396" s="87">
        <v>1327</v>
      </c>
      <c r="B396" s="88" t="s">
        <v>1030</v>
      </c>
      <c r="C396" s="115" t="s">
        <v>1406</v>
      </c>
      <c r="D396" s="113">
        <v>0</v>
      </c>
      <c r="E396" s="113">
        <v>0</v>
      </c>
      <c r="F396" s="113">
        <v>0</v>
      </c>
      <c r="G396" s="113">
        <v>0</v>
      </c>
      <c r="H396" s="113">
        <v>0</v>
      </c>
      <c r="I396" s="113">
        <v>0</v>
      </c>
      <c r="J396" s="113">
        <v>0</v>
      </c>
      <c r="K396" s="113">
        <v>0</v>
      </c>
      <c r="L396" s="113">
        <v>0</v>
      </c>
      <c r="M396" s="113">
        <v>0</v>
      </c>
      <c r="N396" s="113">
        <v>0</v>
      </c>
      <c r="O396" s="113">
        <v>0</v>
      </c>
      <c r="P396" s="113">
        <v>0</v>
      </c>
      <c r="Q396" s="113">
        <v>0</v>
      </c>
      <c r="R396" s="113">
        <v>0</v>
      </c>
      <c r="S396" s="113">
        <v>0</v>
      </c>
      <c r="T396" s="113">
        <v>0</v>
      </c>
      <c r="U396" s="113">
        <v>0</v>
      </c>
      <c r="V396" s="113">
        <v>0</v>
      </c>
      <c r="W396" s="113">
        <v>0</v>
      </c>
      <c r="X396" s="113">
        <v>0</v>
      </c>
      <c r="Y396" s="113">
        <v>0</v>
      </c>
      <c r="Z396" s="113">
        <v>0</v>
      </c>
      <c r="AA396" s="113">
        <v>0</v>
      </c>
      <c r="AB396" s="113">
        <v>0</v>
      </c>
      <c r="AC396" s="113">
        <v>0</v>
      </c>
      <c r="AD396" s="113">
        <v>0</v>
      </c>
      <c r="AE396" s="113">
        <v>0</v>
      </c>
      <c r="AF396" s="113">
        <v>0</v>
      </c>
      <c r="AG396" s="113">
        <v>0</v>
      </c>
      <c r="AH396" s="113">
        <v>0</v>
      </c>
      <c r="AI396" s="113">
        <v>0</v>
      </c>
      <c r="AJ396" s="113">
        <v>0</v>
      </c>
      <c r="AK396" s="113">
        <v>0</v>
      </c>
      <c r="AL396" s="113">
        <v>0</v>
      </c>
      <c r="AM396" s="113">
        <f t="shared" si="6"/>
        <v>0</v>
      </c>
      <c r="AP396" s="70"/>
    </row>
    <row r="397" spans="1:42" ht="33" hidden="1" customHeight="1">
      <c r="A397" s="87">
        <v>1328</v>
      </c>
      <c r="B397" s="88" t="s">
        <v>1031</v>
      </c>
      <c r="C397" s="115" t="s">
        <v>1406</v>
      </c>
      <c r="D397" s="113">
        <v>0</v>
      </c>
      <c r="E397" s="113">
        <v>0</v>
      </c>
      <c r="F397" s="113">
        <v>0</v>
      </c>
      <c r="G397" s="113">
        <v>0</v>
      </c>
      <c r="H397" s="113">
        <v>0</v>
      </c>
      <c r="I397" s="113">
        <v>0</v>
      </c>
      <c r="J397" s="113">
        <v>0</v>
      </c>
      <c r="K397" s="113">
        <v>0</v>
      </c>
      <c r="L397" s="113">
        <v>0</v>
      </c>
      <c r="M397" s="113">
        <v>0</v>
      </c>
      <c r="N397" s="113">
        <v>0</v>
      </c>
      <c r="O397" s="113">
        <v>0</v>
      </c>
      <c r="P397" s="113">
        <v>0</v>
      </c>
      <c r="Q397" s="113">
        <v>0</v>
      </c>
      <c r="R397" s="113">
        <v>0</v>
      </c>
      <c r="S397" s="113">
        <v>0</v>
      </c>
      <c r="T397" s="113">
        <v>0</v>
      </c>
      <c r="U397" s="113">
        <v>0</v>
      </c>
      <c r="V397" s="113">
        <v>0</v>
      </c>
      <c r="W397" s="113">
        <v>0</v>
      </c>
      <c r="X397" s="113">
        <v>0</v>
      </c>
      <c r="Y397" s="113">
        <v>0</v>
      </c>
      <c r="Z397" s="113">
        <v>0</v>
      </c>
      <c r="AA397" s="113">
        <v>0</v>
      </c>
      <c r="AB397" s="113">
        <v>0</v>
      </c>
      <c r="AC397" s="113">
        <v>0</v>
      </c>
      <c r="AD397" s="113">
        <v>0</v>
      </c>
      <c r="AE397" s="113">
        <v>0</v>
      </c>
      <c r="AF397" s="113">
        <v>0</v>
      </c>
      <c r="AG397" s="113">
        <v>0</v>
      </c>
      <c r="AH397" s="113">
        <v>0</v>
      </c>
      <c r="AI397" s="113">
        <v>0</v>
      </c>
      <c r="AJ397" s="113">
        <v>0</v>
      </c>
      <c r="AK397" s="113">
        <v>0</v>
      </c>
      <c r="AL397" s="113">
        <v>0</v>
      </c>
      <c r="AM397" s="113">
        <f t="shared" si="6"/>
        <v>0</v>
      </c>
      <c r="AP397" s="70"/>
    </row>
    <row r="398" spans="1:42" ht="33" hidden="1" customHeight="1">
      <c r="A398" s="87">
        <v>1329</v>
      </c>
      <c r="B398" s="88" t="s">
        <v>1032</v>
      </c>
      <c r="C398" s="115" t="s">
        <v>1406</v>
      </c>
      <c r="D398" s="113">
        <v>0</v>
      </c>
      <c r="E398" s="113">
        <v>0</v>
      </c>
      <c r="F398" s="113">
        <v>0</v>
      </c>
      <c r="G398" s="113">
        <v>0</v>
      </c>
      <c r="H398" s="113">
        <v>0</v>
      </c>
      <c r="I398" s="113">
        <v>0</v>
      </c>
      <c r="J398" s="113">
        <v>0</v>
      </c>
      <c r="K398" s="113">
        <v>0</v>
      </c>
      <c r="L398" s="113">
        <v>0</v>
      </c>
      <c r="M398" s="113">
        <v>0</v>
      </c>
      <c r="N398" s="113">
        <v>0</v>
      </c>
      <c r="O398" s="113">
        <v>0</v>
      </c>
      <c r="P398" s="113">
        <v>0</v>
      </c>
      <c r="Q398" s="113">
        <v>0</v>
      </c>
      <c r="R398" s="113">
        <v>0</v>
      </c>
      <c r="S398" s="113">
        <v>0</v>
      </c>
      <c r="T398" s="113">
        <v>0</v>
      </c>
      <c r="U398" s="113">
        <v>0</v>
      </c>
      <c r="V398" s="113">
        <v>0</v>
      </c>
      <c r="W398" s="113">
        <v>0</v>
      </c>
      <c r="X398" s="113">
        <v>0</v>
      </c>
      <c r="Y398" s="113">
        <v>0</v>
      </c>
      <c r="Z398" s="113">
        <v>0</v>
      </c>
      <c r="AA398" s="113">
        <v>0</v>
      </c>
      <c r="AB398" s="113">
        <v>0</v>
      </c>
      <c r="AC398" s="113">
        <v>0</v>
      </c>
      <c r="AD398" s="113">
        <v>0</v>
      </c>
      <c r="AE398" s="113">
        <v>0</v>
      </c>
      <c r="AF398" s="113">
        <v>0</v>
      </c>
      <c r="AG398" s="113">
        <v>0</v>
      </c>
      <c r="AH398" s="113">
        <v>0</v>
      </c>
      <c r="AI398" s="113">
        <v>0</v>
      </c>
      <c r="AJ398" s="113">
        <v>0</v>
      </c>
      <c r="AK398" s="113">
        <v>0</v>
      </c>
      <c r="AL398" s="113">
        <v>0</v>
      </c>
      <c r="AM398" s="113">
        <f t="shared" si="6"/>
        <v>0</v>
      </c>
      <c r="AP398" s="70"/>
    </row>
    <row r="399" spans="1:42" ht="33" hidden="1" customHeight="1">
      <c r="A399" s="87">
        <v>1330</v>
      </c>
      <c r="B399" s="88" t="s">
        <v>1033</v>
      </c>
      <c r="C399" s="115" t="s">
        <v>1406</v>
      </c>
      <c r="D399" s="113">
        <v>0</v>
      </c>
      <c r="E399" s="113">
        <v>0</v>
      </c>
      <c r="F399" s="113">
        <v>0</v>
      </c>
      <c r="G399" s="113">
        <v>0</v>
      </c>
      <c r="H399" s="113">
        <v>0</v>
      </c>
      <c r="I399" s="113">
        <v>0</v>
      </c>
      <c r="J399" s="113">
        <v>0</v>
      </c>
      <c r="K399" s="113">
        <v>0</v>
      </c>
      <c r="L399" s="113">
        <v>0</v>
      </c>
      <c r="M399" s="113">
        <v>0</v>
      </c>
      <c r="N399" s="113">
        <v>0</v>
      </c>
      <c r="O399" s="113">
        <v>0</v>
      </c>
      <c r="P399" s="113">
        <v>0</v>
      </c>
      <c r="Q399" s="113">
        <v>0</v>
      </c>
      <c r="R399" s="113">
        <v>0</v>
      </c>
      <c r="S399" s="113">
        <v>0</v>
      </c>
      <c r="T399" s="113">
        <v>0</v>
      </c>
      <c r="U399" s="113">
        <v>0</v>
      </c>
      <c r="V399" s="113">
        <v>0</v>
      </c>
      <c r="W399" s="113">
        <v>0</v>
      </c>
      <c r="X399" s="113">
        <v>0</v>
      </c>
      <c r="Y399" s="113">
        <v>0</v>
      </c>
      <c r="Z399" s="113">
        <v>0</v>
      </c>
      <c r="AA399" s="113">
        <v>0</v>
      </c>
      <c r="AB399" s="113">
        <v>0</v>
      </c>
      <c r="AC399" s="113">
        <v>0</v>
      </c>
      <c r="AD399" s="113">
        <v>0</v>
      </c>
      <c r="AE399" s="113">
        <v>0</v>
      </c>
      <c r="AF399" s="113">
        <v>0</v>
      </c>
      <c r="AG399" s="113">
        <v>0</v>
      </c>
      <c r="AH399" s="113">
        <v>0</v>
      </c>
      <c r="AI399" s="113">
        <v>0</v>
      </c>
      <c r="AJ399" s="113">
        <v>0</v>
      </c>
      <c r="AK399" s="113">
        <v>0</v>
      </c>
      <c r="AL399" s="113">
        <v>0</v>
      </c>
      <c r="AM399" s="113">
        <f t="shared" si="6"/>
        <v>0</v>
      </c>
      <c r="AP399" s="70"/>
    </row>
    <row r="400" spans="1:42" ht="33" hidden="1" customHeight="1">
      <c r="A400" s="87">
        <v>1331</v>
      </c>
      <c r="B400" s="88" t="s">
        <v>1034</v>
      </c>
      <c r="C400" s="115" t="s">
        <v>1406</v>
      </c>
      <c r="D400" s="113">
        <v>0</v>
      </c>
      <c r="E400" s="113">
        <v>0</v>
      </c>
      <c r="F400" s="113">
        <v>0</v>
      </c>
      <c r="G400" s="113">
        <v>0</v>
      </c>
      <c r="H400" s="113">
        <v>0</v>
      </c>
      <c r="I400" s="113">
        <v>0</v>
      </c>
      <c r="J400" s="113">
        <v>0</v>
      </c>
      <c r="K400" s="113">
        <v>0</v>
      </c>
      <c r="L400" s="113">
        <v>0</v>
      </c>
      <c r="M400" s="113">
        <v>0</v>
      </c>
      <c r="N400" s="113">
        <v>0</v>
      </c>
      <c r="O400" s="113">
        <v>0</v>
      </c>
      <c r="P400" s="113">
        <v>0</v>
      </c>
      <c r="Q400" s="113">
        <v>0</v>
      </c>
      <c r="R400" s="113">
        <v>0</v>
      </c>
      <c r="S400" s="113">
        <v>0</v>
      </c>
      <c r="T400" s="113">
        <v>0</v>
      </c>
      <c r="U400" s="113">
        <v>0</v>
      </c>
      <c r="V400" s="113">
        <v>0</v>
      </c>
      <c r="W400" s="113">
        <v>0</v>
      </c>
      <c r="X400" s="113">
        <v>0</v>
      </c>
      <c r="Y400" s="113">
        <v>0</v>
      </c>
      <c r="Z400" s="113">
        <v>0</v>
      </c>
      <c r="AA400" s="113">
        <v>0</v>
      </c>
      <c r="AB400" s="113">
        <v>0</v>
      </c>
      <c r="AC400" s="113">
        <v>0</v>
      </c>
      <c r="AD400" s="113">
        <v>0</v>
      </c>
      <c r="AE400" s="113">
        <v>0</v>
      </c>
      <c r="AF400" s="113">
        <v>0</v>
      </c>
      <c r="AG400" s="113">
        <v>0</v>
      </c>
      <c r="AH400" s="113">
        <v>0</v>
      </c>
      <c r="AI400" s="113">
        <v>0</v>
      </c>
      <c r="AJ400" s="113">
        <v>0</v>
      </c>
      <c r="AK400" s="113">
        <v>0</v>
      </c>
      <c r="AL400" s="113">
        <v>0</v>
      </c>
      <c r="AM400" s="113">
        <f t="shared" si="6"/>
        <v>0</v>
      </c>
      <c r="AP400" s="70"/>
    </row>
    <row r="401" spans="1:42" ht="33" hidden="1" customHeight="1">
      <c r="A401" s="87">
        <v>1332</v>
      </c>
      <c r="B401" s="88" t="s">
        <v>1035</v>
      </c>
      <c r="C401" s="115" t="s">
        <v>1406</v>
      </c>
      <c r="D401" s="113">
        <v>0</v>
      </c>
      <c r="E401" s="113">
        <v>0</v>
      </c>
      <c r="F401" s="113">
        <v>0</v>
      </c>
      <c r="G401" s="113">
        <v>0</v>
      </c>
      <c r="H401" s="113">
        <v>0</v>
      </c>
      <c r="I401" s="113">
        <v>0</v>
      </c>
      <c r="J401" s="113">
        <v>0</v>
      </c>
      <c r="K401" s="113">
        <v>0</v>
      </c>
      <c r="L401" s="113">
        <v>0</v>
      </c>
      <c r="M401" s="113">
        <v>0</v>
      </c>
      <c r="N401" s="113">
        <v>0</v>
      </c>
      <c r="O401" s="113">
        <v>0</v>
      </c>
      <c r="P401" s="113">
        <v>0</v>
      </c>
      <c r="Q401" s="113">
        <v>0</v>
      </c>
      <c r="R401" s="113">
        <v>0</v>
      </c>
      <c r="S401" s="113">
        <v>0</v>
      </c>
      <c r="T401" s="113">
        <v>0</v>
      </c>
      <c r="U401" s="113">
        <v>0</v>
      </c>
      <c r="V401" s="113">
        <v>0</v>
      </c>
      <c r="W401" s="113">
        <v>0</v>
      </c>
      <c r="X401" s="113">
        <v>0</v>
      </c>
      <c r="Y401" s="113">
        <v>0</v>
      </c>
      <c r="Z401" s="113">
        <v>0</v>
      </c>
      <c r="AA401" s="113">
        <v>0</v>
      </c>
      <c r="AB401" s="113">
        <v>0</v>
      </c>
      <c r="AC401" s="113">
        <v>0</v>
      </c>
      <c r="AD401" s="113">
        <v>0</v>
      </c>
      <c r="AE401" s="113">
        <v>0</v>
      </c>
      <c r="AF401" s="113">
        <v>0</v>
      </c>
      <c r="AG401" s="113">
        <v>0</v>
      </c>
      <c r="AH401" s="113">
        <v>0</v>
      </c>
      <c r="AI401" s="113">
        <v>0</v>
      </c>
      <c r="AJ401" s="113">
        <v>0</v>
      </c>
      <c r="AK401" s="113">
        <v>0</v>
      </c>
      <c r="AL401" s="113">
        <v>0</v>
      </c>
      <c r="AM401" s="113">
        <f t="shared" si="6"/>
        <v>0</v>
      </c>
      <c r="AP401" s="70"/>
    </row>
    <row r="402" spans="1:42" ht="33" hidden="1" customHeight="1">
      <c r="A402" s="87">
        <v>1333</v>
      </c>
      <c r="B402" s="88" t="s">
        <v>1036</v>
      </c>
      <c r="C402" s="115" t="s">
        <v>1406</v>
      </c>
      <c r="D402" s="113">
        <v>0</v>
      </c>
      <c r="E402" s="113">
        <v>0</v>
      </c>
      <c r="F402" s="113">
        <v>0</v>
      </c>
      <c r="G402" s="113">
        <v>0</v>
      </c>
      <c r="H402" s="113">
        <v>0</v>
      </c>
      <c r="I402" s="113">
        <v>0</v>
      </c>
      <c r="J402" s="113">
        <v>0</v>
      </c>
      <c r="K402" s="113">
        <v>0</v>
      </c>
      <c r="L402" s="113">
        <v>0</v>
      </c>
      <c r="M402" s="113">
        <v>0</v>
      </c>
      <c r="N402" s="113">
        <v>0</v>
      </c>
      <c r="O402" s="113">
        <v>0</v>
      </c>
      <c r="P402" s="113">
        <v>0</v>
      </c>
      <c r="Q402" s="113">
        <v>0</v>
      </c>
      <c r="R402" s="113">
        <v>0</v>
      </c>
      <c r="S402" s="113">
        <v>0</v>
      </c>
      <c r="T402" s="113">
        <v>0</v>
      </c>
      <c r="U402" s="113">
        <v>0</v>
      </c>
      <c r="V402" s="113">
        <v>0</v>
      </c>
      <c r="W402" s="113">
        <v>0</v>
      </c>
      <c r="X402" s="113">
        <v>0</v>
      </c>
      <c r="Y402" s="113">
        <v>0</v>
      </c>
      <c r="Z402" s="113">
        <v>0</v>
      </c>
      <c r="AA402" s="113">
        <v>0</v>
      </c>
      <c r="AB402" s="113">
        <v>0</v>
      </c>
      <c r="AC402" s="113">
        <v>0</v>
      </c>
      <c r="AD402" s="113">
        <v>0</v>
      </c>
      <c r="AE402" s="113">
        <v>0</v>
      </c>
      <c r="AF402" s="113">
        <v>0</v>
      </c>
      <c r="AG402" s="113">
        <v>0</v>
      </c>
      <c r="AH402" s="113">
        <v>0</v>
      </c>
      <c r="AI402" s="113">
        <v>0</v>
      </c>
      <c r="AJ402" s="113">
        <v>0</v>
      </c>
      <c r="AK402" s="113">
        <v>0</v>
      </c>
      <c r="AL402" s="113">
        <v>0</v>
      </c>
      <c r="AM402" s="113">
        <f t="shared" si="6"/>
        <v>0</v>
      </c>
      <c r="AP402" s="70"/>
    </row>
    <row r="403" spans="1:42" ht="33" hidden="1" customHeight="1">
      <c r="A403" s="87">
        <v>1334</v>
      </c>
      <c r="B403" s="88" t="s">
        <v>1037</v>
      </c>
      <c r="C403" s="115" t="s">
        <v>1406</v>
      </c>
      <c r="D403" s="113">
        <v>0</v>
      </c>
      <c r="E403" s="113">
        <v>0</v>
      </c>
      <c r="F403" s="113">
        <v>0</v>
      </c>
      <c r="G403" s="113">
        <v>0</v>
      </c>
      <c r="H403" s="113">
        <v>0</v>
      </c>
      <c r="I403" s="113">
        <v>0</v>
      </c>
      <c r="J403" s="113">
        <v>0</v>
      </c>
      <c r="K403" s="113">
        <v>0</v>
      </c>
      <c r="L403" s="113">
        <v>0</v>
      </c>
      <c r="M403" s="113">
        <v>0</v>
      </c>
      <c r="N403" s="113">
        <v>0</v>
      </c>
      <c r="O403" s="113">
        <v>0</v>
      </c>
      <c r="P403" s="113">
        <v>0</v>
      </c>
      <c r="Q403" s="113">
        <v>0</v>
      </c>
      <c r="R403" s="113">
        <v>0</v>
      </c>
      <c r="S403" s="113">
        <v>0</v>
      </c>
      <c r="T403" s="113">
        <v>0</v>
      </c>
      <c r="U403" s="113">
        <v>0</v>
      </c>
      <c r="V403" s="113">
        <v>0</v>
      </c>
      <c r="W403" s="113">
        <v>0</v>
      </c>
      <c r="X403" s="113">
        <v>0</v>
      </c>
      <c r="Y403" s="113">
        <v>0</v>
      </c>
      <c r="Z403" s="113">
        <v>0</v>
      </c>
      <c r="AA403" s="113">
        <v>0</v>
      </c>
      <c r="AB403" s="113">
        <v>0</v>
      </c>
      <c r="AC403" s="113">
        <v>0</v>
      </c>
      <c r="AD403" s="113">
        <v>0</v>
      </c>
      <c r="AE403" s="113">
        <v>0</v>
      </c>
      <c r="AF403" s="113">
        <v>0</v>
      </c>
      <c r="AG403" s="113">
        <v>0</v>
      </c>
      <c r="AH403" s="113">
        <v>0</v>
      </c>
      <c r="AI403" s="113">
        <v>0</v>
      </c>
      <c r="AJ403" s="113">
        <v>0</v>
      </c>
      <c r="AK403" s="113">
        <v>0</v>
      </c>
      <c r="AL403" s="113">
        <v>0</v>
      </c>
      <c r="AM403" s="113">
        <f t="shared" si="6"/>
        <v>0</v>
      </c>
      <c r="AP403" s="70"/>
    </row>
    <row r="404" spans="1:42" ht="33" hidden="1" customHeight="1">
      <c r="A404" s="87">
        <v>1335</v>
      </c>
      <c r="B404" s="88" t="s">
        <v>1038</v>
      </c>
      <c r="C404" s="115" t="s">
        <v>1406</v>
      </c>
      <c r="D404" s="113">
        <v>0</v>
      </c>
      <c r="E404" s="113">
        <v>0</v>
      </c>
      <c r="F404" s="113">
        <v>0</v>
      </c>
      <c r="G404" s="113">
        <v>0</v>
      </c>
      <c r="H404" s="113">
        <v>0</v>
      </c>
      <c r="I404" s="113">
        <v>0</v>
      </c>
      <c r="J404" s="113">
        <v>0</v>
      </c>
      <c r="K404" s="113">
        <v>0</v>
      </c>
      <c r="L404" s="113">
        <v>0</v>
      </c>
      <c r="M404" s="113">
        <v>0</v>
      </c>
      <c r="N404" s="113">
        <v>0</v>
      </c>
      <c r="O404" s="113">
        <v>0</v>
      </c>
      <c r="P404" s="113">
        <v>0</v>
      </c>
      <c r="Q404" s="113">
        <v>0</v>
      </c>
      <c r="R404" s="113">
        <v>0</v>
      </c>
      <c r="S404" s="113">
        <v>0</v>
      </c>
      <c r="T404" s="113">
        <v>0</v>
      </c>
      <c r="U404" s="113">
        <v>0</v>
      </c>
      <c r="V404" s="113">
        <v>0</v>
      </c>
      <c r="W404" s="113">
        <v>0</v>
      </c>
      <c r="X404" s="113">
        <v>0</v>
      </c>
      <c r="Y404" s="113">
        <v>0</v>
      </c>
      <c r="Z404" s="113">
        <v>0</v>
      </c>
      <c r="AA404" s="113">
        <v>0</v>
      </c>
      <c r="AB404" s="113">
        <v>0</v>
      </c>
      <c r="AC404" s="113">
        <v>0</v>
      </c>
      <c r="AD404" s="113">
        <v>0</v>
      </c>
      <c r="AE404" s="113">
        <v>0</v>
      </c>
      <c r="AF404" s="113">
        <v>0</v>
      </c>
      <c r="AG404" s="113">
        <v>0</v>
      </c>
      <c r="AH404" s="113">
        <v>0</v>
      </c>
      <c r="AI404" s="113">
        <v>0</v>
      </c>
      <c r="AJ404" s="113">
        <v>0</v>
      </c>
      <c r="AK404" s="113">
        <v>0</v>
      </c>
      <c r="AL404" s="113">
        <v>0</v>
      </c>
      <c r="AM404" s="113">
        <f t="shared" si="6"/>
        <v>0</v>
      </c>
      <c r="AP404" s="70"/>
    </row>
    <row r="405" spans="1:42" ht="33" hidden="1" customHeight="1">
      <c r="A405" s="87">
        <v>1336</v>
      </c>
      <c r="B405" s="88" t="s">
        <v>1039</v>
      </c>
      <c r="C405" s="115" t="s">
        <v>1406</v>
      </c>
      <c r="D405" s="113">
        <v>0</v>
      </c>
      <c r="E405" s="113">
        <v>0</v>
      </c>
      <c r="F405" s="113">
        <v>0</v>
      </c>
      <c r="G405" s="113">
        <v>0</v>
      </c>
      <c r="H405" s="113">
        <v>0</v>
      </c>
      <c r="I405" s="113">
        <v>0</v>
      </c>
      <c r="J405" s="113">
        <v>0</v>
      </c>
      <c r="K405" s="113">
        <v>0</v>
      </c>
      <c r="L405" s="113">
        <v>0</v>
      </c>
      <c r="M405" s="113">
        <v>0</v>
      </c>
      <c r="N405" s="113">
        <v>0</v>
      </c>
      <c r="O405" s="113">
        <v>0</v>
      </c>
      <c r="P405" s="113">
        <v>0</v>
      </c>
      <c r="Q405" s="113">
        <v>0</v>
      </c>
      <c r="R405" s="113">
        <v>0</v>
      </c>
      <c r="S405" s="113">
        <v>0</v>
      </c>
      <c r="T405" s="113">
        <v>0</v>
      </c>
      <c r="U405" s="113">
        <v>0</v>
      </c>
      <c r="V405" s="113">
        <v>0</v>
      </c>
      <c r="W405" s="113">
        <v>0</v>
      </c>
      <c r="X405" s="113">
        <v>0</v>
      </c>
      <c r="Y405" s="113">
        <v>0</v>
      </c>
      <c r="Z405" s="113">
        <v>0</v>
      </c>
      <c r="AA405" s="113">
        <v>0</v>
      </c>
      <c r="AB405" s="113">
        <v>0</v>
      </c>
      <c r="AC405" s="113">
        <v>0</v>
      </c>
      <c r="AD405" s="113">
        <v>0</v>
      </c>
      <c r="AE405" s="113">
        <v>0</v>
      </c>
      <c r="AF405" s="113">
        <v>0</v>
      </c>
      <c r="AG405" s="113">
        <v>0</v>
      </c>
      <c r="AH405" s="113">
        <v>0</v>
      </c>
      <c r="AI405" s="113">
        <v>0</v>
      </c>
      <c r="AJ405" s="113">
        <v>0</v>
      </c>
      <c r="AK405" s="113">
        <v>0</v>
      </c>
      <c r="AL405" s="113">
        <v>0</v>
      </c>
      <c r="AM405" s="113">
        <f t="shared" si="6"/>
        <v>0</v>
      </c>
      <c r="AP405" s="70"/>
    </row>
    <row r="406" spans="1:42" ht="33" hidden="1" customHeight="1">
      <c r="A406" s="87">
        <v>1337</v>
      </c>
      <c r="B406" s="88" t="s">
        <v>1040</v>
      </c>
      <c r="C406" s="115" t="s">
        <v>1406</v>
      </c>
      <c r="D406" s="113">
        <v>0</v>
      </c>
      <c r="E406" s="113">
        <v>0</v>
      </c>
      <c r="F406" s="113">
        <v>0</v>
      </c>
      <c r="G406" s="113">
        <v>0</v>
      </c>
      <c r="H406" s="113">
        <v>0</v>
      </c>
      <c r="I406" s="113">
        <v>0</v>
      </c>
      <c r="J406" s="113">
        <v>0</v>
      </c>
      <c r="K406" s="113">
        <v>0</v>
      </c>
      <c r="L406" s="113">
        <v>0</v>
      </c>
      <c r="M406" s="113">
        <v>0</v>
      </c>
      <c r="N406" s="113">
        <v>0</v>
      </c>
      <c r="O406" s="113">
        <v>0</v>
      </c>
      <c r="P406" s="113">
        <v>0</v>
      </c>
      <c r="Q406" s="113">
        <v>0</v>
      </c>
      <c r="R406" s="113">
        <v>0</v>
      </c>
      <c r="S406" s="113">
        <v>0</v>
      </c>
      <c r="T406" s="113">
        <v>0</v>
      </c>
      <c r="U406" s="113">
        <v>0</v>
      </c>
      <c r="V406" s="113">
        <v>0</v>
      </c>
      <c r="W406" s="113">
        <v>0</v>
      </c>
      <c r="X406" s="113">
        <v>0</v>
      </c>
      <c r="Y406" s="113">
        <v>0</v>
      </c>
      <c r="Z406" s="113">
        <v>0</v>
      </c>
      <c r="AA406" s="113">
        <v>0</v>
      </c>
      <c r="AB406" s="113">
        <v>0</v>
      </c>
      <c r="AC406" s="113">
        <v>0</v>
      </c>
      <c r="AD406" s="113">
        <v>0</v>
      </c>
      <c r="AE406" s="113">
        <v>0</v>
      </c>
      <c r="AF406" s="113">
        <v>0</v>
      </c>
      <c r="AG406" s="113">
        <v>0</v>
      </c>
      <c r="AH406" s="113">
        <v>0</v>
      </c>
      <c r="AI406" s="113">
        <v>0</v>
      </c>
      <c r="AJ406" s="113">
        <v>0</v>
      </c>
      <c r="AK406" s="113">
        <v>0</v>
      </c>
      <c r="AL406" s="113">
        <v>0</v>
      </c>
      <c r="AM406" s="113">
        <f t="shared" si="6"/>
        <v>0</v>
      </c>
      <c r="AP406" s="70"/>
    </row>
    <row r="407" spans="1:42" ht="33" hidden="1" customHeight="1">
      <c r="A407" s="87">
        <v>1338</v>
      </c>
      <c r="B407" s="88" t="s">
        <v>1041</v>
      </c>
      <c r="C407" s="115" t="s">
        <v>1406</v>
      </c>
      <c r="D407" s="113">
        <v>0</v>
      </c>
      <c r="E407" s="113">
        <v>0</v>
      </c>
      <c r="F407" s="113">
        <v>0</v>
      </c>
      <c r="G407" s="113">
        <v>0</v>
      </c>
      <c r="H407" s="113">
        <v>0</v>
      </c>
      <c r="I407" s="113">
        <v>0</v>
      </c>
      <c r="J407" s="113">
        <v>0</v>
      </c>
      <c r="K407" s="113">
        <v>0</v>
      </c>
      <c r="L407" s="113">
        <v>0</v>
      </c>
      <c r="M407" s="113">
        <v>0</v>
      </c>
      <c r="N407" s="113">
        <v>0</v>
      </c>
      <c r="O407" s="113">
        <v>0</v>
      </c>
      <c r="P407" s="113">
        <v>0</v>
      </c>
      <c r="Q407" s="113">
        <v>0</v>
      </c>
      <c r="R407" s="113">
        <v>0</v>
      </c>
      <c r="S407" s="113">
        <v>0</v>
      </c>
      <c r="T407" s="113">
        <v>0</v>
      </c>
      <c r="U407" s="113">
        <v>0</v>
      </c>
      <c r="V407" s="113">
        <v>0</v>
      </c>
      <c r="W407" s="113">
        <v>0</v>
      </c>
      <c r="X407" s="113">
        <v>0</v>
      </c>
      <c r="Y407" s="113">
        <v>0</v>
      </c>
      <c r="Z407" s="113">
        <v>0</v>
      </c>
      <c r="AA407" s="113">
        <v>0</v>
      </c>
      <c r="AB407" s="113">
        <v>0</v>
      </c>
      <c r="AC407" s="113">
        <v>0</v>
      </c>
      <c r="AD407" s="113">
        <v>0</v>
      </c>
      <c r="AE407" s="113">
        <v>0</v>
      </c>
      <c r="AF407" s="113">
        <v>0</v>
      </c>
      <c r="AG407" s="113">
        <v>0</v>
      </c>
      <c r="AH407" s="113">
        <v>0</v>
      </c>
      <c r="AI407" s="113">
        <v>0</v>
      </c>
      <c r="AJ407" s="113">
        <v>0</v>
      </c>
      <c r="AK407" s="113">
        <v>0</v>
      </c>
      <c r="AL407" s="113">
        <v>0</v>
      </c>
      <c r="AM407" s="113">
        <f t="shared" si="6"/>
        <v>0</v>
      </c>
      <c r="AP407" s="70"/>
    </row>
    <row r="408" spans="1:42" ht="33" hidden="1" customHeight="1">
      <c r="A408" s="87">
        <v>1339</v>
      </c>
      <c r="B408" s="88" t="s">
        <v>1042</v>
      </c>
      <c r="C408" s="115" t="s">
        <v>1406</v>
      </c>
      <c r="D408" s="113">
        <v>0</v>
      </c>
      <c r="E408" s="113">
        <v>0</v>
      </c>
      <c r="F408" s="113">
        <v>0</v>
      </c>
      <c r="G408" s="113">
        <v>0</v>
      </c>
      <c r="H408" s="113">
        <v>0</v>
      </c>
      <c r="I408" s="113">
        <v>0</v>
      </c>
      <c r="J408" s="113">
        <v>0</v>
      </c>
      <c r="K408" s="113">
        <v>0</v>
      </c>
      <c r="L408" s="113">
        <v>0</v>
      </c>
      <c r="M408" s="113">
        <v>0</v>
      </c>
      <c r="N408" s="113">
        <v>0</v>
      </c>
      <c r="O408" s="113">
        <v>0</v>
      </c>
      <c r="P408" s="113">
        <v>0</v>
      </c>
      <c r="Q408" s="113">
        <v>0</v>
      </c>
      <c r="R408" s="113">
        <v>0</v>
      </c>
      <c r="S408" s="113">
        <v>0</v>
      </c>
      <c r="T408" s="113">
        <v>0</v>
      </c>
      <c r="U408" s="113">
        <v>0</v>
      </c>
      <c r="V408" s="113">
        <v>0</v>
      </c>
      <c r="W408" s="113">
        <v>0</v>
      </c>
      <c r="X408" s="113">
        <v>0</v>
      </c>
      <c r="Y408" s="113">
        <v>0</v>
      </c>
      <c r="Z408" s="113">
        <v>0</v>
      </c>
      <c r="AA408" s="113">
        <v>0</v>
      </c>
      <c r="AB408" s="113">
        <v>0</v>
      </c>
      <c r="AC408" s="113">
        <v>0</v>
      </c>
      <c r="AD408" s="113">
        <v>0</v>
      </c>
      <c r="AE408" s="113">
        <v>0</v>
      </c>
      <c r="AF408" s="113">
        <v>0</v>
      </c>
      <c r="AG408" s="113">
        <v>0</v>
      </c>
      <c r="AH408" s="113">
        <v>0</v>
      </c>
      <c r="AI408" s="113">
        <v>0</v>
      </c>
      <c r="AJ408" s="113">
        <v>0</v>
      </c>
      <c r="AK408" s="113">
        <v>0</v>
      </c>
      <c r="AL408" s="113">
        <v>0</v>
      </c>
      <c r="AM408" s="113">
        <f t="shared" si="6"/>
        <v>0</v>
      </c>
      <c r="AP408" s="70"/>
    </row>
    <row r="409" spans="1:42" ht="33" hidden="1" customHeight="1">
      <c r="A409" s="87">
        <v>1340</v>
      </c>
      <c r="B409" s="88" t="s">
        <v>1043</v>
      </c>
      <c r="C409" s="115" t="s">
        <v>1406</v>
      </c>
      <c r="D409" s="113">
        <v>0</v>
      </c>
      <c r="E409" s="113">
        <v>0</v>
      </c>
      <c r="F409" s="113">
        <v>0</v>
      </c>
      <c r="G409" s="113">
        <v>0</v>
      </c>
      <c r="H409" s="113">
        <v>0</v>
      </c>
      <c r="I409" s="113">
        <v>0</v>
      </c>
      <c r="J409" s="113">
        <v>0</v>
      </c>
      <c r="K409" s="113">
        <v>0</v>
      </c>
      <c r="L409" s="113">
        <v>0</v>
      </c>
      <c r="M409" s="113">
        <v>0</v>
      </c>
      <c r="N409" s="113">
        <v>0</v>
      </c>
      <c r="O409" s="113">
        <v>0</v>
      </c>
      <c r="P409" s="113">
        <v>0</v>
      </c>
      <c r="Q409" s="113">
        <v>0</v>
      </c>
      <c r="R409" s="113">
        <v>0</v>
      </c>
      <c r="S409" s="113">
        <v>0</v>
      </c>
      <c r="T409" s="113">
        <v>0</v>
      </c>
      <c r="U409" s="113">
        <v>0</v>
      </c>
      <c r="V409" s="113">
        <v>0</v>
      </c>
      <c r="W409" s="113">
        <v>0</v>
      </c>
      <c r="X409" s="113">
        <v>0</v>
      </c>
      <c r="Y409" s="113">
        <v>0</v>
      </c>
      <c r="Z409" s="113">
        <v>0</v>
      </c>
      <c r="AA409" s="113">
        <v>0</v>
      </c>
      <c r="AB409" s="113">
        <v>0</v>
      </c>
      <c r="AC409" s="113">
        <v>0</v>
      </c>
      <c r="AD409" s="113">
        <v>0</v>
      </c>
      <c r="AE409" s="113">
        <v>0</v>
      </c>
      <c r="AF409" s="113">
        <v>0</v>
      </c>
      <c r="AG409" s="113">
        <v>0</v>
      </c>
      <c r="AH409" s="113">
        <v>0</v>
      </c>
      <c r="AI409" s="113">
        <v>0</v>
      </c>
      <c r="AJ409" s="113">
        <v>0</v>
      </c>
      <c r="AK409" s="113">
        <v>0</v>
      </c>
      <c r="AL409" s="113">
        <v>0</v>
      </c>
      <c r="AM409" s="113">
        <f t="shared" si="6"/>
        <v>0</v>
      </c>
      <c r="AP409" s="70"/>
    </row>
    <row r="410" spans="1:42" ht="33" hidden="1" customHeight="1">
      <c r="A410" s="87">
        <v>1341</v>
      </c>
      <c r="B410" s="88" t="s">
        <v>1044</v>
      </c>
      <c r="C410" s="115" t="s">
        <v>1406</v>
      </c>
      <c r="D410" s="113">
        <v>0</v>
      </c>
      <c r="E410" s="113">
        <v>0</v>
      </c>
      <c r="F410" s="113">
        <v>0</v>
      </c>
      <c r="G410" s="113">
        <v>0</v>
      </c>
      <c r="H410" s="113">
        <v>0</v>
      </c>
      <c r="I410" s="113">
        <v>0</v>
      </c>
      <c r="J410" s="113">
        <v>0</v>
      </c>
      <c r="K410" s="113">
        <v>0</v>
      </c>
      <c r="L410" s="113">
        <v>0</v>
      </c>
      <c r="M410" s="113">
        <v>0</v>
      </c>
      <c r="N410" s="113">
        <v>0</v>
      </c>
      <c r="O410" s="113">
        <v>0</v>
      </c>
      <c r="P410" s="113">
        <v>0</v>
      </c>
      <c r="Q410" s="113">
        <v>0</v>
      </c>
      <c r="R410" s="113">
        <v>0</v>
      </c>
      <c r="S410" s="113">
        <v>0</v>
      </c>
      <c r="T410" s="113">
        <v>0</v>
      </c>
      <c r="U410" s="113">
        <v>0</v>
      </c>
      <c r="V410" s="113">
        <v>0</v>
      </c>
      <c r="W410" s="113">
        <v>0</v>
      </c>
      <c r="X410" s="113">
        <v>0</v>
      </c>
      <c r="Y410" s="113">
        <v>0</v>
      </c>
      <c r="Z410" s="113">
        <v>0</v>
      </c>
      <c r="AA410" s="113">
        <v>0</v>
      </c>
      <c r="AB410" s="113">
        <v>0</v>
      </c>
      <c r="AC410" s="113">
        <v>0</v>
      </c>
      <c r="AD410" s="113">
        <v>0</v>
      </c>
      <c r="AE410" s="113">
        <v>0</v>
      </c>
      <c r="AF410" s="113">
        <v>0</v>
      </c>
      <c r="AG410" s="113">
        <v>0</v>
      </c>
      <c r="AH410" s="113">
        <v>0</v>
      </c>
      <c r="AI410" s="113">
        <v>0</v>
      </c>
      <c r="AJ410" s="113">
        <v>0</v>
      </c>
      <c r="AK410" s="113">
        <v>0</v>
      </c>
      <c r="AL410" s="113">
        <v>0</v>
      </c>
      <c r="AM410" s="113">
        <f t="shared" si="6"/>
        <v>0</v>
      </c>
      <c r="AP410" s="70"/>
    </row>
    <row r="411" spans="1:42" ht="33" hidden="1" customHeight="1">
      <c r="A411" s="87">
        <v>1342</v>
      </c>
      <c r="B411" s="88" t="s">
        <v>1045</v>
      </c>
      <c r="C411" s="115" t="s">
        <v>1406</v>
      </c>
      <c r="D411" s="113">
        <v>0</v>
      </c>
      <c r="E411" s="113">
        <v>0</v>
      </c>
      <c r="F411" s="113">
        <v>0</v>
      </c>
      <c r="G411" s="113">
        <v>0</v>
      </c>
      <c r="H411" s="113">
        <v>0</v>
      </c>
      <c r="I411" s="113">
        <v>0</v>
      </c>
      <c r="J411" s="113">
        <v>0</v>
      </c>
      <c r="K411" s="113">
        <v>0</v>
      </c>
      <c r="L411" s="113">
        <v>0</v>
      </c>
      <c r="M411" s="113">
        <v>0</v>
      </c>
      <c r="N411" s="113">
        <v>0</v>
      </c>
      <c r="O411" s="113">
        <v>0</v>
      </c>
      <c r="P411" s="113">
        <v>0</v>
      </c>
      <c r="Q411" s="113">
        <v>0</v>
      </c>
      <c r="R411" s="113">
        <v>0</v>
      </c>
      <c r="S411" s="113">
        <v>0</v>
      </c>
      <c r="T411" s="113">
        <v>0</v>
      </c>
      <c r="U411" s="113">
        <v>0</v>
      </c>
      <c r="V411" s="113">
        <v>0</v>
      </c>
      <c r="W411" s="113">
        <v>0</v>
      </c>
      <c r="X411" s="113">
        <v>0</v>
      </c>
      <c r="Y411" s="113">
        <v>0</v>
      </c>
      <c r="Z411" s="113">
        <v>0</v>
      </c>
      <c r="AA411" s="113">
        <v>0</v>
      </c>
      <c r="AB411" s="113">
        <v>0</v>
      </c>
      <c r="AC411" s="113">
        <v>0</v>
      </c>
      <c r="AD411" s="113">
        <v>0</v>
      </c>
      <c r="AE411" s="113">
        <v>0</v>
      </c>
      <c r="AF411" s="113">
        <v>0</v>
      </c>
      <c r="AG411" s="113">
        <v>0</v>
      </c>
      <c r="AH411" s="113">
        <v>0</v>
      </c>
      <c r="AI411" s="113">
        <v>0</v>
      </c>
      <c r="AJ411" s="113">
        <v>0</v>
      </c>
      <c r="AK411" s="113">
        <v>0</v>
      </c>
      <c r="AL411" s="113">
        <v>0</v>
      </c>
      <c r="AM411" s="113">
        <f t="shared" si="6"/>
        <v>0</v>
      </c>
      <c r="AP411" s="70"/>
    </row>
    <row r="412" spans="1:42" ht="33" hidden="1" customHeight="1">
      <c r="A412" s="87">
        <v>1343</v>
      </c>
      <c r="B412" s="88" t="s">
        <v>1046</v>
      </c>
      <c r="C412" s="115" t="s">
        <v>1406</v>
      </c>
      <c r="D412" s="113">
        <v>0</v>
      </c>
      <c r="E412" s="113">
        <v>0</v>
      </c>
      <c r="F412" s="113">
        <v>0</v>
      </c>
      <c r="G412" s="113">
        <v>0</v>
      </c>
      <c r="H412" s="113">
        <v>0</v>
      </c>
      <c r="I412" s="113">
        <v>0</v>
      </c>
      <c r="J412" s="113">
        <v>0</v>
      </c>
      <c r="K412" s="113">
        <v>0</v>
      </c>
      <c r="L412" s="113">
        <v>0</v>
      </c>
      <c r="M412" s="113">
        <v>0</v>
      </c>
      <c r="N412" s="113">
        <v>0</v>
      </c>
      <c r="O412" s="113">
        <v>0</v>
      </c>
      <c r="P412" s="113">
        <v>0</v>
      </c>
      <c r="Q412" s="113">
        <v>0</v>
      </c>
      <c r="R412" s="113">
        <v>0</v>
      </c>
      <c r="S412" s="113">
        <v>0</v>
      </c>
      <c r="T412" s="113">
        <v>0</v>
      </c>
      <c r="U412" s="113">
        <v>0</v>
      </c>
      <c r="V412" s="113">
        <v>0</v>
      </c>
      <c r="W412" s="113">
        <v>0</v>
      </c>
      <c r="X412" s="113">
        <v>0</v>
      </c>
      <c r="Y412" s="113">
        <v>0</v>
      </c>
      <c r="Z412" s="113">
        <v>0</v>
      </c>
      <c r="AA412" s="113">
        <v>0</v>
      </c>
      <c r="AB412" s="113">
        <v>0</v>
      </c>
      <c r="AC412" s="113">
        <v>0</v>
      </c>
      <c r="AD412" s="113">
        <v>0</v>
      </c>
      <c r="AE412" s="113">
        <v>0</v>
      </c>
      <c r="AF412" s="113">
        <v>0</v>
      </c>
      <c r="AG412" s="113">
        <v>0</v>
      </c>
      <c r="AH412" s="113">
        <v>0</v>
      </c>
      <c r="AI412" s="113">
        <v>0</v>
      </c>
      <c r="AJ412" s="113">
        <v>0</v>
      </c>
      <c r="AK412" s="113">
        <v>0</v>
      </c>
      <c r="AL412" s="113">
        <v>0</v>
      </c>
      <c r="AM412" s="113">
        <f t="shared" si="6"/>
        <v>0</v>
      </c>
      <c r="AP412" s="70"/>
    </row>
    <row r="413" spans="1:42" ht="33" hidden="1" customHeight="1">
      <c r="A413" s="87">
        <v>1344</v>
      </c>
      <c r="B413" s="88" t="s">
        <v>1047</v>
      </c>
      <c r="C413" s="115" t="s">
        <v>1406</v>
      </c>
      <c r="D413" s="113">
        <v>0</v>
      </c>
      <c r="E413" s="113">
        <v>0</v>
      </c>
      <c r="F413" s="113">
        <v>0</v>
      </c>
      <c r="G413" s="113">
        <v>0</v>
      </c>
      <c r="H413" s="113">
        <v>0</v>
      </c>
      <c r="I413" s="113">
        <v>0</v>
      </c>
      <c r="J413" s="113">
        <v>0</v>
      </c>
      <c r="K413" s="113">
        <v>0</v>
      </c>
      <c r="L413" s="113">
        <v>0</v>
      </c>
      <c r="M413" s="113">
        <v>0</v>
      </c>
      <c r="N413" s="113">
        <v>0</v>
      </c>
      <c r="O413" s="113">
        <v>0</v>
      </c>
      <c r="P413" s="113">
        <v>0</v>
      </c>
      <c r="Q413" s="113">
        <v>0</v>
      </c>
      <c r="R413" s="113">
        <v>0</v>
      </c>
      <c r="S413" s="113">
        <v>0</v>
      </c>
      <c r="T413" s="113">
        <v>0</v>
      </c>
      <c r="U413" s="113">
        <v>0</v>
      </c>
      <c r="V413" s="113">
        <v>0</v>
      </c>
      <c r="W413" s="113">
        <v>0</v>
      </c>
      <c r="X413" s="113">
        <v>0</v>
      </c>
      <c r="Y413" s="113">
        <v>0</v>
      </c>
      <c r="Z413" s="113">
        <v>0</v>
      </c>
      <c r="AA413" s="113">
        <v>0</v>
      </c>
      <c r="AB413" s="113">
        <v>0</v>
      </c>
      <c r="AC413" s="113">
        <v>0</v>
      </c>
      <c r="AD413" s="113">
        <v>0</v>
      </c>
      <c r="AE413" s="113">
        <v>0</v>
      </c>
      <c r="AF413" s="113">
        <v>0</v>
      </c>
      <c r="AG413" s="113">
        <v>0</v>
      </c>
      <c r="AH413" s="113">
        <v>0</v>
      </c>
      <c r="AI413" s="113">
        <v>0</v>
      </c>
      <c r="AJ413" s="113">
        <v>0</v>
      </c>
      <c r="AK413" s="113">
        <v>0</v>
      </c>
      <c r="AL413" s="113">
        <v>0</v>
      </c>
      <c r="AM413" s="113">
        <f t="shared" si="6"/>
        <v>0</v>
      </c>
      <c r="AP413" s="70"/>
    </row>
    <row r="414" spans="1:42" ht="33" hidden="1" customHeight="1">
      <c r="A414" s="87">
        <v>1345</v>
      </c>
      <c r="B414" s="88" t="s">
        <v>1048</v>
      </c>
      <c r="C414" s="115" t="s">
        <v>1406</v>
      </c>
      <c r="D414" s="113">
        <v>0</v>
      </c>
      <c r="E414" s="113">
        <v>0</v>
      </c>
      <c r="F414" s="113">
        <v>0</v>
      </c>
      <c r="G414" s="113">
        <v>0</v>
      </c>
      <c r="H414" s="113">
        <v>0</v>
      </c>
      <c r="I414" s="113">
        <v>0</v>
      </c>
      <c r="J414" s="113">
        <v>0</v>
      </c>
      <c r="K414" s="113">
        <v>0</v>
      </c>
      <c r="L414" s="113">
        <v>0</v>
      </c>
      <c r="M414" s="113">
        <v>0</v>
      </c>
      <c r="N414" s="113">
        <v>0</v>
      </c>
      <c r="O414" s="113">
        <v>0</v>
      </c>
      <c r="P414" s="113">
        <v>0</v>
      </c>
      <c r="Q414" s="113">
        <v>0</v>
      </c>
      <c r="R414" s="113">
        <v>0</v>
      </c>
      <c r="S414" s="113">
        <v>0</v>
      </c>
      <c r="T414" s="113">
        <v>0</v>
      </c>
      <c r="U414" s="113">
        <v>0</v>
      </c>
      <c r="V414" s="113">
        <v>0</v>
      </c>
      <c r="W414" s="113">
        <v>0</v>
      </c>
      <c r="X414" s="113">
        <v>0</v>
      </c>
      <c r="Y414" s="113">
        <v>0</v>
      </c>
      <c r="Z414" s="113">
        <v>0</v>
      </c>
      <c r="AA414" s="113">
        <v>0</v>
      </c>
      <c r="AB414" s="113">
        <v>0</v>
      </c>
      <c r="AC414" s="113">
        <v>0</v>
      </c>
      <c r="AD414" s="113">
        <v>0</v>
      </c>
      <c r="AE414" s="113">
        <v>0</v>
      </c>
      <c r="AF414" s="113">
        <v>0</v>
      </c>
      <c r="AG414" s="113">
        <v>0</v>
      </c>
      <c r="AH414" s="113">
        <v>0</v>
      </c>
      <c r="AI414" s="113">
        <v>0</v>
      </c>
      <c r="AJ414" s="113">
        <v>0</v>
      </c>
      <c r="AK414" s="113">
        <v>0</v>
      </c>
      <c r="AL414" s="113">
        <v>0</v>
      </c>
      <c r="AM414" s="113">
        <f t="shared" si="6"/>
        <v>0</v>
      </c>
      <c r="AP414" s="70"/>
    </row>
    <row r="415" spans="1:42" ht="33" hidden="1" customHeight="1">
      <c r="A415" s="87">
        <v>1346</v>
      </c>
      <c r="B415" s="88" t="s">
        <v>1049</v>
      </c>
      <c r="C415" s="115" t="s">
        <v>1406</v>
      </c>
      <c r="D415" s="113">
        <v>0</v>
      </c>
      <c r="E415" s="113">
        <v>0</v>
      </c>
      <c r="F415" s="113">
        <v>0</v>
      </c>
      <c r="G415" s="113">
        <v>0</v>
      </c>
      <c r="H415" s="113">
        <v>0</v>
      </c>
      <c r="I415" s="113">
        <v>0</v>
      </c>
      <c r="J415" s="113">
        <v>0</v>
      </c>
      <c r="K415" s="113">
        <v>0</v>
      </c>
      <c r="L415" s="113">
        <v>0</v>
      </c>
      <c r="M415" s="113">
        <v>0</v>
      </c>
      <c r="N415" s="113">
        <v>0</v>
      </c>
      <c r="O415" s="113">
        <v>0</v>
      </c>
      <c r="P415" s="113">
        <v>0</v>
      </c>
      <c r="Q415" s="113">
        <v>0</v>
      </c>
      <c r="R415" s="113">
        <v>0</v>
      </c>
      <c r="S415" s="113">
        <v>0</v>
      </c>
      <c r="T415" s="113">
        <v>0</v>
      </c>
      <c r="U415" s="113">
        <v>0</v>
      </c>
      <c r="V415" s="113">
        <v>0</v>
      </c>
      <c r="W415" s="113">
        <v>0</v>
      </c>
      <c r="X415" s="113">
        <v>0</v>
      </c>
      <c r="Y415" s="113">
        <v>0</v>
      </c>
      <c r="Z415" s="113">
        <v>0</v>
      </c>
      <c r="AA415" s="113">
        <v>0</v>
      </c>
      <c r="AB415" s="113">
        <v>0</v>
      </c>
      <c r="AC415" s="113">
        <v>0</v>
      </c>
      <c r="AD415" s="113">
        <v>0</v>
      </c>
      <c r="AE415" s="113">
        <v>0</v>
      </c>
      <c r="AF415" s="113">
        <v>0</v>
      </c>
      <c r="AG415" s="113">
        <v>0</v>
      </c>
      <c r="AH415" s="113">
        <v>0</v>
      </c>
      <c r="AI415" s="113">
        <v>0</v>
      </c>
      <c r="AJ415" s="113">
        <v>0</v>
      </c>
      <c r="AK415" s="113">
        <v>0</v>
      </c>
      <c r="AL415" s="113">
        <v>0</v>
      </c>
      <c r="AM415" s="113">
        <f t="shared" si="6"/>
        <v>0</v>
      </c>
      <c r="AP415" s="70"/>
    </row>
    <row r="416" spans="1:42" ht="33" hidden="1" customHeight="1">
      <c r="A416" s="87">
        <v>1347</v>
      </c>
      <c r="B416" s="88" t="s">
        <v>1050</v>
      </c>
      <c r="C416" s="115" t="s">
        <v>1406</v>
      </c>
      <c r="D416" s="113">
        <v>0</v>
      </c>
      <c r="E416" s="113">
        <v>0</v>
      </c>
      <c r="F416" s="113">
        <v>0</v>
      </c>
      <c r="G416" s="113">
        <v>0</v>
      </c>
      <c r="H416" s="113">
        <v>0</v>
      </c>
      <c r="I416" s="113">
        <v>0</v>
      </c>
      <c r="J416" s="113">
        <v>0</v>
      </c>
      <c r="K416" s="113">
        <v>0</v>
      </c>
      <c r="L416" s="113">
        <v>0</v>
      </c>
      <c r="M416" s="113">
        <v>0</v>
      </c>
      <c r="N416" s="113">
        <v>0</v>
      </c>
      <c r="O416" s="113">
        <v>0</v>
      </c>
      <c r="P416" s="113">
        <v>0</v>
      </c>
      <c r="Q416" s="113">
        <v>0</v>
      </c>
      <c r="R416" s="113">
        <v>0</v>
      </c>
      <c r="S416" s="113">
        <v>0</v>
      </c>
      <c r="T416" s="113">
        <v>0</v>
      </c>
      <c r="U416" s="113">
        <v>0</v>
      </c>
      <c r="V416" s="113">
        <v>0</v>
      </c>
      <c r="W416" s="113">
        <v>0</v>
      </c>
      <c r="X416" s="113">
        <v>0</v>
      </c>
      <c r="Y416" s="113">
        <v>0</v>
      </c>
      <c r="Z416" s="113">
        <v>0</v>
      </c>
      <c r="AA416" s="113">
        <v>0</v>
      </c>
      <c r="AB416" s="113">
        <v>0</v>
      </c>
      <c r="AC416" s="113">
        <v>0</v>
      </c>
      <c r="AD416" s="113">
        <v>0</v>
      </c>
      <c r="AE416" s="113">
        <v>0</v>
      </c>
      <c r="AF416" s="113">
        <v>0</v>
      </c>
      <c r="AG416" s="113">
        <v>0</v>
      </c>
      <c r="AH416" s="113">
        <v>0</v>
      </c>
      <c r="AI416" s="113">
        <v>0</v>
      </c>
      <c r="AJ416" s="113">
        <v>0</v>
      </c>
      <c r="AK416" s="113">
        <v>0</v>
      </c>
      <c r="AL416" s="113">
        <v>0</v>
      </c>
      <c r="AM416" s="113">
        <f t="shared" si="6"/>
        <v>0</v>
      </c>
      <c r="AP416" s="70"/>
    </row>
    <row r="417" spans="1:42" ht="33" hidden="1" customHeight="1">
      <c r="A417" s="87">
        <v>1401</v>
      </c>
      <c r="B417" s="88" t="s">
        <v>1051</v>
      </c>
      <c r="C417" s="115" t="s">
        <v>1406</v>
      </c>
      <c r="D417" s="113">
        <v>0</v>
      </c>
      <c r="E417" s="113">
        <v>0</v>
      </c>
      <c r="F417" s="113">
        <v>0</v>
      </c>
      <c r="G417" s="113">
        <v>0</v>
      </c>
      <c r="H417" s="113">
        <v>0</v>
      </c>
      <c r="I417" s="113">
        <v>0</v>
      </c>
      <c r="J417" s="113">
        <v>0</v>
      </c>
      <c r="K417" s="113">
        <v>0</v>
      </c>
      <c r="L417" s="113">
        <v>0</v>
      </c>
      <c r="M417" s="113">
        <v>0</v>
      </c>
      <c r="N417" s="113">
        <v>0</v>
      </c>
      <c r="O417" s="113">
        <v>0</v>
      </c>
      <c r="P417" s="113">
        <v>0</v>
      </c>
      <c r="Q417" s="113">
        <v>0</v>
      </c>
      <c r="R417" s="113">
        <v>0</v>
      </c>
      <c r="S417" s="113">
        <v>0</v>
      </c>
      <c r="T417" s="113">
        <v>0</v>
      </c>
      <c r="U417" s="113">
        <v>0</v>
      </c>
      <c r="V417" s="113">
        <v>0</v>
      </c>
      <c r="W417" s="113">
        <v>0</v>
      </c>
      <c r="X417" s="113">
        <v>0</v>
      </c>
      <c r="Y417" s="113">
        <v>0</v>
      </c>
      <c r="Z417" s="113">
        <v>0</v>
      </c>
      <c r="AA417" s="113">
        <v>0</v>
      </c>
      <c r="AB417" s="113">
        <v>0</v>
      </c>
      <c r="AC417" s="113">
        <v>0</v>
      </c>
      <c r="AD417" s="113">
        <v>0</v>
      </c>
      <c r="AE417" s="113">
        <v>0</v>
      </c>
      <c r="AF417" s="113">
        <v>0</v>
      </c>
      <c r="AG417" s="113">
        <v>0</v>
      </c>
      <c r="AH417" s="113">
        <v>0</v>
      </c>
      <c r="AI417" s="113">
        <v>0</v>
      </c>
      <c r="AJ417" s="113">
        <v>0</v>
      </c>
      <c r="AK417" s="113">
        <v>0</v>
      </c>
      <c r="AL417" s="113">
        <v>0</v>
      </c>
      <c r="AM417" s="113">
        <f t="shared" si="6"/>
        <v>0</v>
      </c>
      <c r="AP417" s="70"/>
    </row>
    <row r="418" spans="1:42" ht="33" hidden="1" customHeight="1">
      <c r="A418" s="87">
        <v>1402</v>
      </c>
      <c r="B418" s="88" t="s">
        <v>1052</v>
      </c>
      <c r="C418" s="115" t="s">
        <v>1406</v>
      </c>
      <c r="D418" s="113">
        <v>0</v>
      </c>
      <c r="E418" s="113">
        <v>0</v>
      </c>
      <c r="F418" s="113">
        <v>0</v>
      </c>
      <c r="G418" s="113">
        <v>0</v>
      </c>
      <c r="H418" s="113">
        <v>0</v>
      </c>
      <c r="I418" s="113">
        <v>0</v>
      </c>
      <c r="J418" s="113">
        <v>0</v>
      </c>
      <c r="K418" s="113">
        <v>0</v>
      </c>
      <c r="L418" s="113">
        <v>0</v>
      </c>
      <c r="M418" s="113">
        <v>0</v>
      </c>
      <c r="N418" s="113">
        <v>0</v>
      </c>
      <c r="O418" s="113">
        <v>0</v>
      </c>
      <c r="P418" s="113">
        <v>0</v>
      </c>
      <c r="Q418" s="113">
        <v>0</v>
      </c>
      <c r="R418" s="113">
        <v>0</v>
      </c>
      <c r="S418" s="113">
        <v>0</v>
      </c>
      <c r="T418" s="113">
        <v>0</v>
      </c>
      <c r="U418" s="113">
        <v>0</v>
      </c>
      <c r="V418" s="113">
        <v>0</v>
      </c>
      <c r="W418" s="113">
        <v>0</v>
      </c>
      <c r="X418" s="113">
        <v>0</v>
      </c>
      <c r="Y418" s="113">
        <v>0</v>
      </c>
      <c r="Z418" s="113">
        <v>0</v>
      </c>
      <c r="AA418" s="113">
        <v>0</v>
      </c>
      <c r="AB418" s="113">
        <v>0</v>
      </c>
      <c r="AC418" s="113">
        <v>0</v>
      </c>
      <c r="AD418" s="113">
        <v>0</v>
      </c>
      <c r="AE418" s="113">
        <v>0</v>
      </c>
      <c r="AF418" s="113">
        <v>0</v>
      </c>
      <c r="AG418" s="113">
        <v>0</v>
      </c>
      <c r="AH418" s="113">
        <v>0</v>
      </c>
      <c r="AI418" s="113">
        <v>0</v>
      </c>
      <c r="AJ418" s="113">
        <v>0</v>
      </c>
      <c r="AK418" s="113">
        <v>0</v>
      </c>
      <c r="AL418" s="113">
        <v>0</v>
      </c>
      <c r="AM418" s="113">
        <f t="shared" si="6"/>
        <v>0</v>
      </c>
      <c r="AP418" s="70"/>
    </row>
    <row r="419" spans="1:42" ht="33" hidden="1" customHeight="1">
      <c r="A419" s="87">
        <v>1403</v>
      </c>
      <c r="B419" s="88" t="s">
        <v>1053</v>
      </c>
      <c r="C419" s="115" t="s">
        <v>1406</v>
      </c>
      <c r="D419" s="113">
        <v>0</v>
      </c>
      <c r="E419" s="113">
        <v>0</v>
      </c>
      <c r="F419" s="113">
        <v>0</v>
      </c>
      <c r="G419" s="113">
        <v>0</v>
      </c>
      <c r="H419" s="113">
        <v>0</v>
      </c>
      <c r="I419" s="113">
        <v>0</v>
      </c>
      <c r="J419" s="113">
        <v>0</v>
      </c>
      <c r="K419" s="113">
        <v>0</v>
      </c>
      <c r="L419" s="113">
        <v>0</v>
      </c>
      <c r="M419" s="113">
        <v>0</v>
      </c>
      <c r="N419" s="113">
        <v>0</v>
      </c>
      <c r="O419" s="113">
        <v>0</v>
      </c>
      <c r="P419" s="113">
        <v>0</v>
      </c>
      <c r="Q419" s="113">
        <v>0</v>
      </c>
      <c r="R419" s="113">
        <v>0</v>
      </c>
      <c r="S419" s="113">
        <v>0</v>
      </c>
      <c r="T419" s="113">
        <v>0</v>
      </c>
      <c r="U419" s="113">
        <v>0</v>
      </c>
      <c r="V419" s="113">
        <v>0</v>
      </c>
      <c r="W419" s="113">
        <v>0</v>
      </c>
      <c r="X419" s="113">
        <v>0</v>
      </c>
      <c r="Y419" s="113">
        <v>0</v>
      </c>
      <c r="Z419" s="113">
        <v>0</v>
      </c>
      <c r="AA419" s="113">
        <v>0</v>
      </c>
      <c r="AB419" s="113">
        <v>0</v>
      </c>
      <c r="AC419" s="113">
        <v>0</v>
      </c>
      <c r="AD419" s="113">
        <v>0</v>
      </c>
      <c r="AE419" s="113">
        <v>0</v>
      </c>
      <c r="AF419" s="113">
        <v>0</v>
      </c>
      <c r="AG419" s="113">
        <v>0</v>
      </c>
      <c r="AH419" s="113">
        <v>0</v>
      </c>
      <c r="AI419" s="113">
        <v>0</v>
      </c>
      <c r="AJ419" s="113">
        <v>0</v>
      </c>
      <c r="AK419" s="113">
        <v>0</v>
      </c>
      <c r="AL419" s="113">
        <v>0</v>
      </c>
      <c r="AM419" s="113">
        <f t="shared" si="6"/>
        <v>0</v>
      </c>
      <c r="AP419" s="70"/>
    </row>
    <row r="420" spans="1:42" ht="33" hidden="1" customHeight="1">
      <c r="A420" s="87">
        <v>1404</v>
      </c>
      <c r="B420" s="88" t="s">
        <v>1054</v>
      </c>
      <c r="C420" s="115" t="s">
        <v>1406</v>
      </c>
      <c r="D420" s="113">
        <v>0</v>
      </c>
      <c r="E420" s="113">
        <v>0</v>
      </c>
      <c r="F420" s="113">
        <v>0</v>
      </c>
      <c r="G420" s="113">
        <v>0</v>
      </c>
      <c r="H420" s="113">
        <v>0</v>
      </c>
      <c r="I420" s="113">
        <v>0</v>
      </c>
      <c r="J420" s="113">
        <v>0</v>
      </c>
      <c r="K420" s="113">
        <v>0</v>
      </c>
      <c r="L420" s="113">
        <v>0</v>
      </c>
      <c r="M420" s="113">
        <v>0</v>
      </c>
      <c r="N420" s="113">
        <v>0</v>
      </c>
      <c r="O420" s="113">
        <v>0</v>
      </c>
      <c r="P420" s="113">
        <v>0</v>
      </c>
      <c r="Q420" s="113">
        <v>0</v>
      </c>
      <c r="R420" s="113">
        <v>0</v>
      </c>
      <c r="S420" s="113">
        <v>0</v>
      </c>
      <c r="T420" s="113">
        <v>0</v>
      </c>
      <c r="U420" s="113">
        <v>0</v>
      </c>
      <c r="V420" s="113">
        <v>0</v>
      </c>
      <c r="W420" s="113">
        <v>0</v>
      </c>
      <c r="X420" s="113">
        <v>0</v>
      </c>
      <c r="Y420" s="113">
        <v>0</v>
      </c>
      <c r="Z420" s="113">
        <v>0</v>
      </c>
      <c r="AA420" s="113">
        <v>0</v>
      </c>
      <c r="AB420" s="113">
        <v>0</v>
      </c>
      <c r="AC420" s="113">
        <v>0</v>
      </c>
      <c r="AD420" s="113">
        <v>0</v>
      </c>
      <c r="AE420" s="113">
        <v>0</v>
      </c>
      <c r="AF420" s="113">
        <v>0</v>
      </c>
      <c r="AG420" s="113">
        <v>0</v>
      </c>
      <c r="AH420" s="113">
        <v>0</v>
      </c>
      <c r="AI420" s="113">
        <v>0</v>
      </c>
      <c r="AJ420" s="113">
        <v>0</v>
      </c>
      <c r="AK420" s="113">
        <v>0</v>
      </c>
      <c r="AL420" s="113">
        <v>0</v>
      </c>
      <c r="AM420" s="113">
        <f t="shared" si="6"/>
        <v>0</v>
      </c>
      <c r="AP420" s="70"/>
    </row>
    <row r="421" spans="1:42" ht="33" hidden="1" customHeight="1">
      <c r="A421" s="87">
        <v>1405</v>
      </c>
      <c r="B421" s="88" t="s">
        <v>1055</v>
      </c>
      <c r="C421" s="115" t="s">
        <v>1406</v>
      </c>
      <c r="D421" s="113">
        <v>0</v>
      </c>
      <c r="E421" s="113">
        <v>0</v>
      </c>
      <c r="F421" s="113">
        <v>0</v>
      </c>
      <c r="G421" s="113">
        <v>0</v>
      </c>
      <c r="H421" s="113">
        <v>0</v>
      </c>
      <c r="I421" s="113">
        <v>0</v>
      </c>
      <c r="J421" s="113">
        <v>0</v>
      </c>
      <c r="K421" s="113">
        <v>0</v>
      </c>
      <c r="L421" s="113">
        <v>0</v>
      </c>
      <c r="M421" s="113">
        <v>0</v>
      </c>
      <c r="N421" s="113">
        <v>0</v>
      </c>
      <c r="O421" s="113">
        <v>0</v>
      </c>
      <c r="P421" s="113">
        <v>0</v>
      </c>
      <c r="Q421" s="113">
        <v>0</v>
      </c>
      <c r="R421" s="113">
        <v>0</v>
      </c>
      <c r="S421" s="113">
        <v>0</v>
      </c>
      <c r="T421" s="113">
        <v>0</v>
      </c>
      <c r="U421" s="113">
        <v>0</v>
      </c>
      <c r="V421" s="113">
        <v>0</v>
      </c>
      <c r="W421" s="113">
        <v>0</v>
      </c>
      <c r="X421" s="113">
        <v>0</v>
      </c>
      <c r="Y421" s="113">
        <v>0</v>
      </c>
      <c r="Z421" s="113">
        <v>0</v>
      </c>
      <c r="AA421" s="113">
        <v>0</v>
      </c>
      <c r="AB421" s="113">
        <v>0</v>
      </c>
      <c r="AC421" s="113">
        <v>0</v>
      </c>
      <c r="AD421" s="113">
        <v>0</v>
      </c>
      <c r="AE421" s="113">
        <v>0</v>
      </c>
      <c r="AF421" s="113">
        <v>0</v>
      </c>
      <c r="AG421" s="113">
        <v>0</v>
      </c>
      <c r="AH421" s="113">
        <v>0</v>
      </c>
      <c r="AI421" s="113">
        <v>0</v>
      </c>
      <c r="AJ421" s="113">
        <v>0</v>
      </c>
      <c r="AK421" s="113">
        <v>0</v>
      </c>
      <c r="AL421" s="113">
        <v>0</v>
      </c>
      <c r="AM421" s="113">
        <f t="shared" si="6"/>
        <v>0</v>
      </c>
      <c r="AP421" s="70"/>
    </row>
    <row r="422" spans="1:42" ht="33" hidden="1" customHeight="1">
      <c r="A422" s="87">
        <v>1406</v>
      </c>
      <c r="B422" s="88" t="s">
        <v>1056</v>
      </c>
      <c r="C422" s="115" t="s">
        <v>1406</v>
      </c>
      <c r="D422" s="113">
        <v>0</v>
      </c>
      <c r="E422" s="113">
        <v>0</v>
      </c>
      <c r="F422" s="113">
        <v>0</v>
      </c>
      <c r="G422" s="113">
        <v>0</v>
      </c>
      <c r="H422" s="113">
        <v>0</v>
      </c>
      <c r="I422" s="113">
        <v>0</v>
      </c>
      <c r="J422" s="113">
        <v>0</v>
      </c>
      <c r="K422" s="113">
        <v>0</v>
      </c>
      <c r="L422" s="113">
        <v>0</v>
      </c>
      <c r="M422" s="113">
        <v>0</v>
      </c>
      <c r="N422" s="113">
        <v>0</v>
      </c>
      <c r="O422" s="113">
        <v>0</v>
      </c>
      <c r="P422" s="113">
        <v>0</v>
      </c>
      <c r="Q422" s="113">
        <v>0</v>
      </c>
      <c r="R422" s="113">
        <v>0</v>
      </c>
      <c r="S422" s="113">
        <v>0</v>
      </c>
      <c r="T422" s="113">
        <v>0</v>
      </c>
      <c r="U422" s="113">
        <v>0</v>
      </c>
      <c r="V422" s="113">
        <v>0</v>
      </c>
      <c r="W422" s="113">
        <v>0</v>
      </c>
      <c r="X422" s="113">
        <v>0</v>
      </c>
      <c r="Y422" s="113">
        <v>0</v>
      </c>
      <c r="Z422" s="113">
        <v>0</v>
      </c>
      <c r="AA422" s="113">
        <v>0</v>
      </c>
      <c r="AB422" s="113">
        <v>0</v>
      </c>
      <c r="AC422" s="113">
        <v>0</v>
      </c>
      <c r="AD422" s="113">
        <v>0</v>
      </c>
      <c r="AE422" s="113">
        <v>0</v>
      </c>
      <c r="AF422" s="113">
        <v>0</v>
      </c>
      <c r="AG422" s="113">
        <v>0</v>
      </c>
      <c r="AH422" s="113">
        <v>0</v>
      </c>
      <c r="AI422" s="113">
        <v>0</v>
      </c>
      <c r="AJ422" s="113">
        <v>0</v>
      </c>
      <c r="AK422" s="113">
        <v>0</v>
      </c>
      <c r="AL422" s="113">
        <v>0</v>
      </c>
      <c r="AM422" s="113">
        <f t="shared" si="6"/>
        <v>0</v>
      </c>
      <c r="AP422" s="70"/>
    </row>
    <row r="423" spans="1:42" ht="33" hidden="1" customHeight="1">
      <c r="A423" s="87">
        <v>1407</v>
      </c>
      <c r="B423" s="88" t="s">
        <v>1057</v>
      </c>
      <c r="C423" s="115" t="s">
        <v>1406</v>
      </c>
      <c r="D423" s="113">
        <v>0</v>
      </c>
      <c r="E423" s="113">
        <v>0</v>
      </c>
      <c r="F423" s="113">
        <v>0</v>
      </c>
      <c r="G423" s="113">
        <v>0</v>
      </c>
      <c r="H423" s="113">
        <v>0</v>
      </c>
      <c r="I423" s="113">
        <v>0</v>
      </c>
      <c r="J423" s="113">
        <v>0</v>
      </c>
      <c r="K423" s="113">
        <v>0</v>
      </c>
      <c r="L423" s="113">
        <v>0</v>
      </c>
      <c r="M423" s="113">
        <v>0</v>
      </c>
      <c r="N423" s="113">
        <v>0</v>
      </c>
      <c r="O423" s="113">
        <v>0</v>
      </c>
      <c r="P423" s="113">
        <v>0</v>
      </c>
      <c r="Q423" s="113">
        <v>0</v>
      </c>
      <c r="R423" s="113">
        <v>0</v>
      </c>
      <c r="S423" s="113">
        <v>0</v>
      </c>
      <c r="T423" s="113">
        <v>0</v>
      </c>
      <c r="U423" s="113">
        <v>0</v>
      </c>
      <c r="V423" s="113">
        <v>0</v>
      </c>
      <c r="W423" s="113">
        <v>0</v>
      </c>
      <c r="X423" s="113">
        <v>0</v>
      </c>
      <c r="Y423" s="113">
        <v>0</v>
      </c>
      <c r="Z423" s="113">
        <v>0</v>
      </c>
      <c r="AA423" s="113">
        <v>0</v>
      </c>
      <c r="AB423" s="113">
        <v>0</v>
      </c>
      <c r="AC423" s="113">
        <v>0</v>
      </c>
      <c r="AD423" s="113">
        <v>0</v>
      </c>
      <c r="AE423" s="113">
        <v>0</v>
      </c>
      <c r="AF423" s="113">
        <v>0</v>
      </c>
      <c r="AG423" s="113">
        <v>0</v>
      </c>
      <c r="AH423" s="113">
        <v>0</v>
      </c>
      <c r="AI423" s="113">
        <v>0</v>
      </c>
      <c r="AJ423" s="113">
        <v>0</v>
      </c>
      <c r="AK423" s="113">
        <v>0</v>
      </c>
      <c r="AL423" s="113">
        <v>0</v>
      </c>
      <c r="AM423" s="113">
        <f t="shared" si="6"/>
        <v>0</v>
      </c>
      <c r="AP423" s="70"/>
    </row>
    <row r="424" spans="1:42" ht="33" hidden="1" customHeight="1">
      <c r="A424" s="87">
        <v>1408</v>
      </c>
      <c r="B424" s="88" t="s">
        <v>1058</v>
      </c>
      <c r="C424" s="115" t="s">
        <v>1406</v>
      </c>
      <c r="D424" s="113">
        <v>0</v>
      </c>
      <c r="E424" s="113">
        <v>0</v>
      </c>
      <c r="F424" s="113">
        <v>0</v>
      </c>
      <c r="G424" s="113">
        <v>0</v>
      </c>
      <c r="H424" s="113">
        <v>0</v>
      </c>
      <c r="I424" s="113">
        <v>0</v>
      </c>
      <c r="J424" s="113">
        <v>0</v>
      </c>
      <c r="K424" s="113">
        <v>0</v>
      </c>
      <c r="L424" s="113">
        <v>0</v>
      </c>
      <c r="M424" s="113">
        <v>0</v>
      </c>
      <c r="N424" s="113">
        <v>0</v>
      </c>
      <c r="O424" s="113">
        <v>0</v>
      </c>
      <c r="P424" s="113">
        <v>0</v>
      </c>
      <c r="Q424" s="113">
        <v>0</v>
      </c>
      <c r="R424" s="113">
        <v>0</v>
      </c>
      <c r="S424" s="113">
        <v>0</v>
      </c>
      <c r="T424" s="113">
        <v>0</v>
      </c>
      <c r="U424" s="113">
        <v>0</v>
      </c>
      <c r="V424" s="113">
        <v>0</v>
      </c>
      <c r="W424" s="113">
        <v>0</v>
      </c>
      <c r="X424" s="113">
        <v>0</v>
      </c>
      <c r="Y424" s="113">
        <v>0</v>
      </c>
      <c r="Z424" s="113">
        <v>0</v>
      </c>
      <c r="AA424" s="113">
        <v>0</v>
      </c>
      <c r="AB424" s="113">
        <v>0</v>
      </c>
      <c r="AC424" s="113">
        <v>0</v>
      </c>
      <c r="AD424" s="113">
        <v>0</v>
      </c>
      <c r="AE424" s="113">
        <v>0</v>
      </c>
      <c r="AF424" s="113">
        <v>0</v>
      </c>
      <c r="AG424" s="113">
        <v>0</v>
      </c>
      <c r="AH424" s="113">
        <v>0</v>
      </c>
      <c r="AI424" s="113">
        <v>0</v>
      </c>
      <c r="AJ424" s="113">
        <v>0</v>
      </c>
      <c r="AK424" s="113">
        <v>0</v>
      </c>
      <c r="AL424" s="113">
        <v>0</v>
      </c>
      <c r="AM424" s="113">
        <f t="shared" si="6"/>
        <v>0</v>
      </c>
      <c r="AP424" s="70"/>
    </row>
    <row r="425" spans="1:42" ht="33" hidden="1" customHeight="1">
      <c r="A425" s="87">
        <v>1409</v>
      </c>
      <c r="B425" s="88" t="s">
        <v>1059</v>
      </c>
      <c r="C425" s="115" t="s">
        <v>1406</v>
      </c>
      <c r="D425" s="113">
        <v>0</v>
      </c>
      <c r="E425" s="113">
        <v>0</v>
      </c>
      <c r="F425" s="113">
        <v>0</v>
      </c>
      <c r="G425" s="113">
        <v>0</v>
      </c>
      <c r="H425" s="113">
        <v>0</v>
      </c>
      <c r="I425" s="113">
        <v>0</v>
      </c>
      <c r="J425" s="113">
        <v>0</v>
      </c>
      <c r="K425" s="113">
        <v>0</v>
      </c>
      <c r="L425" s="113">
        <v>0</v>
      </c>
      <c r="M425" s="113">
        <v>0</v>
      </c>
      <c r="N425" s="113">
        <v>0</v>
      </c>
      <c r="O425" s="113">
        <v>0</v>
      </c>
      <c r="P425" s="113">
        <v>0</v>
      </c>
      <c r="Q425" s="113">
        <v>0</v>
      </c>
      <c r="R425" s="113">
        <v>0</v>
      </c>
      <c r="S425" s="113">
        <v>0</v>
      </c>
      <c r="T425" s="113">
        <v>0</v>
      </c>
      <c r="U425" s="113">
        <v>0</v>
      </c>
      <c r="V425" s="113">
        <v>0</v>
      </c>
      <c r="W425" s="113">
        <v>0</v>
      </c>
      <c r="X425" s="113">
        <v>0</v>
      </c>
      <c r="Y425" s="113">
        <v>0</v>
      </c>
      <c r="Z425" s="113">
        <v>0</v>
      </c>
      <c r="AA425" s="113">
        <v>0</v>
      </c>
      <c r="AB425" s="113">
        <v>0</v>
      </c>
      <c r="AC425" s="113">
        <v>0</v>
      </c>
      <c r="AD425" s="113">
        <v>0</v>
      </c>
      <c r="AE425" s="113">
        <v>0</v>
      </c>
      <c r="AF425" s="113">
        <v>0</v>
      </c>
      <c r="AG425" s="113">
        <v>0</v>
      </c>
      <c r="AH425" s="113">
        <v>0</v>
      </c>
      <c r="AI425" s="113">
        <v>0</v>
      </c>
      <c r="AJ425" s="113">
        <v>0</v>
      </c>
      <c r="AK425" s="113">
        <v>0</v>
      </c>
      <c r="AL425" s="113">
        <v>0</v>
      </c>
      <c r="AM425" s="113">
        <f t="shared" si="6"/>
        <v>0</v>
      </c>
      <c r="AP425" s="70"/>
    </row>
    <row r="426" spans="1:42" ht="33" hidden="1" customHeight="1">
      <c r="A426" s="87">
        <v>1410</v>
      </c>
      <c r="B426" s="88" t="s">
        <v>1060</v>
      </c>
      <c r="C426" s="115" t="s">
        <v>1406</v>
      </c>
      <c r="D426" s="113">
        <v>0</v>
      </c>
      <c r="E426" s="113">
        <v>0</v>
      </c>
      <c r="F426" s="113">
        <v>0</v>
      </c>
      <c r="G426" s="113">
        <v>0</v>
      </c>
      <c r="H426" s="113">
        <v>0</v>
      </c>
      <c r="I426" s="113">
        <v>0</v>
      </c>
      <c r="J426" s="113">
        <v>0</v>
      </c>
      <c r="K426" s="113">
        <v>0</v>
      </c>
      <c r="L426" s="113">
        <v>0</v>
      </c>
      <c r="M426" s="113">
        <v>0</v>
      </c>
      <c r="N426" s="113">
        <v>0</v>
      </c>
      <c r="O426" s="113">
        <v>0</v>
      </c>
      <c r="P426" s="113">
        <v>0</v>
      </c>
      <c r="Q426" s="113">
        <v>0</v>
      </c>
      <c r="R426" s="113">
        <v>0</v>
      </c>
      <c r="S426" s="113">
        <v>0</v>
      </c>
      <c r="T426" s="113">
        <v>0</v>
      </c>
      <c r="U426" s="113">
        <v>0</v>
      </c>
      <c r="V426" s="113">
        <v>0</v>
      </c>
      <c r="W426" s="113">
        <v>0</v>
      </c>
      <c r="X426" s="113">
        <v>0</v>
      </c>
      <c r="Y426" s="113">
        <v>0</v>
      </c>
      <c r="Z426" s="113">
        <v>0</v>
      </c>
      <c r="AA426" s="113">
        <v>0</v>
      </c>
      <c r="AB426" s="113">
        <v>0</v>
      </c>
      <c r="AC426" s="113">
        <v>0</v>
      </c>
      <c r="AD426" s="113">
        <v>0</v>
      </c>
      <c r="AE426" s="113">
        <v>0</v>
      </c>
      <c r="AF426" s="113">
        <v>0</v>
      </c>
      <c r="AG426" s="113">
        <v>0</v>
      </c>
      <c r="AH426" s="113">
        <v>0</v>
      </c>
      <c r="AI426" s="113">
        <v>0</v>
      </c>
      <c r="AJ426" s="113">
        <v>0</v>
      </c>
      <c r="AK426" s="113">
        <v>0</v>
      </c>
      <c r="AL426" s="113">
        <v>0</v>
      </c>
      <c r="AM426" s="113">
        <f t="shared" si="6"/>
        <v>0</v>
      </c>
      <c r="AP426" s="70"/>
    </row>
    <row r="427" spans="1:42" ht="33" hidden="1" customHeight="1">
      <c r="A427" s="87">
        <v>1411</v>
      </c>
      <c r="B427" s="88" t="s">
        <v>1061</v>
      </c>
      <c r="C427" s="115" t="s">
        <v>1406</v>
      </c>
      <c r="D427" s="113">
        <v>0</v>
      </c>
      <c r="E427" s="113">
        <v>0</v>
      </c>
      <c r="F427" s="113">
        <v>0</v>
      </c>
      <c r="G427" s="113">
        <v>0</v>
      </c>
      <c r="H427" s="113">
        <v>0</v>
      </c>
      <c r="I427" s="113">
        <v>0</v>
      </c>
      <c r="J427" s="113">
        <v>0</v>
      </c>
      <c r="K427" s="113">
        <v>0</v>
      </c>
      <c r="L427" s="113">
        <v>0</v>
      </c>
      <c r="M427" s="113">
        <v>0</v>
      </c>
      <c r="N427" s="113">
        <v>0</v>
      </c>
      <c r="O427" s="113">
        <v>0</v>
      </c>
      <c r="P427" s="113">
        <v>0</v>
      </c>
      <c r="Q427" s="113">
        <v>0</v>
      </c>
      <c r="R427" s="113">
        <v>0</v>
      </c>
      <c r="S427" s="113">
        <v>0</v>
      </c>
      <c r="T427" s="113">
        <v>0</v>
      </c>
      <c r="U427" s="113">
        <v>0</v>
      </c>
      <c r="V427" s="113">
        <v>0</v>
      </c>
      <c r="W427" s="113">
        <v>0</v>
      </c>
      <c r="X427" s="113">
        <v>0</v>
      </c>
      <c r="Y427" s="113">
        <v>0</v>
      </c>
      <c r="Z427" s="113">
        <v>0</v>
      </c>
      <c r="AA427" s="113">
        <v>0</v>
      </c>
      <c r="AB427" s="113">
        <v>0</v>
      </c>
      <c r="AC427" s="113">
        <v>0</v>
      </c>
      <c r="AD427" s="113">
        <v>0</v>
      </c>
      <c r="AE427" s="113">
        <v>0</v>
      </c>
      <c r="AF427" s="113">
        <v>0</v>
      </c>
      <c r="AG427" s="113">
        <v>0</v>
      </c>
      <c r="AH427" s="113">
        <v>0</v>
      </c>
      <c r="AI427" s="113">
        <v>0</v>
      </c>
      <c r="AJ427" s="113">
        <v>0</v>
      </c>
      <c r="AK427" s="113">
        <v>0</v>
      </c>
      <c r="AL427" s="113">
        <v>0</v>
      </c>
      <c r="AM427" s="113">
        <f t="shared" si="6"/>
        <v>0</v>
      </c>
      <c r="AP427" s="70"/>
    </row>
    <row r="428" spans="1:42" ht="33" hidden="1" customHeight="1">
      <c r="A428" s="87">
        <v>1412</v>
      </c>
      <c r="B428" s="88" t="s">
        <v>1062</v>
      </c>
      <c r="C428" s="115" t="s">
        <v>1406</v>
      </c>
      <c r="D428" s="113">
        <v>0</v>
      </c>
      <c r="E428" s="113">
        <v>0</v>
      </c>
      <c r="F428" s="113">
        <v>0</v>
      </c>
      <c r="G428" s="113">
        <v>0</v>
      </c>
      <c r="H428" s="113">
        <v>0</v>
      </c>
      <c r="I428" s="113">
        <v>0</v>
      </c>
      <c r="J428" s="113">
        <v>0</v>
      </c>
      <c r="K428" s="113">
        <v>0</v>
      </c>
      <c r="L428" s="113">
        <v>0</v>
      </c>
      <c r="M428" s="113">
        <v>0</v>
      </c>
      <c r="N428" s="113">
        <v>0</v>
      </c>
      <c r="O428" s="113">
        <v>0</v>
      </c>
      <c r="P428" s="113">
        <v>0</v>
      </c>
      <c r="Q428" s="113">
        <v>0</v>
      </c>
      <c r="R428" s="113">
        <v>0</v>
      </c>
      <c r="S428" s="113">
        <v>0</v>
      </c>
      <c r="T428" s="113">
        <v>0</v>
      </c>
      <c r="U428" s="113">
        <v>0</v>
      </c>
      <c r="V428" s="113">
        <v>0</v>
      </c>
      <c r="W428" s="113">
        <v>0</v>
      </c>
      <c r="X428" s="113">
        <v>0</v>
      </c>
      <c r="Y428" s="113">
        <v>0</v>
      </c>
      <c r="Z428" s="113">
        <v>0</v>
      </c>
      <c r="AA428" s="113">
        <v>0</v>
      </c>
      <c r="AB428" s="113">
        <v>0</v>
      </c>
      <c r="AC428" s="113">
        <v>0</v>
      </c>
      <c r="AD428" s="113">
        <v>0</v>
      </c>
      <c r="AE428" s="113">
        <v>0</v>
      </c>
      <c r="AF428" s="113">
        <v>0</v>
      </c>
      <c r="AG428" s="113">
        <v>0</v>
      </c>
      <c r="AH428" s="113">
        <v>0</v>
      </c>
      <c r="AI428" s="113">
        <v>0</v>
      </c>
      <c r="AJ428" s="113">
        <v>0</v>
      </c>
      <c r="AK428" s="113">
        <v>0</v>
      </c>
      <c r="AL428" s="113">
        <v>0</v>
      </c>
      <c r="AM428" s="113">
        <f t="shared" si="6"/>
        <v>0</v>
      </c>
      <c r="AP428" s="70"/>
    </row>
    <row r="429" spans="1:42" ht="33" hidden="1" customHeight="1">
      <c r="A429" s="87">
        <v>1413</v>
      </c>
      <c r="B429" s="88" t="s">
        <v>1034</v>
      </c>
      <c r="C429" s="115" t="s">
        <v>1406</v>
      </c>
      <c r="D429" s="113">
        <v>0</v>
      </c>
      <c r="E429" s="113">
        <v>0</v>
      </c>
      <c r="F429" s="113">
        <v>0</v>
      </c>
      <c r="G429" s="113">
        <v>0</v>
      </c>
      <c r="H429" s="113">
        <v>0</v>
      </c>
      <c r="I429" s="113">
        <v>0</v>
      </c>
      <c r="J429" s="113">
        <v>0</v>
      </c>
      <c r="K429" s="113">
        <v>0</v>
      </c>
      <c r="L429" s="113">
        <v>0</v>
      </c>
      <c r="M429" s="113">
        <v>0</v>
      </c>
      <c r="N429" s="113">
        <v>0</v>
      </c>
      <c r="O429" s="113">
        <v>0</v>
      </c>
      <c r="P429" s="113">
        <v>0</v>
      </c>
      <c r="Q429" s="113">
        <v>0</v>
      </c>
      <c r="R429" s="113">
        <v>0</v>
      </c>
      <c r="S429" s="113">
        <v>0</v>
      </c>
      <c r="T429" s="113">
        <v>0</v>
      </c>
      <c r="U429" s="113">
        <v>0</v>
      </c>
      <c r="V429" s="113">
        <v>0</v>
      </c>
      <c r="W429" s="113">
        <v>0</v>
      </c>
      <c r="X429" s="113">
        <v>0</v>
      </c>
      <c r="Y429" s="113">
        <v>0</v>
      </c>
      <c r="Z429" s="113">
        <v>0</v>
      </c>
      <c r="AA429" s="113">
        <v>0</v>
      </c>
      <c r="AB429" s="113">
        <v>0</v>
      </c>
      <c r="AC429" s="113">
        <v>0</v>
      </c>
      <c r="AD429" s="113">
        <v>0</v>
      </c>
      <c r="AE429" s="113">
        <v>0</v>
      </c>
      <c r="AF429" s="113">
        <v>0</v>
      </c>
      <c r="AG429" s="113">
        <v>0</v>
      </c>
      <c r="AH429" s="113">
        <v>0</v>
      </c>
      <c r="AI429" s="113">
        <v>0</v>
      </c>
      <c r="AJ429" s="113">
        <v>0</v>
      </c>
      <c r="AK429" s="113">
        <v>0</v>
      </c>
      <c r="AL429" s="113">
        <v>0</v>
      </c>
      <c r="AM429" s="113">
        <f t="shared" si="6"/>
        <v>0</v>
      </c>
      <c r="AP429" s="70"/>
    </row>
    <row r="430" spans="1:42" ht="33" hidden="1" customHeight="1">
      <c r="A430" s="87">
        <v>1414</v>
      </c>
      <c r="B430" s="88" t="s">
        <v>1063</v>
      </c>
      <c r="C430" s="115" t="s">
        <v>1406</v>
      </c>
      <c r="D430" s="113">
        <v>0</v>
      </c>
      <c r="E430" s="113">
        <v>0</v>
      </c>
      <c r="F430" s="113">
        <v>0</v>
      </c>
      <c r="G430" s="113">
        <v>0</v>
      </c>
      <c r="H430" s="113">
        <v>0</v>
      </c>
      <c r="I430" s="113">
        <v>0</v>
      </c>
      <c r="J430" s="113">
        <v>0</v>
      </c>
      <c r="K430" s="113">
        <v>0</v>
      </c>
      <c r="L430" s="113">
        <v>0</v>
      </c>
      <c r="M430" s="113">
        <v>0</v>
      </c>
      <c r="N430" s="113">
        <v>0</v>
      </c>
      <c r="O430" s="113">
        <v>0</v>
      </c>
      <c r="P430" s="113">
        <v>0</v>
      </c>
      <c r="Q430" s="113">
        <v>0</v>
      </c>
      <c r="R430" s="113">
        <v>0</v>
      </c>
      <c r="S430" s="113">
        <v>0</v>
      </c>
      <c r="T430" s="113">
        <v>0</v>
      </c>
      <c r="U430" s="113">
        <v>0</v>
      </c>
      <c r="V430" s="113">
        <v>0</v>
      </c>
      <c r="W430" s="113">
        <v>0</v>
      </c>
      <c r="X430" s="113">
        <v>0</v>
      </c>
      <c r="Y430" s="113">
        <v>0</v>
      </c>
      <c r="Z430" s="113">
        <v>0</v>
      </c>
      <c r="AA430" s="113">
        <v>0</v>
      </c>
      <c r="AB430" s="113">
        <v>0</v>
      </c>
      <c r="AC430" s="113">
        <v>0</v>
      </c>
      <c r="AD430" s="113">
        <v>0</v>
      </c>
      <c r="AE430" s="113">
        <v>0</v>
      </c>
      <c r="AF430" s="113">
        <v>0</v>
      </c>
      <c r="AG430" s="113">
        <v>0</v>
      </c>
      <c r="AH430" s="113">
        <v>0</v>
      </c>
      <c r="AI430" s="113">
        <v>0</v>
      </c>
      <c r="AJ430" s="113">
        <v>0</v>
      </c>
      <c r="AK430" s="113">
        <v>0</v>
      </c>
      <c r="AL430" s="113">
        <v>0</v>
      </c>
      <c r="AM430" s="113">
        <f t="shared" si="6"/>
        <v>0</v>
      </c>
      <c r="AP430" s="70"/>
    </row>
    <row r="431" spans="1:42" ht="33" hidden="1" customHeight="1">
      <c r="A431" s="87">
        <v>1415</v>
      </c>
      <c r="B431" s="88" t="s">
        <v>1064</v>
      </c>
      <c r="C431" s="115" t="s">
        <v>1406</v>
      </c>
      <c r="D431" s="113">
        <v>0</v>
      </c>
      <c r="E431" s="113">
        <v>0</v>
      </c>
      <c r="F431" s="113">
        <v>0</v>
      </c>
      <c r="G431" s="113">
        <v>0</v>
      </c>
      <c r="H431" s="113">
        <v>0</v>
      </c>
      <c r="I431" s="113">
        <v>0</v>
      </c>
      <c r="J431" s="113">
        <v>0</v>
      </c>
      <c r="K431" s="113">
        <v>0</v>
      </c>
      <c r="L431" s="113">
        <v>0</v>
      </c>
      <c r="M431" s="113">
        <v>0</v>
      </c>
      <c r="N431" s="113">
        <v>0</v>
      </c>
      <c r="O431" s="113">
        <v>0</v>
      </c>
      <c r="P431" s="113">
        <v>0</v>
      </c>
      <c r="Q431" s="113">
        <v>0</v>
      </c>
      <c r="R431" s="113">
        <v>0</v>
      </c>
      <c r="S431" s="113">
        <v>0</v>
      </c>
      <c r="T431" s="113">
        <v>0</v>
      </c>
      <c r="U431" s="113">
        <v>0</v>
      </c>
      <c r="V431" s="113">
        <v>0</v>
      </c>
      <c r="W431" s="113">
        <v>0</v>
      </c>
      <c r="X431" s="113">
        <v>0</v>
      </c>
      <c r="Y431" s="113">
        <v>0</v>
      </c>
      <c r="Z431" s="113">
        <v>0</v>
      </c>
      <c r="AA431" s="113">
        <v>0</v>
      </c>
      <c r="AB431" s="113">
        <v>0</v>
      </c>
      <c r="AC431" s="113">
        <v>0</v>
      </c>
      <c r="AD431" s="113">
        <v>0</v>
      </c>
      <c r="AE431" s="113">
        <v>0</v>
      </c>
      <c r="AF431" s="113">
        <v>0</v>
      </c>
      <c r="AG431" s="113">
        <v>0</v>
      </c>
      <c r="AH431" s="113">
        <v>0</v>
      </c>
      <c r="AI431" s="113">
        <v>0</v>
      </c>
      <c r="AJ431" s="113">
        <v>0</v>
      </c>
      <c r="AK431" s="113">
        <v>0</v>
      </c>
      <c r="AL431" s="113">
        <v>0</v>
      </c>
      <c r="AM431" s="113">
        <f t="shared" si="6"/>
        <v>0</v>
      </c>
      <c r="AP431" s="70"/>
    </row>
    <row r="432" spans="1:42" ht="33" hidden="1" customHeight="1">
      <c r="A432" s="87">
        <v>1416</v>
      </c>
      <c r="B432" s="88" t="s">
        <v>1065</v>
      </c>
      <c r="C432" s="115" t="s">
        <v>1406</v>
      </c>
      <c r="D432" s="113">
        <v>0</v>
      </c>
      <c r="E432" s="113">
        <v>0</v>
      </c>
      <c r="F432" s="113">
        <v>0</v>
      </c>
      <c r="G432" s="113">
        <v>0</v>
      </c>
      <c r="H432" s="113">
        <v>0</v>
      </c>
      <c r="I432" s="113">
        <v>0</v>
      </c>
      <c r="J432" s="113">
        <v>0</v>
      </c>
      <c r="K432" s="113">
        <v>0</v>
      </c>
      <c r="L432" s="113">
        <v>0</v>
      </c>
      <c r="M432" s="113">
        <v>0</v>
      </c>
      <c r="N432" s="113">
        <v>0</v>
      </c>
      <c r="O432" s="113">
        <v>0</v>
      </c>
      <c r="P432" s="113">
        <v>0</v>
      </c>
      <c r="Q432" s="113">
        <v>0</v>
      </c>
      <c r="R432" s="113">
        <v>0</v>
      </c>
      <c r="S432" s="113">
        <v>0</v>
      </c>
      <c r="T432" s="113">
        <v>0</v>
      </c>
      <c r="U432" s="113">
        <v>0</v>
      </c>
      <c r="V432" s="113">
        <v>0</v>
      </c>
      <c r="W432" s="113">
        <v>0</v>
      </c>
      <c r="X432" s="113">
        <v>0</v>
      </c>
      <c r="Y432" s="113">
        <v>0</v>
      </c>
      <c r="Z432" s="113">
        <v>0</v>
      </c>
      <c r="AA432" s="113">
        <v>0</v>
      </c>
      <c r="AB432" s="113">
        <v>0</v>
      </c>
      <c r="AC432" s="113">
        <v>0</v>
      </c>
      <c r="AD432" s="113">
        <v>0</v>
      </c>
      <c r="AE432" s="113">
        <v>0</v>
      </c>
      <c r="AF432" s="113">
        <v>0</v>
      </c>
      <c r="AG432" s="113">
        <v>0</v>
      </c>
      <c r="AH432" s="113">
        <v>0</v>
      </c>
      <c r="AI432" s="113">
        <v>0</v>
      </c>
      <c r="AJ432" s="113">
        <v>0</v>
      </c>
      <c r="AK432" s="113">
        <v>0</v>
      </c>
      <c r="AL432" s="113">
        <v>0</v>
      </c>
      <c r="AM432" s="113">
        <f t="shared" si="6"/>
        <v>0</v>
      </c>
      <c r="AP432" s="70"/>
    </row>
    <row r="433" spans="1:42" ht="33" hidden="1" customHeight="1">
      <c r="A433" s="87">
        <v>1417</v>
      </c>
      <c r="B433" s="88" t="s">
        <v>1066</v>
      </c>
      <c r="C433" s="115" t="s">
        <v>1406</v>
      </c>
      <c r="D433" s="113">
        <v>0</v>
      </c>
      <c r="E433" s="113">
        <v>0</v>
      </c>
      <c r="F433" s="113">
        <v>0</v>
      </c>
      <c r="G433" s="113">
        <v>0</v>
      </c>
      <c r="H433" s="113">
        <v>0</v>
      </c>
      <c r="I433" s="113">
        <v>0</v>
      </c>
      <c r="J433" s="113">
        <v>0</v>
      </c>
      <c r="K433" s="113">
        <v>0</v>
      </c>
      <c r="L433" s="113">
        <v>0</v>
      </c>
      <c r="M433" s="113">
        <v>0</v>
      </c>
      <c r="N433" s="113">
        <v>0</v>
      </c>
      <c r="O433" s="113">
        <v>0</v>
      </c>
      <c r="P433" s="113">
        <v>0</v>
      </c>
      <c r="Q433" s="113">
        <v>0</v>
      </c>
      <c r="R433" s="113">
        <v>0</v>
      </c>
      <c r="S433" s="113">
        <v>0</v>
      </c>
      <c r="T433" s="113">
        <v>0</v>
      </c>
      <c r="U433" s="113">
        <v>0</v>
      </c>
      <c r="V433" s="113">
        <v>0</v>
      </c>
      <c r="W433" s="113">
        <v>0</v>
      </c>
      <c r="X433" s="113">
        <v>0</v>
      </c>
      <c r="Y433" s="113">
        <v>0</v>
      </c>
      <c r="Z433" s="113">
        <v>0</v>
      </c>
      <c r="AA433" s="113">
        <v>0</v>
      </c>
      <c r="AB433" s="113">
        <v>0</v>
      </c>
      <c r="AC433" s="113">
        <v>0</v>
      </c>
      <c r="AD433" s="113">
        <v>0</v>
      </c>
      <c r="AE433" s="113">
        <v>0</v>
      </c>
      <c r="AF433" s="113">
        <v>0</v>
      </c>
      <c r="AG433" s="113">
        <v>0</v>
      </c>
      <c r="AH433" s="113">
        <v>0</v>
      </c>
      <c r="AI433" s="113">
        <v>0</v>
      </c>
      <c r="AJ433" s="113">
        <v>0</v>
      </c>
      <c r="AK433" s="113">
        <v>0</v>
      </c>
      <c r="AL433" s="113">
        <v>0</v>
      </c>
      <c r="AM433" s="113">
        <f t="shared" si="6"/>
        <v>0</v>
      </c>
      <c r="AP433" s="70"/>
    </row>
    <row r="434" spans="1:42" ht="33" hidden="1" customHeight="1">
      <c r="A434" s="87">
        <v>1418</v>
      </c>
      <c r="B434" s="88" t="s">
        <v>1067</v>
      </c>
      <c r="C434" s="115" t="s">
        <v>1406</v>
      </c>
      <c r="D434" s="113">
        <v>0</v>
      </c>
      <c r="E434" s="113">
        <v>0</v>
      </c>
      <c r="F434" s="113">
        <v>0</v>
      </c>
      <c r="G434" s="113">
        <v>0</v>
      </c>
      <c r="H434" s="113">
        <v>0</v>
      </c>
      <c r="I434" s="113">
        <v>0</v>
      </c>
      <c r="J434" s="113">
        <v>0</v>
      </c>
      <c r="K434" s="113">
        <v>0</v>
      </c>
      <c r="L434" s="113">
        <v>0</v>
      </c>
      <c r="M434" s="113">
        <v>0</v>
      </c>
      <c r="N434" s="113">
        <v>0</v>
      </c>
      <c r="O434" s="113">
        <v>0</v>
      </c>
      <c r="P434" s="113">
        <v>0</v>
      </c>
      <c r="Q434" s="113">
        <v>0</v>
      </c>
      <c r="R434" s="113">
        <v>0</v>
      </c>
      <c r="S434" s="113">
        <v>0</v>
      </c>
      <c r="T434" s="113">
        <v>0</v>
      </c>
      <c r="U434" s="113">
        <v>0</v>
      </c>
      <c r="V434" s="113">
        <v>0</v>
      </c>
      <c r="W434" s="113">
        <v>0</v>
      </c>
      <c r="X434" s="113">
        <v>0</v>
      </c>
      <c r="Y434" s="113">
        <v>0</v>
      </c>
      <c r="Z434" s="113">
        <v>0</v>
      </c>
      <c r="AA434" s="113">
        <v>0</v>
      </c>
      <c r="AB434" s="113">
        <v>0</v>
      </c>
      <c r="AC434" s="113">
        <v>0</v>
      </c>
      <c r="AD434" s="113">
        <v>0</v>
      </c>
      <c r="AE434" s="113">
        <v>0</v>
      </c>
      <c r="AF434" s="113">
        <v>0</v>
      </c>
      <c r="AG434" s="113">
        <v>0</v>
      </c>
      <c r="AH434" s="113">
        <v>0</v>
      </c>
      <c r="AI434" s="113">
        <v>0</v>
      </c>
      <c r="AJ434" s="113">
        <v>0</v>
      </c>
      <c r="AK434" s="113">
        <v>0</v>
      </c>
      <c r="AL434" s="113">
        <v>0</v>
      </c>
      <c r="AM434" s="113">
        <f t="shared" si="6"/>
        <v>0</v>
      </c>
      <c r="AP434" s="70"/>
    </row>
    <row r="435" spans="1:42" ht="33" hidden="1" customHeight="1">
      <c r="A435" s="87">
        <v>1419</v>
      </c>
      <c r="B435" s="88" t="s">
        <v>1068</v>
      </c>
      <c r="C435" s="115" t="s">
        <v>1406</v>
      </c>
      <c r="D435" s="113">
        <v>0</v>
      </c>
      <c r="E435" s="113">
        <v>0</v>
      </c>
      <c r="F435" s="113">
        <v>0</v>
      </c>
      <c r="G435" s="113">
        <v>0</v>
      </c>
      <c r="H435" s="113">
        <v>0</v>
      </c>
      <c r="I435" s="113">
        <v>0</v>
      </c>
      <c r="J435" s="113">
        <v>0</v>
      </c>
      <c r="K435" s="113">
        <v>0</v>
      </c>
      <c r="L435" s="113">
        <v>0</v>
      </c>
      <c r="M435" s="113">
        <v>0</v>
      </c>
      <c r="N435" s="113">
        <v>0</v>
      </c>
      <c r="O435" s="113">
        <v>0</v>
      </c>
      <c r="P435" s="113">
        <v>0</v>
      </c>
      <c r="Q435" s="113">
        <v>0</v>
      </c>
      <c r="R435" s="113">
        <v>0</v>
      </c>
      <c r="S435" s="113">
        <v>0</v>
      </c>
      <c r="T435" s="113">
        <v>0</v>
      </c>
      <c r="U435" s="113">
        <v>0</v>
      </c>
      <c r="V435" s="113">
        <v>0</v>
      </c>
      <c r="W435" s="113">
        <v>0</v>
      </c>
      <c r="X435" s="113">
        <v>0</v>
      </c>
      <c r="Y435" s="113">
        <v>0</v>
      </c>
      <c r="Z435" s="113">
        <v>0</v>
      </c>
      <c r="AA435" s="113">
        <v>0</v>
      </c>
      <c r="AB435" s="113">
        <v>0</v>
      </c>
      <c r="AC435" s="113">
        <v>0</v>
      </c>
      <c r="AD435" s="113">
        <v>0</v>
      </c>
      <c r="AE435" s="113">
        <v>0</v>
      </c>
      <c r="AF435" s="113">
        <v>0</v>
      </c>
      <c r="AG435" s="113">
        <v>0</v>
      </c>
      <c r="AH435" s="113">
        <v>0</v>
      </c>
      <c r="AI435" s="113">
        <v>0</v>
      </c>
      <c r="AJ435" s="113">
        <v>0</v>
      </c>
      <c r="AK435" s="113">
        <v>0</v>
      </c>
      <c r="AL435" s="113">
        <v>0</v>
      </c>
      <c r="AM435" s="113">
        <f t="shared" si="6"/>
        <v>0</v>
      </c>
      <c r="AP435" s="70"/>
    </row>
    <row r="436" spans="1:42" ht="33" hidden="1" customHeight="1">
      <c r="A436" s="87">
        <v>1420</v>
      </c>
      <c r="B436" s="88" t="s">
        <v>1069</v>
      </c>
      <c r="C436" s="115" t="s">
        <v>1406</v>
      </c>
      <c r="D436" s="113">
        <v>0</v>
      </c>
      <c r="E436" s="113">
        <v>0</v>
      </c>
      <c r="F436" s="113">
        <v>0</v>
      </c>
      <c r="G436" s="113">
        <v>0</v>
      </c>
      <c r="H436" s="113">
        <v>0</v>
      </c>
      <c r="I436" s="113">
        <v>0</v>
      </c>
      <c r="J436" s="113">
        <v>0</v>
      </c>
      <c r="K436" s="113">
        <v>0</v>
      </c>
      <c r="L436" s="113">
        <v>0</v>
      </c>
      <c r="M436" s="113">
        <v>0</v>
      </c>
      <c r="N436" s="113">
        <v>0</v>
      </c>
      <c r="O436" s="113">
        <v>0</v>
      </c>
      <c r="P436" s="113">
        <v>0</v>
      </c>
      <c r="Q436" s="113">
        <v>0</v>
      </c>
      <c r="R436" s="113">
        <v>0</v>
      </c>
      <c r="S436" s="113">
        <v>0</v>
      </c>
      <c r="T436" s="113">
        <v>0</v>
      </c>
      <c r="U436" s="113">
        <v>0</v>
      </c>
      <c r="V436" s="113">
        <v>0</v>
      </c>
      <c r="W436" s="113">
        <v>0</v>
      </c>
      <c r="X436" s="113">
        <v>0</v>
      </c>
      <c r="Y436" s="113">
        <v>0</v>
      </c>
      <c r="Z436" s="113">
        <v>0</v>
      </c>
      <c r="AA436" s="113">
        <v>0</v>
      </c>
      <c r="AB436" s="113">
        <v>0</v>
      </c>
      <c r="AC436" s="113">
        <v>0</v>
      </c>
      <c r="AD436" s="113">
        <v>0</v>
      </c>
      <c r="AE436" s="113">
        <v>0</v>
      </c>
      <c r="AF436" s="113">
        <v>0</v>
      </c>
      <c r="AG436" s="113">
        <v>0</v>
      </c>
      <c r="AH436" s="113">
        <v>0</v>
      </c>
      <c r="AI436" s="113">
        <v>0</v>
      </c>
      <c r="AJ436" s="113">
        <v>0</v>
      </c>
      <c r="AK436" s="113">
        <v>0</v>
      </c>
      <c r="AL436" s="113">
        <v>0</v>
      </c>
      <c r="AM436" s="113">
        <f t="shared" si="6"/>
        <v>0</v>
      </c>
      <c r="AP436" s="70"/>
    </row>
    <row r="437" spans="1:42" ht="33" hidden="1" customHeight="1">
      <c r="A437" s="87">
        <v>1421</v>
      </c>
      <c r="B437" s="88" t="s">
        <v>1070</v>
      </c>
      <c r="C437" s="115" t="s">
        <v>1406</v>
      </c>
      <c r="D437" s="113">
        <v>0</v>
      </c>
      <c r="E437" s="113">
        <v>0</v>
      </c>
      <c r="F437" s="113">
        <v>0</v>
      </c>
      <c r="G437" s="113">
        <v>0</v>
      </c>
      <c r="H437" s="113">
        <v>0</v>
      </c>
      <c r="I437" s="113">
        <v>0</v>
      </c>
      <c r="J437" s="113">
        <v>0</v>
      </c>
      <c r="K437" s="113">
        <v>0</v>
      </c>
      <c r="L437" s="113">
        <v>0</v>
      </c>
      <c r="M437" s="113">
        <v>0</v>
      </c>
      <c r="N437" s="113">
        <v>0</v>
      </c>
      <c r="O437" s="113">
        <v>0</v>
      </c>
      <c r="P437" s="113">
        <v>0</v>
      </c>
      <c r="Q437" s="113">
        <v>0</v>
      </c>
      <c r="R437" s="113">
        <v>0</v>
      </c>
      <c r="S437" s="113">
        <v>0</v>
      </c>
      <c r="T437" s="113">
        <v>0</v>
      </c>
      <c r="U437" s="113">
        <v>0</v>
      </c>
      <c r="V437" s="113">
        <v>0</v>
      </c>
      <c r="W437" s="113">
        <v>0</v>
      </c>
      <c r="X437" s="113">
        <v>0</v>
      </c>
      <c r="Y437" s="113">
        <v>0</v>
      </c>
      <c r="Z437" s="113">
        <v>0</v>
      </c>
      <c r="AA437" s="113">
        <v>0</v>
      </c>
      <c r="AB437" s="113">
        <v>0</v>
      </c>
      <c r="AC437" s="113">
        <v>0</v>
      </c>
      <c r="AD437" s="113">
        <v>0</v>
      </c>
      <c r="AE437" s="113">
        <v>0</v>
      </c>
      <c r="AF437" s="113">
        <v>0</v>
      </c>
      <c r="AG437" s="113">
        <v>0</v>
      </c>
      <c r="AH437" s="113">
        <v>0</v>
      </c>
      <c r="AI437" s="113">
        <v>0</v>
      </c>
      <c r="AJ437" s="113">
        <v>0</v>
      </c>
      <c r="AK437" s="113">
        <v>0</v>
      </c>
      <c r="AL437" s="113">
        <v>0</v>
      </c>
      <c r="AM437" s="113">
        <f t="shared" si="6"/>
        <v>0</v>
      </c>
      <c r="AP437" s="70"/>
    </row>
    <row r="438" spans="1:42" ht="33" hidden="1" customHeight="1">
      <c r="A438" s="87">
        <v>1422</v>
      </c>
      <c r="B438" s="88" t="s">
        <v>1071</v>
      </c>
      <c r="C438" s="115" t="s">
        <v>1406</v>
      </c>
      <c r="D438" s="113">
        <v>0</v>
      </c>
      <c r="E438" s="113">
        <v>0</v>
      </c>
      <c r="F438" s="113">
        <v>0</v>
      </c>
      <c r="G438" s="113">
        <v>0</v>
      </c>
      <c r="H438" s="113">
        <v>0</v>
      </c>
      <c r="I438" s="113">
        <v>0</v>
      </c>
      <c r="J438" s="113">
        <v>0</v>
      </c>
      <c r="K438" s="113">
        <v>0</v>
      </c>
      <c r="L438" s="113">
        <v>0</v>
      </c>
      <c r="M438" s="113">
        <v>0</v>
      </c>
      <c r="N438" s="113">
        <v>0</v>
      </c>
      <c r="O438" s="113">
        <v>0</v>
      </c>
      <c r="P438" s="113">
        <v>0</v>
      </c>
      <c r="Q438" s="113">
        <v>0</v>
      </c>
      <c r="R438" s="113">
        <v>0</v>
      </c>
      <c r="S438" s="113">
        <v>0</v>
      </c>
      <c r="T438" s="113">
        <v>0</v>
      </c>
      <c r="U438" s="113">
        <v>0</v>
      </c>
      <c r="V438" s="113">
        <v>0</v>
      </c>
      <c r="W438" s="113">
        <v>0</v>
      </c>
      <c r="X438" s="113">
        <v>0</v>
      </c>
      <c r="Y438" s="113">
        <v>0</v>
      </c>
      <c r="Z438" s="113">
        <v>0</v>
      </c>
      <c r="AA438" s="113">
        <v>0</v>
      </c>
      <c r="AB438" s="113">
        <v>0</v>
      </c>
      <c r="AC438" s="113">
        <v>0</v>
      </c>
      <c r="AD438" s="113">
        <v>0</v>
      </c>
      <c r="AE438" s="113">
        <v>0</v>
      </c>
      <c r="AF438" s="113">
        <v>0</v>
      </c>
      <c r="AG438" s="113">
        <v>0</v>
      </c>
      <c r="AH438" s="113">
        <v>0</v>
      </c>
      <c r="AI438" s="113">
        <v>0</v>
      </c>
      <c r="AJ438" s="113">
        <v>0</v>
      </c>
      <c r="AK438" s="113">
        <v>0</v>
      </c>
      <c r="AL438" s="113">
        <v>0</v>
      </c>
      <c r="AM438" s="113">
        <f t="shared" si="6"/>
        <v>0</v>
      </c>
      <c r="AP438" s="70"/>
    </row>
    <row r="439" spans="1:42" ht="33" hidden="1" customHeight="1">
      <c r="A439" s="87">
        <v>1423</v>
      </c>
      <c r="B439" s="88" t="s">
        <v>1072</v>
      </c>
      <c r="C439" s="115" t="s">
        <v>1406</v>
      </c>
      <c r="D439" s="113">
        <v>0</v>
      </c>
      <c r="E439" s="113">
        <v>0</v>
      </c>
      <c r="F439" s="113">
        <v>0</v>
      </c>
      <c r="G439" s="113">
        <v>0</v>
      </c>
      <c r="H439" s="113">
        <v>0</v>
      </c>
      <c r="I439" s="113">
        <v>0</v>
      </c>
      <c r="J439" s="113">
        <v>0</v>
      </c>
      <c r="K439" s="113">
        <v>0</v>
      </c>
      <c r="L439" s="113">
        <v>0</v>
      </c>
      <c r="M439" s="113">
        <v>0</v>
      </c>
      <c r="N439" s="113">
        <v>0</v>
      </c>
      <c r="O439" s="113">
        <v>0</v>
      </c>
      <c r="P439" s="113">
        <v>0</v>
      </c>
      <c r="Q439" s="113">
        <v>0</v>
      </c>
      <c r="R439" s="113">
        <v>0</v>
      </c>
      <c r="S439" s="113">
        <v>0</v>
      </c>
      <c r="T439" s="113">
        <v>0</v>
      </c>
      <c r="U439" s="113">
        <v>0</v>
      </c>
      <c r="V439" s="113">
        <v>0</v>
      </c>
      <c r="W439" s="113">
        <v>0</v>
      </c>
      <c r="X439" s="113">
        <v>0</v>
      </c>
      <c r="Y439" s="113">
        <v>0</v>
      </c>
      <c r="Z439" s="113">
        <v>0</v>
      </c>
      <c r="AA439" s="113">
        <v>0</v>
      </c>
      <c r="AB439" s="113">
        <v>0</v>
      </c>
      <c r="AC439" s="113">
        <v>0</v>
      </c>
      <c r="AD439" s="113">
        <v>0</v>
      </c>
      <c r="AE439" s="113">
        <v>0</v>
      </c>
      <c r="AF439" s="113">
        <v>0</v>
      </c>
      <c r="AG439" s="113">
        <v>0</v>
      </c>
      <c r="AH439" s="113">
        <v>0</v>
      </c>
      <c r="AI439" s="113">
        <v>0</v>
      </c>
      <c r="AJ439" s="113">
        <v>0</v>
      </c>
      <c r="AK439" s="113">
        <v>0</v>
      </c>
      <c r="AL439" s="113">
        <v>0</v>
      </c>
      <c r="AM439" s="113">
        <f t="shared" si="6"/>
        <v>0</v>
      </c>
      <c r="AP439" s="70"/>
    </row>
    <row r="440" spans="1:42" ht="33" hidden="1" customHeight="1">
      <c r="A440" s="87">
        <v>1424</v>
      </c>
      <c r="B440" s="88" t="s">
        <v>1073</v>
      </c>
      <c r="C440" s="115" t="s">
        <v>1406</v>
      </c>
      <c r="D440" s="113">
        <v>0</v>
      </c>
      <c r="E440" s="113">
        <v>0</v>
      </c>
      <c r="F440" s="113">
        <v>0</v>
      </c>
      <c r="G440" s="113">
        <v>0</v>
      </c>
      <c r="H440" s="113">
        <v>0</v>
      </c>
      <c r="I440" s="113">
        <v>0</v>
      </c>
      <c r="J440" s="113">
        <v>0</v>
      </c>
      <c r="K440" s="113">
        <v>0</v>
      </c>
      <c r="L440" s="113">
        <v>0</v>
      </c>
      <c r="M440" s="113">
        <v>0</v>
      </c>
      <c r="N440" s="113">
        <v>0</v>
      </c>
      <c r="O440" s="113">
        <v>0</v>
      </c>
      <c r="P440" s="113">
        <v>0</v>
      </c>
      <c r="Q440" s="113">
        <v>0</v>
      </c>
      <c r="R440" s="113">
        <v>0</v>
      </c>
      <c r="S440" s="113">
        <v>0</v>
      </c>
      <c r="T440" s="113">
        <v>0</v>
      </c>
      <c r="U440" s="113">
        <v>0</v>
      </c>
      <c r="V440" s="113">
        <v>0</v>
      </c>
      <c r="W440" s="113">
        <v>0</v>
      </c>
      <c r="X440" s="113">
        <v>0</v>
      </c>
      <c r="Y440" s="113">
        <v>0</v>
      </c>
      <c r="Z440" s="113">
        <v>0</v>
      </c>
      <c r="AA440" s="113">
        <v>0</v>
      </c>
      <c r="AB440" s="113">
        <v>0</v>
      </c>
      <c r="AC440" s="113">
        <v>0</v>
      </c>
      <c r="AD440" s="113">
        <v>0</v>
      </c>
      <c r="AE440" s="113">
        <v>0</v>
      </c>
      <c r="AF440" s="113">
        <v>0</v>
      </c>
      <c r="AG440" s="113">
        <v>0</v>
      </c>
      <c r="AH440" s="113">
        <v>0</v>
      </c>
      <c r="AI440" s="113">
        <v>0</v>
      </c>
      <c r="AJ440" s="113">
        <v>0</v>
      </c>
      <c r="AK440" s="113">
        <v>0</v>
      </c>
      <c r="AL440" s="113">
        <v>0</v>
      </c>
      <c r="AM440" s="113">
        <f t="shared" si="6"/>
        <v>0</v>
      </c>
      <c r="AP440" s="70"/>
    </row>
    <row r="441" spans="1:42" ht="33" hidden="1" customHeight="1">
      <c r="A441" s="87">
        <v>1425</v>
      </c>
      <c r="B441" s="88" t="s">
        <v>1074</v>
      </c>
      <c r="C441" s="115" t="s">
        <v>1406</v>
      </c>
      <c r="D441" s="113">
        <v>0</v>
      </c>
      <c r="E441" s="113">
        <v>0</v>
      </c>
      <c r="F441" s="113">
        <v>0</v>
      </c>
      <c r="G441" s="113">
        <v>0</v>
      </c>
      <c r="H441" s="113">
        <v>0</v>
      </c>
      <c r="I441" s="113">
        <v>0</v>
      </c>
      <c r="J441" s="113">
        <v>0</v>
      </c>
      <c r="K441" s="113">
        <v>0</v>
      </c>
      <c r="L441" s="113">
        <v>0</v>
      </c>
      <c r="M441" s="113">
        <v>0</v>
      </c>
      <c r="N441" s="113">
        <v>0</v>
      </c>
      <c r="O441" s="113">
        <v>0</v>
      </c>
      <c r="P441" s="113">
        <v>0</v>
      </c>
      <c r="Q441" s="113">
        <v>0</v>
      </c>
      <c r="R441" s="113">
        <v>0</v>
      </c>
      <c r="S441" s="113">
        <v>0</v>
      </c>
      <c r="T441" s="113">
        <v>0</v>
      </c>
      <c r="U441" s="113">
        <v>0</v>
      </c>
      <c r="V441" s="113">
        <v>0</v>
      </c>
      <c r="W441" s="113">
        <v>0</v>
      </c>
      <c r="X441" s="113">
        <v>0</v>
      </c>
      <c r="Y441" s="113">
        <v>0</v>
      </c>
      <c r="Z441" s="113">
        <v>0</v>
      </c>
      <c r="AA441" s="113">
        <v>0</v>
      </c>
      <c r="AB441" s="113">
        <v>0</v>
      </c>
      <c r="AC441" s="113">
        <v>0</v>
      </c>
      <c r="AD441" s="113">
        <v>0</v>
      </c>
      <c r="AE441" s="113">
        <v>0</v>
      </c>
      <c r="AF441" s="113">
        <v>0</v>
      </c>
      <c r="AG441" s="113">
        <v>0</v>
      </c>
      <c r="AH441" s="113">
        <v>0</v>
      </c>
      <c r="AI441" s="113">
        <v>0</v>
      </c>
      <c r="AJ441" s="113">
        <v>0</v>
      </c>
      <c r="AK441" s="113">
        <v>0</v>
      </c>
      <c r="AL441" s="113">
        <v>0</v>
      </c>
      <c r="AM441" s="113">
        <f t="shared" si="6"/>
        <v>0</v>
      </c>
      <c r="AP441" s="70"/>
    </row>
    <row r="442" spans="1:42" ht="33" hidden="1" customHeight="1">
      <c r="A442" s="87">
        <v>1426</v>
      </c>
      <c r="B442" s="88" t="s">
        <v>1075</v>
      </c>
      <c r="C442" s="115" t="s">
        <v>1406</v>
      </c>
      <c r="D442" s="113">
        <v>0</v>
      </c>
      <c r="E442" s="113">
        <v>0</v>
      </c>
      <c r="F442" s="113">
        <v>0</v>
      </c>
      <c r="G442" s="113">
        <v>0</v>
      </c>
      <c r="H442" s="113">
        <v>0</v>
      </c>
      <c r="I442" s="113">
        <v>0</v>
      </c>
      <c r="J442" s="113">
        <v>0</v>
      </c>
      <c r="K442" s="113">
        <v>0</v>
      </c>
      <c r="L442" s="113">
        <v>0</v>
      </c>
      <c r="M442" s="113">
        <v>0</v>
      </c>
      <c r="N442" s="113">
        <v>0</v>
      </c>
      <c r="O442" s="113">
        <v>0</v>
      </c>
      <c r="P442" s="113">
        <v>0</v>
      </c>
      <c r="Q442" s="113">
        <v>0</v>
      </c>
      <c r="R442" s="113">
        <v>0</v>
      </c>
      <c r="S442" s="113">
        <v>0</v>
      </c>
      <c r="T442" s="113">
        <v>0</v>
      </c>
      <c r="U442" s="113">
        <v>0</v>
      </c>
      <c r="V442" s="113">
        <v>0</v>
      </c>
      <c r="W442" s="113">
        <v>0</v>
      </c>
      <c r="X442" s="113">
        <v>0</v>
      </c>
      <c r="Y442" s="113">
        <v>0</v>
      </c>
      <c r="Z442" s="113">
        <v>0</v>
      </c>
      <c r="AA442" s="113">
        <v>0</v>
      </c>
      <c r="AB442" s="113">
        <v>0</v>
      </c>
      <c r="AC442" s="113">
        <v>0</v>
      </c>
      <c r="AD442" s="113">
        <v>0</v>
      </c>
      <c r="AE442" s="113">
        <v>0</v>
      </c>
      <c r="AF442" s="113">
        <v>0</v>
      </c>
      <c r="AG442" s="113">
        <v>0</v>
      </c>
      <c r="AH442" s="113">
        <v>0</v>
      </c>
      <c r="AI442" s="113">
        <v>0</v>
      </c>
      <c r="AJ442" s="113">
        <v>0</v>
      </c>
      <c r="AK442" s="113">
        <v>0</v>
      </c>
      <c r="AL442" s="113">
        <v>0</v>
      </c>
      <c r="AM442" s="113">
        <f t="shared" si="6"/>
        <v>0</v>
      </c>
      <c r="AP442" s="70"/>
    </row>
    <row r="443" spans="1:42" ht="33" hidden="1" customHeight="1">
      <c r="A443" s="87">
        <v>1427</v>
      </c>
      <c r="B443" s="88" t="s">
        <v>1076</v>
      </c>
      <c r="C443" s="115" t="s">
        <v>1406</v>
      </c>
      <c r="D443" s="113">
        <v>0</v>
      </c>
      <c r="E443" s="113">
        <v>0</v>
      </c>
      <c r="F443" s="113">
        <v>0</v>
      </c>
      <c r="G443" s="113">
        <v>0</v>
      </c>
      <c r="H443" s="113">
        <v>0</v>
      </c>
      <c r="I443" s="113">
        <v>0</v>
      </c>
      <c r="J443" s="113">
        <v>0</v>
      </c>
      <c r="K443" s="113">
        <v>0</v>
      </c>
      <c r="L443" s="113">
        <v>0</v>
      </c>
      <c r="M443" s="113">
        <v>0</v>
      </c>
      <c r="N443" s="113">
        <v>0</v>
      </c>
      <c r="O443" s="113">
        <v>0</v>
      </c>
      <c r="P443" s="113">
        <v>0</v>
      </c>
      <c r="Q443" s="113">
        <v>0</v>
      </c>
      <c r="R443" s="113">
        <v>0</v>
      </c>
      <c r="S443" s="113">
        <v>0</v>
      </c>
      <c r="T443" s="113">
        <v>0</v>
      </c>
      <c r="U443" s="113">
        <v>0</v>
      </c>
      <c r="V443" s="113">
        <v>0</v>
      </c>
      <c r="W443" s="113">
        <v>0</v>
      </c>
      <c r="X443" s="113">
        <v>0</v>
      </c>
      <c r="Y443" s="113">
        <v>0</v>
      </c>
      <c r="Z443" s="113">
        <v>0</v>
      </c>
      <c r="AA443" s="113">
        <v>0</v>
      </c>
      <c r="AB443" s="113">
        <v>0</v>
      </c>
      <c r="AC443" s="113">
        <v>0</v>
      </c>
      <c r="AD443" s="113">
        <v>0</v>
      </c>
      <c r="AE443" s="113">
        <v>0</v>
      </c>
      <c r="AF443" s="113">
        <v>0</v>
      </c>
      <c r="AG443" s="113">
        <v>0</v>
      </c>
      <c r="AH443" s="113">
        <v>0</v>
      </c>
      <c r="AI443" s="113">
        <v>0</v>
      </c>
      <c r="AJ443" s="113">
        <v>0</v>
      </c>
      <c r="AK443" s="113">
        <v>0</v>
      </c>
      <c r="AL443" s="113">
        <v>0</v>
      </c>
      <c r="AM443" s="113">
        <f t="shared" si="6"/>
        <v>0</v>
      </c>
      <c r="AP443" s="70"/>
    </row>
    <row r="444" spans="1:42" ht="33" hidden="1" customHeight="1">
      <c r="A444" s="87">
        <v>1428</v>
      </c>
      <c r="B444" s="88" t="s">
        <v>1077</v>
      </c>
      <c r="C444" s="115" t="s">
        <v>1406</v>
      </c>
      <c r="D444" s="113">
        <v>0</v>
      </c>
      <c r="E444" s="113">
        <v>0</v>
      </c>
      <c r="F444" s="113">
        <v>0</v>
      </c>
      <c r="G444" s="113">
        <v>0</v>
      </c>
      <c r="H444" s="113">
        <v>0</v>
      </c>
      <c r="I444" s="113">
        <v>0</v>
      </c>
      <c r="J444" s="113">
        <v>0</v>
      </c>
      <c r="K444" s="113">
        <v>0</v>
      </c>
      <c r="L444" s="113">
        <v>0</v>
      </c>
      <c r="M444" s="113">
        <v>0</v>
      </c>
      <c r="N444" s="113">
        <v>0</v>
      </c>
      <c r="O444" s="113">
        <v>0</v>
      </c>
      <c r="P444" s="113">
        <v>0</v>
      </c>
      <c r="Q444" s="113">
        <v>0</v>
      </c>
      <c r="R444" s="113">
        <v>0</v>
      </c>
      <c r="S444" s="113">
        <v>0</v>
      </c>
      <c r="T444" s="113">
        <v>0</v>
      </c>
      <c r="U444" s="113">
        <v>0</v>
      </c>
      <c r="V444" s="113">
        <v>0</v>
      </c>
      <c r="W444" s="113">
        <v>0</v>
      </c>
      <c r="X444" s="113">
        <v>0</v>
      </c>
      <c r="Y444" s="113">
        <v>0</v>
      </c>
      <c r="Z444" s="113">
        <v>0</v>
      </c>
      <c r="AA444" s="113">
        <v>0</v>
      </c>
      <c r="AB444" s="113">
        <v>0</v>
      </c>
      <c r="AC444" s="113">
        <v>0</v>
      </c>
      <c r="AD444" s="113">
        <v>0</v>
      </c>
      <c r="AE444" s="113">
        <v>0</v>
      </c>
      <c r="AF444" s="113">
        <v>0</v>
      </c>
      <c r="AG444" s="113">
        <v>0</v>
      </c>
      <c r="AH444" s="113">
        <v>0</v>
      </c>
      <c r="AI444" s="113">
        <v>0</v>
      </c>
      <c r="AJ444" s="113">
        <v>0</v>
      </c>
      <c r="AK444" s="113">
        <v>0</v>
      </c>
      <c r="AL444" s="113">
        <v>0</v>
      </c>
      <c r="AM444" s="113">
        <f t="shared" si="6"/>
        <v>0</v>
      </c>
      <c r="AP444" s="70"/>
    </row>
    <row r="445" spans="1:42" ht="33" hidden="1" customHeight="1">
      <c r="A445" s="87">
        <v>1429</v>
      </c>
      <c r="B445" s="88" t="s">
        <v>1078</v>
      </c>
      <c r="C445" s="115" t="s">
        <v>1406</v>
      </c>
      <c r="D445" s="113">
        <v>0</v>
      </c>
      <c r="E445" s="113">
        <v>0</v>
      </c>
      <c r="F445" s="113">
        <v>0</v>
      </c>
      <c r="G445" s="113">
        <v>0</v>
      </c>
      <c r="H445" s="113">
        <v>0</v>
      </c>
      <c r="I445" s="113">
        <v>0</v>
      </c>
      <c r="J445" s="113">
        <v>0</v>
      </c>
      <c r="K445" s="113">
        <v>0</v>
      </c>
      <c r="L445" s="113">
        <v>0</v>
      </c>
      <c r="M445" s="113">
        <v>0</v>
      </c>
      <c r="N445" s="113">
        <v>0</v>
      </c>
      <c r="O445" s="113">
        <v>0</v>
      </c>
      <c r="P445" s="113">
        <v>0</v>
      </c>
      <c r="Q445" s="113">
        <v>0</v>
      </c>
      <c r="R445" s="113">
        <v>0</v>
      </c>
      <c r="S445" s="113">
        <v>0</v>
      </c>
      <c r="T445" s="113">
        <v>0</v>
      </c>
      <c r="U445" s="113">
        <v>0</v>
      </c>
      <c r="V445" s="113">
        <v>0</v>
      </c>
      <c r="W445" s="113">
        <v>0</v>
      </c>
      <c r="X445" s="113">
        <v>0</v>
      </c>
      <c r="Y445" s="113">
        <v>0</v>
      </c>
      <c r="Z445" s="113">
        <v>0</v>
      </c>
      <c r="AA445" s="113">
        <v>0</v>
      </c>
      <c r="AB445" s="113">
        <v>0</v>
      </c>
      <c r="AC445" s="113">
        <v>0</v>
      </c>
      <c r="AD445" s="113">
        <v>0</v>
      </c>
      <c r="AE445" s="113">
        <v>0</v>
      </c>
      <c r="AF445" s="113">
        <v>0</v>
      </c>
      <c r="AG445" s="113">
        <v>0</v>
      </c>
      <c r="AH445" s="113">
        <v>0</v>
      </c>
      <c r="AI445" s="113">
        <v>0</v>
      </c>
      <c r="AJ445" s="113">
        <v>0</v>
      </c>
      <c r="AK445" s="113">
        <v>0</v>
      </c>
      <c r="AL445" s="113">
        <v>0</v>
      </c>
      <c r="AM445" s="113">
        <f t="shared" si="6"/>
        <v>0</v>
      </c>
      <c r="AP445" s="70"/>
    </row>
    <row r="446" spans="1:42" ht="33" hidden="1" customHeight="1">
      <c r="A446" s="87">
        <v>1430</v>
      </c>
      <c r="B446" s="88" t="s">
        <v>1079</v>
      </c>
      <c r="C446" s="115" t="s">
        <v>1406</v>
      </c>
      <c r="D446" s="113">
        <v>0</v>
      </c>
      <c r="E446" s="113">
        <v>0</v>
      </c>
      <c r="F446" s="113">
        <v>0</v>
      </c>
      <c r="G446" s="113">
        <v>0</v>
      </c>
      <c r="H446" s="113">
        <v>0</v>
      </c>
      <c r="I446" s="113">
        <v>0</v>
      </c>
      <c r="J446" s="113">
        <v>0</v>
      </c>
      <c r="K446" s="113">
        <v>0</v>
      </c>
      <c r="L446" s="113">
        <v>0</v>
      </c>
      <c r="M446" s="113">
        <v>0</v>
      </c>
      <c r="N446" s="113">
        <v>0</v>
      </c>
      <c r="O446" s="113">
        <v>0</v>
      </c>
      <c r="P446" s="113">
        <v>0</v>
      </c>
      <c r="Q446" s="113">
        <v>0</v>
      </c>
      <c r="R446" s="113">
        <v>0</v>
      </c>
      <c r="S446" s="113">
        <v>0</v>
      </c>
      <c r="T446" s="113">
        <v>0</v>
      </c>
      <c r="U446" s="113">
        <v>0</v>
      </c>
      <c r="V446" s="113">
        <v>0</v>
      </c>
      <c r="W446" s="113">
        <v>0</v>
      </c>
      <c r="X446" s="113">
        <v>0</v>
      </c>
      <c r="Y446" s="113">
        <v>0</v>
      </c>
      <c r="Z446" s="113">
        <v>0</v>
      </c>
      <c r="AA446" s="113">
        <v>0</v>
      </c>
      <c r="AB446" s="113">
        <v>0</v>
      </c>
      <c r="AC446" s="113">
        <v>0</v>
      </c>
      <c r="AD446" s="113">
        <v>0</v>
      </c>
      <c r="AE446" s="113">
        <v>0</v>
      </c>
      <c r="AF446" s="113">
        <v>0</v>
      </c>
      <c r="AG446" s="113">
        <v>0</v>
      </c>
      <c r="AH446" s="113">
        <v>0</v>
      </c>
      <c r="AI446" s="113">
        <v>0</v>
      </c>
      <c r="AJ446" s="113">
        <v>0</v>
      </c>
      <c r="AK446" s="113">
        <v>0</v>
      </c>
      <c r="AL446" s="113">
        <v>0</v>
      </c>
      <c r="AM446" s="113">
        <f t="shared" si="6"/>
        <v>0</v>
      </c>
      <c r="AP446" s="70"/>
    </row>
    <row r="447" spans="1:42" ht="33" hidden="1" customHeight="1">
      <c r="A447" s="87">
        <v>1431</v>
      </c>
      <c r="B447" s="88" t="s">
        <v>1080</v>
      </c>
      <c r="C447" s="115" t="s">
        <v>1406</v>
      </c>
      <c r="D447" s="113">
        <v>0</v>
      </c>
      <c r="E447" s="113">
        <v>0</v>
      </c>
      <c r="F447" s="113">
        <v>0</v>
      </c>
      <c r="G447" s="113">
        <v>0</v>
      </c>
      <c r="H447" s="113">
        <v>0</v>
      </c>
      <c r="I447" s="113">
        <v>0</v>
      </c>
      <c r="J447" s="113">
        <v>0</v>
      </c>
      <c r="K447" s="113">
        <v>0</v>
      </c>
      <c r="L447" s="113">
        <v>0</v>
      </c>
      <c r="M447" s="113">
        <v>0</v>
      </c>
      <c r="N447" s="113">
        <v>0</v>
      </c>
      <c r="O447" s="113">
        <v>0</v>
      </c>
      <c r="P447" s="113">
        <v>0</v>
      </c>
      <c r="Q447" s="113">
        <v>0</v>
      </c>
      <c r="R447" s="113">
        <v>0</v>
      </c>
      <c r="S447" s="113">
        <v>0</v>
      </c>
      <c r="T447" s="113">
        <v>0</v>
      </c>
      <c r="U447" s="113">
        <v>0</v>
      </c>
      <c r="V447" s="113">
        <v>0</v>
      </c>
      <c r="W447" s="113">
        <v>0</v>
      </c>
      <c r="X447" s="113">
        <v>0</v>
      </c>
      <c r="Y447" s="113">
        <v>0</v>
      </c>
      <c r="Z447" s="113">
        <v>0</v>
      </c>
      <c r="AA447" s="113">
        <v>0</v>
      </c>
      <c r="AB447" s="113">
        <v>0</v>
      </c>
      <c r="AC447" s="113">
        <v>0</v>
      </c>
      <c r="AD447" s="113">
        <v>0</v>
      </c>
      <c r="AE447" s="113">
        <v>0</v>
      </c>
      <c r="AF447" s="113">
        <v>0</v>
      </c>
      <c r="AG447" s="113">
        <v>0</v>
      </c>
      <c r="AH447" s="113">
        <v>0</v>
      </c>
      <c r="AI447" s="113">
        <v>0</v>
      </c>
      <c r="AJ447" s="113">
        <v>0</v>
      </c>
      <c r="AK447" s="113">
        <v>0</v>
      </c>
      <c r="AL447" s="113">
        <v>0</v>
      </c>
      <c r="AM447" s="113">
        <f t="shared" si="6"/>
        <v>0</v>
      </c>
      <c r="AP447" s="70"/>
    </row>
    <row r="448" spans="1:42" ht="33" hidden="1" customHeight="1">
      <c r="A448" s="87">
        <v>1432</v>
      </c>
      <c r="B448" s="88" t="s">
        <v>1081</v>
      </c>
      <c r="C448" s="115" t="s">
        <v>1406</v>
      </c>
      <c r="D448" s="113">
        <v>0</v>
      </c>
      <c r="E448" s="113">
        <v>0</v>
      </c>
      <c r="F448" s="113">
        <v>0</v>
      </c>
      <c r="G448" s="113">
        <v>0</v>
      </c>
      <c r="H448" s="113">
        <v>0</v>
      </c>
      <c r="I448" s="113">
        <v>0</v>
      </c>
      <c r="J448" s="113">
        <v>0</v>
      </c>
      <c r="K448" s="113">
        <v>0</v>
      </c>
      <c r="L448" s="113">
        <v>0</v>
      </c>
      <c r="M448" s="113">
        <v>0</v>
      </c>
      <c r="N448" s="113">
        <v>0</v>
      </c>
      <c r="O448" s="113">
        <v>0</v>
      </c>
      <c r="P448" s="113">
        <v>0</v>
      </c>
      <c r="Q448" s="113">
        <v>0</v>
      </c>
      <c r="R448" s="113">
        <v>0</v>
      </c>
      <c r="S448" s="113">
        <v>0</v>
      </c>
      <c r="T448" s="113">
        <v>0</v>
      </c>
      <c r="U448" s="113">
        <v>0</v>
      </c>
      <c r="V448" s="113">
        <v>0</v>
      </c>
      <c r="W448" s="113">
        <v>0</v>
      </c>
      <c r="X448" s="113">
        <v>0</v>
      </c>
      <c r="Y448" s="113">
        <v>0</v>
      </c>
      <c r="Z448" s="113">
        <v>0</v>
      </c>
      <c r="AA448" s="113">
        <v>0</v>
      </c>
      <c r="AB448" s="113">
        <v>0</v>
      </c>
      <c r="AC448" s="113">
        <v>0</v>
      </c>
      <c r="AD448" s="113">
        <v>0</v>
      </c>
      <c r="AE448" s="113">
        <v>0</v>
      </c>
      <c r="AF448" s="113">
        <v>0</v>
      </c>
      <c r="AG448" s="113">
        <v>0</v>
      </c>
      <c r="AH448" s="113">
        <v>0</v>
      </c>
      <c r="AI448" s="113">
        <v>0</v>
      </c>
      <c r="AJ448" s="113">
        <v>0</v>
      </c>
      <c r="AK448" s="113">
        <v>0</v>
      </c>
      <c r="AL448" s="113">
        <v>0</v>
      </c>
      <c r="AM448" s="113">
        <f t="shared" si="6"/>
        <v>0</v>
      </c>
      <c r="AP448" s="70"/>
    </row>
    <row r="449" spans="1:42" ht="33" hidden="1" customHeight="1">
      <c r="A449" s="87">
        <v>1433</v>
      </c>
      <c r="B449" s="88" t="s">
        <v>1082</v>
      </c>
      <c r="C449" s="115" t="s">
        <v>1406</v>
      </c>
      <c r="D449" s="113">
        <v>0</v>
      </c>
      <c r="E449" s="113">
        <v>0</v>
      </c>
      <c r="F449" s="113">
        <v>0</v>
      </c>
      <c r="G449" s="113">
        <v>0</v>
      </c>
      <c r="H449" s="113">
        <v>0</v>
      </c>
      <c r="I449" s="113">
        <v>0</v>
      </c>
      <c r="J449" s="113">
        <v>0</v>
      </c>
      <c r="K449" s="113">
        <v>0</v>
      </c>
      <c r="L449" s="113">
        <v>0</v>
      </c>
      <c r="M449" s="113">
        <v>0</v>
      </c>
      <c r="N449" s="113">
        <v>0</v>
      </c>
      <c r="O449" s="113">
        <v>0</v>
      </c>
      <c r="P449" s="113">
        <v>0</v>
      </c>
      <c r="Q449" s="113">
        <v>0</v>
      </c>
      <c r="R449" s="113">
        <v>0</v>
      </c>
      <c r="S449" s="113">
        <v>0</v>
      </c>
      <c r="T449" s="113">
        <v>0</v>
      </c>
      <c r="U449" s="113">
        <v>0</v>
      </c>
      <c r="V449" s="113">
        <v>0</v>
      </c>
      <c r="W449" s="113">
        <v>0</v>
      </c>
      <c r="X449" s="113">
        <v>0</v>
      </c>
      <c r="Y449" s="113">
        <v>0</v>
      </c>
      <c r="Z449" s="113">
        <v>0</v>
      </c>
      <c r="AA449" s="113">
        <v>0</v>
      </c>
      <c r="AB449" s="113">
        <v>0</v>
      </c>
      <c r="AC449" s="113">
        <v>0</v>
      </c>
      <c r="AD449" s="113">
        <v>0</v>
      </c>
      <c r="AE449" s="113">
        <v>0</v>
      </c>
      <c r="AF449" s="113">
        <v>0</v>
      </c>
      <c r="AG449" s="113">
        <v>0</v>
      </c>
      <c r="AH449" s="113">
        <v>0</v>
      </c>
      <c r="AI449" s="113">
        <v>0</v>
      </c>
      <c r="AJ449" s="113">
        <v>0</v>
      </c>
      <c r="AK449" s="113">
        <v>0</v>
      </c>
      <c r="AL449" s="113">
        <v>0</v>
      </c>
      <c r="AM449" s="113">
        <f t="shared" si="6"/>
        <v>0</v>
      </c>
      <c r="AP449" s="70"/>
    </row>
    <row r="450" spans="1:42" ht="33" hidden="1" customHeight="1">
      <c r="A450" s="87">
        <v>1434</v>
      </c>
      <c r="B450" s="88" t="s">
        <v>1083</v>
      </c>
      <c r="C450" s="115" t="s">
        <v>1406</v>
      </c>
      <c r="D450" s="113">
        <v>0</v>
      </c>
      <c r="E450" s="113">
        <v>0</v>
      </c>
      <c r="F450" s="113">
        <v>0</v>
      </c>
      <c r="G450" s="113">
        <v>0</v>
      </c>
      <c r="H450" s="113">
        <v>0</v>
      </c>
      <c r="I450" s="113">
        <v>0</v>
      </c>
      <c r="J450" s="113">
        <v>0</v>
      </c>
      <c r="K450" s="113">
        <v>0</v>
      </c>
      <c r="L450" s="113">
        <v>0</v>
      </c>
      <c r="M450" s="113">
        <v>0</v>
      </c>
      <c r="N450" s="113">
        <v>0</v>
      </c>
      <c r="O450" s="113">
        <v>0</v>
      </c>
      <c r="P450" s="113">
        <v>0</v>
      </c>
      <c r="Q450" s="113">
        <v>0</v>
      </c>
      <c r="R450" s="113">
        <v>0</v>
      </c>
      <c r="S450" s="113">
        <v>0</v>
      </c>
      <c r="T450" s="113">
        <v>0</v>
      </c>
      <c r="U450" s="113">
        <v>0</v>
      </c>
      <c r="V450" s="113">
        <v>0</v>
      </c>
      <c r="W450" s="113">
        <v>0</v>
      </c>
      <c r="X450" s="113">
        <v>0</v>
      </c>
      <c r="Y450" s="113">
        <v>0</v>
      </c>
      <c r="Z450" s="113">
        <v>0</v>
      </c>
      <c r="AA450" s="113">
        <v>0</v>
      </c>
      <c r="AB450" s="113">
        <v>0</v>
      </c>
      <c r="AC450" s="113">
        <v>0</v>
      </c>
      <c r="AD450" s="113">
        <v>0</v>
      </c>
      <c r="AE450" s="113">
        <v>0</v>
      </c>
      <c r="AF450" s="113">
        <v>0</v>
      </c>
      <c r="AG450" s="113">
        <v>0</v>
      </c>
      <c r="AH450" s="113">
        <v>0</v>
      </c>
      <c r="AI450" s="113">
        <v>0</v>
      </c>
      <c r="AJ450" s="113">
        <v>0</v>
      </c>
      <c r="AK450" s="113">
        <v>0</v>
      </c>
      <c r="AL450" s="113">
        <v>0</v>
      </c>
      <c r="AM450" s="113">
        <f t="shared" si="6"/>
        <v>0</v>
      </c>
      <c r="AP450" s="70"/>
    </row>
    <row r="451" spans="1:42" ht="33" hidden="1" customHeight="1">
      <c r="A451" s="87">
        <v>1435</v>
      </c>
      <c r="B451" s="88" t="s">
        <v>1084</v>
      </c>
      <c r="C451" s="115" t="s">
        <v>1406</v>
      </c>
      <c r="D451" s="113">
        <v>0</v>
      </c>
      <c r="E451" s="113">
        <v>0</v>
      </c>
      <c r="F451" s="113">
        <v>0</v>
      </c>
      <c r="G451" s="113">
        <v>0</v>
      </c>
      <c r="H451" s="113">
        <v>0</v>
      </c>
      <c r="I451" s="113">
        <v>0</v>
      </c>
      <c r="J451" s="113">
        <v>0</v>
      </c>
      <c r="K451" s="113">
        <v>0</v>
      </c>
      <c r="L451" s="113">
        <v>0</v>
      </c>
      <c r="M451" s="113">
        <v>0</v>
      </c>
      <c r="N451" s="113">
        <v>0</v>
      </c>
      <c r="O451" s="113">
        <v>0</v>
      </c>
      <c r="P451" s="113">
        <v>0</v>
      </c>
      <c r="Q451" s="113">
        <v>0</v>
      </c>
      <c r="R451" s="113">
        <v>0</v>
      </c>
      <c r="S451" s="113">
        <v>0</v>
      </c>
      <c r="T451" s="113">
        <v>0</v>
      </c>
      <c r="U451" s="113">
        <v>0</v>
      </c>
      <c r="V451" s="113">
        <v>0</v>
      </c>
      <c r="W451" s="113">
        <v>0</v>
      </c>
      <c r="X451" s="113">
        <v>0</v>
      </c>
      <c r="Y451" s="113">
        <v>0</v>
      </c>
      <c r="Z451" s="113">
        <v>0</v>
      </c>
      <c r="AA451" s="113">
        <v>0</v>
      </c>
      <c r="AB451" s="113">
        <v>0</v>
      </c>
      <c r="AC451" s="113">
        <v>0</v>
      </c>
      <c r="AD451" s="113">
        <v>0</v>
      </c>
      <c r="AE451" s="113">
        <v>0</v>
      </c>
      <c r="AF451" s="113">
        <v>0</v>
      </c>
      <c r="AG451" s="113">
        <v>0</v>
      </c>
      <c r="AH451" s="113">
        <v>0</v>
      </c>
      <c r="AI451" s="113">
        <v>0</v>
      </c>
      <c r="AJ451" s="113">
        <v>0</v>
      </c>
      <c r="AK451" s="113">
        <v>0</v>
      </c>
      <c r="AL451" s="113">
        <v>0</v>
      </c>
      <c r="AM451" s="113">
        <f t="shared" si="6"/>
        <v>0</v>
      </c>
      <c r="AP451" s="70"/>
    </row>
    <row r="452" spans="1:42" ht="33" hidden="1" customHeight="1">
      <c r="A452" s="87">
        <v>1501</v>
      </c>
      <c r="B452" s="88" t="s">
        <v>1085</v>
      </c>
      <c r="C452" s="115" t="s">
        <v>1406</v>
      </c>
      <c r="D452" s="113">
        <v>0</v>
      </c>
      <c r="E452" s="113">
        <v>0</v>
      </c>
      <c r="F452" s="113">
        <v>0</v>
      </c>
      <c r="G452" s="113">
        <v>0</v>
      </c>
      <c r="H452" s="113">
        <v>0</v>
      </c>
      <c r="I452" s="113">
        <v>0</v>
      </c>
      <c r="J452" s="113">
        <v>0</v>
      </c>
      <c r="K452" s="113">
        <v>0</v>
      </c>
      <c r="L452" s="113">
        <v>0</v>
      </c>
      <c r="M452" s="113">
        <v>0</v>
      </c>
      <c r="N452" s="113">
        <v>0</v>
      </c>
      <c r="O452" s="113">
        <v>0</v>
      </c>
      <c r="P452" s="113">
        <v>0</v>
      </c>
      <c r="Q452" s="113">
        <v>0</v>
      </c>
      <c r="R452" s="113">
        <v>0</v>
      </c>
      <c r="S452" s="113">
        <v>0</v>
      </c>
      <c r="T452" s="113">
        <v>0</v>
      </c>
      <c r="U452" s="113">
        <v>0</v>
      </c>
      <c r="V452" s="113">
        <v>0</v>
      </c>
      <c r="W452" s="113">
        <v>0</v>
      </c>
      <c r="X452" s="113">
        <v>0</v>
      </c>
      <c r="Y452" s="113">
        <v>0</v>
      </c>
      <c r="Z452" s="113">
        <v>0</v>
      </c>
      <c r="AA452" s="113">
        <v>0</v>
      </c>
      <c r="AB452" s="113">
        <v>0</v>
      </c>
      <c r="AC452" s="113">
        <v>0</v>
      </c>
      <c r="AD452" s="113">
        <v>0</v>
      </c>
      <c r="AE452" s="113">
        <v>0</v>
      </c>
      <c r="AF452" s="113">
        <v>0</v>
      </c>
      <c r="AG452" s="113">
        <v>0</v>
      </c>
      <c r="AH452" s="113">
        <v>0</v>
      </c>
      <c r="AI452" s="113">
        <v>0</v>
      </c>
      <c r="AJ452" s="113">
        <v>0</v>
      </c>
      <c r="AK452" s="113">
        <v>0</v>
      </c>
      <c r="AL452" s="113">
        <v>0</v>
      </c>
      <c r="AM452" s="113">
        <f t="shared" si="6"/>
        <v>0</v>
      </c>
      <c r="AP452" s="70"/>
    </row>
    <row r="453" spans="1:42" ht="33" hidden="1" customHeight="1">
      <c r="A453" s="87">
        <v>1502</v>
      </c>
      <c r="B453" s="88" t="s">
        <v>1086</v>
      </c>
      <c r="C453" s="115" t="s">
        <v>1406</v>
      </c>
      <c r="D453" s="113">
        <v>0</v>
      </c>
      <c r="E453" s="113">
        <v>0</v>
      </c>
      <c r="F453" s="113">
        <v>0</v>
      </c>
      <c r="G453" s="113">
        <v>0</v>
      </c>
      <c r="H453" s="113">
        <v>0</v>
      </c>
      <c r="I453" s="113">
        <v>0</v>
      </c>
      <c r="J453" s="113">
        <v>0</v>
      </c>
      <c r="K453" s="113">
        <v>0</v>
      </c>
      <c r="L453" s="113">
        <v>0</v>
      </c>
      <c r="M453" s="113">
        <v>0</v>
      </c>
      <c r="N453" s="113">
        <v>0</v>
      </c>
      <c r="O453" s="113">
        <v>0</v>
      </c>
      <c r="P453" s="113">
        <v>0</v>
      </c>
      <c r="Q453" s="113">
        <v>0</v>
      </c>
      <c r="R453" s="113">
        <v>0</v>
      </c>
      <c r="S453" s="113">
        <v>0</v>
      </c>
      <c r="T453" s="113">
        <v>0</v>
      </c>
      <c r="U453" s="113">
        <v>0</v>
      </c>
      <c r="V453" s="113">
        <v>0</v>
      </c>
      <c r="W453" s="113">
        <v>0</v>
      </c>
      <c r="X453" s="113">
        <v>0</v>
      </c>
      <c r="Y453" s="113">
        <v>0</v>
      </c>
      <c r="Z453" s="113">
        <v>0</v>
      </c>
      <c r="AA453" s="113">
        <v>0</v>
      </c>
      <c r="AB453" s="113">
        <v>0</v>
      </c>
      <c r="AC453" s="113">
        <v>0</v>
      </c>
      <c r="AD453" s="113">
        <v>0</v>
      </c>
      <c r="AE453" s="113">
        <v>0</v>
      </c>
      <c r="AF453" s="113">
        <v>0</v>
      </c>
      <c r="AG453" s="113">
        <v>0</v>
      </c>
      <c r="AH453" s="113">
        <v>0</v>
      </c>
      <c r="AI453" s="113">
        <v>0</v>
      </c>
      <c r="AJ453" s="113">
        <v>0</v>
      </c>
      <c r="AK453" s="113">
        <v>0</v>
      </c>
      <c r="AL453" s="113">
        <v>0</v>
      </c>
      <c r="AM453" s="113">
        <f t="shared" si="6"/>
        <v>0</v>
      </c>
      <c r="AP453" s="70"/>
    </row>
    <row r="454" spans="1:42" ht="33" hidden="1" customHeight="1">
      <c r="A454" s="87">
        <v>1503</v>
      </c>
      <c r="B454" s="88" t="s">
        <v>1087</v>
      </c>
      <c r="C454" s="115" t="s">
        <v>1406</v>
      </c>
      <c r="D454" s="113">
        <v>0</v>
      </c>
      <c r="E454" s="113">
        <v>0</v>
      </c>
      <c r="F454" s="113">
        <v>0</v>
      </c>
      <c r="G454" s="113">
        <v>0</v>
      </c>
      <c r="H454" s="113">
        <v>0</v>
      </c>
      <c r="I454" s="113">
        <v>0</v>
      </c>
      <c r="J454" s="113">
        <v>0</v>
      </c>
      <c r="K454" s="113">
        <v>0</v>
      </c>
      <c r="L454" s="113">
        <v>0</v>
      </c>
      <c r="M454" s="113">
        <v>0</v>
      </c>
      <c r="N454" s="113">
        <v>0</v>
      </c>
      <c r="O454" s="113">
        <v>0</v>
      </c>
      <c r="P454" s="113">
        <v>0</v>
      </c>
      <c r="Q454" s="113">
        <v>0</v>
      </c>
      <c r="R454" s="113">
        <v>0</v>
      </c>
      <c r="S454" s="113">
        <v>0</v>
      </c>
      <c r="T454" s="113">
        <v>0</v>
      </c>
      <c r="U454" s="113">
        <v>0</v>
      </c>
      <c r="V454" s="113">
        <v>0</v>
      </c>
      <c r="W454" s="113">
        <v>0</v>
      </c>
      <c r="X454" s="113">
        <v>0</v>
      </c>
      <c r="Y454" s="113">
        <v>0</v>
      </c>
      <c r="Z454" s="113">
        <v>0</v>
      </c>
      <c r="AA454" s="113">
        <v>0</v>
      </c>
      <c r="AB454" s="113">
        <v>0</v>
      </c>
      <c r="AC454" s="113">
        <v>0</v>
      </c>
      <c r="AD454" s="113">
        <v>0</v>
      </c>
      <c r="AE454" s="113">
        <v>0</v>
      </c>
      <c r="AF454" s="113">
        <v>0</v>
      </c>
      <c r="AG454" s="113">
        <v>0</v>
      </c>
      <c r="AH454" s="113">
        <v>0</v>
      </c>
      <c r="AI454" s="113">
        <v>0</v>
      </c>
      <c r="AJ454" s="113">
        <v>0</v>
      </c>
      <c r="AK454" s="113">
        <v>0</v>
      </c>
      <c r="AL454" s="113">
        <v>0</v>
      </c>
      <c r="AM454" s="113">
        <f t="shared" si="6"/>
        <v>0</v>
      </c>
      <c r="AP454" s="70"/>
    </row>
    <row r="455" spans="1:42" ht="33" hidden="1" customHeight="1">
      <c r="A455" s="87">
        <v>1504</v>
      </c>
      <c r="B455" s="88" t="s">
        <v>1088</v>
      </c>
      <c r="C455" s="115" t="s">
        <v>1406</v>
      </c>
      <c r="D455" s="113">
        <v>0</v>
      </c>
      <c r="E455" s="113">
        <v>0</v>
      </c>
      <c r="F455" s="113">
        <v>0</v>
      </c>
      <c r="G455" s="113">
        <v>0</v>
      </c>
      <c r="H455" s="113">
        <v>0</v>
      </c>
      <c r="I455" s="113">
        <v>0</v>
      </c>
      <c r="J455" s="113">
        <v>0</v>
      </c>
      <c r="K455" s="113">
        <v>0</v>
      </c>
      <c r="L455" s="113">
        <v>0</v>
      </c>
      <c r="M455" s="113">
        <v>0</v>
      </c>
      <c r="N455" s="113">
        <v>0</v>
      </c>
      <c r="O455" s="113">
        <v>0</v>
      </c>
      <c r="P455" s="113">
        <v>0</v>
      </c>
      <c r="Q455" s="113">
        <v>0</v>
      </c>
      <c r="R455" s="113">
        <v>0</v>
      </c>
      <c r="S455" s="113">
        <v>0</v>
      </c>
      <c r="T455" s="113">
        <v>0</v>
      </c>
      <c r="U455" s="113">
        <v>0</v>
      </c>
      <c r="V455" s="113">
        <v>0</v>
      </c>
      <c r="W455" s="113">
        <v>0</v>
      </c>
      <c r="X455" s="113">
        <v>0</v>
      </c>
      <c r="Y455" s="113">
        <v>0</v>
      </c>
      <c r="Z455" s="113">
        <v>0</v>
      </c>
      <c r="AA455" s="113">
        <v>0</v>
      </c>
      <c r="AB455" s="113">
        <v>0</v>
      </c>
      <c r="AC455" s="113">
        <v>0</v>
      </c>
      <c r="AD455" s="113">
        <v>0</v>
      </c>
      <c r="AE455" s="113">
        <v>0</v>
      </c>
      <c r="AF455" s="113">
        <v>0</v>
      </c>
      <c r="AG455" s="113">
        <v>0</v>
      </c>
      <c r="AH455" s="113">
        <v>0</v>
      </c>
      <c r="AI455" s="113">
        <v>0</v>
      </c>
      <c r="AJ455" s="113">
        <v>0</v>
      </c>
      <c r="AK455" s="113">
        <v>0</v>
      </c>
      <c r="AL455" s="113">
        <v>0</v>
      </c>
      <c r="AM455" s="113">
        <f t="shared" si="6"/>
        <v>0</v>
      </c>
      <c r="AP455" s="70"/>
    </row>
    <row r="456" spans="1:42" ht="33" hidden="1" customHeight="1">
      <c r="A456" s="87">
        <v>1505</v>
      </c>
      <c r="B456" s="88" t="s">
        <v>1089</v>
      </c>
      <c r="C456" s="115" t="s">
        <v>1406</v>
      </c>
      <c r="D456" s="113">
        <v>0</v>
      </c>
      <c r="E456" s="113">
        <v>0</v>
      </c>
      <c r="F456" s="113">
        <v>0</v>
      </c>
      <c r="G456" s="113">
        <v>0</v>
      </c>
      <c r="H456" s="113">
        <v>0</v>
      </c>
      <c r="I456" s="113">
        <v>0</v>
      </c>
      <c r="J456" s="113">
        <v>0</v>
      </c>
      <c r="K456" s="113">
        <v>0</v>
      </c>
      <c r="L456" s="113">
        <v>0</v>
      </c>
      <c r="M456" s="113">
        <v>0</v>
      </c>
      <c r="N456" s="113">
        <v>0</v>
      </c>
      <c r="O456" s="113">
        <v>0</v>
      </c>
      <c r="P456" s="113">
        <v>0</v>
      </c>
      <c r="Q456" s="113">
        <v>0</v>
      </c>
      <c r="R456" s="113">
        <v>0</v>
      </c>
      <c r="S456" s="113">
        <v>0</v>
      </c>
      <c r="T456" s="113">
        <v>0</v>
      </c>
      <c r="U456" s="113">
        <v>0</v>
      </c>
      <c r="V456" s="113">
        <v>0</v>
      </c>
      <c r="W456" s="113">
        <v>0</v>
      </c>
      <c r="X456" s="113">
        <v>0</v>
      </c>
      <c r="Y456" s="113">
        <v>0</v>
      </c>
      <c r="Z456" s="113">
        <v>0</v>
      </c>
      <c r="AA456" s="113">
        <v>0</v>
      </c>
      <c r="AB456" s="113">
        <v>0</v>
      </c>
      <c r="AC456" s="113">
        <v>0</v>
      </c>
      <c r="AD456" s="113">
        <v>0</v>
      </c>
      <c r="AE456" s="113">
        <v>0</v>
      </c>
      <c r="AF456" s="113">
        <v>0</v>
      </c>
      <c r="AG456" s="113">
        <v>0</v>
      </c>
      <c r="AH456" s="113">
        <v>0</v>
      </c>
      <c r="AI456" s="113">
        <v>0</v>
      </c>
      <c r="AJ456" s="113">
        <v>0</v>
      </c>
      <c r="AK456" s="113">
        <v>0</v>
      </c>
      <c r="AL456" s="113">
        <v>0</v>
      </c>
      <c r="AM456" s="113">
        <f t="shared" si="6"/>
        <v>0</v>
      </c>
      <c r="AP456" s="70"/>
    </row>
    <row r="457" spans="1:42" ht="33" hidden="1" customHeight="1">
      <c r="A457" s="87">
        <v>1506</v>
      </c>
      <c r="B457" s="88" t="s">
        <v>1090</v>
      </c>
      <c r="C457" s="115" t="s">
        <v>1406</v>
      </c>
      <c r="D457" s="113">
        <v>0</v>
      </c>
      <c r="E457" s="113">
        <v>0</v>
      </c>
      <c r="F457" s="113">
        <v>0</v>
      </c>
      <c r="G457" s="113">
        <v>0</v>
      </c>
      <c r="H457" s="113">
        <v>0</v>
      </c>
      <c r="I457" s="113">
        <v>0</v>
      </c>
      <c r="J457" s="113">
        <v>0</v>
      </c>
      <c r="K457" s="113">
        <v>0</v>
      </c>
      <c r="L457" s="113">
        <v>0</v>
      </c>
      <c r="M457" s="113">
        <v>0</v>
      </c>
      <c r="N457" s="113">
        <v>0</v>
      </c>
      <c r="O457" s="113">
        <v>0</v>
      </c>
      <c r="P457" s="113">
        <v>0</v>
      </c>
      <c r="Q457" s="113">
        <v>0</v>
      </c>
      <c r="R457" s="113">
        <v>0</v>
      </c>
      <c r="S457" s="113">
        <v>0</v>
      </c>
      <c r="T457" s="113">
        <v>0</v>
      </c>
      <c r="U457" s="113">
        <v>0</v>
      </c>
      <c r="V457" s="113">
        <v>0</v>
      </c>
      <c r="W457" s="113">
        <v>0</v>
      </c>
      <c r="X457" s="113">
        <v>0</v>
      </c>
      <c r="Y457" s="113">
        <v>0</v>
      </c>
      <c r="Z457" s="113">
        <v>0</v>
      </c>
      <c r="AA457" s="113">
        <v>0</v>
      </c>
      <c r="AB457" s="113">
        <v>0</v>
      </c>
      <c r="AC457" s="113">
        <v>0</v>
      </c>
      <c r="AD457" s="113">
        <v>0</v>
      </c>
      <c r="AE457" s="113">
        <v>0</v>
      </c>
      <c r="AF457" s="113">
        <v>0</v>
      </c>
      <c r="AG457" s="113">
        <v>0</v>
      </c>
      <c r="AH457" s="113">
        <v>0</v>
      </c>
      <c r="AI457" s="113">
        <v>0</v>
      </c>
      <c r="AJ457" s="113">
        <v>0</v>
      </c>
      <c r="AK457" s="113">
        <v>0</v>
      </c>
      <c r="AL457" s="113">
        <v>0</v>
      </c>
      <c r="AM457" s="113">
        <f t="shared" si="6"/>
        <v>0</v>
      </c>
      <c r="AP457" s="70"/>
    </row>
    <row r="458" spans="1:42" ht="33" hidden="1" customHeight="1">
      <c r="A458" s="87">
        <v>1507</v>
      </c>
      <c r="B458" s="88" t="s">
        <v>1091</v>
      </c>
      <c r="C458" s="115" t="s">
        <v>1406</v>
      </c>
      <c r="D458" s="113">
        <v>0</v>
      </c>
      <c r="E458" s="113">
        <v>0</v>
      </c>
      <c r="F458" s="113">
        <v>0</v>
      </c>
      <c r="G458" s="113">
        <v>0</v>
      </c>
      <c r="H458" s="113">
        <v>0</v>
      </c>
      <c r="I458" s="113">
        <v>0</v>
      </c>
      <c r="J458" s="113">
        <v>0</v>
      </c>
      <c r="K458" s="113">
        <v>0</v>
      </c>
      <c r="L458" s="113">
        <v>0</v>
      </c>
      <c r="M458" s="113">
        <v>0</v>
      </c>
      <c r="N458" s="113">
        <v>0</v>
      </c>
      <c r="O458" s="113">
        <v>0</v>
      </c>
      <c r="P458" s="113">
        <v>0</v>
      </c>
      <c r="Q458" s="113">
        <v>0</v>
      </c>
      <c r="R458" s="113">
        <v>0</v>
      </c>
      <c r="S458" s="113">
        <v>0</v>
      </c>
      <c r="T458" s="113">
        <v>0</v>
      </c>
      <c r="U458" s="113">
        <v>0</v>
      </c>
      <c r="V458" s="113">
        <v>0</v>
      </c>
      <c r="W458" s="113">
        <v>0</v>
      </c>
      <c r="X458" s="113">
        <v>0</v>
      </c>
      <c r="Y458" s="113">
        <v>0</v>
      </c>
      <c r="Z458" s="113">
        <v>0</v>
      </c>
      <c r="AA458" s="113">
        <v>0</v>
      </c>
      <c r="AB458" s="113">
        <v>0</v>
      </c>
      <c r="AC458" s="113">
        <v>0</v>
      </c>
      <c r="AD458" s="113">
        <v>0</v>
      </c>
      <c r="AE458" s="113">
        <v>0</v>
      </c>
      <c r="AF458" s="113">
        <v>0</v>
      </c>
      <c r="AG458" s="113">
        <v>0</v>
      </c>
      <c r="AH458" s="113">
        <v>0</v>
      </c>
      <c r="AI458" s="113">
        <v>0</v>
      </c>
      <c r="AJ458" s="113">
        <v>0</v>
      </c>
      <c r="AK458" s="113">
        <v>0</v>
      </c>
      <c r="AL458" s="113">
        <v>0</v>
      </c>
      <c r="AM458" s="113">
        <f t="shared" si="6"/>
        <v>0</v>
      </c>
      <c r="AP458" s="70"/>
    </row>
    <row r="459" spans="1:42" ht="33" hidden="1" customHeight="1">
      <c r="A459" s="87">
        <v>1508</v>
      </c>
      <c r="B459" s="88" t="s">
        <v>1092</v>
      </c>
      <c r="C459" s="115" t="s">
        <v>1406</v>
      </c>
      <c r="D459" s="113">
        <v>0</v>
      </c>
      <c r="E459" s="113">
        <v>0</v>
      </c>
      <c r="F459" s="113">
        <v>0</v>
      </c>
      <c r="G459" s="113">
        <v>0</v>
      </c>
      <c r="H459" s="113">
        <v>0</v>
      </c>
      <c r="I459" s="113">
        <v>0</v>
      </c>
      <c r="J459" s="113">
        <v>0</v>
      </c>
      <c r="K459" s="113">
        <v>0</v>
      </c>
      <c r="L459" s="113">
        <v>0</v>
      </c>
      <c r="M459" s="113">
        <v>0</v>
      </c>
      <c r="N459" s="113">
        <v>0</v>
      </c>
      <c r="O459" s="113">
        <v>0</v>
      </c>
      <c r="P459" s="113">
        <v>0</v>
      </c>
      <c r="Q459" s="113">
        <v>0</v>
      </c>
      <c r="R459" s="113">
        <v>0</v>
      </c>
      <c r="S459" s="113">
        <v>0</v>
      </c>
      <c r="T459" s="113">
        <v>0</v>
      </c>
      <c r="U459" s="113">
        <v>0</v>
      </c>
      <c r="V459" s="113">
        <v>0</v>
      </c>
      <c r="W459" s="113">
        <v>0</v>
      </c>
      <c r="X459" s="113">
        <v>0</v>
      </c>
      <c r="Y459" s="113">
        <v>0</v>
      </c>
      <c r="Z459" s="113">
        <v>0</v>
      </c>
      <c r="AA459" s="113">
        <v>0</v>
      </c>
      <c r="AB459" s="113">
        <v>0</v>
      </c>
      <c r="AC459" s="113">
        <v>0</v>
      </c>
      <c r="AD459" s="113">
        <v>0</v>
      </c>
      <c r="AE459" s="113">
        <v>0</v>
      </c>
      <c r="AF459" s="113">
        <v>0</v>
      </c>
      <c r="AG459" s="113">
        <v>0</v>
      </c>
      <c r="AH459" s="113">
        <v>0</v>
      </c>
      <c r="AI459" s="113">
        <v>0</v>
      </c>
      <c r="AJ459" s="113">
        <v>0</v>
      </c>
      <c r="AK459" s="113">
        <v>0</v>
      </c>
      <c r="AL459" s="113">
        <v>0</v>
      </c>
      <c r="AM459" s="113">
        <f t="shared" ref="AM459:AM522" si="7">SUM(D459:AL459)</f>
        <v>0</v>
      </c>
      <c r="AP459" s="70"/>
    </row>
    <row r="460" spans="1:42" ht="33" hidden="1" customHeight="1">
      <c r="A460" s="87">
        <v>1509</v>
      </c>
      <c r="B460" s="88" t="s">
        <v>1093</v>
      </c>
      <c r="C460" s="115" t="s">
        <v>1406</v>
      </c>
      <c r="D460" s="113">
        <v>0</v>
      </c>
      <c r="E460" s="113">
        <v>0</v>
      </c>
      <c r="F460" s="113">
        <v>0</v>
      </c>
      <c r="G460" s="113">
        <v>0</v>
      </c>
      <c r="H460" s="113">
        <v>0</v>
      </c>
      <c r="I460" s="113">
        <v>0</v>
      </c>
      <c r="J460" s="113">
        <v>0</v>
      </c>
      <c r="K460" s="113">
        <v>0</v>
      </c>
      <c r="L460" s="113">
        <v>0</v>
      </c>
      <c r="M460" s="113">
        <v>0</v>
      </c>
      <c r="N460" s="113">
        <v>0</v>
      </c>
      <c r="O460" s="113">
        <v>0</v>
      </c>
      <c r="P460" s="113">
        <v>0</v>
      </c>
      <c r="Q460" s="113">
        <v>0</v>
      </c>
      <c r="R460" s="113">
        <v>0</v>
      </c>
      <c r="S460" s="113">
        <v>0</v>
      </c>
      <c r="T460" s="113">
        <v>0</v>
      </c>
      <c r="U460" s="113">
        <v>0</v>
      </c>
      <c r="V460" s="113">
        <v>0</v>
      </c>
      <c r="W460" s="113">
        <v>0</v>
      </c>
      <c r="X460" s="113">
        <v>0</v>
      </c>
      <c r="Y460" s="113">
        <v>0</v>
      </c>
      <c r="Z460" s="113">
        <v>0</v>
      </c>
      <c r="AA460" s="113">
        <v>0</v>
      </c>
      <c r="AB460" s="113">
        <v>0</v>
      </c>
      <c r="AC460" s="113">
        <v>0</v>
      </c>
      <c r="AD460" s="113">
        <v>0</v>
      </c>
      <c r="AE460" s="113">
        <v>0</v>
      </c>
      <c r="AF460" s="113">
        <v>0</v>
      </c>
      <c r="AG460" s="113">
        <v>0</v>
      </c>
      <c r="AH460" s="113">
        <v>0</v>
      </c>
      <c r="AI460" s="113">
        <v>0</v>
      </c>
      <c r="AJ460" s="113">
        <v>0</v>
      </c>
      <c r="AK460" s="113">
        <v>0</v>
      </c>
      <c r="AL460" s="113">
        <v>0</v>
      </c>
      <c r="AM460" s="113">
        <f t="shared" si="7"/>
        <v>0</v>
      </c>
      <c r="AP460" s="70"/>
    </row>
    <row r="461" spans="1:42" ht="33" hidden="1" customHeight="1">
      <c r="A461" s="87">
        <v>1510</v>
      </c>
      <c r="B461" s="88" t="s">
        <v>1094</v>
      </c>
      <c r="C461" s="115" t="s">
        <v>1406</v>
      </c>
      <c r="D461" s="113">
        <v>0</v>
      </c>
      <c r="E461" s="113">
        <v>0</v>
      </c>
      <c r="F461" s="113">
        <v>0</v>
      </c>
      <c r="G461" s="113">
        <v>0</v>
      </c>
      <c r="H461" s="113">
        <v>0</v>
      </c>
      <c r="I461" s="113">
        <v>0</v>
      </c>
      <c r="J461" s="113">
        <v>0</v>
      </c>
      <c r="K461" s="113">
        <v>0</v>
      </c>
      <c r="L461" s="113">
        <v>0</v>
      </c>
      <c r="M461" s="113">
        <v>0</v>
      </c>
      <c r="N461" s="113">
        <v>0</v>
      </c>
      <c r="O461" s="113">
        <v>0</v>
      </c>
      <c r="P461" s="113">
        <v>0</v>
      </c>
      <c r="Q461" s="113">
        <v>0</v>
      </c>
      <c r="R461" s="113">
        <v>0</v>
      </c>
      <c r="S461" s="113">
        <v>0</v>
      </c>
      <c r="T461" s="113">
        <v>0</v>
      </c>
      <c r="U461" s="113">
        <v>0</v>
      </c>
      <c r="V461" s="113">
        <v>0</v>
      </c>
      <c r="W461" s="113">
        <v>0</v>
      </c>
      <c r="X461" s="113">
        <v>0</v>
      </c>
      <c r="Y461" s="113">
        <v>0</v>
      </c>
      <c r="Z461" s="113">
        <v>0</v>
      </c>
      <c r="AA461" s="113">
        <v>0</v>
      </c>
      <c r="AB461" s="113">
        <v>0</v>
      </c>
      <c r="AC461" s="113">
        <v>0</v>
      </c>
      <c r="AD461" s="113">
        <v>0</v>
      </c>
      <c r="AE461" s="113">
        <v>0</v>
      </c>
      <c r="AF461" s="113">
        <v>0</v>
      </c>
      <c r="AG461" s="113">
        <v>0</v>
      </c>
      <c r="AH461" s="113">
        <v>0</v>
      </c>
      <c r="AI461" s="113">
        <v>0</v>
      </c>
      <c r="AJ461" s="113">
        <v>0</v>
      </c>
      <c r="AK461" s="113">
        <v>0</v>
      </c>
      <c r="AL461" s="113">
        <v>0</v>
      </c>
      <c r="AM461" s="113">
        <f t="shared" si="7"/>
        <v>0</v>
      </c>
      <c r="AP461" s="70"/>
    </row>
    <row r="462" spans="1:42" ht="33" hidden="1" customHeight="1">
      <c r="A462" s="87">
        <v>1511</v>
      </c>
      <c r="B462" s="88" t="s">
        <v>1095</v>
      </c>
      <c r="C462" s="115" t="s">
        <v>1406</v>
      </c>
      <c r="D462" s="113">
        <v>0</v>
      </c>
      <c r="E462" s="113">
        <v>0</v>
      </c>
      <c r="F462" s="113">
        <v>0</v>
      </c>
      <c r="G462" s="113">
        <v>0</v>
      </c>
      <c r="H462" s="113">
        <v>0</v>
      </c>
      <c r="I462" s="113">
        <v>0</v>
      </c>
      <c r="J462" s="113">
        <v>0</v>
      </c>
      <c r="K462" s="113">
        <v>0</v>
      </c>
      <c r="L462" s="113">
        <v>0</v>
      </c>
      <c r="M462" s="113">
        <v>0</v>
      </c>
      <c r="N462" s="113">
        <v>0</v>
      </c>
      <c r="O462" s="113">
        <v>0</v>
      </c>
      <c r="P462" s="113">
        <v>0</v>
      </c>
      <c r="Q462" s="113">
        <v>0</v>
      </c>
      <c r="R462" s="113">
        <v>0</v>
      </c>
      <c r="S462" s="113">
        <v>0</v>
      </c>
      <c r="T462" s="113">
        <v>0</v>
      </c>
      <c r="U462" s="113">
        <v>0</v>
      </c>
      <c r="V462" s="113">
        <v>0</v>
      </c>
      <c r="W462" s="113">
        <v>0</v>
      </c>
      <c r="X462" s="113">
        <v>0</v>
      </c>
      <c r="Y462" s="113">
        <v>0</v>
      </c>
      <c r="Z462" s="113">
        <v>0</v>
      </c>
      <c r="AA462" s="113">
        <v>0</v>
      </c>
      <c r="AB462" s="113">
        <v>0</v>
      </c>
      <c r="AC462" s="113">
        <v>0</v>
      </c>
      <c r="AD462" s="113">
        <v>0</v>
      </c>
      <c r="AE462" s="113">
        <v>0</v>
      </c>
      <c r="AF462" s="113">
        <v>0</v>
      </c>
      <c r="AG462" s="113">
        <v>0</v>
      </c>
      <c r="AH462" s="113">
        <v>0</v>
      </c>
      <c r="AI462" s="113">
        <v>0</v>
      </c>
      <c r="AJ462" s="113">
        <v>0</v>
      </c>
      <c r="AK462" s="113">
        <v>0</v>
      </c>
      <c r="AL462" s="113">
        <v>0</v>
      </c>
      <c r="AM462" s="113">
        <f t="shared" si="7"/>
        <v>0</v>
      </c>
      <c r="AP462" s="70"/>
    </row>
    <row r="463" spans="1:42" ht="33" hidden="1" customHeight="1">
      <c r="A463" s="87">
        <v>1512</v>
      </c>
      <c r="B463" s="88" t="s">
        <v>1096</v>
      </c>
      <c r="C463" s="115" t="s">
        <v>1406</v>
      </c>
      <c r="D463" s="113">
        <v>0</v>
      </c>
      <c r="E463" s="113">
        <v>0</v>
      </c>
      <c r="F463" s="113">
        <v>0</v>
      </c>
      <c r="G463" s="113">
        <v>0</v>
      </c>
      <c r="H463" s="113">
        <v>0</v>
      </c>
      <c r="I463" s="113">
        <v>0</v>
      </c>
      <c r="J463" s="113">
        <v>0</v>
      </c>
      <c r="K463" s="113">
        <v>0</v>
      </c>
      <c r="L463" s="113">
        <v>0</v>
      </c>
      <c r="M463" s="113">
        <v>0</v>
      </c>
      <c r="N463" s="113">
        <v>0</v>
      </c>
      <c r="O463" s="113">
        <v>0</v>
      </c>
      <c r="P463" s="113">
        <v>0</v>
      </c>
      <c r="Q463" s="113">
        <v>0</v>
      </c>
      <c r="R463" s="113">
        <v>0</v>
      </c>
      <c r="S463" s="113">
        <v>0</v>
      </c>
      <c r="T463" s="113">
        <v>0</v>
      </c>
      <c r="U463" s="113">
        <v>0</v>
      </c>
      <c r="V463" s="113">
        <v>0</v>
      </c>
      <c r="W463" s="113">
        <v>0</v>
      </c>
      <c r="X463" s="113">
        <v>0</v>
      </c>
      <c r="Y463" s="113">
        <v>0</v>
      </c>
      <c r="Z463" s="113">
        <v>0</v>
      </c>
      <c r="AA463" s="113">
        <v>0</v>
      </c>
      <c r="AB463" s="113">
        <v>0</v>
      </c>
      <c r="AC463" s="113">
        <v>0</v>
      </c>
      <c r="AD463" s="113">
        <v>0</v>
      </c>
      <c r="AE463" s="113">
        <v>0</v>
      </c>
      <c r="AF463" s="113">
        <v>0</v>
      </c>
      <c r="AG463" s="113">
        <v>0</v>
      </c>
      <c r="AH463" s="113">
        <v>0</v>
      </c>
      <c r="AI463" s="113">
        <v>0</v>
      </c>
      <c r="AJ463" s="113">
        <v>0</v>
      </c>
      <c r="AK463" s="113">
        <v>0</v>
      </c>
      <c r="AL463" s="113">
        <v>0</v>
      </c>
      <c r="AM463" s="113">
        <f t="shared" si="7"/>
        <v>0</v>
      </c>
      <c r="AP463" s="70"/>
    </row>
    <row r="464" spans="1:42" ht="33" hidden="1" customHeight="1">
      <c r="A464" s="87">
        <v>1513</v>
      </c>
      <c r="B464" s="88" t="s">
        <v>1097</v>
      </c>
      <c r="C464" s="115" t="s">
        <v>1406</v>
      </c>
      <c r="D464" s="113">
        <v>0</v>
      </c>
      <c r="E464" s="113">
        <v>0</v>
      </c>
      <c r="F464" s="113">
        <v>0</v>
      </c>
      <c r="G464" s="113">
        <v>0</v>
      </c>
      <c r="H464" s="113">
        <v>0</v>
      </c>
      <c r="I464" s="113">
        <v>0</v>
      </c>
      <c r="J464" s="113">
        <v>0</v>
      </c>
      <c r="K464" s="113">
        <v>0</v>
      </c>
      <c r="L464" s="113">
        <v>0</v>
      </c>
      <c r="M464" s="113">
        <v>0</v>
      </c>
      <c r="N464" s="113">
        <v>0</v>
      </c>
      <c r="O464" s="113">
        <v>0</v>
      </c>
      <c r="P464" s="113">
        <v>0</v>
      </c>
      <c r="Q464" s="113">
        <v>0</v>
      </c>
      <c r="R464" s="113">
        <v>0</v>
      </c>
      <c r="S464" s="113">
        <v>0</v>
      </c>
      <c r="T464" s="113">
        <v>0</v>
      </c>
      <c r="U464" s="113">
        <v>0</v>
      </c>
      <c r="V464" s="113">
        <v>0</v>
      </c>
      <c r="W464" s="113">
        <v>0</v>
      </c>
      <c r="X464" s="113">
        <v>0</v>
      </c>
      <c r="Y464" s="113">
        <v>0</v>
      </c>
      <c r="Z464" s="113">
        <v>0</v>
      </c>
      <c r="AA464" s="113">
        <v>0</v>
      </c>
      <c r="AB464" s="113">
        <v>0</v>
      </c>
      <c r="AC464" s="113">
        <v>0</v>
      </c>
      <c r="AD464" s="113">
        <v>0</v>
      </c>
      <c r="AE464" s="113">
        <v>0</v>
      </c>
      <c r="AF464" s="113">
        <v>0</v>
      </c>
      <c r="AG464" s="113">
        <v>0</v>
      </c>
      <c r="AH464" s="113">
        <v>0</v>
      </c>
      <c r="AI464" s="113">
        <v>0</v>
      </c>
      <c r="AJ464" s="113">
        <v>0</v>
      </c>
      <c r="AK464" s="113">
        <v>0</v>
      </c>
      <c r="AL464" s="113">
        <v>0</v>
      </c>
      <c r="AM464" s="113">
        <f t="shared" si="7"/>
        <v>0</v>
      </c>
      <c r="AP464" s="70"/>
    </row>
    <row r="465" spans="1:42" ht="33" hidden="1" customHeight="1">
      <c r="A465" s="87">
        <v>1514</v>
      </c>
      <c r="B465" s="88" t="s">
        <v>1098</v>
      </c>
      <c r="C465" s="115" t="s">
        <v>1406</v>
      </c>
      <c r="D465" s="113">
        <v>0</v>
      </c>
      <c r="E465" s="113">
        <v>0</v>
      </c>
      <c r="F465" s="113">
        <v>0</v>
      </c>
      <c r="G465" s="113">
        <v>0</v>
      </c>
      <c r="H465" s="113">
        <v>0</v>
      </c>
      <c r="I465" s="113">
        <v>0</v>
      </c>
      <c r="J465" s="113">
        <v>0</v>
      </c>
      <c r="K465" s="113">
        <v>0</v>
      </c>
      <c r="L465" s="113">
        <v>0</v>
      </c>
      <c r="M465" s="113">
        <v>0</v>
      </c>
      <c r="N465" s="113">
        <v>0</v>
      </c>
      <c r="O465" s="113">
        <v>0</v>
      </c>
      <c r="P465" s="113">
        <v>0</v>
      </c>
      <c r="Q465" s="113">
        <v>0</v>
      </c>
      <c r="R465" s="113">
        <v>0</v>
      </c>
      <c r="S465" s="113">
        <v>0</v>
      </c>
      <c r="T465" s="113">
        <v>0</v>
      </c>
      <c r="U465" s="113">
        <v>0</v>
      </c>
      <c r="V465" s="113">
        <v>0</v>
      </c>
      <c r="W465" s="113">
        <v>0</v>
      </c>
      <c r="X465" s="113">
        <v>0</v>
      </c>
      <c r="Y465" s="113">
        <v>0</v>
      </c>
      <c r="Z465" s="113">
        <v>0</v>
      </c>
      <c r="AA465" s="113">
        <v>0</v>
      </c>
      <c r="AB465" s="113">
        <v>0</v>
      </c>
      <c r="AC465" s="113">
        <v>0</v>
      </c>
      <c r="AD465" s="113">
        <v>0</v>
      </c>
      <c r="AE465" s="113">
        <v>0</v>
      </c>
      <c r="AF465" s="113">
        <v>0</v>
      </c>
      <c r="AG465" s="113">
        <v>0</v>
      </c>
      <c r="AH465" s="113">
        <v>0</v>
      </c>
      <c r="AI465" s="113">
        <v>0</v>
      </c>
      <c r="AJ465" s="113">
        <v>0</v>
      </c>
      <c r="AK465" s="113">
        <v>0</v>
      </c>
      <c r="AL465" s="113">
        <v>0</v>
      </c>
      <c r="AM465" s="113">
        <f t="shared" si="7"/>
        <v>0</v>
      </c>
      <c r="AP465" s="70"/>
    </row>
    <row r="466" spans="1:42" ht="33" hidden="1" customHeight="1">
      <c r="A466" s="87">
        <v>1515</v>
      </c>
      <c r="B466" s="88" t="s">
        <v>1099</v>
      </c>
      <c r="C466" s="115" t="s">
        <v>1406</v>
      </c>
      <c r="D466" s="113">
        <v>0</v>
      </c>
      <c r="E466" s="113">
        <v>0</v>
      </c>
      <c r="F466" s="113">
        <v>0</v>
      </c>
      <c r="G466" s="113">
        <v>0</v>
      </c>
      <c r="H466" s="113">
        <v>0</v>
      </c>
      <c r="I466" s="113">
        <v>0</v>
      </c>
      <c r="J466" s="113">
        <v>0</v>
      </c>
      <c r="K466" s="113">
        <v>0</v>
      </c>
      <c r="L466" s="113">
        <v>0</v>
      </c>
      <c r="M466" s="113">
        <v>0</v>
      </c>
      <c r="N466" s="113">
        <v>0</v>
      </c>
      <c r="O466" s="113">
        <v>0</v>
      </c>
      <c r="P466" s="113">
        <v>0</v>
      </c>
      <c r="Q466" s="113">
        <v>0</v>
      </c>
      <c r="R466" s="113">
        <v>0</v>
      </c>
      <c r="S466" s="113">
        <v>0</v>
      </c>
      <c r="T466" s="113">
        <v>0</v>
      </c>
      <c r="U466" s="113">
        <v>0</v>
      </c>
      <c r="V466" s="113">
        <v>0</v>
      </c>
      <c r="W466" s="113">
        <v>0</v>
      </c>
      <c r="X466" s="113">
        <v>0</v>
      </c>
      <c r="Y466" s="113">
        <v>0</v>
      </c>
      <c r="Z466" s="113">
        <v>0</v>
      </c>
      <c r="AA466" s="113">
        <v>0</v>
      </c>
      <c r="AB466" s="113">
        <v>0</v>
      </c>
      <c r="AC466" s="113">
        <v>0</v>
      </c>
      <c r="AD466" s="113">
        <v>0</v>
      </c>
      <c r="AE466" s="113">
        <v>0</v>
      </c>
      <c r="AF466" s="113">
        <v>0</v>
      </c>
      <c r="AG466" s="113">
        <v>0</v>
      </c>
      <c r="AH466" s="113">
        <v>0</v>
      </c>
      <c r="AI466" s="113">
        <v>0</v>
      </c>
      <c r="AJ466" s="113">
        <v>0</v>
      </c>
      <c r="AK466" s="113">
        <v>0</v>
      </c>
      <c r="AL466" s="113">
        <v>0</v>
      </c>
      <c r="AM466" s="113">
        <f t="shared" si="7"/>
        <v>0</v>
      </c>
      <c r="AP466" s="70"/>
    </row>
    <row r="467" spans="1:42" ht="33" hidden="1" customHeight="1">
      <c r="A467" s="87">
        <v>1516</v>
      </c>
      <c r="B467" s="88" t="s">
        <v>1100</v>
      </c>
      <c r="C467" s="115" t="s">
        <v>1406</v>
      </c>
      <c r="D467" s="113">
        <v>0</v>
      </c>
      <c r="E467" s="113">
        <v>0</v>
      </c>
      <c r="F467" s="113">
        <v>0</v>
      </c>
      <c r="G467" s="113">
        <v>0</v>
      </c>
      <c r="H467" s="113">
        <v>0</v>
      </c>
      <c r="I467" s="113">
        <v>0</v>
      </c>
      <c r="J467" s="113">
        <v>0</v>
      </c>
      <c r="K467" s="113">
        <v>0</v>
      </c>
      <c r="L467" s="113">
        <v>0</v>
      </c>
      <c r="M467" s="113">
        <v>0</v>
      </c>
      <c r="N467" s="113">
        <v>0</v>
      </c>
      <c r="O467" s="113">
        <v>0</v>
      </c>
      <c r="P467" s="113">
        <v>0</v>
      </c>
      <c r="Q467" s="113">
        <v>0</v>
      </c>
      <c r="R467" s="113">
        <v>0</v>
      </c>
      <c r="S467" s="113">
        <v>0</v>
      </c>
      <c r="T467" s="113">
        <v>0</v>
      </c>
      <c r="U467" s="113">
        <v>0</v>
      </c>
      <c r="V467" s="113">
        <v>0</v>
      </c>
      <c r="W467" s="113">
        <v>0</v>
      </c>
      <c r="X467" s="113">
        <v>0</v>
      </c>
      <c r="Y467" s="113">
        <v>0</v>
      </c>
      <c r="Z467" s="113">
        <v>0</v>
      </c>
      <c r="AA467" s="113">
        <v>0</v>
      </c>
      <c r="AB467" s="113">
        <v>0</v>
      </c>
      <c r="AC467" s="113">
        <v>0</v>
      </c>
      <c r="AD467" s="113">
        <v>0</v>
      </c>
      <c r="AE467" s="113">
        <v>0</v>
      </c>
      <c r="AF467" s="113">
        <v>0</v>
      </c>
      <c r="AG467" s="113">
        <v>0</v>
      </c>
      <c r="AH467" s="113">
        <v>0</v>
      </c>
      <c r="AI467" s="113">
        <v>0</v>
      </c>
      <c r="AJ467" s="113">
        <v>0</v>
      </c>
      <c r="AK467" s="113">
        <v>0</v>
      </c>
      <c r="AL467" s="113">
        <v>0</v>
      </c>
      <c r="AM467" s="113">
        <f t="shared" si="7"/>
        <v>0</v>
      </c>
      <c r="AP467" s="70"/>
    </row>
    <row r="468" spans="1:42" ht="33" hidden="1" customHeight="1">
      <c r="A468" s="87">
        <v>1517</v>
      </c>
      <c r="B468" s="88" t="s">
        <v>1101</v>
      </c>
      <c r="C468" s="115" t="s">
        <v>1406</v>
      </c>
      <c r="D468" s="113">
        <v>0</v>
      </c>
      <c r="E468" s="113">
        <v>0</v>
      </c>
      <c r="F468" s="113">
        <v>0</v>
      </c>
      <c r="G468" s="113">
        <v>0</v>
      </c>
      <c r="H468" s="113">
        <v>0</v>
      </c>
      <c r="I468" s="113">
        <v>0</v>
      </c>
      <c r="J468" s="113">
        <v>0</v>
      </c>
      <c r="K468" s="113">
        <v>0</v>
      </c>
      <c r="L468" s="113">
        <v>0</v>
      </c>
      <c r="M468" s="113">
        <v>0</v>
      </c>
      <c r="N468" s="113">
        <v>0</v>
      </c>
      <c r="O468" s="113">
        <v>0</v>
      </c>
      <c r="P468" s="113">
        <v>0</v>
      </c>
      <c r="Q468" s="113">
        <v>0</v>
      </c>
      <c r="R468" s="113">
        <v>0</v>
      </c>
      <c r="S468" s="113">
        <v>0</v>
      </c>
      <c r="T468" s="113">
        <v>0</v>
      </c>
      <c r="U468" s="113">
        <v>0</v>
      </c>
      <c r="V468" s="113">
        <v>0</v>
      </c>
      <c r="W468" s="113">
        <v>0</v>
      </c>
      <c r="X468" s="113">
        <v>0</v>
      </c>
      <c r="Y468" s="113">
        <v>0</v>
      </c>
      <c r="Z468" s="113">
        <v>0</v>
      </c>
      <c r="AA468" s="113">
        <v>0</v>
      </c>
      <c r="AB468" s="113">
        <v>0</v>
      </c>
      <c r="AC468" s="113">
        <v>0</v>
      </c>
      <c r="AD468" s="113">
        <v>0</v>
      </c>
      <c r="AE468" s="113">
        <v>0</v>
      </c>
      <c r="AF468" s="113">
        <v>0</v>
      </c>
      <c r="AG468" s="113">
        <v>0</v>
      </c>
      <c r="AH468" s="113">
        <v>0</v>
      </c>
      <c r="AI468" s="113">
        <v>0</v>
      </c>
      <c r="AJ468" s="113">
        <v>0</v>
      </c>
      <c r="AK468" s="113">
        <v>0</v>
      </c>
      <c r="AL468" s="113">
        <v>0</v>
      </c>
      <c r="AM468" s="113">
        <f t="shared" si="7"/>
        <v>0</v>
      </c>
      <c r="AP468" s="70"/>
    </row>
    <row r="469" spans="1:42" ht="33" hidden="1" customHeight="1">
      <c r="A469" s="87">
        <v>1518</v>
      </c>
      <c r="B469" s="88" t="s">
        <v>1102</v>
      </c>
      <c r="C469" s="115" t="s">
        <v>1406</v>
      </c>
      <c r="D469" s="113">
        <v>0</v>
      </c>
      <c r="E469" s="113">
        <v>0</v>
      </c>
      <c r="F469" s="113">
        <v>0</v>
      </c>
      <c r="G469" s="113">
        <v>0</v>
      </c>
      <c r="H469" s="113">
        <v>0</v>
      </c>
      <c r="I469" s="113">
        <v>0</v>
      </c>
      <c r="J469" s="113">
        <v>0</v>
      </c>
      <c r="K469" s="113">
        <v>0</v>
      </c>
      <c r="L469" s="113">
        <v>0</v>
      </c>
      <c r="M469" s="113">
        <v>0</v>
      </c>
      <c r="N469" s="113">
        <v>0</v>
      </c>
      <c r="O469" s="113">
        <v>0</v>
      </c>
      <c r="P469" s="113">
        <v>0</v>
      </c>
      <c r="Q469" s="113">
        <v>0</v>
      </c>
      <c r="R469" s="113">
        <v>0</v>
      </c>
      <c r="S469" s="113">
        <v>0</v>
      </c>
      <c r="T469" s="113">
        <v>0</v>
      </c>
      <c r="U469" s="113">
        <v>0</v>
      </c>
      <c r="V469" s="113">
        <v>0</v>
      </c>
      <c r="W469" s="113">
        <v>0</v>
      </c>
      <c r="X469" s="113">
        <v>0</v>
      </c>
      <c r="Y469" s="113">
        <v>0</v>
      </c>
      <c r="Z469" s="113">
        <v>0</v>
      </c>
      <c r="AA469" s="113">
        <v>0</v>
      </c>
      <c r="AB469" s="113">
        <v>0</v>
      </c>
      <c r="AC469" s="113">
        <v>0</v>
      </c>
      <c r="AD469" s="113">
        <v>0</v>
      </c>
      <c r="AE469" s="113">
        <v>0</v>
      </c>
      <c r="AF469" s="113">
        <v>0</v>
      </c>
      <c r="AG469" s="113">
        <v>0</v>
      </c>
      <c r="AH469" s="113">
        <v>0</v>
      </c>
      <c r="AI469" s="113">
        <v>0</v>
      </c>
      <c r="AJ469" s="113">
        <v>0</v>
      </c>
      <c r="AK469" s="113">
        <v>0</v>
      </c>
      <c r="AL469" s="113">
        <v>0</v>
      </c>
      <c r="AM469" s="113">
        <f t="shared" si="7"/>
        <v>0</v>
      </c>
      <c r="AP469" s="70"/>
    </row>
    <row r="470" spans="1:42" ht="33" hidden="1" customHeight="1">
      <c r="A470" s="87">
        <v>1519</v>
      </c>
      <c r="B470" s="88" t="s">
        <v>1103</v>
      </c>
      <c r="C470" s="115" t="s">
        <v>1406</v>
      </c>
      <c r="D470" s="113">
        <v>0</v>
      </c>
      <c r="E470" s="113">
        <v>0</v>
      </c>
      <c r="F470" s="113">
        <v>0</v>
      </c>
      <c r="G470" s="113">
        <v>0</v>
      </c>
      <c r="H470" s="113">
        <v>0</v>
      </c>
      <c r="I470" s="113">
        <v>0</v>
      </c>
      <c r="J470" s="113">
        <v>0</v>
      </c>
      <c r="K470" s="113">
        <v>0</v>
      </c>
      <c r="L470" s="113">
        <v>0</v>
      </c>
      <c r="M470" s="113">
        <v>0</v>
      </c>
      <c r="N470" s="113">
        <v>0</v>
      </c>
      <c r="O470" s="113">
        <v>0</v>
      </c>
      <c r="P470" s="113">
        <v>0</v>
      </c>
      <c r="Q470" s="113">
        <v>0</v>
      </c>
      <c r="R470" s="113">
        <v>0</v>
      </c>
      <c r="S470" s="113">
        <v>0</v>
      </c>
      <c r="T470" s="113">
        <v>0</v>
      </c>
      <c r="U470" s="113">
        <v>0</v>
      </c>
      <c r="V470" s="113">
        <v>0</v>
      </c>
      <c r="W470" s="113">
        <v>0</v>
      </c>
      <c r="X470" s="113">
        <v>0</v>
      </c>
      <c r="Y470" s="113">
        <v>0</v>
      </c>
      <c r="Z470" s="113">
        <v>0</v>
      </c>
      <c r="AA470" s="113">
        <v>0</v>
      </c>
      <c r="AB470" s="113">
        <v>0</v>
      </c>
      <c r="AC470" s="113">
        <v>0</v>
      </c>
      <c r="AD470" s="113">
        <v>0</v>
      </c>
      <c r="AE470" s="113">
        <v>0</v>
      </c>
      <c r="AF470" s="113">
        <v>0</v>
      </c>
      <c r="AG470" s="113">
        <v>0</v>
      </c>
      <c r="AH470" s="113">
        <v>0</v>
      </c>
      <c r="AI470" s="113">
        <v>0</v>
      </c>
      <c r="AJ470" s="113">
        <v>0</v>
      </c>
      <c r="AK470" s="113">
        <v>0</v>
      </c>
      <c r="AL470" s="113">
        <v>0</v>
      </c>
      <c r="AM470" s="113">
        <f t="shared" si="7"/>
        <v>0</v>
      </c>
      <c r="AP470" s="70"/>
    </row>
    <row r="471" spans="1:42" ht="33" hidden="1" customHeight="1">
      <c r="A471" s="87">
        <v>1520</v>
      </c>
      <c r="B471" s="88" t="s">
        <v>1104</v>
      </c>
      <c r="C471" s="115" t="s">
        <v>1406</v>
      </c>
      <c r="D471" s="113">
        <v>0</v>
      </c>
      <c r="E471" s="113">
        <v>0</v>
      </c>
      <c r="F471" s="113">
        <v>0</v>
      </c>
      <c r="G471" s="113">
        <v>0</v>
      </c>
      <c r="H471" s="113">
        <v>0</v>
      </c>
      <c r="I471" s="113">
        <v>0</v>
      </c>
      <c r="J471" s="113">
        <v>0</v>
      </c>
      <c r="K471" s="113">
        <v>0</v>
      </c>
      <c r="L471" s="113">
        <v>0</v>
      </c>
      <c r="M471" s="113">
        <v>0</v>
      </c>
      <c r="N471" s="113">
        <v>0</v>
      </c>
      <c r="O471" s="113">
        <v>0</v>
      </c>
      <c r="P471" s="113">
        <v>0</v>
      </c>
      <c r="Q471" s="113">
        <v>0</v>
      </c>
      <c r="R471" s="113">
        <v>0</v>
      </c>
      <c r="S471" s="113">
        <v>0</v>
      </c>
      <c r="T471" s="113">
        <v>0</v>
      </c>
      <c r="U471" s="113">
        <v>0</v>
      </c>
      <c r="V471" s="113">
        <v>0</v>
      </c>
      <c r="W471" s="113">
        <v>0</v>
      </c>
      <c r="X471" s="113">
        <v>0</v>
      </c>
      <c r="Y471" s="113">
        <v>0</v>
      </c>
      <c r="Z471" s="113">
        <v>0</v>
      </c>
      <c r="AA471" s="113">
        <v>0</v>
      </c>
      <c r="AB471" s="113">
        <v>0</v>
      </c>
      <c r="AC471" s="113">
        <v>0</v>
      </c>
      <c r="AD471" s="113">
        <v>0</v>
      </c>
      <c r="AE471" s="113">
        <v>0</v>
      </c>
      <c r="AF471" s="113">
        <v>0</v>
      </c>
      <c r="AG471" s="113">
        <v>0</v>
      </c>
      <c r="AH471" s="113">
        <v>0</v>
      </c>
      <c r="AI471" s="113">
        <v>0</v>
      </c>
      <c r="AJ471" s="113">
        <v>0</v>
      </c>
      <c r="AK471" s="113">
        <v>0</v>
      </c>
      <c r="AL471" s="113">
        <v>0</v>
      </c>
      <c r="AM471" s="113">
        <f t="shared" si="7"/>
        <v>0</v>
      </c>
      <c r="AP471" s="70"/>
    </row>
    <row r="472" spans="1:42" ht="33" hidden="1" customHeight="1">
      <c r="A472" s="87">
        <v>1521</v>
      </c>
      <c r="B472" s="88" t="s">
        <v>1105</v>
      </c>
      <c r="C472" s="115" t="s">
        <v>1406</v>
      </c>
      <c r="D472" s="113">
        <v>0</v>
      </c>
      <c r="E472" s="113">
        <v>0</v>
      </c>
      <c r="F472" s="113">
        <v>0</v>
      </c>
      <c r="G472" s="113">
        <v>0</v>
      </c>
      <c r="H472" s="113">
        <v>0</v>
      </c>
      <c r="I472" s="113">
        <v>0</v>
      </c>
      <c r="J472" s="113">
        <v>0</v>
      </c>
      <c r="K472" s="113">
        <v>0</v>
      </c>
      <c r="L472" s="113">
        <v>0</v>
      </c>
      <c r="M472" s="113">
        <v>0</v>
      </c>
      <c r="N472" s="113">
        <v>0</v>
      </c>
      <c r="O472" s="113">
        <v>0</v>
      </c>
      <c r="P472" s="113">
        <v>0</v>
      </c>
      <c r="Q472" s="113">
        <v>0</v>
      </c>
      <c r="R472" s="113">
        <v>0</v>
      </c>
      <c r="S472" s="113">
        <v>0</v>
      </c>
      <c r="T472" s="113">
        <v>0</v>
      </c>
      <c r="U472" s="113">
        <v>0</v>
      </c>
      <c r="V472" s="113">
        <v>0</v>
      </c>
      <c r="W472" s="113">
        <v>0</v>
      </c>
      <c r="X472" s="113">
        <v>0</v>
      </c>
      <c r="Y472" s="113">
        <v>0</v>
      </c>
      <c r="Z472" s="113">
        <v>0</v>
      </c>
      <c r="AA472" s="113">
        <v>0</v>
      </c>
      <c r="AB472" s="113">
        <v>0</v>
      </c>
      <c r="AC472" s="113">
        <v>0</v>
      </c>
      <c r="AD472" s="113">
        <v>0</v>
      </c>
      <c r="AE472" s="113">
        <v>0</v>
      </c>
      <c r="AF472" s="113">
        <v>0</v>
      </c>
      <c r="AG472" s="113">
        <v>0</v>
      </c>
      <c r="AH472" s="113">
        <v>0</v>
      </c>
      <c r="AI472" s="113">
        <v>0</v>
      </c>
      <c r="AJ472" s="113">
        <v>0</v>
      </c>
      <c r="AK472" s="113">
        <v>0</v>
      </c>
      <c r="AL472" s="113">
        <v>0</v>
      </c>
      <c r="AM472" s="113">
        <f t="shared" si="7"/>
        <v>0</v>
      </c>
      <c r="AP472" s="70"/>
    </row>
    <row r="473" spans="1:42" ht="33" hidden="1" customHeight="1">
      <c r="A473" s="87">
        <v>1522</v>
      </c>
      <c r="B473" s="88" t="s">
        <v>1106</v>
      </c>
      <c r="C473" s="115" t="s">
        <v>1406</v>
      </c>
      <c r="D473" s="113">
        <v>0</v>
      </c>
      <c r="E473" s="113">
        <v>0</v>
      </c>
      <c r="F473" s="113">
        <v>0</v>
      </c>
      <c r="G473" s="113">
        <v>0</v>
      </c>
      <c r="H473" s="113">
        <v>0</v>
      </c>
      <c r="I473" s="113">
        <v>0</v>
      </c>
      <c r="J473" s="113">
        <v>0</v>
      </c>
      <c r="K473" s="113">
        <v>0</v>
      </c>
      <c r="L473" s="113">
        <v>0</v>
      </c>
      <c r="M473" s="113">
        <v>0</v>
      </c>
      <c r="N473" s="113">
        <v>0</v>
      </c>
      <c r="O473" s="113">
        <v>0</v>
      </c>
      <c r="P473" s="113">
        <v>0</v>
      </c>
      <c r="Q473" s="113">
        <v>0</v>
      </c>
      <c r="R473" s="113">
        <v>0</v>
      </c>
      <c r="S473" s="113">
        <v>0</v>
      </c>
      <c r="T473" s="113">
        <v>0</v>
      </c>
      <c r="U473" s="113">
        <v>0</v>
      </c>
      <c r="V473" s="113">
        <v>0</v>
      </c>
      <c r="W473" s="113">
        <v>0</v>
      </c>
      <c r="X473" s="113">
        <v>0</v>
      </c>
      <c r="Y473" s="113">
        <v>0</v>
      </c>
      <c r="Z473" s="113">
        <v>0</v>
      </c>
      <c r="AA473" s="113">
        <v>0</v>
      </c>
      <c r="AB473" s="113">
        <v>0</v>
      </c>
      <c r="AC473" s="113">
        <v>0</v>
      </c>
      <c r="AD473" s="113">
        <v>0</v>
      </c>
      <c r="AE473" s="113">
        <v>0</v>
      </c>
      <c r="AF473" s="113">
        <v>0</v>
      </c>
      <c r="AG473" s="113">
        <v>0</v>
      </c>
      <c r="AH473" s="113">
        <v>0</v>
      </c>
      <c r="AI473" s="113">
        <v>0</v>
      </c>
      <c r="AJ473" s="113">
        <v>0</v>
      </c>
      <c r="AK473" s="113">
        <v>0</v>
      </c>
      <c r="AL473" s="113">
        <v>0</v>
      </c>
      <c r="AM473" s="113">
        <f t="shared" si="7"/>
        <v>0</v>
      </c>
      <c r="AP473" s="70"/>
    </row>
    <row r="474" spans="1:42" ht="33" hidden="1" customHeight="1">
      <c r="A474" s="87">
        <v>1523</v>
      </c>
      <c r="B474" s="88" t="s">
        <v>1107</v>
      </c>
      <c r="C474" s="115" t="s">
        <v>1406</v>
      </c>
      <c r="D474" s="113">
        <v>0</v>
      </c>
      <c r="E474" s="113">
        <v>0</v>
      </c>
      <c r="F474" s="113">
        <v>0</v>
      </c>
      <c r="G474" s="113">
        <v>0</v>
      </c>
      <c r="H474" s="113">
        <v>0</v>
      </c>
      <c r="I474" s="113">
        <v>0</v>
      </c>
      <c r="J474" s="113">
        <v>0</v>
      </c>
      <c r="K474" s="113">
        <v>0</v>
      </c>
      <c r="L474" s="113">
        <v>0</v>
      </c>
      <c r="M474" s="113">
        <v>0</v>
      </c>
      <c r="N474" s="113">
        <v>0</v>
      </c>
      <c r="O474" s="113">
        <v>0</v>
      </c>
      <c r="P474" s="113">
        <v>0</v>
      </c>
      <c r="Q474" s="113">
        <v>0</v>
      </c>
      <c r="R474" s="113">
        <v>0</v>
      </c>
      <c r="S474" s="113">
        <v>0</v>
      </c>
      <c r="T474" s="113">
        <v>0</v>
      </c>
      <c r="U474" s="113">
        <v>0</v>
      </c>
      <c r="V474" s="113">
        <v>0</v>
      </c>
      <c r="W474" s="113">
        <v>0</v>
      </c>
      <c r="X474" s="113">
        <v>0</v>
      </c>
      <c r="Y474" s="113">
        <v>0</v>
      </c>
      <c r="Z474" s="113">
        <v>0</v>
      </c>
      <c r="AA474" s="113">
        <v>0</v>
      </c>
      <c r="AB474" s="113">
        <v>0</v>
      </c>
      <c r="AC474" s="113">
        <v>0</v>
      </c>
      <c r="AD474" s="113">
        <v>0</v>
      </c>
      <c r="AE474" s="113">
        <v>0</v>
      </c>
      <c r="AF474" s="113">
        <v>0</v>
      </c>
      <c r="AG474" s="113">
        <v>0</v>
      </c>
      <c r="AH474" s="113">
        <v>0</v>
      </c>
      <c r="AI474" s="113">
        <v>0</v>
      </c>
      <c r="AJ474" s="113">
        <v>0</v>
      </c>
      <c r="AK474" s="113">
        <v>0</v>
      </c>
      <c r="AL474" s="113">
        <v>0</v>
      </c>
      <c r="AM474" s="113">
        <f t="shared" si="7"/>
        <v>0</v>
      </c>
      <c r="AP474" s="70"/>
    </row>
    <row r="475" spans="1:42" ht="33" hidden="1" customHeight="1">
      <c r="A475" s="87">
        <v>1524</v>
      </c>
      <c r="B475" s="88" t="s">
        <v>1108</v>
      </c>
      <c r="C475" s="115" t="s">
        <v>1406</v>
      </c>
      <c r="D475" s="113">
        <v>0</v>
      </c>
      <c r="E475" s="113">
        <v>0</v>
      </c>
      <c r="F475" s="113">
        <v>0</v>
      </c>
      <c r="G475" s="113">
        <v>0</v>
      </c>
      <c r="H475" s="113">
        <v>0</v>
      </c>
      <c r="I475" s="113">
        <v>0</v>
      </c>
      <c r="J475" s="113">
        <v>0</v>
      </c>
      <c r="K475" s="113">
        <v>0</v>
      </c>
      <c r="L475" s="113">
        <v>0</v>
      </c>
      <c r="M475" s="113">
        <v>0</v>
      </c>
      <c r="N475" s="113">
        <v>0</v>
      </c>
      <c r="O475" s="113">
        <v>0</v>
      </c>
      <c r="P475" s="113">
        <v>0</v>
      </c>
      <c r="Q475" s="113">
        <v>0</v>
      </c>
      <c r="R475" s="113">
        <v>0</v>
      </c>
      <c r="S475" s="113">
        <v>0</v>
      </c>
      <c r="T475" s="113">
        <v>0</v>
      </c>
      <c r="U475" s="113">
        <v>0</v>
      </c>
      <c r="V475" s="113">
        <v>0</v>
      </c>
      <c r="W475" s="113">
        <v>0</v>
      </c>
      <c r="X475" s="113">
        <v>0</v>
      </c>
      <c r="Y475" s="113">
        <v>0</v>
      </c>
      <c r="Z475" s="113">
        <v>0</v>
      </c>
      <c r="AA475" s="113">
        <v>0</v>
      </c>
      <c r="AB475" s="113">
        <v>0</v>
      </c>
      <c r="AC475" s="113">
        <v>0</v>
      </c>
      <c r="AD475" s="113">
        <v>0</v>
      </c>
      <c r="AE475" s="113">
        <v>0</v>
      </c>
      <c r="AF475" s="113">
        <v>0</v>
      </c>
      <c r="AG475" s="113">
        <v>0</v>
      </c>
      <c r="AH475" s="113">
        <v>0</v>
      </c>
      <c r="AI475" s="113">
        <v>0</v>
      </c>
      <c r="AJ475" s="113">
        <v>0</v>
      </c>
      <c r="AK475" s="113">
        <v>0</v>
      </c>
      <c r="AL475" s="113">
        <v>0</v>
      </c>
      <c r="AM475" s="113">
        <f t="shared" si="7"/>
        <v>0</v>
      </c>
      <c r="AP475" s="70"/>
    </row>
    <row r="476" spans="1:42" ht="33" hidden="1" customHeight="1">
      <c r="A476" s="87">
        <v>1525</v>
      </c>
      <c r="B476" s="88" t="s">
        <v>1109</v>
      </c>
      <c r="C476" s="115" t="s">
        <v>1406</v>
      </c>
      <c r="D476" s="113">
        <v>0</v>
      </c>
      <c r="E476" s="113">
        <v>0</v>
      </c>
      <c r="F476" s="113">
        <v>0</v>
      </c>
      <c r="G476" s="113">
        <v>0</v>
      </c>
      <c r="H476" s="113">
        <v>0</v>
      </c>
      <c r="I476" s="113">
        <v>0</v>
      </c>
      <c r="J476" s="113">
        <v>0</v>
      </c>
      <c r="K476" s="113">
        <v>0</v>
      </c>
      <c r="L476" s="113">
        <v>0</v>
      </c>
      <c r="M476" s="113">
        <v>0</v>
      </c>
      <c r="N476" s="113">
        <v>0</v>
      </c>
      <c r="O476" s="113">
        <v>0</v>
      </c>
      <c r="P476" s="113">
        <v>0</v>
      </c>
      <c r="Q476" s="113">
        <v>0</v>
      </c>
      <c r="R476" s="113">
        <v>0</v>
      </c>
      <c r="S476" s="113">
        <v>0</v>
      </c>
      <c r="T476" s="113">
        <v>0</v>
      </c>
      <c r="U476" s="113">
        <v>0</v>
      </c>
      <c r="V476" s="113">
        <v>0</v>
      </c>
      <c r="W476" s="113">
        <v>0</v>
      </c>
      <c r="X476" s="113">
        <v>0</v>
      </c>
      <c r="Y476" s="113">
        <v>0</v>
      </c>
      <c r="Z476" s="113">
        <v>0</v>
      </c>
      <c r="AA476" s="113">
        <v>0</v>
      </c>
      <c r="AB476" s="113">
        <v>0</v>
      </c>
      <c r="AC476" s="113">
        <v>0</v>
      </c>
      <c r="AD476" s="113">
        <v>0</v>
      </c>
      <c r="AE476" s="113">
        <v>0</v>
      </c>
      <c r="AF476" s="113">
        <v>0</v>
      </c>
      <c r="AG476" s="113">
        <v>0</v>
      </c>
      <c r="AH476" s="113">
        <v>0</v>
      </c>
      <c r="AI476" s="113">
        <v>0</v>
      </c>
      <c r="AJ476" s="113">
        <v>0</v>
      </c>
      <c r="AK476" s="113">
        <v>0</v>
      </c>
      <c r="AL476" s="113">
        <v>0</v>
      </c>
      <c r="AM476" s="113">
        <f t="shared" si="7"/>
        <v>0</v>
      </c>
      <c r="AP476" s="70"/>
    </row>
    <row r="477" spans="1:42" ht="33" hidden="1" customHeight="1">
      <c r="A477" s="87">
        <v>1526</v>
      </c>
      <c r="B477" s="88" t="s">
        <v>1110</v>
      </c>
      <c r="C477" s="115" t="s">
        <v>1406</v>
      </c>
      <c r="D477" s="113">
        <v>0</v>
      </c>
      <c r="E477" s="113">
        <v>0</v>
      </c>
      <c r="F477" s="113">
        <v>0</v>
      </c>
      <c r="G477" s="113">
        <v>0</v>
      </c>
      <c r="H477" s="113">
        <v>0</v>
      </c>
      <c r="I477" s="113">
        <v>0</v>
      </c>
      <c r="J477" s="113">
        <v>0</v>
      </c>
      <c r="K477" s="113">
        <v>0</v>
      </c>
      <c r="L477" s="113">
        <v>0</v>
      </c>
      <c r="M477" s="113">
        <v>0</v>
      </c>
      <c r="N477" s="113">
        <v>0</v>
      </c>
      <c r="O477" s="113">
        <v>0</v>
      </c>
      <c r="P477" s="113">
        <v>0</v>
      </c>
      <c r="Q477" s="113">
        <v>0</v>
      </c>
      <c r="R477" s="113">
        <v>0</v>
      </c>
      <c r="S477" s="113">
        <v>0</v>
      </c>
      <c r="T477" s="113">
        <v>0</v>
      </c>
      <c r="U477" s="113">
        <v>0</v>
      </c>
      <c r="V477" s="113">
        <v>0</v>
      </c>
      <c r="W477" s="113">
        <v>0</v>
      </c>
      <c r="X477" s="113">
        <v>0</v>
      </c>
      <c r="Y477" s="113">
        <v>0</v>
      </c>
      <c r="Z477" s="113">
        <v>0</v>
      </c>
      <c r="AA477" s="113">
        <v>0</v>
      </c>
      <c r="AB477" s="113">
        <v>0</v>
      </c>
      <c r="AC477" s="113">
        <v>0</v>
      </c>
      <c r="AD477" s="113">
        <v>0</v>
      </c>
      <c r="AE477" s="113">
        <v>0</v>
      </c>
      <c r="AF477" s="113">
        <v>0</v>
      </c>
      <c r="AG477" s="113">
        <v>0</v>
      </c>
      <c r="AH477" s="113">
        <v>0</v>
      </c>
      <c r="AI477" s="113">
        <v>0</v>
      </c>
      <c r="AJ477" s="113">
        <v>0</v>
      </c>
      <c r="AK477" s="113">
        <v>0</v>
      </c>
      <c r="AL477" s="113">
        <v>0</v>
      </c>
      <c r="AM477" s="113">
        <f t="shared" si="7"/>
        <v>0</v>
      </c>
      <c r="AP477" s="70"/>
    </row>
    <row r="478" spans="1:42" ht="33" hidden="1" customHeight="1">
      <c r="A478" s="87">
        <v>1527</v>
      </c>
      <c r="B478" s="88" t="s">
        <v>1111</v>
      </c>
      <c r="C478" s="115" t="s">
        <v>1406</v>
      </c>
      <c r="D478" s="113">
        <v>0</v>
      </c>
      <c r="E478" s="113">
        <v>0</v>
      </c>
      <c r="F478" s="113">
        <v>0</v>
      </c>
      <c r="G478" s="113">
        <v>0</v>
      </c>
      <c r="H478" s="113">
        <v>0</v>
      </c>
      <c r="I478" s="113">
        <v>0</v>
      </c>
      <c r="J478" s="113">
        <v>0</v>
      </c>
      <c r="K478" s="113">
        <v>0</v>
      </c>
      <c r="L478" s="113">
        <v>0</v>
      </c>
      <c r="M478" s="113">
        <v>0</v>
      </c>
      <c r="N478" s="113">
        <v>0</v>
      </c>
      <c r="O478" s="113">
        <v>0</v>
      </c>
      <c r="P478" s="113">
        <v>0</v>
      </c>
      <c r="Q478" s="113">
        <v>0</v>
      </c>
      <c r="R478" s="113">
        <v>0</v>
      </c>
      <c r="S478" s="113">
        <v>0</v>
      </c>
      <c r="T478" s="113">
        <v>0</v>
      </c>
      <c r="U478" s="113">
        <v>0</v>
      </c>
      <c r="V478" s="113">
        <v>0</v>
      </c>
      <c r="W478" s="113">
        <v>0</v>
      </c>
      <c r="X478" s="113">
        <v>0</v>
      </c>
      <c r="Y478" s="113">
        <v>0</v>
      </c>
      <c r="Z478" s="113">
        <v>0</v>
      </c>
      <c r="AA478" s="113">
        <v>0</v>
      </c>
      <c r="AB478" s="113">
        <v>0</v>
      </c>
      <c r="AC478" s="113">
        <v>0</v>
      </c>
      <c r="AD478" s="113">
        <v>0</v>
      </c>
      <c r="AE478" s="113">
        <v>0</v>
      </c>
      <c r="AF478" s="113">
        <v>0</v>
      </c>
      <c r="AG478" s="113">
        <v>0</v>
      </c>
      <c r="AH478" s="113">
        <v>0</v>
      </c>
      <c r="AI478" s="113">
        <v>0</v>
      </c>
      <c r="AJ478" s="113">
        <v>0</v>
      </c>
      <c r="AK478" s="113">
        <v>0</v>
      </c>
      <c r="AL478" s="113">
        <v>0</v>
      </c>
      <c r="AM478" s="113">
        <f t="shared" si="7"/>
        <v>0</v>
      </c>
      <c r="AP478" s="70"/>
    </row>
    <row r="479" spans="1:42" ht="33" hidden="1" customHeight="1">
      <c r="A479" s="87">
        <v>1528</v>
      </c>
      <c r="B479" s="88" t="s">
        <v>1112</v>
      </c>
      <c r="C479" s="115" t="s">
        <v>1406</v>
      </c>
      <c r="D479" s="113">
        <v>0</v>
      </c>
      <c r="E479" s="113">
        <v>0</v>
      </c>
      <c r="F479" s="113">
        <v>0</v>
      </c>
      <c r="G479" s="113">
        <v>0</v>
      </c>
      <c r="H479" s="113">
        <v>0</v>
      </c>
      <c r="I479" s="113">
        <v>0</v>
      </c>
      <c r="J479" s="113">
        <v>0</v>
      </c>
      <c r="K479" s="113">
        <v>0</v>
      </c>
      <c r="L479" s="113">
        <v>0</v>
      </c>
      <c r="M479" s="113">
        <v>0</v>
      </c>
      <c r="N479" s="113">
        <v>0</v>
      </c>
      <c r="O479" s="113">
        <v>0</v>
      </c>
      <c r="P479" s="113">
        <v>0</v>
      </c>
      <c r="Q479" s="113">
        <v>0</v>
      </c>
      <c r="R479" s="113">
        <v>0</v>
      </c>
      <c r="S479" s="113">
        <v>0</v>
      </c>
      <c r="T479" s="113">
        <v>0</v>
      </c>
      <c r="U479" s="113">
        <v>0</v>
      </c>
      <c r="V479" s="113">
        <v>0</v>
      </c>
      <c r="W479" s="113">
        <v>0</v>
      </c>
      <c r="X479" s="113">
        <v>0</v>
      </c>
      <c r="Y479" s="113">
        <v>0</v>
      </c>
      <c r="Z479" s="113">
        <v>0</v>
      </c>
      <c r="AA479" s="113">
        <v>0</v>
      </c>
      <c r="AB479" s="113">
        <v>0</v>
      </c>
      <c r="AC479" s="113">
        <v>0</v>
      </c>
      <c r="AD479" s="113">
        <v>0</v>
      </c>
      <c r="AE479" s="113">
        <v>0</v>
      </c>
      <c r="AF479" s="113">
        <v>0</v>
      </c>
      <c r="AG479" s="113">
        <v>0</v>
      </c>
      <c r="AH479" s="113">
        <v>0</v>
      </c>
      <c r="AI479" s="113">
        <v>0</v>
      </c>
      <c r="AJ479" s="113">
        <v>0</v>
      </c>
      <c r="AK479" s="113">
        <v>0</v>
      </c>
      <c r="AL479" s="113">
        <v>0</v>
      </c>
      <c r="AM479" s="113">
        <f t="shared" si="7"/>
        <v>0</v>
      </c>
      <c r="AP479" s="70"/>
    </row>
    <row r="480" spans="1:42" ht="33" hidden="1" customHeight="1">
      <c r="A480" s="87">
        <v>1529</v>
      </c>
      <c r="B480" s="88" t="s">
        <v>1113</v>
      </c>
      <c r="C480" s="115" t="s">
        <v>1406</v>
      </c>
      <c r="D480" s="113">
        <v>0</v>
      </c>
      <c r="E480" s="113">
        <v>0</v>
      </c>
      <c r="F480" s="113">
        <v>0</v>
      </c>
      <c r="G480" s="113">
        <v>0</v>
      </c>
      <c r="H480" s="113">
        <v>0</v>
      </c>
      <c r="I480" s="113">
        <v>0</v>
      </c>
      <c r="J480" s="113">
        <v>0</v>
      </c>
      <c r="K480" s="113">
        <v>0</v>
      </c>
      <c r="L480" s="113">
        <v>0</v>
      </c>
      <c r="M480" s="113">
        <v>0</v>
      </c>
      <c r="N480" s="113">
        <v>0</v>
      </c>
      <c r="O480" s="113">
        <v>0</v>
      </c>
      <c r="P480" s="113">
        <v>0</v>
      </c>
      <c r="Q480" s="113">
        <v>0</v>
      </c>
      <c r="R480" s="113">
        <v>0</v>
      </c>
      <c r="S480" s="113">
        <v>0</v>
      </c>
      <c r="T480" s="113">
        <v>0</v>
      </c>
      <c r="U480" s="113">
        <v>0</v>
      </c>
      <c r="V480" s="113">
        <v>0</v>
      </c>
      <c r="W480" s="113">
        <v>0</v>
      </c>
      <c r="X480" s="113">
        <v>0</v>
      </c>
      <c r="Y480" s="113">
        <v>0</v>
      </c>
      <c r="Z480" s="113">
        <v>0</v>
      </c>
      <c r="AA480" s="113">
        <v>0</v>
      </c>
      <c r="AB480" s="113">
        <v>0</v>
      </c>
      <c r="AC480" s="113">
        <v>0</v>
      </c>
      <c r="AD480" s="113">
        <v>0</v>
      </c>
      <c r="AE480" s="113">
        <v>0</v>
      </c>
      <c r="AF480" s="113">
        <v>0</v>
      </c>
      <c r="AG480" s="113">
        <v>0</v>
      </c>
      <c r="AH480" s="113">
        <v>0</v>
      </c>
      <c r="AI480" s="113">
        <v>0</v>
      </c>
      <c r="AJ480" s="113">
        <v>0</v>
      </c>
      <c r="AK480" s="113">
        <v>0</v>
      </c>
      <c r="AL480" s="113">
        <v>0</v>
      </c>
      <c r="AM480" s="113">
        <f t="shared" si="7"/>
        <v>0</v>
      </c>
      <c r="AP480" s="70"/>
    </row>
    <row r="481" spans="1:42" ht="33" hidden="1" customHeight="1">
      <c r="A481" s="87">
        <v>1530</v>
      </c>
      <c r="B481" s="88" t="s">
        <v>1114</v>
      </c>
      <c r="C481" s="115" t="s">
        <v>1406</v>
      </c>
      <c r="D481" s="113">
        <v>0</v>
      </c>
      <c r="E481" s="113">
        <v>0</v>
      </c>
      <c r="F481" s="113">
        <v>0</v>
      </c>
      <c r="G481" s="113">
        <v>0</v>
      </c>
      <c r="H481" s="113">
        <v>0</v>
      </c>
      <c r="I481" s="113">
        <v>0</v>
      </c>
      <c r="J481" s="113">
        <v>0</v>
      </c>
      <c r="K481" s="113">
        <v>0</v>
      </c>
      <c r="L481" s="113">
        <v>0</v>
      </c>
      <c r="M481" s="113">
        <v>0</v>
      </c>
      <c r="N481" s="113">
        <v>0</v>
      </c>
      <c r="O481" s="113">
        <v>0</v>
      </c>
      <c r="P481" s="113">
        <v>0</v>
      </c>
      <c r="Q481" s="113">
        <v>0</v>
      </c>
      <c r="R481" s="113">
        <v>0</v>
      </c>
      <c r="S481" s="113">
        <v>0</v>
      </c>
      <c r="T481" s="113">
        <v>0</v>
      </c>
      <c r="U481" s="113">
        <v>0</v>
      </c>
      <c r="V481" s="113">
        <v>0</v>
      </c>
      <c r="W481" s="113">
        <v>0</v>
      </c>
      <c r="X481" s="113">
        <v>0</v>
      </c>
      <c r="Y481" s="113">
        <v>0</v>
      </c>
      <c r="Z481" s="113">
        <v>0</v>
      </c>
      <c r="AA481" s="113">
        <v>0</v>
      </c>
      <c r="AB481" s="113">
        <v>0</v>
      </c>
      <c r="AC481" s="113">
        <v>0</v>
      </c>
      <c r="AD481" s="113">
        <v>0</v>
      </c>
      <c r="AE481" s="113">
        <v>0</v>
      </c>
      <c r="AF481" s="113">
        <v>0</v>
      </c>
      <c r="AG481" s="113">
        <v>0</v>
      </c>
      <c r="AH481" s="113">
        <v>0</v>
      </c>
      <c r="AI481" s="113">
        <v>0</v>
      </c>
      <c r="AJ481" s="113">
        <v>0</v>
      </c>
      <c r="AK481" s="113">
        <v>0</v>
      </c>
      <c r="AL481" s="113">
        <v>0</v>
      </c>
      <c r="AM481" s="113">
        <f t="shared" si="7"/>
        <v>0</v>
      </c>
      <c r="AP481" s="70"/>
    </row>
    <row r="482" spans="1:42" ht="33" hidden="1" customHeight="1">
      <c r="A482" s="87">
        <v>1531</v>
      </c>
      <c r="B482" s="88" t="s">
        <v>1115</v>
      </c>
      <c r="C482" s="115" t="s">
        <v>1406</v>
      </c>
      <c r="D482" s="113">
        <v>0</v>
      </c>
      <c r="E482" s="113">
        <v>0</v>
      </c>
      <c r="F482" s="113">
        <v>0</v>
      </c>
      <c r="G482" s="113">
        <v>0</v>
      </c>
      <c r="H482" s="113">
        <v>0</v>
      </c>
      <c r="I482" s="113">
        <v>0</v>
      </c>
      <c r="J482" s="113">
        <v>0</v>
      </c>
      <c r="K482" s="113">
        <v>0</v>
      </c>
      <c r="L482" s="113">
        <v>0</v>
      </c>
      <c r="M482" s="113">
        <v>0</v>
      </c>
      <c r="N482" s="113">
        <v>0</v>
      </c>
      <c r="O482" s="113">
        <v>0</v>
      </c>
      <c r="P482" s="113">
        <v>0</v>
      </c>
      <c r="Q482" s="113">
        <v>0</v>
      </c>
      <c r="R482" s="113">
        <v>0</v>
      </c>
      <c r="S482" s="113">
        <v>0</v>
      </c>
      <c r="T482" s="113">
        <v>0</v>
      </c>
      <c r="U482" s="113">
        <v>0</v>
      </c>
      <c r="V482" s="113">
        <v>0</v>
      </c>
      <c r="W482" s="113">
        <v>0</v>
      </c>
      <c r="X482" s="113">
        <v>0</v>
      </c>
      <c r="Y482" s="113">
        <v>0</v>
      </c>
      <c r="Z482" s="113">
        <v>0</v>
      </c>
      <c r="AA482" s="113">
        <v>0</v>
      </c>
      <c r="AB482" s="113">
        <v>0</v>
      </c>
      <c r="AC482" s="113">
        <v>0</v>
      </c>
      <c r="AD482" s="113">
        <v>0</v>
      </c>
      <c r="AE482" s="113">
        <v>0</v>
      </c>
      <c r="AF482" s="113">
        <v>0</v>
      </c>
      <c r="AG482" s="113">
        <v>0</v>
      </c>
      <c r="AH482" s="113">
        <v>0</v>
      </c>
      <c r="AI482" s="113">
        <v>0</v>
      </c>
      <c r="AJ482" s="113">
        <v>0</v>
      </c>
      <c r="AK482" s="113">
        <v>0</v>
      </c>
      <c r="AL482" s="113">
        <v>0</v>
      </c>
      <c r="AM482" s="113">
        <f t="shared" si="7"/>
        <v>0</v>
      </c>
      <c r="AP482" s="70"/>
    </row>
    <row r="483" spans="1:42" ht="33" hidden="1" customHeight="1">
      <c r="A483" s="87">
        <v>1532</v>
      </c>
      <c r="B483" s="88" t="s">
        <v>1116</v>
      </c>
      <c r="C483" s="115" t="s">
        <v>1406</v>
      </c>
      <c r="D483" s="113">
        <v>0</v>
      </c>
      <c r="E483" s="113">
        <v>0</v>
      </c>
      <c r="F483" s="113">
        <v>0</v>
      </c>
      <c r="G483" s="113">
        <v>0</v>
      </c>
      <c r="H483" s="113">
        <v>0</v>
      </c>
      <c r="I483" s="113">
        <v>0</v>
      </c>
      <c r="J483" s="113">
        <v>0</v>
      </c>
      <c r="K483" s="113">
        <v>0</v>
      </c>
      <c r="L483" s="113">
        <v>0</v>
      </c>
      <c r="M483" s="113">
        <v>0</v>
      </c>
      <c r="N483" s="113">
        <v>0</v>
      </c>
      <c r="O483" s="113">
        <v>0</v>
      </c>
      <c r="P483" s="113">
        <v>0</v>
      </c>
      <c r="Q483" s="113">
        <v>0</v>
      </c>
      <c r="R483" s="113">
        <v>0</v>
      </c>
      <c r="S483" s="113">
        <v>0</v>
      </c>
      <c r="T483" s="113">
        <v>0</v>
      </c>
      <c r="U483" s="113">
        <v>0</v>
      </c>
      <c r="V483" s="113">
        <v>0</v>
      </c>
      <c r="W483" s="113">
        <v>0</v>
      </c>
      <c r="X483" s="113">
        <v>0</v>
      </c>
      <c r="Y483" s="113">
        <v>0</v>
      </c>
      <c r="Z483" s="113">
        <v>0</v>
      </c>
      <c r="AA483" s="113">
        <v>0</v>
      </c>
      <c r="AB483" s="113">
        <v>0</v>
      </c>
      <c r="AC483" s="113">
        <v>0</v>
      </c>
      <c r="AD483" s="113">
        <v>0</v>
      </c>
      <c r="AE483" s="113">
        <v>0</v>
      </c>
      <c r="AF483" s="113">
        <v>0</v>
      </c>
      <c r="AG483" s="113">
        <v>0</v>
      </c>
      <c r="AH483" s="113">
        <v>0</v>
      </c>
      <c r="AI483" s="113">
        <v>0</v>
      </c>
      <c r="AJ483" s="113">
        <v>0</v>
      </c>
      <c r="AK483" s="113">
        <v>0</v>
      </c>
      <c r="AL483" s="113">
        <v>0</v>
      </c>
      <c r="AM483" s="113">
        <f t="shared" si="7"/>
        <v>0</v>
      </c>
      <c r="AP483" s="70"/>
    </row>
    <row r="484" spans="1:42" ht="33" hidden="1" customHeight="1">
      <c r="A484" s="87">
        <v>1533</v>
      </c>
      <c r="B484" s="88" t="s">
        <v>1117</v>
      </c>
      <c r="C484" s="115" t="s">
        <v>1406</v>
      </c>
      <c r="D484" s="113">
        <v>0</v>
      </c>
      <c r="E484" s="113">
        <v>0</v>
      </c>
      <c r="F484" s="113">
        <v>0</v>
      </c>
      <c r="G484" s="113">
        <v>0</v>
      </c>
      <c r="H484" s="113">
        <v>0</v>
      </c>
      <c r="I484" s="113">
        <v>0</v>
      </c>
      <c r="J484" s="113">
        <v>0</v>
      </c>
      <c r="K484" s="113">
        <v>0</v>
      </c>
      <c r="L484" s="113">
        <v>0</v>
      </c>
      <c r="M484" s="113">
        <v>0</v>
      </c>
      <c r="N484" s="113">
        <v>0</v>
      </c>
      <c r="O484" s="113">
        <v>0</v>
      </c>
      <c r="P484" s="113">
        <v>0</v>
      </c>
      <c r="Q484" s="113">
        <v>0</v>
      </c>
      <c r="R484" s="113">
        <v>0</v>
      </c>
      <c r="S484" s="113">
        <v>0</v>
      </c>
      <c r="T484" s="113">
        <v>0</v>
      </c>
      <c r="U484" s="113">
        <v>0</v>
      </c>
      <c r="V484" s="113">
        <v>0</v>
      </c>
      <c r="W484" s="113">
        <v>0</v>
      </c>
      <c r="X484" s="113">
        <v>0</v>
      </c>
      <c r="Y484" s="113">
        <v>0</v>
      </c>
      <c r="Z484" s="113">
        <v>0</v>
      </c>
      <c r="AA484" s="113">
        <v>0</v>
      </c>
      <c r="AB484" s="113">
        <v>0</v>
      </c>
      <c r="AC484" s="113">
        <v>0</v>
      </c>
      <c r="AD484" s="113">
        <v>0</v>
      </c>
      <c r="AE484" s="113">
        <v>0</v>
      </c>
      <c r="AF484" s="113">
        <v>0</v>
      </c>
      <c r="AG484" s="113">
        <v>0</v>
      </c>
      <c r="AH484" s="113">
        <v>0</v>
      </c>
      <c r="AI484" s="113">
        <v>0</v>
      </c>
      <c r="AJ484" s="113">
        <v>0</v>
      </c>
      <c r="AK484" s="113">
        <v>0</v>
      </c>
      <c r="AL484" s="113">
        <v>0</v>
      </c>
      <c r="AM484" s="113">
        <f t="shared" si="7"/>
        <v>0</v>
      </c>
      <c r="AP484" s="70"/>
    </row>
    <row r="485" spans="1:42" ht="33" hidden="1" customHeight="1">
      <c r="A485" s="87">
        <v>1534</v>
      </c>
      <c r="B485" s="88" t="s">
        <v>1118</v>
      </c>
      <c r="C485" s="115" t="s">
        <v>1406</v>
      </c>
      <c r="D485" s="113">
        <v>0</v>
      </c>
      <c r="E485" s="113">
        <v>0</v>
      </c>
      <c r="F485" s="113">
        <v>0</v>
      </c>
      <c r="G485" s="113">
        <v>0</v>
      </c>
      <c r="H485" s="113">
        <v>0</v>
      </c>
      <c r="I485" s="113">
        <v>0</v>
      </c>
      <c r="J485" s="113">
        <v>0</v>
      </c>
      <c r="K485" s="113">
        <v>0</v>
      </c>
      <c r="L485" s="113">
        <v>0</v>
      </c>
      <c r="M485" s="113">
        <v>0</v>
      </c>
      <c r="N485" s="113">
        <v>0</v>
      </c>
      <c r="O485" s="113">
        <v>0</v>
      </c>
      <c r="P485" s="113">
        <v>0</v>
      </c>
      <c r="Q485" s="113">
        <v>0</v>
      </c>
      <c r="R485" s="113">
        <v>0</v>
      </c>
      <c r="S485" s="113">
        <v>0</v>
      </c>
      <c r="T485" s="113">
        <v>0</v>
      </c>
      <c r="U485" s="113">
        <v>0</v>
      </c>
      <c r="V485" s="113">
        <v>0</v>
      </c>
      <c r="W485" s="113">
        <v>0</v>
      </c>
      <c r="X485" s="113">
        <v>0</v>
      </c>
      <c r="Y485" s="113">
        <v>0</v>
      </c>
      <c r="Z485" s="113">
        <v>0</v>
      </c>
      <c r="AA485" s="113">
        <v>0</v>
      </c>
      <c r="AB485" s="113">
        <v>0</v>
      </c>
      <c r="AC485" s="113">
        <v>0</v>
      </c>
      <c r="AD485" s="113">
        <v>0</v>
      </c>
      <c r="AE485" s="113">
        <v>0</v>
      </c>
      <c r="AF485" s="113">
        <v>0</v>
      </c>
      <c r="AG485" s="113">
        <v>0</v>
      </c>
      <c r="AH485" s="113">
        <v>0</v>
      </c>
      <c r="AI485" s="113">
        <v>0</v>
      </c>
      <c r="AJ485" s="113">
        <v>0</v>
      </c>
      <c r="AK485" s="113">
        <v>0</v>
      </c>
      <c r="AL485" s="113">
        <v>0</v>
      </c>
      <c r="AM485" s="113">
        <f t="shared" si="7"/>
        <v>0</v>
      </c>
      <c r="AP485" s="70"/>
    </row>
    <row r="486" spans="1:42" ht="33" hidden="1" customHeight="1">
      <c r="A486" s="87">
        <v>1535</v>
      </c>
      <c r="B486" s="88" t="s">
        <v>1119</v>
      </c>
      <c r="C486" s="115" t="s">
        <v>1406</v>
      </c>
      <c r="D486" s="113">
        <v>0</v>
      </c>
      <c r="E486" s="113">
        <v>0</v>
      </c>
      <c r="F486" s="113">
        <v>0</v>
      </c>
      <c r="G486" s="113">
        <v>0</v>
      </c>
      <c r="H486" s="113">
        <v>0</v>
      </c>
      <c r="I486" s="113">
        <v>0</v>
      </c>
      <c r="J486" s="113">
        <v>0</v>
      </c>
      <c r="K486" s="113">
        <v>0</v>
      </c>
      <c r="L486" s="113">
        <v>0</v>
      </c>
      <c r="M486" s="113">
        <v>0</v>
      </c>
      <c r="N486" s="113">
        <v>0</v>
      </c>
      <c r="O486" s="113">
        <v>0</v>
      </c>
      <c r="P486" s="113">
        <v>0</v>
      </c>
      <c r="Q486" s="113">
        <v>0</v>
      </c>
      <c r="R486" s="113">
        <v>0</v>
      </c>
      <c r="S486" s="113">
        <v>0</v>
      </c>
      <c r="T486" s="113">
        <v>0</v>
      </c>
      <c r="U486" s="113">
        <v>0</v>
      </c>
      <c r="V486" s="113">
        <v>0</v>
      </c>
      <c r="W486" s="113">
        <v>0</v>
      </c>
      <c r="X486" s="113">
        <v>0</v>
      </c>
      <c r="Y486" s="113">
        <v>0</v>
      </c>
      <c r="Z486" s="113">
        <v>0</v>
      </c>
      <c r="AA486" s="113">
        <v>0</v>
      </c>
      <c r="AB486" s="113">
        <v>0</v>
      </c>
      <c r="AC486" s="113">
        <v>0</v>
      </c>
      <c r="AD486" s="113">
        <v>0</v>
      </c>
      <c r="AE486" s="113">
        <v>0</v>
      </c>
      <c r="AF486" s="113">
        <v>0</v>
      </c>
      <c r="AG486" s="113">
        <v>0</v>
      </c>
      <c r="AH486" s="113">
        <v>0</v>
      </c>
      <c r="AI486" s="113">
        <v>0</v>
      </c>
      <c r="AJ486" s="113">
        <v>0</v>
      </c>
      <c r="AK486" s="113">
        <v>0</v>
      </c>
      <c r="AL486" s="113">
        <v>0</v>
      </c>
      <c r="AM486" s="113">
        <f t="shared" si="7"/>
        <v>0</v>
      </c>
      <c r="AP486" s="70"/>
    </row>
    <row r="487" spans="1:42" ht="33" hidden="1" customHeight="1">
      <c r="A487" s="87">
        <v>1536</v>
      </c>
      <c r="B487" s="88" t="s">
        <v>1120</v>
      </c>
      <c r="C487" s="115" t="s">
        <v>1406</v>
      </c>
      <c r="D487" s="113">
        <v>0</v>
      </c>
      <c r="E487" s="113">
        <v>0</v>
      </c>
      <c r="F487" s="113">
        <v>0</v>
      </c>
      <c r="G487" s="113">
        <v>0</v>
      </c>
      <c r="H487" s="113">
        <v>0</v>
      </c>
      <c r="I487" s="113">
        <v>0</v>
      </c>
      <c r="J487" s="113">
        <v>0</v>
      </c>
      <c r="K487" s="113">
        <v>0</v>
      </c>
      <c r="L487" s="113">
        <v>0</v>
      </c>
      <c r="M487" s="113">
        <v>0</v>
      </c>
      <c r="N487" s="113">
        <v>0</v>
      </c>
      <c r="O487" s="113">
        <v>0</v>
      </c>
      <c r="P487" s="113">
        <v>0</v>
      </c>
      <c r="Q487" s="113">
        <v>0</v>
      </c>
      <c r="R487" s="113">
        <v>0</v>
      </c>
      <c r="S487" s="113">
        <v>0</v>
      </c>
      <c r="T487" s="113">
        <v>0</v>
      </c>
      <c r="U487" s="113">
        <v>0</v>
      </c>
      <c r="V487" s="113">
        <v>0</v>
      </c>
      <c r="W487" s="113">
        <v>0</v>
      </c>
      <c r="X487" s="113">
        <v>0</v>
      </c>
      <c r="Y487" s="113">
        <v>0</v>
      </c>
      <c r="Z487" s="113">
        <v>0</v>
      </c>
      <c r="AA487" s="113">
        <v>0</v>
      </c>
      <c r="AB487" s="113">
        <v>0</v>
      </c>
      <c r="AC487" s="113">
        <v>0</v>
      </c>
      <c r="AD487" s="113">
        <v>0</v>
      </c>
      <c r="AE487" s="113">
        <v>0</v>
      </c>
      <c r="AF487" s="113">
        <v>0</v>
      </c>
      <c r="AG487" s="113">
        <v>0</v>
      </c>
      <c r="AH487" s="113">
        <v>0</v>
      </c>
      <c r="AI487" s="113">
        <v>0</v>
      </c>
      <c r="AJ487" s="113">
        <v>0</v>
      </c>
      <c r="AK487" s="113">
        <v>0</v>
      </c>
      <c r="AL487" s="113">
        <v>0</v>
      </c>
      <c r="AM487" s="113">
        <f t="shared" si="7"/>
        <v>0</v>
      </c>
      <c r="AP487" s="70"/>
    </row>
    <row r="488" spans="1:42" ht="33" hidden="1" customHeight="1">
      <c r="A488" s="87">
        <v>1537</v>
      </c>
      <c r="B488" s="88" t="s">
        <v>1121</v>
      </c>
      <c r="C488" s="115" t="s">
        <v>1406</v>
      </c>
      <c r="D488" s="113">
        <v>0</v>
      </c>
      <c r="E488" s="113">
        <v>0</v>
      </c>
      <c r="F488" s="113">
        <v>0</v>
      </c>
      <c r="G488" s="113">
        <v>0</v>
      </c>
      <c r="H488" s="113">
        <v>0</v>
      </c>
      <c r="I488" s="113">
        <v>0</v>
      </c>
      <c r="J488" s="113">
        <v>0</v>
      </c>
      <c r="K488" s="113">
        <v>0</v>
      </c>
      <c r="L488" s="113">
        <v>0</v>
      </c>
      <c r="M488" s="113">
        <v>0</v>
      </c>
      <c r="N488" s="113">
        <v>0</v>
      </c>
      <c r="O488" s="113">
        <v>0</v>
      </c>
      <c r="P488" s="113">
        <v>0</v>
      </c>
      <c r="Q488" s="113">
        <v>0</v>
      </c>
      <c r="R488" s="113">
        <v>0</v>
      </c>
      <c r="S488" s="113">
        <v>0</v>
      </c>
      <c r="T488" s="113">
        <v>0</v>
      </c>
      <c r="U488" s="113">
        <v>0</v>
      </c>
      <c r="V488" s="113">
        <v>0</v>
      </c>
      <c r="W488" s="113">
        <v>0</v>
      </c>
      <c r="X488" s="113">
        <v>0</v>
      </c>
      <c r="Y488" s="113">
        <v>0</v>
      </c>
      <c r="Z488" s="113">
        <v>0</v>
      </c>
      <c r="AA488" s="113">
        <v>0</v>
      </c>
      <c r="AB488" s="113">
        <v>0</v>
      </c>
      <c r="AC488" s="113">
        <v>0</v>
      </c>
      <c r="AD488" s="113">
        <v>0</v>
      </c>
      <c r="AE488" s="113">
        <v>0</v>
      </c>
      <c r="AF488" s="113">
        <v>0</v>
      </c>
      <c r="AG488" s="113">
        <v>0</v>
      </c>
      <c r="AH488" s="113">
        <v>0</v>
      </c>
      <c r="AI488" s="113">
        <v>0</v>
      </c>
      <c r="AJ488" s="113">
        <v>0</v>
      </c>
      <c r="AK488" s="113">
        <v>0</v>
      </c>
      <c r="AL488" s="113">
        <v>0</v>
      </c>
      <c r="AM488" s="113">
        <f t="shared" si="7"/>
        <v>0</v>
      </c>
      <c r="AP488" s="70"/>
    </row>
    <row r="489" spans="1:42" ht="33" hidden="1" customHeight="1">
      <c r="A489" s="87">
        <v>1538</v>
      </c>
      <c r="B489" s="88" t="s">
        <v>1122</v>
      </c>
      <c r="C489" s="115" t="s">
        <v>1406</v>
      </c>
      <c r="D489" s="113">
        <v>0</v>
      </c>
      <c r="E489" s="113">
        <v>0</v>
      </c>
      <c r="F489" s="113">
        <v>0</v>
      </c>
      <c r="G489" s="113">
        <v>0</v>
      </c>
      <c r="H489" s="113">
        <v>0</v>
      </c>
      <c r="I489" s="113">
        <v>0</v>
      </c>
      <c r="J489" s="113">
        <v>0</v>
      </c>
      <c r="K489" s="113">
        <v>0</v>
      </c>
      <c r="L489" s="113">
        <v>0</v>
      </c>
      <c r="M489" s="113">
        <v>0</v>
      </c>
      <c r="N489" s="113">
        <v>0</v>
      </c>
      <c r="O489" s="113">
        <v>0</v>
      </c>
      <c r="P489" s="113">
        <v>0</v>
      </c>
      <c r="Q489" s="113">
        <v>0</v>
      </c>
      <c r="R489" s="113">
        <v>0</v>
      </c>
      <c r="S489" s="113">
        <v>0</v>
      </c>
      <c r="T489" s="113">
        <v>0</v>
      </c>
      <c r="U489" s="113">
        <v>0</v>
      </c>
      <c r="V489" s="113">
        <v>0</v>
      </c>
      <c r="W489" s="113">
        <v>0</v>
      </c>
      <c r="X489" s="113">
        <v>0</v>
      </c>
      <c r="Y489" s="113">
        <v>0</v>
      </c>
      <c r="Z489" s="113">
        <v>0</v>
      </c>
      <c r="AA489" s="113">
        <v>0</v>
      </c>
      <c r="AB489" s="113">
        <v>0</v>
      </c>
      <c r="AC489" s="113">
        <v>0</v>
      </c>
      <c r="AD489" s="113">
        <v>0</v>
      </c>
      <c r="AE489" s="113">
        <v>0</v>
      </c>
      <c r="AF489" s="113">
        <v>0</v>
      </c>
      <c r="AG489" s="113">
        <v>0</v>
      </c>
      <c r="AH489" s="113">
        <v>0</v>
      </c>
      <c r="AI489" s="113">
        <v>0</v>
      </c>
      <c r="AJ489" s="113">
        <v>0</v>
      </c>
      <c r="AK489" s="113">
        <v>0</v>
      </c>
      <c r="AL489" s="113">
        <v>0</v>
      </c>
      <c r="AM489" s="113">
        <f t="shared" si="7"/>
        <v>0</v>
      </c>
      <c r="AP489" s="70"/>
    </row>
    <row r="490" spans="1:42" ht="33" hidden="1" customHeight="1">
      <c r="A490" s="87">
        <v>1539</v>
      </c>
      <c r="B490" s="88" t="s">
        <v>1123</v>
      </c>
      <c r="C490" s="115" t="s">
        <v>1406</v>
      </c>
      <c r="D490" s="113">
        <v>0</v>
      </c>
      <c r="E490" s="113">
        <v>0</v>
      </c>
      <c r="F490" s="113">
        <v>0</v>
      </c>
      <c r="G490" s="113">
        <v>0</v>
      </c>
      <c r="H490" s="113">
        <v>0</v>
      </c>
      <c r="I490" s="113">
        <v>0</v>
      </c>
      <c r="J490" s="113">
        <v>0</v>
      </c>
      <c r="K490" s="113">
        <v>0</v>
      </c>
      <c r="L490" s="113">
        <v>0</v>
      </c>
      <c r="M490" s="113">
        <v>0</v>
      </c>
      <c r="N490" s="113">
        <v>0</v>
      </c>
      <c r="O490" s="113">
        <v>0</v>
      </c>
      <c r="P490" s="113">
        <v>0</v>
      </c>
      <c r="Q490" s="113">
        <v>0</v>
      </c>
      <c r="R490" s="113">
        <v>0</v>
      </c>
      <c r="S490" s="113">
        <v>0</v>
      </c>
      <c r="T490" s="113">
        <v>0</v>
      </c>
      <c r="U490" s="113">
        <v>0</v>
      </c>
      <c r="V490" s="113">
        <v>0</v>
      </c>
      <c r="W490" s="113">
        <v>0</v>
      </c>
      <c r="X490" s="113">
        <v>0</v>
      </c>
      <c r="Y490" s="113">
        <v>0</v>
      </c>
      <c r="Z490" s="113">
        <v>0</v>
      </c>
      <c r="AA490" s="113">
        <v>0</v>
      </c>
      <c r="AB490" s="113">
        <v>0</v>
      </c>
      <c r="AC490" s="113">
        <v>0</v>
      </c>
      <c r="AD490" s="113">
        <v>0</v>
      </c>
      <c r="AE490" s="113">
        <v>0</v>
      </c>
      <c r="AF490" s="113">
        <v>0</v>
      </c>
      <c r="AG490" s="113">
        <v>0</v>
      </c>
      <c r="AH490" s="113">
        <v>0</v>
      </c>
      <c r="AI490" s="113">
        <v>0</v>
      </c>
      <c r="AJ490" s="113">
        <v>0</v>
      </c>
      <c r="AK490" s="113">
        <v>0</v>
      </c>
      <c r="AL490" s="113">
        <v>0</v>
      </c>
      <c r="AM490" s="113">
        <f t="shared" si="7"/>
        <v>0</v>
      </c>
      <c r="AP490" s="70"/>
    </row>
    <row r="491" spans="1:42" ht="33" hidden="1" customHeight="1">
      <c r="A491" s="87">
        <v>1540</v>
      </c>
      <c r="B491" s="88" t="s">
        <v>1124</v>
      </c>
      <c r="C491" s="115" t="s">
        <v>1406</v>
      </c>
      <c r="D491" s="113">
        <v>0</v>
      </c>
      <c r="E491" s="113">
        <v>0</v>
      </c>
      <c r="F491" s="113">
        <v>0</v>
      </c>
      <c r="G491" s="113">
        <v>0</v>
      </c>
      <c r="H491" s="113">
        <v>0</v>
      </c>
      <c r="I491" s="113">
        <v>0</v>
      </c>
      <c r="J491" s="113">
        <v>0</v>
      </c>
      <c r="K491" s="113">
        <v>0</v>
      </c>
      <c r="L491" s="113">
        <v>0</v>
      </c>
      <c r="M491" s="113">
        <v>0</v>
      </c>
      <c r="N491" s="113">
        <v>0</v>
      </c>
      <c r="O491" s="113">
        <v>0</v>
      </c>
      <c r="P491" s="113">
        <v>0</v>
      </c>
      <c r="Q491" s="113">
        <v>0</v>
      </c>
      <c r="R491" s="113">
        <v>0</v>
      </c>
      <c r="S491" s="113">
        <v>0</v>
      </c>
      <c r="T491" s="113">
        <v>0</v>
      </c>
      <c r="U491" s="113">
        <v>0</v>
      </c>
      <c r="V491" s="113">
        <v>0</v>
      </c>
      <c r="W491" s="113">
        <v>0</v>
      </c>
      <c r="X491" s="113">
        <v>0</v>
      </c>
      <c r="Y491" s="113">
        <v>0</v>
      </c>
      <c r="Z491" s="113">
        <v>0</v>
      </c>
      <c r="AA491" s="113">
        <v>0</v>
      </c>
      <c r="AB491" s="113">
        <v>0</v>
      </c>
      <c r="AC491" s="113">
        <v>0</v>
      </c>
      <c r="AD491" s="113">
        <v>0</v>
      </c>
      <c r="AE491" s="113">
        <v>0</v>
      </c>
      <c r="AF491" s="113">
        <v>0</v>
      </c>
      <c r="AG491" s="113">
        <v>0</v>
      </c>
      <c r="AH491" s="113">
        <v>0</v>
      </c>
      <c r="AI491" s="113">
        <v>0</v>
      </c>
      <c r="AJ491" s="113">
        <v>0</v>
      </c>
      <c r="AK491" s="113">
        <v>0</v>
      </c>
      <c r="AL491" s="113">
        <v>0</v>
      </c>
      <c r="AM491" s="113">
        <f t="shared" si="7"/>
        <v>0</v>
      </c>
      <c r="AP491" s="70"/>
    </row>
    <row r="492" spans="1:42" ht="33" hidden="1" customHeight="1">
      <c r="A492" s="87">
        <v>1601</v>
      </c>
      <c r="B492" s="88" t="s">
        <v>1125</v>
      </c>
      <c r="C492" s="115" t="s">
        <v>1406</v>
      </c>
      <c r="D492" s="113">
        <v>0</v>
      </c>
      <c r="E492" s="113">
        <v>0</v>
      </c>
      <c r="F492" s="113">
        <v>0</v>
      </c>
      <c r="G492" s="113">
        <v>0</v>
      </c>
      <c r="H492" s="113">
        <v>0</v>
      </c>
      <c r="I492" s="113">
        <v>0</v>
      </c>
      <c r="J492" s="113">
        <v>0</v>
      </c>
      <c r="K492" s="113">
        <v>0</v>
      </c>
      <c r="L492" s="113">
        <v>0</v>
      </c>
      <c r="M492" s="113">
        <v>0</v>
      </c>
      <c r="N492" s="113">
        <v>0</v>
      </c>
      <c r="O492" s="113">
        <v>0</v>
      </c>
      <c r="P492" s="113">
        <v>0</v>
      </c>
      <c r="Q492" s="113">
        <v>0</v>
      </c>
      <c r="R492" s="113">
        <v>0</v>
      </c>
      <c r="S492" s="113">
        <v>0</v>
      </c>
      <c r="T492" s="113">
        <v>0</v>
      </c>
      <c r="U492" s="113">
        <v>0</v>
      </c>
      <c r="V492" s="113">
        <v>0</v>
      </c>
      <c r="W492" s="113">
        <v>0</v>
      </c>
      <c r="X492" s="113">
        <v>0</v>
      </c>
      <c r="Y492" s="113">
        <v>0</v>
      </c>
      <c r="Z492" s="113">
        <v>0</v>
      </c>
      <c r="AA492" s="113">
        <v>0</v>
      </c>
      <c r="AB492" s="113">
        <v>0</v>
      </c>
      <c r="AC492" s="113">
        <v>0</v>
      </c>
      <c r="AD492" s="113">
        <v>0</v>
      </c>
      <c r="AE492" s="113">
        <v>0</v>
      </c>
      <c r="AF492" s="113">
        <v>0</v>
      </c>
      <c r="AG492" s="113">
        <v>0</v>
      </c>
      <c r="AH492" s="113">
        <v>0</v>
      </c>
      <c r="AI492" s="113">
        <v>0</v>
      </c>
      <c r="AJ492" s="113">
        <v>0</v>
      </c>
      <c r="AK492" s="113">
        <v>0</v>
      </c>
      <c r="AL492" s="113">
        <v>0</v>
      </c>
      <c r="AM492" s="113">
        <f t="shared" si="7"/>
        <v>0</v>
      </c>
      <c r="AP492" s="70"/>
    </row>
    <row r="493" spans="1:42" ht="33" hidden="1" customHeight="1">
      <c r="A493" s="87">
        <v>1602</v>
      </c>
      <c r="B493" s="88" t="s">
        <v>1126</v>
      </c>
      <c r="C493" s="115" t="s">
        <v>1406</v>
      </c>
      <c r="D493" s="113">
        <v>0</v>
      </c>
      <c r="E493" s="113">
        <v>0</v>
      </c>
      <c r="F493" s="113">
        <v>0</v>
      </c>
      <c r="G493" s="113">
        <v>0</v>
      </c>
      <c r="H493" s="113">
        <v>0</v>
      </c>
      <c r="I493" s="113">
        <v>0</v>
      </c>
      <c r="J493" s="113">
        <v>0</v>
      </c>
      <c r="K493" s="113">
        <v>0</v>
      </c>
      <c r="L493" s="113">
        <v>0</v>
      </c>
      <c r="M493" s="113">
        <v>0</v>
      </c>
      <c r="N493" s="113">
        <v>0</v>
      </c>
      <c r="O493" s="113">
        <v>0</v>
      </c>
      <c r="P493" s="113">
        <v>0</v>
      </c>
      <c r="Q493" s="113">
        <v>0</v>
      </c>
      <c r="R493" s="113">
        <v>0</v>
      </c>
      <c r="S493" s="113">
        <v>0</v>
      </c>
      <c r="T493" s="113">
        <v>0</v>
      </c>
      <c r="U493" s="113">
        <v>0</v>
      </c>
      <c r="V493" s="113">
        <v>0</v>
      </c>
      <c r="W493" s="113">
        <v>0</v>
      </c>
      <c r="X493" s="113">
        <v>0</v>
      </c>
      <c r="Y493" s="113">
        <v>0</v>
      </c>
      <c r="Z493" s="113">
        <v>0</v>
      </c>
      <c r="AA493" s="113">
        <v>0</v>
      </c>
      <c r="AB493" s="113">
        <v>0</v>
      </c>
      <c r="AC493" s="113">
        <v>0</v>
      </c>
      <c r="AD493" s="113">
        <v>0</v>
      </c>
      <c r="AE493" s="113">
        <v>0</v>
      </c>
      <c r="AF493" s="113">
        <v>0</v>
      </c>
      <c r="AG493" s="113">
        <v>0</v>
      </c>
      <c r="AH493" s="113">
        <v>0</v>
      </c>
      <c r="AI493" s="113">
        <v>0</v>
      </c>
      <c r="AJ493" s="113">
        <v>0</v>
      </c>
      <c r="AK493" s="113">
        <v>0</v>
      </c>
      <c r="AL493" s="113">
        <v>0</v>
      </c>
      <c r="AM493" s="113">
        <f t="shared" si="7"/>
        <v>0</v>
      </c>
      <c r="AP493" s="70"/>
    </row>
    <row r="494" spans="1:42" ht="33" hidden="1" customHeight="1">
      <c r="A494" s="87">
        <v>1603</v>
      </c>
      <c r="B494" s="88" t="s">
        <v>1127</v>
      </c>
      <c r="C494" s="115" t="s">
        <v>1406</v>
      </c>
      <c r="D494" s="113">
        <v>0</v>
      </c>
      <c r="E494" s="113">
        <v>0</v>
      </c>
      <c r="F494" s="113">
        <v>0</v>
      </c>
      <c r="G494" s="113">
        <v>0</v>
      </c>
      <c r="H494" s="113">
        <v>0</v>
      </c>
      <c r="I494" s="113">
        <v>0</v>
      </c>
      <c r="J494" s="113">
        <v>0</v>
      </c>
      <c r="K494" s="113">
        <v>0</v>
      </c>
      <c r="L494" s="113">
        <v>0</v>
      </c>
      <c r="M494" s="113">
        <v>0</v>
      </c>
      <c r="N494" s="113">
        <v>0</v>
      </c>
      <c r="O494" s="113">
        <v>0</v>
      </c>
      <c r="P494" s="113">
        <v>0</v>
      </c>
      <c r="Q494" s="113">
        <v>0</v>
      </c>
      <c r="R494" s="113">
        <v>0</v>
      </c>
      <c r="S494" s="113">
        <v>0</v>
      </c>
      <c r="T494" s="113">
        <v>0</v>
      </c>
      <c r="U494" s="113">
        <v>0</v>
      </c>
      <c r="V494" s="113">
        <v>0</v>
      </c>
      <c r="W494" s="113">
        <v>0</v>
      </c>
      <c r="X494" s="113">
        <v>0</v>
      </c>
      <c r="Y494" s="113">
        <v>0</v>
      </c>
      <c r="Z494" s="113">
        <v>0</v>
      </c>
      <c r="AA494" s="113">
        <v>0</v>
      </c>
      <c r="AB494" s="113">
        <v>0</v>
      </c>
      <c r="AC494" s="113">
        <v>0</v>
      </c>
      <c r="AD494" s="113">
        <v>0</v>
      </c>
      <c r="AE494" s="113">
        <v>0</v>
      </c>
      <c r="AF494" s="113">
        <v>0</v>
      </c>
      <c r="AG494" s="113">
        <v>0</v>
      </c>
      <c r="AH494" s="113">
        <v>0</v>
      </c>
      <c r="AI494" s="113">
        <v>0</v>
      </c>
      <c r="AJ494" s="113">
        <v>0</v>
      </c>
      <c r="AK494" s="113">
        <v>0</v>
      </c>
      <c r="AL494" s="113">
        <v>0</v>
      </c>
      <c r="AM494" s="113">
        <f t="shared" si="7"/>
        <v>0</v>
      </c>
      <c r="AP494" s="70"/>
    </row>
    <row r="495" spans="1:42" ht="33" hidden="1" customHeight="1">
      <c r="A495" s="87">
        <v>1604</v>
      </c>
      <c r="B495" s="88" t="s">
        <v>1128</v>
      </c>
      <c r="C495" s="115" t="s">
        <v>1406</v>
      </c>
      <c r="D495" s="113">
        <v>0</v>
      </c>
      <c r="E495" s="113">
        <v>0</v>
      </c>
      <c r="F495" s="113">
        <v>0</v>
      </c>
      <c r="G495" s="113">
        <v>0</v>
      </c>
      <c r="H495" s="113">
        <v>0</v>
      </c>
      <c r="I495" s="113">
        <v>0</v>
      </c>
      <c r="J495" s="113">
        <v>0</v>
      </c>
      <c r="K495" s="113">
        <v>0</v>
      </c>
      <c r="L495" s="113">
        <v>0</v>
      </c>
      <c r="M495" s="113">
        <v>0</v>
      </c>
      <c r="N495" s="113">
        <v>0</v>
      </c>
      <c r="O495" s="113">
        <v>0</v>
      </c>
      <c r="P495" s="113">
        <v>0</v>
      </c>
      <c r="Q495" s="113">
        <v>0</v>
      </c>
      <c r="R495" s="113">
        <v>0</v>
      </c>
      <c r="S495" s="113">
        <v>0</v>
      </c>
      <c r="T495" s="113">
        <v>0</v>
      </c>
      <c r="U495" s="113">
        <v>0</v>
      </c>
      <c r="V495" s="113">
        <v>0</v>
      </c>
      <c r="W495" s="113">
        <v>0</v>
      </c>
      <c r="X495" s="113">
        <v>0</v>
      </c>
      <c r="Y495" s="113">
        <v>0</v>
      </c>
      <c r="Z495" s="113">
        <v>0</v>
      </c>
      <c r="AA495" s="113">
        <v>0</v>
      </c>
      <c r="AB495" s="113">
        <v>0</v>
      </c>
      <c r="AC495" s="113">
        <v>0</v>
      </c>
      <c r="AD495" s="113">
        <v>0</v>
      </c>
      <c r="AE495" s="113">
        <v>0</v>
      </c>
      <c r="AF495" s="113">
        <v>0</v>
      </c>
      <c r="AG495" s="113">
        <v>0</v>
      </c>
      <c r="AH495" s="113">
        <v>0</v>
      </c>
      <c r="AI495" s="113">
        <v>0</v>
      </c>
      <c r="AJ495" s="113">
        <v>0</v>
      </c>
      <c r="AK495" s="113">
        <v>0</v>
      </c>
      <c r="AL495" s="113">
        <v>0</v>
      </c>
      <c r="AM495" s="113">
        <f t="shared" si="7"/>
        <v>0</v>
      </c>
      <c r="AP495" s="70"/>
    </row>
    <row r="496" spans="1:42" ht="33" hidden="1" customHeight="1">
      <c r="A496" s="87">
        <v>1605</v>
      </c>
      <c r="B496" s="88" t="s">
        <v>1129</v>
      </c>
      <c r="C496" s="115" t="s">
        <v>1406</v>
      </c>
      <c r="D496" s="113">
        <v>0</v>
      </c>
      <c r="E496" s="113">
        <v>0</v>
      </c>
      <c r="F496" s="113">
        <v>0</v>
      </c>
      <c r="G496" s="113">
        <v>0</v>
      </c>
      <c r="H496" s="113">
        <v>0</v>
      </c>
      <c r="I496" s="113">
        <v>0</v>
      </c>
      <c r="J496" s="113">
        <v>0</v>
      </c>
      <c r="K496" s="113">
        <v>0</v>
      </c>
      <c r="L496" s="113">
        <v>0</v>
      </c>
      <c r="M496" s="113">
        <v>0</v>
      </c>
      <c r="N496" s="113">
        <v>0</v>
      </c>
      <c r="O496" s="113">
        <v>0</v>
      </c>
      <c r="P496" s="113">
        <v>0</v>
      </c>
      <c r="Q496" s="113">
        <v>0</v>
      </c>
      <c r="R496" s="113">
        <v>0</v>
      </c>
      <c r="S496" s="113">
        <v>0</v>
      </c>
      <c r="T496" s="113">
        <v>0</v>
      </c>
      <c r="U496" s="113">
        <v>0</v>
      </c>
      <c r="V496" s="113">
        <v>0</v>
      </c>
      <c r="W496" s="113">
        <v>0</v>
      </c>
      <c r="X496" s="113">
        <v>0</v>
      </c>
      <c r="Y496" s="113">
        <v>0</v>
      </c>
      <c r="Z496" s="113">
        <v>0</v>
      </c>
      <c r="AA496" s="113">
        <v>0</v>
      </c>
      <c r="AB496" s="113">
        <v>0</v>
      </c>
      <c r="AC496" s="113">
        <v>0</v>
      </c>
      <c r="AD496" s="113">
        <v>0</v>
      </c>
      <c r="AE496" s="113">
        <v>0</v>
      </c>
      <c r="AF496" s="113">
        <v>0</v>
      </c>
      <c r="AG496" s="113">
        <v>0</v>
      </c>
      <c r="AH496" s="113">
        <v>0</v>
      </c>
      <c r="AI496" s="113">
        <v>0</v>
      </c>
      <c r="AJ496" s="113">
        <v>0</v>
      </c>
      <c r="AK496" s="113">
        <v>0</v>
      </c>
      <c r="AL496" s="113">
        <v>0</v>
      </c>
      <c r="AM496" s="113">
        <f t="shared" si="7"/>
        <v>0</v>
      </c>
      <c r="AP496" s="70"/>
    </row>
    <row r="497" spans="1:42" ht="33" hidden="1" customHeight="1">
      <c r="A497" s="87">
        <v>1606</v>
      </c>
      <c r="B497" s="88" t="s">
        <v>1130</v>
      </c>
      <c r="C497" s="115" t="s">
        <v>1406</v>
      </c>
      <c r="D497" s="113">
        <v>0</v>
      </c>
      <c r="E497" s="113">
        <v>0</v>
      </c>
      <c r="F497" s="113">
        <v>0</v>
      </c>
      <c r="G497" s="113">
        <v>0</v>
      </c>
      <c r="H497" s="113">
        <v>0</v>
      </c>
      <c r="I497" s="113">
        <v>0</v>
      </c>
      <c r="J497" s="113">
        <v>0</v>
      </c>
      <c r="K497" s="113">
        <v>0</v>
      </c>
      <c r="L497" s="113">
        <v>0</v>
      </c>
      <c r="M497" s="113">
        <v>0</v>
      </c>
      <c r="N497" s="113">
        <v>0</v>
      </c>
      <c r="O497" s="113">
        <v>0</v>
      </c>
      <c r="P497" s="113">
        <v>0</v>
      </c>
      <c r="Q497" s="113">
        <v>0</v>
      </c>
      <c r="R497" s="113">
        <v>0</v>
      </c>
      <c r="S497" s="113">
        <v>0</v>
      </c>
      <c r="T497" s="113">
        <v>0</v>
      </c>
      <c r="U497" s="113">
        <v>0</v>
      </c>
      <c r="V497" s="113">
        <v>0</v>
      </c>
      <c r="W497" s="113">
        <v>0</v>
      </c>
      <c r="X497" s="113">
        <v>0</v>
      </c>
      <c r="Y497" s="113">
        <v>0</v>
      </c>
      <c r="Z497" s="113">
        <v>0</v>
      </c>
      <c r="AA497" s="113">
        <v>0</v>
      </c>
      <c r="AB497" s="113">
        <v>0</v>
      </c>
      <c r="AC497" s="113">
        <v>0</v>
      </c>
      <c r="AD497" s="113">
        <v>0</v>
      </c>
      <c r="AE497" s="113">
        <v>0</v>
      </c>
      <c r="AF497" s="113">
        <v>0</v>
      </c>
      <c r="AG497" s="113">
        <v>0</v>
      </c>
      <c r="AH497" s="113">
        <v>0</v>
      </c>
      <c r="AI497" s="113">
        <v>0</v>
      </c>
      <c r="AJ497" s="113">
        <v>0</v>
      </c>
      <c r="AK497" s="113">
        <v>0</v>
      </c>
      <c r="AL497" s="113">
        <v>0</v>
      </c>
      <c r="AM497" s="113">
        <f t="shared" si="7"/>
        <v>0</v>
      </c>
      <c r="AP497" s="70"/>
    </row>
    <row r="498" spans="1:42" ht="33" hidden="1" customHeight="1">
      <c r="A498" s="87">
        <v>1607</v>
      </c>
      <c r="B498" s="88" t="s">
        <v>1131</v>
      </c>
      <c r="C498" s="115" t="s">
        <v>1406</v>
      </c>
      <c r="D498" s="113">
        <v>0</v>
      </c>
      <c r="E498" s="113">
        <v>0</v>
      </c>
      <c r="F498" s="113">
        <v>0</v>
      </c>
      <c r="G498" s="113">
        <v>0</v>
      </c>
      <c r="H498" s="113">
        <v>0</v>
      </c>
      <c r="I498" s="113">
        <v>0</v>
      </c>
      <c r="J498" s="113">
        <v>0</v>
      </c>
      <c r="K498" s="113">
        <v>0</v>
      </c>
      <c r="L498" s="113">
        <v>0</v>
      </c>
      <c r="M498" s="113">
        <v>0</v>
      </c>
      <c r="N498" s="113">
        <v>0</v>
      </c>
      <c r="O498" s="113">
        <v>0</v>
      </c>
      <c r="P498" s="113">
        <v>0</v>
      </c>
      <c r="Q498" s="113">
        <v>0</v>
      </c>
      <c r="R498" s="113">
        <v>0</v>
      </c>
      <c r="S498" s="113">
        <v>0</v>
      </c>
      <c r="T498" s="113">
        <v>0</v>
      </c>
      <c r="U498" s="113">
        <v>0</v>
      </c>
      <c r="V498" s="113">
        <v>0</v>
      </c>
      <c r="W498" s="113">
        <v>0</v>
      </c>
      <c r="X498" s="113">
        <v>0</v>
      </c>
      <c r="Y498" s="113">
        <v>0</v>
      </c>
      <c r="Z498" s="113">
        <v>0</v>
      </c>
      <c r="AA498" s="113">
        <v>0</v>
      </c>
      <c r="AB498" s="113">
        <v>0</v>
      </c>
      <c r="AC498" s="113">
        <v>0</v>
      </c>
      <c r="AD498" s="113">
        <v>0</v>
      </c>
      <c r="AE498" s="113">
        <v>0</v>
      </c>
      <c r="AF498" s="113">
        <v>0</v>
      </c>
      <c r="AG498" s="113">
        <v>0</v>
      </c>
      <c r="AH498" s="113">
        <v>0</v>
      </c>
      <c r="AI498" s="113">
        <v>0</v>
      </c>
      <c r="AJ498" s="113">
        <v>0</v>
      </c>
      <c r="AK498" s="113">
        <v>0</v>
      </c>
      <c r="AL498" s="113">
        <v>0</v>
      </c>
      <c r="AM498" s="113">
        <f t="shared" si="7"/>
        <v>0</v>
      </c>
      <c r="AP498" s="70"/>
    </row>
    <row r="499" spans="1:42" ht="33" hidden="1" customHeight="1">
      <c r="A499" s="87">
        <v>1608</v>
      </c>
      <c r="B499" s="88" t="s">
        <v>1132</v>
      </c>
      <c r="C499" s="115" t="s">
        <v>1406</v>
      </c>
      <c r="D499" s="113">
        <v>0</v>
      </c>
      <c r="E499" s="113">
        <v>0</v>
      </c>
      <c r="F499" s="113">
        <v>0</v>
      </c>
      <c r="G499" s="113">
        <v>0</v>
      </c>
      <c r="H499" s="113">
        <v>0</v>
      </c>
      <c r="I499" s="113">
        <v>0</v>
      </c>
      <c r="J499" s="113">
        <v>0</v>
      </c>
      <c r="K499" s="113">
        <v>0</v>
      </c>
      <c r="L499" s="113">
        <v>0</v>
      </c>
      <c r="M499" s="113">
        <v>0</v>
      </c>
      <c r="N499" s="113">
        <v>0</v>
      </c>
      <c r="O499" s="113">
        <v>0</v>
      </c>
      <c r="P499" s="113">
        <v>0</v>
      </c>
      <c r="Q499" s="113">
        <v>0</v>
      </c>
      <c r="R499" s="113">
        <v>0</v>
      </c>
      <c r="S499" s="113">
        <v>0</v>
      </c>
      <c r="T499" s="113">
        <v>0</v>
      </c>
      <c r="U499" s="113">
        <v>0</v>
      </c>
      <c r="V499" s="113">
        <v>0</v>
      </c>
      <c r="W499" s="113">
        <v>0</v>
      </c>
      <c r="X499" s="113">
        <v>0</v>
      </c>
      <c r="Y499" s="113">
        <v>0</v>
      </c>
      <c r="Z499" s="113">
        <v>0</v>
      </c>
      <c r="AA499" s="113">
        <v>0</v>
      </c>
      <c r="AB499" s="113">
        <v>0</v>
      </c>
      <c r="AC499" s="113">
        <v>0</v>
      </c>
      <c r="AD499" s="113">
        <v>0</v>
      </c>
      <c r="AE499" s="113">
        <v>0</v>
      </c>
      <c r="AF499" s="113">
        <v>0</v>
      </c>
      <c r="AG499" s="113">
        <v>0</v>
      </c>
      <c r="AH499" s="113">
        <v>0</v>
      </c>
      <c r="AI499" s="113">
        <v>0</v>
      </c>
      <c r="AJ499" s="113">
        <v>0</v>
      </c>
      <c r="AK499" s="113">
        <v>0</v>
      </c>
      <c r="AL499" s="113">
        <v>0</v>
      </c>
      <c r="AM499" s="113">
        <f t="shared" si="7"/>
        <v>0</v>
      </c>
      <c r="AP499" s="70"/>
    </row>
    <row r="500" spans="1:42" ht="33" hidden="1" customHeight="1">
      <c r="A500" s="87">
        <v>1609</v>
      </c>
      <c r="B500" s="88" t="s">
        <v>1133</v>
      </c>
      <c r="C500" s="115" t="s">
        <v>1406</v>
      </c>
      <c r="D500" s="113">
        <v>0</v>
      </c>
      <c r="E500" s="113">
        <v>0</v>
      </c>
      <c r="F500" s="113">
        <v>0</v>
      </c>
      <c r="G500" s="113">
        <v>0</v>
      </c>
      <c r="H500" s="113">
        <v>0</v>
      </c>
      <c r="I500" s="113">
        <v>0</v>
      </c>
      <c r="J500" s="113">
        <v>0</v>
      </c>
      <c r="K500" s="113">
        <v>0</v>
      </c>
      <c r="L500" s="113">
        <v>0</v>
      </c>
      <c r="M500" s="113">
        <v>0</v>
      </c>
      <c r="N500" s="113">
        <v>0</v>
      </c>
      <c r="O500" s="113">
        <v>0</v>
      </c>
      <c r="P500" s="113">
        <v>0</v>
      </c>
      <c r="Q500" s="113">
        <v>0</v>
      </c>
      <c r="R500" s="113">
        <v>0</v>
      </c>
      <c r="S500" s="113">
        <v>0</v>
      </c>
      <c r="T500" s="113">
        <v>0</v>
      </c>
      <c r="U500" s="113">
        <v>0</v>
      </c>
      <c r="V500" s="113">
        <v>0</v>
      </c>
      <c r="W500" s="113">
        <v>0</v>
      </c>
      <c r="X500" s="113">
        <v>0</v>
      </c>
      <c r="Y500" s="113">
        <v>0</v>
      </c>
      <c r="Z500" s="113">
        <v>0</v>
      </c>
      <c r="AA500" s="113">
        <v>0</v>
      </c>
      <c r="AB500" s="113">
        <v>0</v>
      </c>
      <c r="AC500" s="113">
        <v>0</v>
      </c>
      <c r="AD500" s="113">
        <v>0</v>
      </c>
      <c r="AE500" s="113">
        <v>0</v>
      </c>
      <c r="AF500" s="113">
        <v>0</v>
      </c>
      <c r="AG500" s="113">
        <v>0</v>
      </c>
      <c r="AH500" s="113">
        <v>0</v>
      </c>
      <c r="AI500" s="113">
        <v>0</v>
      </c>
      <c r="AJ500" s="113">
        <v>0</v>
      </c>
      <c r="AK500" s="113">
        <v>0</v>
      </c>
      <c r="AL500" s="113">
        <v>0</v>
      </c>
      <c r="AM500" s="113">
        <f t="shared" si="7"/>
        <v>0</v>
      </c>
      <c r="AP500" s="70"/>
    </row>
    <row r="501" spans="1:42" ht="33" hidden="1" customHeight="1">
      <c r="A501" s="87">
        <v>1610</v>
      </c>
      <c r="B501" s="88" t="s">
        <v>1134</v>
      </c>
      <c r="C501" s="115" t="s">
        <v>1406</v>
      </c>
      <c r="D501" s="113">
        <v>0</v>
      </c>
      <c r="E501" s="113">
        <v>0</v>
      </c>
      <c r="F501" s="113">
        <v>0</v>
      </c>
      <c r="G501" s="113">
        <v>0</v>
      </c>
      <c r="H501" s="113">
        <v>0</v>
      </c>
      <c r="I501" s="113">
        <v>0</v>
      </c>
      <c r="J501" s="113">
        <v>0</v>
      </c>
      <c r="K501" s="113">
        <v>0</v>
      </c>
      <c r="L501" s="113">
        <v>0</v>
      </c>
      <c r="M501" s="113">
        <v>0</v>
      </c>
      <c r="N501" s="113">
        <v>0</v>
      </c>
      <c r="O501" s="113">
        <v>0</v>
      </c>
      <c r="P501" s="113">
        <v>0</v>
      </c>
      <c r="Q501" s="113">
        <v>0</v>
      </c>
      <c r="R501" s="113">
        <v>0</v>
      </c>
      <c r="S501" s="113">
        <v>0</v>
      </c>
      <c r="T501" s="113">
        <v>0</v>
      </c>
      <c r="U501" s="113">
        <v>0</v>
      </c>
      <c r="V501" s="113">
        <v>0</v>
      </c>
      <c r="W501" s="113">
        <v>0</v>
      </c>
      <c r="X501" s="113">
        <v>0</v>
      </c>
      <c r="Y501" s="113">
        <v>0</v>
      </c>
      <c r="Z501" s="113">
        <v>0</v>
      </c>
      <c r="AA501" s="113">
        <v>0</v>
      </c>
      <c r="AB501" s="113">
        <v>0</v>
      </c>
      <c r="AC501" s="113">
        <v>0</v>
      </c>
      <c r="AD501" s="113">
        <v>0</v>
      </c>
      <c r="AE501" s="113">
        <v>0</v>
      </c>
      <c r="AF501" s="113">
        <v>0</v>
      </c>
      <c r="AG501" s="113">
        <v>0</v>
      </c>
      <c r="AH501" s="113">
        <v>0</v>
      </c>
      <c r="AI501" s="113">
        <v>0</v>
      </c>
      <c r="AJ501" s="113">
        <v>0</v>
      </c>
      <c r="AK501" s="113">
        <v>0</v>
      </c>
      <c r="AL501" s="113">
        <v>0</v>
      </c>
      <c r="AM501" s="113">
        <f t="shared" si="7"/>
        <v>0</v>
      </c>
      <c r="AP501" s="70"/>
    </row>
    <row r="502" spans="1:42" ht="33" hidden="1" customHeight="1">
      <c r="A502" s="87">
        <v>1611</v>
      </c>
      <c r="B502" s="88" t="s">
        <v>1135</v>
      </c>
      <c r="C502" s="115" t="s">
        <v>1406</v>
      </c>
      <c r="D502" s="113">
        <v>0</v>
      </c>
      <c r="E502" s="113">
        <v>0</v>
      </c>
      <c r="F502" s="113">
        <v>0</v>
      </c>
      <c r="G502" s="113">
        <v>0</v>
      </c>
      <c r="H502" s="113">
        <v>0</v>
      </c>
      <c r="I502" s="113">
        <v>0</v>
      </c>
      <c r="J502" s="113">
        <v>0</v>
      </c>
      <c r="K502" s="113">
        <v>0</v>
      </c>
      <c r="L502" s="113">
        <v>0</v>
      </c>
      <c r="M502" s="113">
        <v>0</v>
      </c>
      <c r="N502" s="113">
        <v>0</v>
      </c>
      <c r="O502" s="113">
        <v>0</v>
      </c>
      <c r="P502" s="113">
        <v>0</v>
      </c>
      <c r="Q502" s="113">
        <v>0</v>
      </c>
      <c r="R502" s="113">
        <v>0</v>
      </c>
      <c r="S502" s="113">
        <v>0</v>
      </c>
      <c r="T502" s="113">
        <v>0</v>
      </c>
      <c r="U502" s="113">
        <v>0</v>
      </c>
      <c r="V502" s="113">
        <v>0</v>
      </c>
      <c r="W502" s="113">
        <v>0</v>
      </c>
      <c r="X502" s="113">
        <v>0</v>
      </c>
      <c r="Y502" s="113">
        <v>0</v>
      </c>
      <c r="Z502" s="113">
        <v>0</v>
      </c>
      <c r="AA502" s="113">
        <v>0</v>
      </c>
      <c r="AB502" s="113">
        <v>0</v>
      </c>
      <c r="AC502" s="113">
        <v>0</v>
      </c>
      <c r="AD502" s="113">
        <v>0</v>
      </c>
      <c r="AE502" s="113">
        <v>0</v>
      </c>
      <c r="AF502" s="113">
        <v>0</v>
      </c>
      <c r="AG502" s="113">
        <v>0</v>
      </c>
      <c r="AH502" s="113">
        <v>0</v>
      </c>
      <c r="AI502" s="113">
        <v>0</v>
      </c>
      <c r="AJ502" s="113">
        <v>0</v>
      </c>
      <c r="AK502" s="113">
        <v>0</v>
      </c>
      <c r="AL502" s="113">
        <v>0</v>
      </c>
      <c r="AM502" s="113">
        <f t="shared" si="7"/>
        <v>0</v>
      </c>
      <c r="AP502" s="70"/>
    </row>
    <row r="503" spans="1:42" ht="33" hidden="1" customHeight="1">
      <c r="A503" s="87">
        <v>1701</v>
      </c>
      <c r="B503" s="88" t="s">
        <v>1136</v>
      </c>
      <c r="C503" s="115" t="s">
        <v>1406</v>
      </c>
      <c r="D503" s="113">
        <v>0</v>
      </c>
      <c r="E503" s="113">
        <v>0</v>
      </c>
      <c r="F503" s="113">
        <v>0</v>
      </c>
      <c r="G503" s="113">
        <v>0</v>
      </c>
      <c r="H503" s="113">
        <v>0</v>
      </c>
      <c r="I503" s="113">
        <v>0</v>
      </c>
      <c r="J503" s="113">
        <v>0</v>
      </c>
      <c r="K503" s="113">
        <v>0</v>
      </c>
      <c r="L503" s="113">
        <v>0</v>
      </c>
      <c r="M503" s="113">
        <v>0</v>
      </c>
      <c r="N503" s="113">
        <v>0</v>
      </c>
      <c r="O503" s="113">
        <v>0</v>
      </c>
      <c r="P503" s="113">
        <v>0</v>
      </c>
      <c r="Q503" s="113">
        <v>0</v>
      </c>
      <c r="R503" s="113">
        <v>0</v>
      </c>
      <c r="S503" s="113">
        <v>0</v>
      </c>
      <c r="T503" s="113">
        <v>0</v>
      </c>
      <c r="U503" s="113">
        <v>0</v>
      </c>
      <c r="V503" s="113">
        <v>0</v>
      </c>
      <c r="W503" s="113">
        <v>0</v>
      </c>
      <c r="X503" s="113">
        <v>0</v>
      </c>
      <c r="Y503" s="113">
        <v>0</v>
      </c>
      <c r="Z503" s="113">
        <v>0</v>
      </c>
      <c r="AA503" s="113">
        <v>0</v>
      </c>
      <c r="AB503" s="113">
        <v>0</v>
      </c>
      <c r="AC503" s="113">
        <v>0</v>
      </c>
      <c r="AD503" s="113">
        <v>0</v>
      </c>
      <c r="AE503" s="113">
        <v>0</v>
      </c>
      <c r="AF503" s="113">
        <v>0</v>
      </c>
      <c r="AG503" s="113">
        <v>0</v>
      </c>
      <c r="AH503" s="113">
        <v>0</v>
      </c>
      <c r="AI503" s="113">
        <v>0</v>
      </c>
      <c r="AJ503" s="113">
        <v>0</v>
      </c>
      <c r="AK503" s="113">
        <v>0</v>
      </c>
      <c r="AL503" s="113">
        <v>0</v>
      </c>
      <c r="AM503" s="113">
        <f t="shared" si="7"/>
        <v>0</v>
      </c>
      <c r="AP503" s="70"/>
    </row>
    <row r="504" spans="1:42" ht="33" hidden="1" customHeight="1">
      <c r="A504" s="87">
        <v>1702</v>
      </c>
      <c r="B504" s="88" t="s">
        <v>1137</v>
      </c>
      <c r="C504" s="115" t="s">
        <v>1406</v>
      </c>
      <c r="D504" s="113">
        <v>0</v>
      </c>
      <c r="E504" s="113">
        <v>0</v>
      </c>
      <c r="F504" s="113">
        <v>0</v>
      </c>
      <c r="G504" s="113">
        <v>0</v>
      </c>
      <c r="H504" s="113">
        <v>0</v>
      </c>
      <c r="I504" s="113">
        <v>0</v>
      </c>
      <c r="J504" s="113">
        <v>0</v>
      </c>
      <c r="K504" s="113">
        <v>0</v>
      </c>
      <c r="L504" s="113">
        <v>0</v>
      </c>
      <c r="M504" s="113">
        <v>0</v>
      </c>
      <c r="N504" s="113">
        <v>0</v>
      </c>
      <c r="O504" s="113">
        <v>0</v>
      </c>
      <c r="P504" s="113">
        <v>0</v>
      </c>
      <c r="Q504" s="113">
        <v>0</v>
      </c>
      <c r="R504" s="113">
        <v>0</v>
      </c>
      <c r="S504" s="113">
        <v>0</v>
      </c>
      <c r="T504" s="113">
        <v>0</v>
      </c>
      <c r="U504" s="113">
        <v>0</v>
      </c>
      <c r="V504" s="113">
        <v>0</v>
      </c>
      <c r="W504" s="113">
        <v>0</v>
      </c>
      <c r="X504" s="113">
        <v>0</v>
      </c>
      <c r="Y504" s="113">
        <v>0</v>
      </c>
      <c r="Z504" s="113">
        <v>0</v>
      </c>
      <c r="AA504" s="113">
        <v>0</v>
      </c>
      <c r="AB504" s="113">
        <v>0</v>
      </c>
      <c r="AC504" s="113">
        <v>0</v>
      </c>
      <c r="AD504" s="113">
        <v>0</v>
      </c>
      <c r="AE504" s="113">
        <v>0</v>
      </c>
      <c r="AF504" s="113">
        <v>0</v>
      </c>
      <c r="AG504" s="113">
        <v>0</v>
      </c>
      <c r="AH504" s="113">
        <v>0</v>
      </c>
      <c r="AI504" s="113">
        <v>0</v>
      </c>
      <c r="AJ504" s="113">
        <v>0</v>
      </c>
      <c r="AK504" s="113">
        <v>0</v>
      </c>
      <c r="AL504" s="113">
        <v>0</v>
      </c>
      <c r="AM504" s="113">
        <f t="shared" si="7"/>
        <v>0</v>
      </c>
      <c r="AP504" s="70"/>
    </row>
    <row r="505" spans="1:42" ht="33" hidden="1" customHeight="1">
      <c r="A505" s="87">
        <v>1703</v>
      </c>
      <c r="B505" s="88" t="s">
        <v>1138</v>
      </c>
      <c r="C505" s="115" t="s">
        <v>1406</v>
      </c>
      <c r="D505" s="113">
        <v>0</v>
      </c>
      <c r="E505" s="113">
        <v>0</v>
      </c>
      <c r="F505" s="113">
        <v>0</v>
      </c>
      <c r="G505" s="113">
        <v>0</v>
      </c>
      <c r="H505" s="113">
        <v>0</v>
      </c>
      <c r="I505" s="113">
        <v>0</v>
      </c>
      <c r="J505" s="113">
        <v>0</v>
      </c>
      <c r="K505" s="113">
        <v>0</v>
      </c>
      <c r="L505" s="113">
        <v>0</v>
      </c>
      <c r="M505" s="113">
        <v>0</v>
      </c>
      <c r="N505" s="113">
        <v>0</v>
      </c>
      <c r="O505" s="113">
        <v>0</v>
      </c>
      <c r="P505" s="113">
        <v>0</v>
      </c>
      <c r="Q505" s="113">
        <v>0</v>
      </c>
      <c r="R505" s="113">
        <v>0</v>
      </c>
      <c r="S505" s="113">
        <v>0</v>
      </c>
      <c r="T505" s="113">
        <v>0</v>
      </c>
      <c r="U505" s="113">
        <v>0</v>
      </c>
      <c r="V505" s="113">
        <v>0</v>
      </c>
      <c r="W505" s="113">
        <v>0</v>
      </c>
      <c r="X505" s="113">
        <v>0</v>
      </c>
      <c r="Y505" s="113">
        <v>0</v>
      </c>
      <c r="Z505" s="113">
        <v>0</v>
      </c>
      <c r="AA505" s="113">
        <v>0</v>
      </c>
      <c r="AB505" s="113">
        <v>0</v>
      </c>
      <c r="AC505" s="113">
        <v>0</v>
      </c>
      <c r="AD505" s="113">
        <v>0</v>
      </c>
      <c r="AE505" s="113">
        <v>0</v>
      </c>
      <c r="AF505" s="113">
        <v>0</v>
      </c>
      <c r="AG505" s="113">
        <v>0</v>
      </c>
      <c r="AH505" s="113">
        <v>0</v>
      </c>
      <c r="AI505" s="113">
        <v>0</v>
      </c>
      <c r="AJ505" s="113">
        <v>0</v>
      </c>
      <c r="AK505" s="113">
        <v>0</v>
      </c>
      <c r="AL505" s="113">
        <v>0</v>
      </c>
      <c r="AM505" s="113">
        <f t="shared" si="7"/>
        <v>0</v>
      </c>
      <c r="AP505" s="70"/>
    </row>
    <row r="506" spans="1:42" ht="33" hidden="1" customHeight="1">
      <c r="A506" s="87">
        <v>1704</v>
      </c>
      <c r="B506" s="88" t="s">
        <v>1139</v>
      </c>
      <c r="C506" s="115" t="s">
        <v>1406</v>
      </c>
      <c r="D506" s="113">
        <v>0</v>
      </c>
      <c r="E506" s="113">
        <v>0</v>
      </c>
      <c r="F506" s="113">
        <v>0</v>
      </c>
      <c r="G506" s="113">
        <v>0</v>
      </c>
      <c r="H506" s="113">
        <v>0</v>
      </c>
      <c r="I506" s="113">
        <v>0</v>
      </c>
      <c r="J506" s="113">
        <v>0</v>
      </c>
      <c r="K506" s="113">
        <v>0</v>
      </c>
      <c r="L506" s="113">
        <v>0</v>
      </c>
      <c r="M506" s="113">
        <v>0</v>
      </c>
      <c r="N506" s="113">
        <v>0</v>
      </c>
      <c r="O506" s="113">
        <v>0</v>
      </c>
      <c r="P506" s="113">
        <v>0</v>
      </c>
      <c r="Q506" s="113">
        <v>0</v>
      </c>
      <c r="R506" s="113">
        <v>0</v>
      </c>
      <c r="S506" s="113">
        <v>0</v>
      </c>
      <c r="T506" s="113">
        <v>0</v>
      </c>
      <c r="U506" s="113">
        <v>0</v>
      </c>
      <c r="V506" s="113">
        <v>0</v>
      </c>
      <c r="W506" s="113">
        <v>0</v>
      </c>
      <c r="X506" s="113">
        <v>0</v>
      </c>
      <c r="Y506" s="113">
        <v>0</v>
      </c>
      <c r="Z506" s="113">
        <v>0</v>
      </c>
      <c r="AA506" s="113">
        <v>0</v>
      </c>
      <c r="AB506" s="113">
        <v>0</v>
      </c>
      <c r="AC506" s="113">
        <v>0</v>
      </c>
      <c r="AD506" s="113">
        <v>0</v>
      </c>
      <c r="AE506" s="113">
        <v>0</v>
      </c>
      <c r="AF506" s="113">
        <v>0</v>
      </c>
      <c r="AG506" s="113">
        <v>0</v>
      </c>
      <c r="AH506" s="113">
        <v>0</v>
      </c>
      <c r="AI506" s="113">
        <v>0</v>
      </c>
      <c r="AJ506" s="113">
        <v>0</v>
      </c>
      <c r="AK506" s="113">
        <v>0</v>
      </c>
      <c r="AL506" s="113">
        <v>0</v>
      </c>
      <c r="AM506" s="113">
        <f t="shared" si="7"/>
        <v>0</v>
      </c>
      <c r="AP506" s="70"/>
    </row>
    <row r="507" spans="1:42" ht="33" hidden="1" customHeight="1">
      <c r="A507" s="87">
        <v>1705</v>
      </c>
      <c r="B507" s="88" t="s">
        <v>1140</v>
      </c>
      <c r="C507" s="115" t="s">
        <v>1406</v>
      </c>
      <c r="D507" s="113">
        <v>0</v>
      </c>
      <c r="E507" s="113">
        <v>0</v>
      </c>
      <c r="F507" s="113">
        <v>0</v>
      </c>
      <c r="G507" s="113">
        <v>0</v>
      </c>
      <c r="H507" s="113">
        <v>0</v>
      </c>
      <c r="I507" s="113">
        <v>0</v>
      </c>
      <c r="J507" s="113">
        <v>0</v>
      </c>
      <c r="K507" s="113">
        <v>0</v>
      </c>
      <c r="L507" s="113">
        <v>0</v>
      </c>
      <c r="M507" s="113">
        <v>0</v>
      </c>
      <c r="N507" s="113">
        <v>0</v>
      </c>
      <c r="O507" s="113">
        <v>0</v>
      </c>
      <c r="P507" s="113">
        <v>0</v>
      </c>
      <c r="Q507" s="113">
        <v>0</v>
      </c>
      <c r="R507" s="113">
        <v>0</v>
      </c>
      <c r="S507" s="113">
        <v>0</v>
      </c>
      <c r="T507" s="113">
        <v>0</v>
      </c>
      <c r="U507" s="113">
        <v>0</v>
      </c>
      <c r="V507" s="113">
        <v>0</v>
      </c>
      <c r="W507" s="113">
        <v>0</v>
      </c>
      <c r="X507" s="113">
        <v>0</v>
      </c>
      <c r="Y507" s="113">
        <v>0</v>
      </c>
      <c r="Z507" s="113">
        <v>0</v>
      </c>
      <c r="AA507" s="113">
        <v>0</v>
      </c>
      <c r="AB507" s="113">
        <v>0</v>
      </c>
      <c r="AC507" s="113">
        <v>0</v>
      </c>
      <c r="AD507" s="113">
        <v>0</v>
      </c>
      <c r="AE507" s="113">
        <v>0</v>
      </c>
      <c r="AF507" s="113">
        <v>0</v>
      </c>
      <c r="AG507" s="113">
        <v>0</v>
      </c>
      <c r="AH507" s="113">
        <v>0</v>
      </c>
      <c r="AI507" s="113">
        <v>0</v>
      </c>
      <c r="AJ507" s="113">
        <v>0</v>
      </c>
      <c r="AK507" s="113">
        <v>0</v>
      </c>
      <c r="AL507" s="113">
        <v>0</v>
      </c>
      <c r="AM507" s="113">
        <f t="shared" si="7"/>
        <v>0</v>
      </c>
      <c r="AP507" s="70"/>
    </row>
    <row r="508" spans="1:42" ht="33" hidden="1" customHeight="1">
      <c r="A508" s="87">
        <v>1706</v>
      </c>
      <c r="B508" s="88" t="s">
        <v>1141</v>
      </c>
      <c r="C508" s="115" t="s">
        <v>1406</v>
      </c>
      <c r="D508" s="113">
        <v>0</v>
      </c>
      <c r="E508" s="113">
        <v>0</v>
      </c>
      <c r="F508" s="113">
        <v>0</v>
      </c>
      <c r="G508" s="113">
        <v>0</v>
      </c>
      <c r="H508" s="113">
        <v>0</v>
      </c>
      <c r="I508" s="113">
        <v>0</v>
      </c>
      <c r="J508" s="113">
        <v>0</v>
      </c>
      <c r="K508" s="113">
        <v>0</v>
      </c>
      <c r="L508" s="113">
        <v>0</v>
      </c>
      <c r="M508" s="113">
        <v>0</v>
      </c>
      <c r="N508" s="113">
        <v>0</v>
      </c>
      <c r="O508" s="113">
        <v>0</v>
      </c>
      <c r="P508" s="113">
        <v>0</v>
      </c>
      <c r="Q508" s="113">
        <v>0</v>
      </c>
      <c r="R508" s="113">
        <v>0</v>
      </c>
      <c r="S508" s="113">
        <v>0</v>
      </c>
      <c r="T508" s="113">
        <v>0</v>
      </c>
      <c r="U508" s="113">
        <v>0</v>
      </c>
      <c r="V508" s="113">
        <v>0</v>
      </c>
      <c r="W508" s="113">
        <v>0</v>
      </c>
      <c r="X508" s="113">
        <v>0</v>
      </c>
      <c r="Y508" s="113">
        <v>0</v>
      </c>
      <c r="Z508" s="113">
        <v>0</v>
      </c>
      <c r="AA508" s="113">
        <v>0</v>
      </c>
      <c r="AB508" s="113">
        <v>0</v>
      </c>
      <c r="AC508" s="113">
        <v>0</v>
      </c>
      <c r="AD508" s="113">
        <v>0</v>
      </c>
      <c r="AE508" s="113">
        <v>0</v>
      </c>
      <c r="AF508" s="113">
        <v>0</v>
      </c>
      <c r="AG508" s="113">
        <v>0</v>
      </c>
      <c r="AH508" s="113">
        <v>0</v>
      </c>
      <c r="AI508" s="113">
        <v>0</v>
      </c>
      <c r="AJ508" s="113">
        <v>0</v>
      </c>
      <c r="AK508" s="113">
        <v>0</v>
      </c>
      <c r="AL508" s="113">
        <v>0</v>
      </c>
      <c r="AM508" s="113">
        <f t="shared" si="7"/>
        <v>0</v>
      </c>
      <c r="AP508" s="70"/>
    </row>
    <row r="509" spans="1:42" ht="33" hidden="1" customHeight="1">
      <c r="A509" s="87">
        <v>1707</v>
      </c>
      <c r="B509" s="88" t="s">
        <v>1142</v>
      </c>
      <c r="C509" s="115" t="s">
        <v>1406</v>
      </c>
      <c r="D509" s="113">
        <v>0</v>
      </c>
      <c r="E509" s="113">
        <v>0</v>
      </c>
      <c r="F509" s="113">
        <v>0</v>
      </c>
      <c r="G509" s="113">
        <v>0</v>
      </c>
      <c r="H509" s="113">
        <v>0</v>
      </c>
      <c r="I509" s="113">
        <v>0</v>
      </c>
      <c r="J509" s="113">
        <v>0</v>
      </c>
      <c r="K509" s="113">
        <v>0</v>
      </c>
      <c r="L509" s="113">
        <v>0</v>
      </c>
      <c r="M509" s="113">
        <v>0</v>
      </c>
      <c r="N509" s="113">
        <v>0</v>
      </c>
      <c r="O509" s="113">
        <v>0</v>
      </c>
      <c r="P509" s="113">
        <v>0</v>
      </c>
      <c r="Q509" s="113">
        <v>0</v>
      </c>
      <c r="R509" s="113">
        <v>0</v>
      </c>
      <c r="S509" s="113">
        <v>0</v>
      </c>
      <c r="T509" s="113">
        <v>0</v>
      </c>
      <c r="U509" s="113">
        <v>0</v>
      </c>
      <c r="V509" s="113">
        <v>0</v>
      </c>
      <c r="W509" s="113">
        <v>0</v>
      </c>
      <c r="X509" s="113">
        <v>0</v>
      </c>
      <c r="Y509" s="113">
        <v>0</v>
      </c>
      <c r="Z509" s="113">
        <v>0</v>
      </c>
      <c r="AA509" s="113">
        <v>0</v>
      </c>
      <c r="AB509" s="113">
        <v>0</v>
      </c>
      <c r="AC509" s="113">
        <v>0</v>
      </c>
      <c r="AD509" s="113">
        <v>0</v>
      </c>
      <c r="AE509" s="113">
        <v>0</v>
      </c>
      <c r="AF509" s="113">
        <v>0</v>
      </c>
      <c r="AG509" s="113">
        <v>0</v>
      </c>
      <c r="AH509" s="113">
        <v>0</v>
      </c>
      <c r="AI509" s="113">
        <v>0</v>
      </c>
      <c r="AJ509" s="113">
        <v>0</v>
      </c>
      <c r="AK509" s="113">
        <v>0</v>
      </c>
      <c r="AL509" s="113">
        <v>0</v>
      </c>
      <c r="AM509" s="113">
        <f t="shared" si="7"/>
        <v>0</v>
      </c>
      <c r="AP509" s="70"/>
    </row>
    <row r="510" spans="1:42" ht="33" hidden="1" customHeight="1">
      <c r="A510" s="87">
        <v>1708</v>
      </c>
      <c r="B510" s="88" t="s">
        <v>1143</v>
      </c>
      <c r="C510" s="115" t="s">
        <v>1406</v>
      </c>
      <c r="D510" s="113">
        <v>0</v>
      </c>
      <c r="E510" s="113">
        <v>0</v>
      </c>
      <c r="F510" s="113">
        <v>0</v>
      </c>
      <c r="G510" s="113">
        <v>0</v>
      </c>
      <c r="H510" s="113">
        <v>0</v>
      </c>
      <c r="I510" s="113">
        <v>0</v>
      </c>
      <c r="J510" s="113">
        <v>0</v>
      </c>
      <c r="K510" s="113">
        <v>0</v>
      </c>
      <c r="L510" s="113">
        <v>0</v>
      </c>
      <c r="M510" s="113">
        <v>0</v>
      </c>
      <c r="N510" s="113">
        <v>0</v>
      </c>
      <c r="O510" s="113">
        <v>0</v>
      </c>
      <c r="P510" s="113">
        <v>0</v>
      </c>
      <c r="Q510" s="113">
        <v>0</v>
      </c>
      <c r="R510" s="113">
        <v>0</v>
      </c>
      <c r="S510" s="113">
        <v>0</v>
      </c>
      <c r="T510" s="113">
        <v>0</v>
      </c>
      <c r="U510" s="113">
        <v>0</v>
      </c>
      <c r="V510" s="113">
        <v>0</v>
      </c>
      <c r="W510" s="113">
        <v>0</v>
      </c>
      <c r="X510" s="113">
        <v>0</v>
      </c>
      <c r="Y510" s="113">
        <v>0</v>
      </c>
      <c r="Z510" s="113">
        <v>0</v>
      </c>
      <c r="AA510" s="113">
        <v>0</v>
      </c>
      <c r="AB510" s="113">
        <v>0</v>
      </c>
      <c r="AC510" s="113">
        <v>0</v>
      </c>
      <c r="AD510" s="113">
        <v>0</v>
      </c>
      <c r="AE510" s="113">
        <v>0</v>
      </c>
      <c r="AF510" s="113">
        <v>0</v>
      </c>
      <c r="AG510" s="113">
        <v>0</v>
      </c>
      <c r="AH510" s="113">
        <v>0</v>
      </c>
      <c r="AI510" s="113">
        <v>0</v>
      </c>
      <c r="AJ510" s="113">
        <v>0</v>
      </c>
      <c r="AK510" s="113">
        <v>0</v>
      </c>
      <c r="AL510" s="113">
        <v>0</v>
      </c>
      <c r="AM510" s="113">
        <f t="shared" si="7"/>
        <v>0</v>
      </c>
      <c r="AP510" s="70"/>
    </row>
    <row r="511" spans="1:42" ht="33" hidden="1" customHeight="1">
      <c r="A511" s="87">
        <v>1709</v>
      </c>
      <c r="B511" s="88" t="s">
        <v>1144</v>
      </c>
      <c r="C511" s="115" t="s">
        <v>1406</v>
      </c>
      <c r="D511" s="113">
        <v>0</v>
      </c>
      <c r="E511" s="113">
        <v>0</v>
      </c>
      <c r="F511" s="113">
        <v>0</v>
      </c>
      <c r="G511" s="113">
        <v>0</v>
      </c>
      <c r="H511" s="113">
        <v>0</v>
      </c>
      <c r="I511" s="113">
        <v>0</v>
      </c>
      <c r="J511" s="113">
        <v>0</v>
      </c>
      <c r="K511" s="113">
        <v>0</v>
      </c>
      <c r="L511" s="113">
        <v>0</v>
      </c>
      <c r="M511" s="113">
        <v>0</v>
      </c>
      <c r="N511" s="113">
        <v>0</v>
      </c>
      <c r="O511" s="113">
        <v>0</v>
      </c>
      <c r="P511" s="113">
        <v>0</v>
      </c>
      <c r="Q511" s="113">
        <v>0</v>
      </c>
      <c r="R511" s="113">
        <v>0</v>
      </c>
      <c r="S511" s="113">
        <v>0</v>
      </c>
      <c r="T511" s="113">
        <v>0</v>
      </c>
      <c r="U511" s="113">
        <v>0</v>
      </c>
      <c r="V511" s="113">
        <v>0</v>
      </c>
      <c r="W511" s="113">
        <v>0</v>
      </c>
      <c r="X511" s="113">
        <v>0</v>
      </c>
      <c r="Y511" s="113">
        <v>0</v>
      </c>
      <c r="Z511" s="113">
        <v>0</v>
      </c>
      <c r="AA511" s="113">
        <v>0</v>
      </c>
      <c r="AB511" s="113">
        <v>0</v>
      </c>
      <c r="AC511" s="113">
        <v>0</v>
      </c>
      <c r="AD511" s="113">
        <v>0</v>
      </c>
      <c r="AE511" s="113">
        <v>0</v>
      </c>
      <c r="AF511" s="113">
        <v>0</v>
      </c>
      <c r="AG511" s="113">
        <v>0</v>
      </c>
      <c r="AH511" s="113">
        <v>0</v>
      </c>
      <c r="AI511" s="113">
        <v>0</v>
      </c>
      <c r="AJ511" s="113">
        <v>0</v>
      </c>
      <c r="AK511" s="113">
        <v>0</v>
      </c>
      <c r="AL511" s="113">
        <v>0</v>
      </c>
      <c r="AM511" s="113">
        <f t="shared" si="7"/>
        <v>0</v>
      </c>
      <c r="AP511" s="70"/>
    </row>
    <row r="512" spans="1:42" ht="33" hidden="1" customHeight="1">
      <c r="A512" s="87">
        <v>1710</v>
      </c>
      <c r="B512" s="88" t="s">
        <v>1145</v>
      </c>
      <c r="C512" s="115" t="s">
        <v>1406</v>
      </c>
      <c r="D512" s="113">
        <v>0</v>
      </c>
      <c r="E512" s="113">
        <v>0</v>
      </c>
      <c r="F512" s="113">
        <v>0</v>
      </c>
      <c r="G512" s="113">
        <v>0</v>
      </c>
      <c r="H512" s="113">
        <v>0</v>
      </c>
      <c r="I512" s="113">
        <v>0</v>
      </c>
      <c r="J512" s="113">
        <v>0</v>
      </c>
      <c r="K512" s="113">
        <v>0</v>
      </c>
      <c r="L512" s="113">
        <v>0</v>
      </c>
      <c r="M512" s="113">
        <v>0</v>
      </c>
      <c r="N512" s="113">
        <v>0</v>
      </c>
      <c r="O512" s="113">
        <v>0</v>
      </c>
      <c r="P512" s="113">
        <v>0</v>
      </c>
      <c r="Q512" s="113">
        <v>0</v>
      </c>
      <c r="R512" s="113">
        <v>0</v>
      </c>
      <c r="S512" s="113">
        <v>0</v>
      </c>
      <c r="T512" s="113">
        <v>0</v>
      </c>
      <c r="U512" s="113">
        <v>0</v>
      </c>
      <c r="V512" s="113">
        <v>0</v>
      </c>
      <c r="W512" s="113">
        <v>0</v>
      </c>
      <c r="X512" s="113">
        <v>0</v>
      </c>
      <c r="Y512" s="113">
        <v>0</v>
      </c>
      <c r="Z512" s="113">
        <v>0</v>
      </c>
      <c r="AA512" s="113">
        <v>0</v>
      </c>
      <c r="AB512" s="113">
        <v>0</v>
      </c>
      <c r="AC512" s="113">
        <v>0</v>
      </c>
      <c r="AD512" s="113">
        <v>0</v>
      </c>
      <c r="AE512" s="113">
        <v>0</v>
      </c>
      <c r="AF512" s="113">
        <v>0</v>
      </c>
      <c r="AG512" s="113">
        <v>0</v>
      </c>
      <c r="AH512" s="113">
        <v>0</v>
      </c>
      <c r="AI512" s="113">
        <v>0</v>
      </c>
      <c r="AJ512" s="113">
        <v>0</v>
      </c>
      <c r="AK512" s="113">
        <v>0</v>
      </c>
      <c r="AL512" s="113">
        <v>0</v>
      </c>
      <c r="AM512" s="113">
        <f t="shared" si="7"/>
        <v>0</v>
      </c>
      <c r="AP512" s="70"/>
    </row>
    <row r="513" spans="1:42" ht="33" hidden="1" customHeight="1">
      <c r="A513" s="87">
        <v>1711</v>
      </c>
      <c r="B513" s="88" t="s">
        <v>1146</v>
      </c>
      <c r="C513" s="115" t="s">
        <v>1406</v>
      </c>
      <c r="D513" s="113">
        <v>0</v>
      </c>
      <c r="E513" s="113">
        <v>0</v>
      </c>
      <c r="F513" s="113">
        <v>0</v>
      </c>
      <c r="G513" s="113">
        <v>0</v>
      </c>
      <c r="H513" s="113">
        <v>0</v>
      </c>
      <c r="I513" s="113">
        <v>0</v>
      </c>
      <c r="J513" s="113">
        <v>0</v>
      </c>
      <c r="K513" s="113">
        <v>0</v>
      </c>
      <c r="L513" s="113">
        <v>0</v>
      </c>
      <c r="M513" s="113">
        <v>0</v>
      </c>
      <c r="N513" s="113">
        <v>0</v>
      </c>
      <c r="O513" s="113">
        <v>0</v>
      </c>
      <c r="P513" s="113">
        <v>0</v>
      </c>
      <c r="Q513" s="113">
        <v>0</v>
      </c>
      <c r="R513" s="113">
        <v>0</v>
      </c>
      <c r="S513" s="113">
        <v>0</v>
      </c>
      <c r="T513" s="113">
        <v>0</v>
      </c>
      <c r="U513" s="113">
        <v>0</v>
      </c>
      <c r="V513" s="113">
        <v>0</v>
      </c>
      <c r="W513" s="113">
        <v>0</v>
      </c>
      <c r="X513" s="113">
        <v>0</v>
      </c>
      <c r="Y513" s="113">
        <v>0</v>
      </c>
      <c r="Z513" s="113">
        <v>0</v>
      </c>
      <c r="AA513" s="113">
        <v>0</v>
      </c>
      <c r="AB513" s="113">
        <v>0</v>
      </c>
      <c r="AC513" s="113">
        <v>0</v>
      </c>
      <c r="AD513" s="113">
        <v>0</v>
      </c>
      <c r="AE513" s="113">
        <v>0</v>
      </c>
      <c r="AF513" s="113">
        <v>0</v>
      </c>
      <c r="AG513" s="113">
        <v>0</v>
      </c>
      <c r="AH513" s="113">
        <v>0</v>
      </c>
      <c r="AI513" s="113">
        <v>0</v>
      </c>
      <c r="AJ513" s="113">
        <v>0</v>
      </c>
      <c r="AK513" s="113">
        <v>0</v>
      </c>
      <c r="AL513" s="113">
        <v>0</v>
      </c>
      <c r="AM513" s="113">
        <f t="shared" si="7"/>
        <v>0</v>
      </c>
      <c r="AP513" s="70"/>
    </row>
    <row r="514" spans="1:42" ht="33" hidden="1" customHeight="1">
      <c r="A514" s="87">
        <v>1712</v>
      </c>
      <c r="B514" s="88" t="s">
        <v>1147</v>
      </c>
      <c r="C514" s="115" t="s">
        <v>1406</v>
      </c>
      <c r="D514" s="113">
        <v>0</v>
      </c>
      <c r="E514" s="113">
        <v>0</v>
      </c>
      <c r="F514" s="113">
        <v>0</v>
      </c>
      <c r="G514" s="113">
        <v>0</v>
      </c>
      <c r="H514" s="113">
        <v>0</v>
      </c>
      <c r="I514" s="113">
        <v>0</v>
      </c>
      <c r="J514" s="113">
        <v>0</v>
      </c>
      <c r="K514" s="113">
        <v>0</v>
      </c>
      <c r="L514" s="113">
        <v>0</v>
      </c>
      <c r="M514" s="113">
        <v>0</v>
      </c>
      <c r="N514" s="113">
        <v>0</v>
      </c>
      <c r="O514" s="113">
        <v>0</v>
      </c>
      <c r="P514" s="113">
        <v>0</v>
      </c>
      <c r="Q514" s="113">
        <v>0</v>
      </c>
      <c r="R514" s="113">
        <v>0</v>
      </c>
      <c r="S514" s="113">
        <v>0</v>
      </c>
      <c r="T514" s="113">
        <v>0</v>
      </c>
      <c r="U514" s="113">
        <v>0</v>
      </c>
      <c r="V514" s="113">
        <v>0</v>
      </c>
      <c r="W514" s="113">
        <v>0</v>
      </c>
      <c r="X514" s="113">
        <v>0</v>
      </c>
      <c r="Y514" s="113">
        <v>0</v>
      </c>
      <c r="Z514" s="113">
        <v>0</v>
      </c>
      <c r="AA514" s="113">
        <v>0</v>
      </c>
      <c r="AB514" s="113">
        <v>0</v>
      </c>
      <c r="AC514" s="113">
        <v>0</v>
      </c>
      <c r="AD514" s="113">
        <v>0</v>
      </c>
      <c r="AE514" s="113">
        <v>0</v>
      </c>
      <c r="AF514" s="113">
        <v>0</v>
      </c>
      <c r="AG514" s="113">
        <v>0</v>
      </c>
      <c r="AH514" s="113">
        <v>0</v>
      </c>
      <c r="AI514" s="113">
        <v>0</v>
      </c>
      <c r="AJ514" s="113">
        <v>0</v>
      </c>
      <c r="AK514" s="113">
        <v>0</v>
      </c>
      <c r="AL514" s="113">
        <v>0</v>
      </c>
      <c r="AM514" s="113">
        <f t="shared" si="7"/>
        <v>0</v>
      </c>
      <c r="AP514" s="70"/>
    </row>
    <row r="515" spans="1:42" ht="33" hidden="1" customHeight="1">
      <c r="A515" s="87">
        <v>1713</v>
      </c>
      <c r="B515" s="88" t="s">
        <v>1148</v>
      </c>
      <c r="C515" s="115" t="s">
        <v>1406</v>
      </c>
      <c r="D515" s="113">
        <v>0</v>
      </c>
      <c r="E515" s="113">
        <v>0</v>
      </c>
      <c r="F515" s="113">
        <v>0</v>
      </c>
      <c r="G515" s="113">
        <v>0</v>
      </c>
      <c r="H515" s="113">
        <v>0</v>
      </c>
      <c r="I515" s="113">
        <v>0</v>
      </c>
      <c r="J515" s="113">
        <v>0</v>
      </c>
      <c r="K515" s="113">
        <v>0</v>
      </c>
      <c r="L515" s="113">
        <v>0</v>
      </c>
      <c r="M515" s="113">
        <v>0</v>
      </c>
      <c r="N515" s="113">
        <v>0</v>
      </c>
      <c r="O515" s="113">
        <v>0</v>
      </c>
      <c r="P515" s="113">
        <v>0</v>
      </c>
      <c r="Q515" s="113">
        <v>0</v>
      </c>
      <c r="R515" s="113">
        <v>0</v>
      </c>
      <c r="S515" s="113">
        <v>0</v>
      </c>
      <c r="T515" s="113">
        <v>0</v>
      </c>
      <c r="U515" s="113">
        <v>0</v>
      </c>
      <c r="V515" s="113">
        <v>0</v>
      </c>
      <c r="W515" s="113">
        <v>0</v>
      </c>
      <c r="X515" s="113">
        <v>0</v>
      </c>
      <c r="Y515" s="113">
        <v>0</v>
      </c>
      <c r="Z515" s="113">
        <v>0</v>
      </c>
      <c r="AA515" s="113">
        <v>0</v>
      </c>
      <c r="AB515" s="113">
        <v>0</v>
      </c>
      <c r="AC515" s="113">
        <v>0</v>
      </c>
      <c r="AD515" s="113">
        <v>0</v>
      </c>
      <c r="AE515" s="113">
        <v>0</v>
      </c>
      <c r="AF515" s="113">
        <v>0</v>
      </c>
      <c r="AG515" s="113">
        <v>0</v>
      </c>
      <c r="AH515" s="113">
        <v>0</v>
      </c>
      <c r="AI515" s="113">
        <v>0</v>
      </c>
      <c r="AJ515" s="113">
        <v>0</v>
      </c>
      <c r="AK515" s="113">
        <v>0</v>
      </c>
      <c r="AL515" s="113">
        <v>0</v>
      </c>
      <c r="AM515" s="113">
        <f t="shared" si="7"/>
        <v>0</v>
      </c>
      <c r="AP515" s="70"/>
    </row>
    <row r="516" spans="1:42" ht="33" hidden="1" customHeight="1">
      <c r="A516" s="87">
        <v>1714</v>
      </c>
      <c r="B516" s="88" t="s">
        <v>1149</v>
      </c>
      <c r="C516" s="115" t="s">
        <v>1406</v>
      </c>
      <c r="D516" s="113">
        <v>0</v>
      </c>
      <c r="E516" s="113">
        <v>0</v>
      </c>
      <c r="F516" s="113">
        <v>0</v>
      </c>
      <c r="G516" s="113">
        <v>0</v>
      </c>
      <c r="H516" s="113">
        <v>0</v>
      </c>
      <c r="I516" s="113">
        <v>0</v>
      </c>
      <c r="J516" s="113">
        <v>0</v>
      </c>
      <c r="K516" s="113">
        <v>0</v>
      </c>
      <c r="L516" s="113">
        <v>0</v>
      </c>
      <c r="M516" s="113">
        <v>0</v>
      </c>
      <c r="N516" s="113">
        <v>0</v>
      </c>
      <c r="O516" s="113">
        <v>0</v>
      </c>
      <c r="P516" s="113">
        <v>0</v>
      </c>
      <c r="Q516" s="113">
        <v>0</v>
      </c>
      <c r="R516" s="113">
        <v>0</v>
      </c>
      <c r="S516" s="113">
        <v>0</v>
      </c>
      <c r="T516" s="113">
        <v>0</v>
      </c>
      <c r="U516" s="113">
        <v>0</v>
      </c>
      <c r="V516" s="113">
        <v>0</v>
      </c>
      <c r="W516" s="113">
        <v>0</v>
      </c>
      <c r="X516" s="113">
        <v>0</v>
      </c>
      <c r="Y516" s="113">
        <v>0</v>
      </c>
      <c r="Z516" s="113">
        <v>0</v>
      </c>
      <c r="AA516" s="113">
        <v>0</v>
      </c>
      <c r="AB516" s="113">
        <v>0</v>
      </c>
      <c r="AC516" s="113">
        <v>0</v>
      </c>
      <c r="AD516" s="113">
        <v>0</v>
      </c>
      <c r="AE516" s="113">
        <v>0</v>
      </c>
      <c r="AF516" s="113">
        <v>0</v>
      </c>
      <c r="AG516" s="113">
        <v>0</v>
      </c>
      <c r="AH516" s="113">
        <v>0</v>
      </c>
      <c r="AI516" s="113">
        <v>0</v>
      </c>
      <c r="AJ516" s="113">
        <v>0</v>
      </c>
      <c r="AK516" s="113">
        <v>0</v>
      </c>
      <c r="AL516" s="113">
        <v>0</v>
      </c>
      <c r="AM516" s="113">
        <f t="shared" si="7"/>
        <v>0</v>
      </c>
      <c r="AP516" s="70"/>
    </row>
    <row r="517" spans="1:42" ht="33" hidden="1" customHeight="1">
      <c r="A517" s="87">
        <v>1715</v>
      </c>
      <c r="B517" s="88" t="s">
        <v>1150</v>
      </c>
      <c r="C517" s="115" t="s">
        <v>1406</v>
      </c>
      <c r="D517" s="113">
        <v>0</v>
      </c>
      <c r="E517" s="113">
        <v>0</v>
      </c>
      <c r="F517" s="113">
        <v>0</v>
      </c>
      <c r="G517" s="113">
        <v>0</v>
      </c>
      <c r="H517" s="113">
        <v>0</v>
      </c>
      <c r="I517" s="113">
        <v>0</v>
      </c>
      <c r="J517" s="113">
        <v>0</v>
      </c>
      <c r="K517" s="113">
        <v>0</v>
      </c>
      <c r="L517" s="113">
        <v>0</v>
      </c>
      <c r="M517" s="113">
        <v>0</v>
      </c>
      <c r="N517" s="113">
        <v>0</v>
      </c>
      <c r="O517" s="113">
        <v>0</v>
      </c>
      <c r="P517" s="113">
        <v>0</v>
      </c>
      <c r="Q517" s="113">
        <v>0</v>
      </c>
      <c r="R517" s="113">
        <v>0</v>
      </c>
      <c r="S517" s="113">
        <v>0</v>
      </c>
      <c r="T517" s="113">
        <v>0</v>
      </c>
      <c r="U517" s="113">
        <v>0</v>
      </c>
      <c r="V517" s="113">
        <v>0</v>
      </c>
      <c r="W517" s="113">
        <v>0</v>
      </c>
      <c r="X517" s="113">
        <v>0</v>
      </c>
      <c r="Y517" s="113">
        <v>0</v>
      </c>
      <c r="Z517" s="113">
        <v>0</v>
      </c>
      <c r="AA517" s="113">
        <v>0</v>
      </c>
      <c r="AB517" s="113">
        <v>0</v>
      </c>
      <c r="AC517" s="113">
        <v>0</v>
      </c>
      <c r="AD517" s="113">
        <v>0</v>
      </c>
      <c r="AE517" s="113">
        <v>0</v>
      </c>
      <c r="AF517" s="113">
        <v>0</v>
      </c>
      <c r="AG517" s="113">
        <v>0</v>
      </c>
      <c r="AH517" s="113">
        <v>0</v>
      </c>
      <c r="AI517" s="113">
        <v>0</v>
      </c>
      <c r="AJ517" s="113">
        <v>0</v>
      </c>
      <c r="AK517" s="113">
        <v>0</v>
      </c>
      <c r="AL517" s="113">
        <v>0</v>
      </c>
      <c r="AM517" s="113">
        <f t="shared" si="7"/>
        <v>0</v>
      </c>
      <c r="AP517" s="70"/>
    </row>
    <row r="518" spans="1:42" ht="33" hidden="1" customHeight="1">
      <c r="A518" s="87">
        <v>1716</v>
      </c>
      <c r="B518" s="88" t="s">
        <v>1151</v>
      </c>
      <c r="C518" s="115" t="s">
        <v>1406</v>
      </c>
      <c r="D518" s="113">
        <v>0</v>
      </c>
      <c r="E518" s="113">
        <v>0</v>
      </c>
      <c r="F518" s="113">
        <v>0</v>
      </c>
      <c r="G518" s="113">
        <v>0</v>
      </c>
      <c r="H518" s="113">
        <v>0</v>
      </c>
      <c r="I518" s="113">
        <v>0</v>
      </c>
      <c r="J518" s="113">
        <v>0</v>
      </c>
      <c r="K518" s="113">
        <v>0</v>
      </c>
      <c r="L518" s="113">
        <v>0</v>
      </c>
      <c r="M518" s="113">
        <v>0</v>
      </c>
      <c r="N518" s="113">
        <v>0</v>
      </c>
      <c r="O518" s="113">
        <v>0</v>
      </c>
      <c r="P518" s="113">
        <v>0</v>
      </c>
      <c r="Q518" s="113">
        <v>0</v>
      </c>
      <c r="R518" s="113">
        <v>0</v>
      </c>
      <c r="S518" s="113">
        <v>0</v>
      </c>
      <c r="T518" s="113">
        <v>0</v>
      </c>
      <c r="U518" s="113">
        <v>0</v>
      </c>
      <c r="V518" s="113">
        <v>0</v>
      </c>
      <c r="W518" s="113">
        <v>0</v>
      </c>
      <c r="X518" s="113">
        <v>0</v>
      </c>
      <c r="Y518" s="113">
        <v>0</v>
      </c>
      <c r="Z518" s="113">
        <v>0</v>
      </c>
      <c r="AA518" s="113">
        <v>0</v>
      </c>
      <c r="AB518" s="113">
        <v>0</v>
      </c>
      <c r="AC518" s="113">
        <v>0</v>
      </c>
      <c r="AD518" s="113">
        <v>0</v>
      </c>
      <c r="AE518" s="113">
        <v>0</v>
      </c>
      <c r="AF518" s="113">
        <v>0</v>
      </c>
      <c r="AG518" s="113">
        <v>0</v>
      </c>
      <c r="AH518" s="113">
        <v>0</v>
      </c>
      <c r="AI518" s="113">
        <v>0</v>
      </c>
      <c r="AJ518" s="113">
        <v>0</v>
      </c>
      <c r="AK518" s="113">
        <v>0</v>
      </c>
      <c r="AL518" s="113">
        <v>0</v>
      </c>
      <c r="AM518" s="113">
        <f t="shared" si="7"/>
        <v>0</v>
      </c>
      <c r="AP518" s="70"/>
    </row>
    <row r="519" spans="1:42" ht="33" hidden="1" customHeight="1">
      <c r="A519" s="87">
        <v>1717</v>
      </c>
      <c r="B519" s="88" t="s">
        <v>1152</v>
      </c>
      <c r="C519" s="115" t="s">
        <v>1406</v>
      </c>
      <c r="D519" s="113">
        <v>0</v>
      </c>
      <c r="E519" s="113">
        <v>0</v>
      </c>
      <c r="F519" s="113">
        <v>0</v>
      </c>
      <c r="G519" s="113">
        <v>0</v>
      </c>
      <c r="H519" s="113">
        <v>0</v>
      </c>
      <c r="I519" s="113">
        <v>0</v>
      </c>
      <c r="J519" s="113">
        <v>0</v>
      </c>
      <c r="K519" s="113">
        <v>0</v>
      </c>
      <c r="L519" s="113">
        <v>0</v>
      </c>
      <c r="M519" s="113">
        <v>0</v>
      </c>
      <c r="N519" s="113">
        <v>0</v>
      </c>
      <c r="O519" s="113">
        <v>0</v>
      </c>
      <c r="P519" s="113">
        <v>0</v>
      </c>
      <c r="Q519" s="113">
        <v>0</v>
      </c>
      <c r="R519" s="113">
        <v>0</v>
      </c>
      <c r="S519" s="113">
        <v>0</v>
      </c>
      <c r="T519" s="113">
        <v>0</v>
      </c>
      <c r="U519" s="113">
        <v>0</v>
      </c>
      <c r="V519" s="113">
        <v>0</v>
      </c>
      <c r="W519" s="113">
        <v>0</v>
      </c>
      <c r="X519" s="113">
        <v>0</v>
      </c>
      <c r="Y519" s="113">
        <v>0</v>
      </c>
      <c r="Z519" s="113">
        <v>0</v>
      </c>
      <c r="AA519" s="113">
        <v>0</v>
      </c>
      <c r="AB519" s="113">
        <v>0</v>
      </c>
      <c r="AC519" s="113">
        <v>0</v>
      </c>
      <c r="AD519" s="113">
        <v>0</v>
      </c>
      <c r="AE519" s="113">
        <v>0</v>
      </c>
      <c r="AF519" s="113">
        <v>0</v>
      </c>
      <c r="AG519" s="113">
        <v>0</v>
      </c>
      <c r="AH519" s="113">
        <v>0</v>
      </c>
      <c r="AI519" s="113">
        <v>0</v>
      </c>
      <c r="AJ519" s="113">
        <v>0</v>
      </c>
      <c r="AK519" s="113">
        <v>0</v>
      </c>
      <c r="AL519" s="113">
        <v>0</v>
      </c>
      <c r="AM519" s="113">
        <f t="shared" si="7"/>
        <v>0</v>
      </c>
      <c r="AP519" s="70"/>
    </row>
    <row r="520" spans="1:42" ht="33" hidden="1" customHeight="1">
      <c r="A520" s="87">
        <v>1718</v>
      </c>
      <c r="B520" s="88" t="s">
        <v>1153</v>
      </c>
      <c r="C520" s="115" t="s">
        <v>1406</v>
      </c>
      <c r="D520" s="113">
        <v>0</v>
      </c>
      <c r="E520" s="113">
        <v>0</v>
      </c>
      <c r="F520" s="113">
        <v>0</v>
      </c>
      <c r="G520" s="113">
        <v>0</v>
      </c>
      <c r="H520" s="113">
        <v>0</v>
      </c>
      <c r="I520" s="113">
        <v>0</v>
      </c>
      <c r="J520" s="113">
        <v>0</v>
      </c>
      <c r="K520" s="113">
        <v>0</v>
      </c>
      <c r="L520" s="113">
        <v>0</v>
      </c>
      <c r="M520" s="113">
        <v>0</v>
      </c>
      <c r="N520" s="113">
        <v>0</v>
      </c>
      <c r="O520" s="113">
        <v>0</v>
      </c>
      <c r="P520" s="113">
        <v>0</v>
      </c>
      <c r="Q520" s="113">
        <v>0</v>
      </c>
      <c r="R520" s="113">
        <v>0</v>
      </c>
      <c r="S520" s="113">
        <v>0</v>
      </c>
      <c r="T520" s="113">
        <v>0</v>
      </c>
      <c r="U520" s="113">
        <v>0</v>
      </c>
      <c r="V520" s="113">
        <v>0</v>
      </c>
      <c r="W520" s="113">
        <v>0</v>
      </c>
      <c r="X520" s="113">
        <v>0</v>
      </c>
      <c r="Y520" s="113">
        <v>0</v>
      </c>
      <c r="Z520" s="113">
        <v>0</v>
      </c>
      <c r="AA520" s="113">
        <v>0</v>
      </c>
      <c r="AB520" s="113">
        <v>0</v>
      </c>
      <c r="AC520" s="113">
        <v>0</v>
      </c>
      <c r="AD520" s="113">
        <v>0</v>
      </c>
      <c r="AE520" s="113">
        <v>0</v>
      </c>
      <c r="AF520" s="113">
        <v>0</v>
      </c>
      <c r="AG520" s="113">
        <v>0</v>
      </c>
      <c r="AH520" s="113">
        <v>0</v>
      </c>
      <c r="AI520" s="113">
        <v>0</v>
      </c>
      <c r="AJ520" s="113">
        <v>0</v>
      </c>
      <c r="AK520" s="113">
        <v>0</v>
      </c>
      <c r="AL520" s="113">
        <v>0</v>
      </c>
      <c r="AM520" s="113">
        <f t="shared" si="7"/>
        <v>0</v>
      </c>
      <c r="AP520" s="70"/>
    </row>
    <row r="521" spans="1:42" ht="33" hidden="1" customHeight="1">
      <c r="A521" s="87">
        <v>1719</v>
      </c>
      <c r="B521" s="88" t="s">
        <v>1154</v>
      </c>
      <c r="C521" s="115" t="s">
        <v>1406</v>
      </c>
      <c r="D521" s="113">
        <v>0</v>
      </c>
      <c r="E521" s="113">
        <v>0</v>
      </c>
      <c r="F521" s="113">
        <v>0</v>
      </c>
      <c r="G521" s="113">
        <v>0</v>
      </c>
      <c r="H521" s="113">
        <v>0</v>
      </c>
      <c r="I521" s="113">
        <v>0</v>
      </c>
      <c r="J521" s="113">
        <v>0</v>
      </c>
      <c r="K521" s="113">
        <v>0</v>
      </c>
      <c r="L521" s="113">
        <v>0</v>
      </c>
      <c r="M521" s="113">
        <v>0</v>
      </c>
      <c r="N521" s="113">
        <v>0</v>
      </c>
      <c r="O521" s="113">
        <v>0</v>
      </c>
      <c r="P521" s="113">
        <v>0</v>
      </c>
      <c r="Q521" s="113">
        <v>0</v>
      </c>
      <c r="R521" s="113">
        <v>0</v>
      </c>
      <c r="S521" s="113">
        <v>0</v>
      </c>
      <c r="T521" s="113">
        <v>0</v>
      </c>
      <c r="U521" s="113">
        <v>0</v>
      </c>
      <c r="V521" s="113">
        <v>0</v>
      </c>
      <c r="W521" s="113">
        <v>0</v>
      </c>
      <c r="X521" s="113">
        <v>0</v>
      </c>
      <c r="Y521" s="113">
        <v>0</v>
      </c>
      <c r="Z521" s="113">
        <v>0</v>
      </c>
      <c r="AA521" s="113">
        <v>0</v>
      </c>
      <c r="AB521" s="113">
        <v>0</v>
      </c>
      <c r="AC521" s="113">
        <v>0</v>
      </c>
      <c r="AD521" s="113">
        <v>0</v>
      </c>
      <c r="AE521" s="113">
        <v>0</v>
      </c>
      <c r="AF521" s="113">
        <v>0</v>
      </c>
      <c r="AG521" s="113">
        <v>0</v>
      </c>
      <c r="AH521" s="113">
        <v>0</v>
      </c>
      <c r="AI521" s="113">
        <v>0</v>
      </c>
      <c r="AJ521" s="113">
        <v>0</v>
      </c>
      <c r="AK521" s="113">
        <v>0</v>
      </c>
      <c r="AL521" s="113">
        <v>0</v>
      </c>
      <c r="AM521" s="113">
        <f t="shared" si="7"/>
        <v>0</v>
      </c>
      <c r="AP521" s="70"/>
    </row>
    <row r="522" spans="1:42" ht="33" hidden="1" customHeight="1">
      <c r="A522" s="87">
        <v>1720</v>
      </c>
      <c r="B522" s="88" t="s">
        <v>1155</v>
      </c>
      <c r="C522" s="115" t="s">
        <v>1406</v>
      </c>
      <c r="D522" s="113">
        <v>0</v>
      </c>
      <c r="E522" s="113">
        <v>0</v>
      </c>
      <c r="F522" s="113">
        <v>0</v>
      </c>
      <c r="G522" s="113">
        <v>0</v>
      </c>
      <c r="H522" s="113">
        <v>0</v>
      </c>
      <c r="I522" s="113">
        <v>0</v>
      </c>
      <c r="J522" s="113">
        <v>0</v>
      </c>
      <c r="K522" s="113">
        <v>0</v>
      </c>
      <c r="L522" s="113">
        <v>0</v>
      </c>
      <c r="M522" s="113">
        <v>0</v>
      </c>
      <c r="N522" s="113">
        <v>0</v>
      </c>
      <c r="O522" s="113">
        <v>0</v>
      </c>
      <c r="P522" s="113">
        <v>0</v>
      </c>
      <c r="Q522" s="113">
        <v>0</v>
      </c>
      <c r="R522" s="113">
        <v>0</v>
      </c>
      <c r="S522" s="113">
        <v>0</v>
      </c>
      <c r="T522" s="113">
        <v>0</v>
      </c>
      <c r="U522" s="113">
        <v>0</v>
      </c>
      <c r="V522" s="113">
        <v>0</v>
      </c>
      <c r="W522" s="113">
        <v>0</v>
      </c>
      <c r="X522" s="113">
        <v>0</v>
      </c>
      <c r="Y522" s="113">
        <v>0</v>
      </c>
      <c r="Z522" s="113">
        <v>0</v>
      </c>
      <c r="AA522" s="113">
        <v>0</v>
      </c>
      <c r="AB522" s="113">
        <v>0</v>
      </c>
      <c r="AC522" s="113">
        <v>0</v>
      </c>
      <c r="AD522" s="113">
        <v>0</v>
      </c>
      <c r="AE522" s="113">
        <v>0</v>
      </c>
      <c r="AF522" s="113">
        <v>0</v>
      </c>
      <c r="AG522" s="113">
        <v>0</v>
      </c>
      <c r="AH522" s="113">
        <v>0</v>
      </c>
      <c r="AI522" s="113">
        <v>0</v>
      </c>
      <c r="AJ522" s="113">
        <v>0</v>
      </c>
      <c r="AK522" s="113">
        <v>0</v>
      </c>
      <c r="AL522" s="113">
        <v>0</v>
      </c>
      <c r="AM522" s="113">
        <f t="shared" si="7"/>
        <v>0</v>
      </c>
      <c r="AP522" s="70"/>
    </row>
    <row r="523" spans="1:42" ht="33" hidden="1" customHeight="1">
      <c r="A523" s="87">
        <v>1721</v>
      </c>
      <c r="B523" s="88" t="s">
        <v>1156</v>
      </c>
      <c r="C523" s="115" t="s">
        <v>1406</v>
      </c>
      <c r="D523" s="113">
        <v>0</v>
      </c>
      <c r="E523" s="113">
        <v>0</v>
      </c>
      <c r="F523" s="113">
        <v>0</v>
      </c>
      <c r="G523" s="113">
        <v>0</v>
      </c>
      <c r="H523" s="113">
        <v>0</v>
      </c>
      <c r="I523" s="113">
        <v>0</v>
      </c>
      <c r="J523" s="113">
        <v>0</v>
      </c>
      <c r="K523" s="113">
        <v>0</v>
      </c>
      <c r="L523" s="113">
        <v>0</v>
      </c>
      <c r="M523" s="113">
        <v>0</v>
      </c>
      <c r="N523" s="113">
        <v>0</v>
      </c>
      <c r="O523" s="113">
        <v>0</v>
      </c>
      <c r="P523" s="113">
        <v>0</v>
      </c>
      <c r="Q523" s="113">
        <v>0</v>
      </c>
      <c r="R523" s="113">
        <v>0</v>
      </c>
      <c r="S523" s="113">
        <v>0</v>
      </c>
      <c r="T523" s="113">
        <v>0</v>
      </c>
      <c r="U523" s="113">
        <v>0</v>
      </c>
      <c r="V523" s="113">
        <v>0</v>
      </c>
      <c r="W523" s="113">
        <v>0</v>
      </c>
      <c r="X523" s="113">
        <v>0</v>
      </c>
      <c r="Y523" s="113">
        <v>0</v>
      </c>
      <c r="Z523" s="113">
        <v>0</v>
      </c>
      <c r="AA523" s="113">
        <v>0</v>
      </c>
      <c r="AB523" s="113">
        <v>0</v>
      </c>
      <c r="AC523" s="113">
        <v>0</v>
      </c>
      <c r="AD523" s="113">
        <v>0</v>
      </c>
      <c r="AE523" s="113">
        <v>0</v>
      </c>
      <c r="AF523" s="113">
        <v>0</v>
      </c>
      <c r="AG523" s="113">
        <v>0</v>
      </c>
      <c r="AH523" s="113">
        <v>0</v>
      </c>
      <c r="AI523" s="113">
        <v>0</v>
      </c>
      <c r="AJ523" s="113">
        <v>0</v>
      </c>
      <c r="AK523" s="113">
        <v>0</v>
      </c>
      <c r="AL523" s="113">
        <v>0</v>
      </c>
      <c r="AM523" s="113">
        <f t="shared" ref="AM523:AM586" si="8">SUM(D523:AL523)</f>
        <v>0</v>
      </c>
      <c r="AP523" s="70"/>
    </row>
    <row r="524" spans="1:42" ht="33" hidden="1" customHeight="1">
      <c r="A524" s="87">
        <v>1722</v>
      </c>
      <c r="B524" s="88" t="s">
        <v>1157</v>
      </c>
      <c r="C524" s="115" t="s">
        <v>1406</v>
      </c>
      <c r="D524" s="113">
        <v>0</v>
      </c>
      <c r="E524" s="113">
        <v>0</v>
      </c>
      <c r="F524" s="113">
        <v>0</v>
      </c>
      <c r="G524" s="113">
        <v>0</v>
      </c>
      <c r="H524" s="113">
        <v>0</v>
      </c>
      <c r="I524" s="113">
        <v>0</v>
      </c>
      <c r="J524" s="113">
        <v>0</v>
      </c>
      <c r="K524" s="113">
        <v>0</v>
      </c>
      <c r="L524" s="113">
        <v>0</v>
      </c>
      <c r="M524" s="113">
        <v>0</v>
      </c>
      <c r="N524" s="113">
        <v>0</v>
      </c>
      <c r="O524" s="113">
        <v>0</v>
      </c>
      <c r="P524" s="113">
        <v>0</v>
      </c>
      <c r="Q524" s="113">
        <v>0</v>
      </c>
      <c r="R524" s="113">
        <v>0</v>
      </c>
      <c r="S524" s="113">
        <v>0</v>
      </c>
      <c r="T524" s="113">
        <v>0</v>
      </c>
      <c r="U524" s="113">
        <v>0</v>
      </c>
      <c r="V524" s="113">
        <v>0</v>
      </c>
      <c r="W524" s="113">
        <v>0</v>
      </c>
      <c r="X524" s="113">
        <v>0</v>
      </c>
      <c r="Y524" s="113">
        <v>0</v>
      </c>
      <c r="Z524" s="113">
        <v>0</v>
      </c>
      <c r="AA524" s="113">
        <v>0</v>
      </c>
      <c r="AB524" s="113">
        <v>0</v>
      </c>
      <c r="AC524" s="113">
        <v>0</v>
      </c>
      <c r="AD524" s="113">
        <v>0</v>
      </c>
      <c r="AE524" s="113">
        <v>0</v>
      </c>
      <c r="AF524" s="113">
        <v>0</v>
      </c>
      <c r="AG524" s="113">
        <v>0</v>
      </c>
      <c r="AH524" s="113">
        <v>0</v>
      </c>
      <c r="AI524" s="113">
        <v>0</v>
      </c>
      <c r="AJ524" s="113">
        <v>0</v>
      </c>
      <c r="AK524" s="113">
        <v>0</v>
      </c>
      <c r="AL524" s="113">
        <v>0</v>
      </c>
      <c r="AM524" s="113">
        <f t="shared" si="8"/>
        <v>0</v>
      </c>
      <c r="AP524" s="70"/>
    </row>
    <row r="525" spans="1:42" ht="33" hidden="1" customHeight="1">
      <c r="A525" s="87">
        <v>1723</v>
      </c>
      <c r="B525" s="88" t="s">
        <v>1158</v>
      </c>
      <c r="C525" s="115" t="s">
        <v>1406</v>
      </c>
      <c r="D525" s="113">
        <v>0</v>
      </c>
      <c r="E525" s="113">
        <v>0</v>
      </c>
      <c r="F525" s="113">
        <v>0</v>
      </c>
      <c r="G525" s="113">
        <v>0</v>
      </c>
      <c r="H525" s="113">
        <v>0</v>
      </c>
      <c r="I525" s="113">
        <v>0</v>
      </c>
      <c r="J525" s="113">
        <v>0</v>
      </c>
      <c r="K525" s="113">
        <v>0</v>
      </c>
      <c r="L525" s="113">
        <v>0</v>
      </c>
      <c r="M525" s="113">
        <v>0</v>
      </c>
      <c r="N525" s="113">
        <v>0</v>
      </c>
      <c r="O525" s="113">
        <v>0</v>
      </c>
      <c r="P525" s="113">
        <v>0</v>
      </c>
      <c r="Q525" s="113">
        <v>0</v>
      </c>
      <c r="R525" s="113">
        <v>0</v>
      </c>
      <c r="S525" s="113">
        <v>0</v>
      </c>
      <c r="T525" s="113">
        <v>0</v>
      </c>
      <c r="U525" s="113">
        <v>0</v>
      </c>
      <c r="V525" s="113">
        <v>0</v>
      </c>
      <c r="W525" s="113">
        <v>0</v>
      </c>
      <c r="X525" s="113">
        <v>0</v>
      </c>
      <c r="Y525" s="113">
        <v>0</v>
      </c>
      <c r="Z525" s="113">
        <v>0</v>
      </c>
      <c r="AA525" s="113">
        <v>0</v>
      </c>
      <c r="AB525" s="113">
        <v>0</v>
      </c>
      <c r="AC525" s="113">
        <v>0</v>
      </c>
      <c r="AD525" s="113">
        <v>0</v>
      </c>
      <c r="AE525" s="113">
        <v>0</v>
      </c>
      <c r="AF525" s="113">
        <v>0</v>
      </c>
      <c r="AG525" s="113">
        <v>0</v>
      </c>
      <c r="AH525" s="113">
        <v>0</v>
      </c>
      <c r="AI525" s="113">
        <v>0</v>
      </c>
      <c r="AJ525" s="113">
        <v>0</v>
      </c>
      <c r="AK525" s="113">
        <v>0</v>
      </c>
      <c r="AL525" s="113">
        <v>0</v>
      </c>
      <c r="AM525" s="113">
        <f t="shared" si="8"/>
        <v>0</v>
      </c>
      <c r="AP525" s="70"/>
    </row>
    <row r="526" spans="1:42" ht="33" hidden="1" customHeight="1">
      <c r="A526" s="87">
        <v>1724</v>
      </c>
      <c r="B526" s="88" t="s">
        <v>1159</v>
      </c>
      <c r="C526" s="115" t="s">
        <v>1406</v>
      </c>
      <c r="D526" s="113">
        <v>0</v>
      </c>
      <c r="E526" s="113">
        <v>0</v>
      </c>
      <c r="F526" s="113">
        <v>0</v>
      </c>
      <c r="G526" s="113">
        <v>0</v>
      </c>
      <c r="H526" s="113">
        <v>0</v>
      </c>
      <c r="I526" s="113">
        <v>0</v>
      </c>
      <c r="J526" s="113">
        <v>0</v>
      </c>
      <c r="K526" s="113">
        <v>0</v>
      </c>
      <c r="L526" s="113">
        <v>0</v>
      </c>
      <c r="M526" s="113">
        <v>0</v>
      </c>
      <c r="N526" s="113">
        <v>0</v>
      </c>
      <c r="O526" s="113">
        <v>0</v>
      </c>
      <c r="P526" s="113">
        <v>0</v>
      </c>
      <c r="Q526" s="113">
        <v>0</v>
      </c>
      <c r="R526" s="113">
        <v>0</v>
      </c>
      <c r="S526" s="113">
        <v>0</v>
      </c>
      <c r="T526" s="113">
        <v>0</v>
      </c>
      <c r="U526" s="113">
        <v>0</v>
      </c>
      <c r="V526" s="113">
        <v>0</v>
      </c>
      <c r="W526" s="113">
        <v>0</v>
      </c>
      <c r="X526" s="113">
        <v>0</v>
      </c>
      <c r="Y526" s="113">
        <v>0</v>
      </c>
      <c r="Z526" s="113">
        <v>0</v>
      </c>
      <c r="AA526" s="113">
        <v>0</v>
      </c>
      <c r="AB526" s="113">
        <v>0</v>
      </c>
      <c r="AC526" s="113">
        <v>0</v>
      </c>
      <c r="AD526" s="113">
        <v>0</v>
      </c>
      <c r="AE526" s="113">
        <v>0</v>
      </c>
      <c r="AF526" s="113">
        <v>0</v>
      </c>
      <c r="AG526" s="113">
        <v>0</v>
      </c>
      <c r="AH526" s="113">
        <v>0</v>
      </c>
      <c r="AI526" s="113">
        <v>0</v>
      </c>
      <c r="AJ526" s="113">
        <v>0</v>
      </c>
      <c r="AK526" s="113">
        <v>0</v>
      </c>
      <c r="AL526" s="113">
        <v>0</v>
      </c>
      <c r="AM526" s="113">
        <f t="shared" si="8"/>
        <v>0</v>
      </c>
      <c r="AP526" s="70"/>
    </row>
    <row r="527" spans="1:42" ht="33" hidden="1" customHeight="1">
      <c r="A527" s="87">
        <v>1725</v>
      </c>
      <c r="B527" s="88" t="s">
        <v>1160</v>
      </c>
      <c r="C527" s="115" t="s">
        <v>1406</v>
      </c>
      <c r="D527" s="113">
        <v>0</v>
      </c>
      <c r="E527" s="113">
        <v>0</v>
      </c>
      <c r="F527" s="113">
        <v>0</v>
      </c>
      <c r="G527" s="113">
        <v>0</v>
      </c>
      <c r="H527" s="113">
        <v>0</v>
      </c>
      <c r="I527" s="113">
        <v>0</v>
      </c>
      <c r="J527" s="113">
        <v>0</v>
      </c>
      <c r="K527" s="113">
        <v>0</v>
      </c>
      <c r="L527" s="113">
        <v>0</v>
      </c>
      <c r="M527" s="113">
        <v>0</v>
      </c>
      <c r="N527" s="113">
        <v>0</v>
      </c>
      <c r="O527" s="113">
        <v>0</v>
      </c>
      <c r="P527" s="113">
        <v>0</v>
      </c>
      <c r="Q527" s="113">
        <v>0</v>
      </c>
      <c r="R527" s="113">
        <v>0</v>
      </c>
      <c r="S527" s="113">
        <v>0</v>
      </c>
      <c r="T527" s="113">
        <v>0</v>
      </c>
      <c r="U527" s="113">
        <v>0</v>
      </c>
      <c r="V527" s="113">
        <v>0</v>
      </c>
      <c r="W527" s="113">
        <v>0</v>
      </c>
      <c r="X527" s="113">
        <v>0</v>
      </c>
      <c r="Y527" s="113">
        <v>0</v>
      </c>
      <c r="Z527" s="113">
        <v>0</v>
      </c>
      <c r="AA527" s="113">
        <v>0</v>
      </c>
      <c r="AB527" s="113">
        <v>0</v>
      </c>
      <c r="AC527" s="113">
        <v>0</v>
      </c>
      <c r="AD527" s="113">
        <v>0</v>
      </c>
      <c r="AE527" s="113">
        <v>0</v>
      </c>
      <c r="AF527" s="113">
        <v>0</v>
      </c>
      <c r="AG527" s="113">
        <v>0</v>
      </c>
      <c r="AH527" s="113">
        <v>0</v>
      </c>
      <c r="AI527" s="113">
        <v>0</v>
      </c>
      <c r="AJ527" s="113">
        <v>0</v>
      </c>
      <c r="AK527" s="113">
        <v>0</v>
      </c>
      <c r="AL527" s="113">
        <v>0</v>
      </c>
      <c r="AM527" s="113">
        <f t="shared" si="8"/>
        <v>0</v>
      </c>
      <c r="AP527" s="70"/>
    </row>
    <row r="528" spans="1:42" ht="33" hidden="1" customHeight="1">
      <c r="A528" s="87">
        <v>1726</v>
      </c>
      <c r="B528" s="88" t="s">
        <v>1161</v>
      </c>
      <c r="C528" s="115" t="s">
        <v>1406</v>
      </c>
      <c r="D528" s="113">
        <v>0</v>
      </c>
      <c r="E528" s="113">
        <v>0</v>
      </c>
      <c r="F528" s="113">
        <v>0</v>
      </c>
      <c r="G528" s="113">
        <v>0</v>
      </c>
      <c r="H528" s="113">
        <v>0</v>
      </c>
      <c r="I528" s="113">
        <v>0</v>
      </c>
      <c r="J528" s="113">
        <v>0</v>
      </c>
      <c r="K528" s="113">
        <v>0</v>
      </c>
      <c r="L528" s="113">
        <v>0</v>
      </c>
      <c r="M528" s="113">
        <v>0</v>
      </c>
      <c r="N528" s="113">
        <v>0</v>
      </c>
      <c r="O528" s="113">
        <v>0</v>
      </c>
      <c r="P528" s="113">
        <v>0</v>
      </c>
      <c r="Q528" s="113">
        <v>0</v>
      </c>
      <c r="R528" s="113">
        <v>0</v>
      </c>
      <c r="S528" s="113">
        <v>0</v>
      </c>
      <c r="T528" s="113">
        <v>0</v>
      </c>
      <c r="U528" s="113">
        <v>0</v>
      </c>
      <c r="V528" s="113">
        <v>0</v>
      </c>
      <c r="W528" s="113">
        <v>0</v>
      </c>
      <c r="X528" s="113">
        <v>0</v>
      </c>
      <c r="Y528" s="113">
        <v>0</v>
      </c>
      <c r="Z528" s="113">
        <v>0</v>
      </c>
      <c r="AA528" s="113">
        <v>0</v>
      </c>
      <c r="AB528" s="113">
        <v>0</v>
      </c>
      <c r="AC528" s="113">
        <v>0</v>
      </c>
      <c r="AD528" s="113">
        <v>0</v>
      </c>
      <c r="AE528" s="113">
        <v>0</v>
      </c>
      <c r="AF528" s="113">
        <v>0</v>
      </c>
      <c r="AG528" s="113">
        <v>0</v>
      </c>
      <c r="AH528" s="113">
        <v>0</v>
      </c>
      <c r="AI528" s="113">
        <v>0</v>
      </c>
      <c r="AJ528" s="113">
        <v>0</v>
      </c>
      <c r="AK528" s="113">
        <v>0</v>
      </c>
      <c r="AL528" s="113">
        <v>0</v>
      </c>
      <c r="AM528" s="113">
        <f t="shared" si="8"/>
        <v>0</v>
      </c>
      <c r="AP528" s="70"/>
    </row>
    <row r="529" spans="1:42" ht="33" hidden="1" customHeight="1">
      <c r="A529" s="87">
        <v>1727</v>
      </c>
      <c r="B529" s="88" t="s">
        <v>1162</v>
      </c>
      <c r="C529" s="115" t="s">
        <v>1406</v>
      </c>
      <c r="D529" s="113">
        <v>0</v>
      </c>
      <c r="E529" s="113">
        <v>0</v>
      </c>
      <c r="F529" s="113">
        <v>0</v>
      </c>
      <c r="G529" s="113">
        <v>0</v>
      </c>
      <c r="H529" s="113">
        <v>0</v>
      </c>
      <c r="I529" s="113">
        <v>0</v>
      </c>
      <c r="J529" s="113">
        <v>0</v>
      </c>
      <c r="K529" s="113">
        <v>0</v>
      </c>
      <c r="L529" s="113">
        <v>0</v>
      </c>
      <c r="M529" s="113">
        <v>0</v>
      </c>
      <c r="N529" s="113">
        <v>0</v>
      </c>
      <c r="O529" s="113">
        <v>0</v>
      </c>
      <c r="P529" s="113">
        <v>0</v>
      </c>
      <c r="Q529" s="113">
        <v>0</v>
      </c>
      <c r="R529" s="113">
        <v>0</v>
      </c>
      <c r="S529" s="113">
        <v>0</v>
      </c>
      <c r="T529" s="113">
        <v>0</v>
      </c>
      <c r="U529" s="113">
        <v>0</v>
      </c>
      <c r="V529" s="113">
        <v>0</v>
      </c>
      <c r="W529" s="113">
        <v>0</v>
      </c>
      <c r="X529" s="113">
        <v>0</v>
      </c>
      <c r="Y529" s="113">
        <v>0</v>
      </c>
      <c r="Z529" s="113">
        <v>0</v>
      </c>
      <c r="AA529" s="113">
        <v>0</v>
      </c>
      <c r="AB529" s="113">
        <v>0</v>
      </c>
      <c r="AC529" s="113">
        <v>0</v>
      </c>
      <c r="AD529" s="113">
        <v>0</v>
      </c>
      <c r="AE529" s="113">
        <v>0</v>
      </c>
      <c r="AF529" s="113">
        <v>0</v>
      </c>
      <c r="AG529" s="113">
        <v>0</v>
      </c>
      <c r="AH529" s="113">
        <v>0</v>
      </c>
      <c r="AI529" s="113">
        <v>0</v>
      </c>
      <c r="AJ529" s="113">
        <v>0</v>
      </c>
      <c r="AK529" s="113">
        <v>0</v>
      </c>
      <c r="AL529" s="113">
        <v>0</v>
      </c>
      <c r="AM529" s="113">
        <f t="shared" si="8"/>
        <v>0</v>
      </c>
      <c r="AP529" s="70"/>
    </row>
    <row r="530" spans="1:42" ht="33" hidden="1" customHeight="1">
      <c r="A530" s="87">
        <v>1728</v>
      </c>
      <c r="B530" s="88" t="s">
        <v>1163</v>
      </c>
      <c r="C530" s="115" t="s">
        <v>1406</v>
      </c>
      <c r="D530" s="113">
        <v>0</v>
      </c>
      <c r="E530" s="113">
        <v>0</v>
      </c>
      <c r="F530" s="113">
        <v>0</v>
      </c>
      <c r="G530" s="113">
        <v>0</v>
      </c>
      <c r="H530" s="113">
        <v>0</v>
      </c>
      <c r="I530" s="113">
        <v>0</v>
      </c>
      <c r="J530" s="113">
        <v>0</v>
      </c>
      <c r="K530" s="113">
        <v>0</v>
      </c>
      <c r="L530" s="113">
        <v>0</v>
      </c>
      <c r="M530" s="113">
        <v>0</v>
      </c>
      <c r="N530" s="113">
        <v>0</v>
      </c>
      <c r="O530" s="113">
        <v>0</v>
      </c>
      <c r="P530" s="113">
        <v>0</v>
      </c>
      <c r="Q530" s="113">
        <v>0</v>
      </c>
      <c r="R530" s="113">
        <v>0</v>
      </c>
      <c r="S530" s="113">
        <v>0</v>
      </c>
      <c r="T530" s="113">
        <v>0</v>
      </c>
      <c r="U530" s="113">
        <v>0</v>
      </c>
      <c r="V530" s="113">
        <v>0</v>
      </c>
      <c r="W530" s="113">
        <v>0</v>
      </c>
      <c r="X530" s="113">
        <v>0</v>
      </c>
      <c r="Y530" s="113">
        <v>0</v>
      </c>
      <c r="Z530" s="113">
        <v>0</v>
      </c>
      <c r="AA530" s="113">
        <v>0</v>
      </c>
      <c r="AB530" s="113">
        <v>0</v>
      </c>
      <c r="AC530" s="113">
        <v>0</v>
      </c>
      <c r="AD530" s="113">
        <v>0</v>
      </c>
      <c r="AE530" s="113">
        <v>0</v>
      </c>
      <c r="AF530" s="113">
        <v>0</v>
      </c>
      <c r="AG530" s="113">
        <v>0</v>
      </c>
      <c r="AH530" s="113">
        <v>0</v>
      </c>
      <c r="AI530" s="113">
        <v>0</v>
      </c>
      <c r="AJ530" s="113">
        <v>0</v>
      </c>
      <c r="AK530" s="113">
        <v>0</v>
      </c>
      <c r="AL530" s="113">
        <v>0</v>
      </c>
      <c r="AM530" s="113">
        <f t="shared" si="8"/>
        <v>0</v>
      </c>
      <c r="AP530" s="70"/>
    </row>
    <row r="531" spans="1:42" ht="33" hidden="1" customHeight="1">
      <c r="A531" s="87">
        <v>1729</v>
      </c>
      <c r="B531" s="88" t="s">
        <v>1164</v>
      </c>
      <c r="C531" s="115" t="s">
        <v>1406</v>
      </c>
      <c r="D531" s="113">
        <v>0</v>
      </c>
      <c r="E531" s="113">
        <v>0</v>
      </c>
      <c r="F531" s="113">
        <v>0</v>
      </c>
      <c r="G531" s="113">
        <v>0</v>
      </c>
      <c r="H531" s="113">
        <v>0</v>
      </c>
      <c r="I531" s="113">
        <v>0</v>
      </c>
      <c r="J531" s="113">
        <v>0</v>
      </c>
      <c r="K531" s="113">
        <v>0</v>
      </c>
      <c r="L531" s="113">
        <v>0</v>
      </c>
      <c r="M531" s="113">
        <v>0</v>
      </c>
      <c r="N531" s="113">
        <v>0</v>
      </c>
      <c r="O531" s="113">
        <v>0</v>
      </c>
      <c r="P531" s="113">
        <v>0</v>
      </c>
      <c r="Q531" s="113">
        <v>0</v>
      </c>
      <c r="R531" s="113">
        <v>0</v>
      </c>
      <c r="S531" s="113">
        <v>0</v>
      </c>
      <c r="T531" s="113">
        <v>0</v>
      </c>
      <c r="U531" s="113">
        <v>0</v>
      </c>
      <c r="V531" s="113">
        <v>0</v>
      </c>
      <c r="W531" s="113">
        <v>0</v>
      </c>
      <c r="X531" s="113">
        <v>0</v>
      </c>
      <c r="Y531" s="113">
        <v>0</v>
      </c>
      <c r="Z531" s="113">
        <v>0</v>
      </c>
      <c r="AA531" s="113">
        <v>0</v>
      </c>
      <c r="AB531" s="113">
        <v>0</v>
      </c>
      <c r="AC531" s="113">
        <v>0</v>
      </c>
      <c r="AD531" s="113">
        <v>0</v>
      </c>
      <c r="AE531" s="113">
        <v>0</v>
      </c>
      <c r="AF531" s="113">
        <v>0</v>
      </c>
      <c r="AG531" s="113">
        <v>0</v>
      </c>
      <c r="AH531" s="113">
        <v>0</v>
      </c>
      <c r="AI531" s="113">
        <v>0</v>
      </c>
      <c r="AJ531" s="113">
        <v>0</v>
      </c>
      <c r="AK531" s="113">
        <v>0</v>
      </c>
      <c r="AL531" s="113">
        <v>0</v>
      </c>
      <c r="AM531" s="113">
        <f t="shared" si="8"/>
        <v>0</v>
      </c>
      <c r="AP531" s="70"/>
    </row>
    <row r="532" spans="1:42" ht="33" hidden="1" customHeight="1">
      <c r="A532" s="87">
        <v>1730</v>
      </c>
      <c r="B532" s="88" t="s">
        <v>1165</v>
      </c>
      <c r="C532" s="115" t="s">
        <v>1406</v>
      </c>
      <c r="D532" s="113">
        <v>0</v>
      </c>
      <c r="E532" s="113">
        <v>0</v>
      </c>
      <c r="F532" s="113">
        <v>0</v>
      </c>
      <c r="G532" s="113">
        <v>0</v>
      </c>
      <c r="H532" s="113">
        <v>0</v>
      </c>
      <c r="I532" s="113">
        <v>0</v>
      </c>
      <c r="J532" s="113">
        <v>0</v>
      </c>
      <c r="K532" s="113">
        <v>0</v>
      </c>
      <c r="L532" s="113">
        <v>0</v>
      </c>
      <c r="M532" s="113">
        <v>0</v>
      </c>
      <c r="N532" s="113">
        <v>0</v>
      </c>
      <c r="O532" s="113">
        <v>0</v>
      </c>
      <c r="P532" s="113">
        <v>0</v>
      </c>
      <c r="Q532" s="113">
        <v>0</v>
      </c>
      <c r="R532" s="113">
        <v>0</v>
      </c>
      <c r="S532" s="113">
        <v>0</v>
      </c>
      <c r="T532" s="113">
        <v>0</v>
      </c>
      <c r="U532" s="113">
        <v>0</v>
      </c>
      <c r="V532" s="113">
        <v>0</v>
      </c>
      <c r="W532" s="113">
        <v>0</v>
      </c>
      <c r="X532" s="113">
        <v>0</v>
      </c>
      <c r="Y532" s="113">
        <v>0</v>
      </c>
      <c r="Z532" s="113">
        <v>0</v>
      </c>
      <c r="AA532" s="113">
        <v>0</v>
      </c>
      <c r="AB532" s="113">
        <v>0</v>
      </c>
      <c r="AC532" s="113">
        <v>0</v>
      </c>
      <c r="AD532" s="113">
        <v>0</v>
      </c>
      <c r="AE532" s="113">
        <v>0</v>
      </c>
      <c r="AF532" s="113">
        <v>0</v>
      </c>
      <c r="AG532" s="113">
        <v>0</v>
      </c>
      <c r="AH532" s="113">
        <v>0</v>
      </c>
      <c r="AI532" s="113">
        <v>0</v>
      </c>
      <c r="AJ532" s="113">
        <v>0</v>
      </c>
      <c r="AK532" s="113">
        <v>0</v>
      </c>
      <c r="AL532" s="113">
        <v>0</v>
      </c>
      <c r="AM532" s="113">
        <f t="shared" si="8"/>
        <v>0</v>
      </c>
      <c r="AP532" s="70"/>
    </row>
    <row r="533" spans="1:42" ht="33" hidden="1" customHeight="1">
      <c r="A533" s="87">
        <v>1731</v>
      </c>
      <c r="B533" s="88" t="s">
        <v>1166</v>
      </c>
      <c r="C533" s="115" t="s">
        <v>1406</v>
      </c>
      <c r="D533" s="113">
        <v>0</v>
      </c>
      <c r="E533" s="113">
        <v>0</v>
      </c>
      <c r="F533" s="113">
        <v>0</v>
      </c>
      <c r="G533" s="113">
        <v>0</v>
      </c>
      <c r="H533" s="113">
        <v>0</v>
      </c>
      <c r="I533" s="113">
        <v>0</v>
      </c>
      <c r="J533" s="113">
        <v>0</v>
      </c>
      <c r="K533" s="113">
        <v>0</v>
      </c>
      <c r="L533" s="113">
        <v>0</v>
      </c>
      <c r="M533" s="113">
        <v>0</v>
      </c>
      <c r="N533" s="113">
        <v>0</v>
      </c>
      <c r="O533" s="113">
        <v>0</v>
      </c>
      <c r="P533" s="113">
        <v>0</v>
      </c>
      <c r="Q533" s="113">
        <v>0</v>
      </c>
      <c r="R533" s="113">
        <v>0</v>
      </c>
      <c r="S533" s="113">
        <v>0</v>
      </c>
      <c r="T533" s="113">
        <v>0</v>
      </c>
      <c r="U533" s="113">
        <v>0</v>
      </c>
      <c r="V533" s="113">
        <v>0</v>
      </c>
      <c r="W533" s="113">
        <v>0</v>
      </c>
      <c r="X533" s="113">
        <v>0</v>
      </c>
      <c r="Y533" s="113">
        <v>0</v>
      </c>
      <c r="Z533" s="113">
        <v>0</v>
      </c>
      <c r="AA533" s="113">
        <v>0</v>
      </c>
      <c r="AB533" s="113">
        <v>0</v>
      </c>
      <c r="AC533" s="113">
        <v>0</v>
      </c>
      <c r="AD533" s="113">
        <v>0</v>
      </c>
      <c r="AE533" s="113">
        <v>0</v>
      </c>
      <c r="AF533" s="113">
        <v>0</v>
      </c>
      <c r="AG533" s="113">
        <v>0</v>
      </c>
      <c r="AH533" s="113">
        <v>0</v>
      </c>
      <c r="AI533" s="113">
        <v>0</v>
      </c>
      <c r="AJ533" s="113">
        <v>0</v>
      </c>
      <c r="AK533" s="113">
        <v>0</v>
      </c>
      <c r="AL533" s="113">
        <v>0</v>
      </c>
      <c r="AM533" s="113">
        <f t="shared" si="8"/>
        <v>0</v>
      </c>
      <c r="AP533" s="70"/>
    </row>
    <row r="534" spans="1:42" ht="33" hidden="1" customHeight="1">
      <c r="A534" s="87">
        <v>1732</v>
      </c>
      <c r="B534" s="88" t="s">
        <v>1167</v>
      </c>
      <c r="C534" s="115" t="s">
        <v>1406</v>
      </c>
      <c r="D534" s="113">
        <v>0</v>
      </c>
      <c r="E534" s="113">
        <v>0</v>
      </c>
      <c r="F534" s="113">
        <v>0</v>
      </c>
      <c r="G534" s="113">
        <v>0</v>
      </c>
      <c r="H534" s="113">
        <v>0</v>
      </c>
      <c r="I534" s="113">
        <v>0</v>
      </c>
      <c r="J534" s="113">
        <v>0</v>
      </c>
      <c r="K534" s="113">
        <v>0</v>
      </c>
      <c r="L534" s="113">
        <v>0</v>
      </c>
      <c r="M534" s="113">
        <v>0</v>
      </c>
      <c r="N534" s="113">
        <v>0</v>
      </c>
      <c r="O534" s="113">
        <v>0</v>
      </c>
      <c r="P534" s="113">
        <v>0</v>
      </c>
      <c r="Q534" s="113">
        <v>0</v>
      </c>
      <c r="R534" s="113">
        <v>0</v>
      </c>
      <c r="S534" s="113">
        <v>0</v>
      </c>
      <c r="T534" s="113">
        <v>0</v>
      </c>
      <c r="U534" s="113">
        <v>0</v>
      </c>
      <c r="V534" s="113">
        <v>0</v>
      </c>
      <c r="W534" s="113">
        <v>0</v>
      </c>
      <c r="X534" s="113">
        <v>0</v>
      </c>
      <c r="Y534" s="113">
        <v>0</v>
      </c>
      <c r="Z534" s="113">
        <v>0</v>
      </c>
      <c r="AA534" s="113">
        <v>0</v>
      </c>
      <c r="AB534" s="113">
        <v>0</v>
      </c>
      <c r="AC534" s="113">
        <v>0</v>
      </c>
      <c r="AD534" s="113">
        <v>0</v>
      </c>
      <c r="AE534" s="113">
        <v>0</v>
      </c>
      <c r="AF534" s="113">
        <v>0</v>
      </c>
      <c r="AG534" s="113">
        <v>0</v>
      </c>
      <c r="AH534" s="113">
        <v>0</v>
      </c>
      <c r="AI534" s="113">
        <v>0</v>
      </c>
      <c r="AJ534" s="113">
        <v>0</v>
      </c>
      <c r="AK534" s="113">
        <v>0</v>
      </c>
      <c r="AL534" s="113">
        <v>0</v>
      </c>
      <c r="AM534" s="113">
        <f t="shared" si="8"/>
        <v>0</v>
      </c>
      <c r="AP534" s="70"/>
    </row>
    <row r="535" spans="1:42" ht="33" hidden="1" customHeight="1">
      <c r="A535" s="87">
        <v>1733</v>
      </c>
      <c r="B535" s="88" t="s">
        <v>1168</v>
      </c>
      <c r="C535" s="115" t="s">
        <v>1406</v>
      </c>
      <c r="D535" s="113">
        <v>0</v>
      </c>
      <c r="E535" s="113">
        <v>0</v>
      </c>
      <c r="F535" s="113">
        <v>0</v>
      </c>
      <c r="G535" s="113">
        <v>0</v>
      </c>
      <c r="H535" s="113">
        <v>0</v>
      </c>
      <c r="I535" s="113">
        <v>0</v>
      </c>
      <c r="J535" s="113">
        <v>0</v>
      </c>
      <c r="K535" s="113">
        <v>0</v>
      </c>
      <c r="L535" s="113">
        <v>0</v>
      </c>
      <c r="M535" s="113">
        <v>0</v>
      </c>
      <c r="N535" s="113">
        <v>0</v>
      </c>
      <c r="O535" s="113">
        <v>0</v>
      </c>
      <c r="P535" s="113">
        <v>0</v>
      </c>
      <c r="Q535" s="113">
        <v>0</v>
      </c>
      <c r="R535" s="113">
        <v>0</v>
      </c>
      <c r="S535" s="113">
        <v>0</v>
      </c>
      <c r="T535" s="113">
        <v>0</v>
      </c>
      <c r="U535" s="113">
        <v>0</v>
      </c>
      <c r="V535" s="113">
        <v>0</v>
      </c>
      <c r="W535" s="113">
        <v>0</v>
      </c>
      <c r="X535" s="113">
        <v>0</v>
      </c>
      <c r="Y535" s="113">
        <v>0</v>
      </c>
      <c r="Z535" s="113">
        <v>0</v>
      </c>
      <c r="AA535" s="113">
        <v>0</v>
      </c>
      <c r="AB535" s="113">
        <v>0</v>
      </c>
      <c r="AC535" s="113">
        <v>0</v>
      </c>
      <c r="AD535" s="113">
        <v>0</v>
      </c>
      <c r="AE535" s="113">
        <v>0</v>
      </c>
      <c r="AF535" s="113">
        <v>0</v>
      </c>
      <c r="AG535" s="113">
        <v>0</v>
      </c>
      <c r="AH535" s="113">
        <v>0</v>
      </c>
      <c r="AI535" s="113">
        <v>0</v>
      </c>
      <c r="AJ535" s="113">
        <v>0</v>
      </c>
      <c r="AK535" s="113">
        <v>0</v>
      </c>
      <c r="AL535" s="113">
        <v>0</v>
      </c>
      <c r="AM535" s="113">
        <f t="shared" si="8"/>
        <v>0</v>
      </c>
      <c r="AP535" s="70"/>
    </row>
    <row r="536" spans="1:42" ht="33" hidden="1" customHeight="1">
      <c r="A536" s="87">
        <v>1734</v>
      </c>
      <c r="B536" s="88" t="s">
        <v>1169</v>
      </c>
      <c r="C536" s="115" t="s">
        <v>1406</v>
      </c>
      <c r="D536" s="113">
        <v>0</v>
      </c>
      <c r="E536" s="113">
        <v>0</v>
      </c>
      <c r="F536" s="113">
        <v>0</v>
      </c>
      <c r="G536" s="113">
        <v>0</v>
      </c>
      <c r="H536" s="113">
        <v>0</v>
      </c>
      <c r="I536" s="113">
        <v>0</v>
      </c>
      <c r="J536" s="113">
        <v>0</v>
      </c>
      <c r="K536" s="113">
        <v>0</v>
      </c>
      <c r="L536" s="113">
        <v>0</v>
      </c>
      <c r="M536" s="113">
        <v>0</v>
      </c>
      <c r="N536" s="113">
        <v>0</v>
      </c>
      <c r="O536" s="113">
        <v>0</v>
      </c>
      <c r="P536" s="113">
        <v>0</v>
      </c>
      <c r="Q536" s="113">
        <v>0</v>
      </c>
      <c r="R536" s="113">
        <v>0</v>
      </c>
      <c r="S536" s="113">
        <v>0</v>
      </c>
      <c r="T536" s="113">
        <v>0</v>
      </c>
      <c r="U536" s="113">
        <v>0</v>
      </c>
      <c r="V536" s="113">
        <v>0</v>
      </c>
      <c r="W536" s="113">
        <v>0</v>
      </c>
      <c r="X536" s="113">
        <v>0</v>
      </c>
      <c r="Y536" s="113">
        <v>0</v>
      </c>
      <c r="Z536" s="113">
        <v>0</v>
      </c>
      <c r="AA536" s="113">
        <v>0</v>
      </c>
      <c r="AB536" s="113">
        <v>0</v>
      </c>
      <c r="AC536" s="113">
        <v>0</v>
      </c>
      <c r="AD536" s="113">
        <v>0</v>
      </c>
      <c r="AE536" s="113">
        <v>0</v>
      </c>
      <c r="AF536" s="113">
        <v>0</v>
      </c>
      <c r="AG536" s="113">
        <v>0</v>
      </c>
      <c r="AH536" s="113">
        <v>0</v>
      </c>
      <c r="AI536" s="113">
        <v>0</v>
      </c>
      <c r="AJ536" s="113">
        <v>0</v>
      </c>
      <c r="AK536" s="113">
        <v>0</v>
      </c>
      <c r="AL536" s="113">
        <v>0</v>
      </c>
      <c r="AM536" s="113">
        <f t="shared" si="8"/>
        <v>0</v>
      </c>
      <c r="AP536" s="70"/>
    </row>
    <row r="537" spans="1:42" ht="33" hidden="1" customHeight="1">
      <c r="A537" s="87">
        <v>1735</v>
      </c>
      <c r="B537" s="88" t="s">
        <v>1170</v>
      </c>
      <c r="C537" s="115" t="s">
        <v>1406</v>
      </c>
      <c r="D537" s="113">
        <v>0</v>
      </c>
      <c r="E537" s="113">
        <v>0</v>
      </c>
      <c r="F537" s="113">
        <v>0</v>
      </c>
      <c r="G537" s="113">
        <v>0</v>
      </c>
      <c r="H537" s="113">
        <v>0</v>
      </c>
      <c r="I537" s="113">
        <v>0</v>
      </c>
      <c r="J537" s="113">
        <v>0</v>
      </c>
      <c r="K537" s="113">
        <v>0</v>
      </c>
      <c r="L537" s="113">
        <v>0</v>
      </c>
      <c r="M537" s="113">
        <v>0</v>
      </c>
      <c r="N537" s="113">
        <v>0</v>
      </c>
      <c r="O537" s="113">
        <v>0</v>
      </c>
      <c r="P537" s="113">
        <v>0</v>
      </c>
      <c r="Q537" s="113">
        <v>0</v>
      </c>
      <c r="R537" s="113">
        <v>0</v>
      </c>
      <c r="S537" s="113">
        <v>0</v>
      </c>
      <c r="T537" s="113">
        <v>0</v>
      </c>
      <c r="U537" s="113">
        <v>0</v>
      </c>
      <c r="V537" s="113">
        <v>0</v>
      </c>
      <c r="W537" s="113">
        <v>0</v>
      </c>
      <c r="X537" s="113">
        <v>0</v>
      </c>
      <c r="Y537" s="113">
        <v>0</v>
      </c>
      <c r="Z537" s="113">
        <v>0</v>
      </c>
      <c r="AA537" s="113">
        <v>0</v>
      </c>
      <c r="AB537" s="113">
        <v>0</v>
      </c>
      <c r="AC537" s="113">
        <v>0</v>
      </c>
      <c r="AD537" s="113">
        <v>0</v>
      </c>
      <c r="AE537" s="113">
        <v>0</v>
      </c>
      <c r="AF537" s="113">
        <v>0</v>
      </c>
      <c r="AG537" s="113">
        <v>0</v>
      </c>
      <c r="AH537" s="113">
        <v>0</v>
      </c>
      <c r="AI537" s="113">
        <v>0</v>
      </c>
      <c r="AJ537" s="113">
        <v>0</v>
      </c>
      <c r="AK537" s="113">
        <v>0</v>
      </c>
      <c r="AL537" s="113">
        <v>0</v>
      </c>
      <c r="AM537" s="113">
        <f t="shared" si="8"/>
        <v>0</v>
      </c>
      <c r="AP537" s="70"/>
    </row>
    <row r="538" spans="1:42" ht="33" hidden="1" customHeight="1">
      <c r="A538" s="87">
        <v>1736</v>
      </c>
      <c r="B538" s="88" t="s">
        <v>1171</v>
      </c>
      <c r="C538" s="115" t="s">
        <v>1406</v>
      </c>
      <c r="D538" s="113">
        <v>0</v>
      </c>
      <c r="E538" s="113">
        <v>0</v>
      </c>
      <c r="F538" s="113">
        <v>0</v>
      </c>
      <c r="G538" s="113">
        <v>0</v>
      </c>
      <c r="H538" s="113">
        <v>0</v>
      </c>
      <c r="I538" s="113">
        <v>0</v>
      </c>
      <c r="J538" s="113">
        <v>0</v>
      </c>
      <c r="K538" s="113">
        <v>0</v>
      </c>
      <c r="L538" s="113">
        <v>0</v>
      </c>
      <c r="M538" s="113">
        <v>0</v>
      </c>
      <c r="N538" s="113">
        <v>0</v>
      </c>
      <c r="O538" s="113">
        <v>0</v>
      </c>
      <c r="P538" s="113">
        <v>0</v>
      </c>
      <c r="Q538" s="113">
        <v>0</v>
      </c>
      <c r="R538" s="113">
        <v>0</v>
      </c>
      <c r="S538" s="113">
        <v>0</v>
      </c>
      <c r="T538" s="113">
        <v>0</v>
      </c>
      <c r="U538" s="113">
        <v>0</v>
      </c>
      <c r="V538" s="113">
        <v>0</v>
      </c>
      <c r="W538" s="113">
        <v>0</v>
      </c>
      <c r="X538" s="113">
        <v>0</v>
      </c>
      <c r="Y538" s="113">
        <v>0</v>
      </c>
      <c r="Z538" s="113">
        <v>0</v>
      </c>
      <c r="AA538" s="113">
        <v>0</v>
      </c>
      <c r="AB538" s="113">
        <v>0</v>
      </c>
      <c r="AC538" s="113">
        <v>0</v>
      </c>
      <c r="AD538" s="113">
        <v>0</v>
      </c>
      <c r="AE538" s="113">
        <v>0</v>
      </c>
      <c r="AF538" s="113">
        <v>0</v>
      </c>
      <c r="AG538" s="113">
        <v>0</v>
      </c>
      <c r="AH538" s="113">
        <v>0</v>
      </c>
      <c r="AI538" s="113">
        <v>0</v>
      </c>
      <c r="AJ538" s="113">
        <v>0</v>
      </c>
      <c r="AK538" s="113">
        <v>0</v>
      </c>
      <c r="AL538" s="113">
        <v>0</v>
      </c>
      <c r="AM538" s="113">
        <f t="shared" si="8"/>
        <v>0</v>
      </c>
      <c r="AP538" s="70"/>
    </row>
    <row r="539" spans="1:42" ht="33" hidden="1" customHeight="1">
      <c r="A539" s="87">
        <v>1737</v>
      </c>
      <c r="B539" s="88" t="s">
        <v>1172</v>
      </c>
      <c r="C539" s="115" t="s">
        <v>1406</v>
      </c>
      <c r="D539" s="113">
        <v>0</v>
      </c>
      <c r="E539" s="113">
        <v>0</v>
      </c>
      <c r="F539" s="113">
        <v>0</v>
      </c>
      <c r="G539" s="113">
        <v>0</v>
      </c>
      <c r="H539" s="113">
        <v>0</v>
      </c>
      <c r="I539" s="113">
        <v>0</v>
      </c>
      <c r="J539" s="113">
        <v>0</v>
      </c>
      <c r="K539" s="113">
        <v>0</v>
      </c>
      <c r="L539" s="113">
        <v>0</v>
      </c>
      <c r="M539" s="113">
        <v>0</v>
      </c>
      <c r="N539" s="113">
        <v>0</v>
      </c>
      <c r="O539" s="113">
        <v>0</v>
      </c>
      <c r="P539" s="113">
        <v>0</v>
      </c>
      <c r="Q539" s="113">
        <v>0</v>
      </c>
      <c r="R539" s="113">
        <v>0</v>
      </c>
      <c r="S539" s="113">
        <v>0</v>
      </c>
      <c r="T539" s="113">
        <v>0</v>
      </c>
      <c r="U539" s="113">
        <v>0</v>
      </c>
      <c r="V539" s="113">
        <v>0</v>
      </c>
      <c r="W539" s="113">
        <v>0</v>
      </c>
      <c r="X539" s="113">
        <v>0</v>
      </c>
      <c r="Y539" s="113">
        <v>0</v>
      </c>
      <c r="Z539" s="113">
        <v>0</v>
      </c>
      <c r="AA539" s="113">
        <v>0</v>
      </c>
      <c r="AB539" s="113">
        <v>0</v>
      </c>
      <c r="AC539" s="113">
        <v>0</v>
      </c>
      <c r="AD539" s="113">
        <v>0</v>
      </c>
      <c r="AE539" s="113">
        <v>0</v>
      </c>
      <c r="AF539" s="113">
        <v>0</v>
      </c>
      <c r="AG539" s="113">
        <v>0</v>
      </c>
      <c r="AH539" s="113">
        <v>0</v>
      </c>
      <c r="AI539" s="113">
        <v>0</v>
      </c>
      <c r="AJ539" s="113">
        <v>0</v>
      </c>
      <c r="AK539" s="113">
        <v>0</v>
      </c>
      <c r="AL539" s="113">
        <v>0</v>
      </c>
      <c r="AM539" s="113">
        <f t="shared" si="8"/>
        <v>0</v>
      </c>
      <c r="AP539" s="70"/>
    </row>
    <row r="540" spans="1:42" ht="33" hidden="1" customHeight="1">
      <c r="A540" s="87">
        <v>1738</v>
      </c>
      <c r="B540" s="88" t="s">
        <v>1173</v>
      </c>
      <c r="C540" s="115" t="s">
        <v>1406</v>
      </c>
      <c r="D540" s="113">
        <v>0</v>
      </c>
      <c r="E540" s="113">
        <v>0</v>
      </c>
      <c r="F540" s="113">
        <v>0</v>
      </c>
      <c r="G540" s="113">
        <v>0</v>
      </c>
      <c r="H540" s="113">
        <v>0</v>
      </c>
      <c r="I540" s="113">
        <v>0</v>
      </c>
      <c r="J540" s="113">
        <v>0</v>
      </c>
      <c r="K540" s="113">
        <v>0</v>
      </c>
      <c r="L540" s="113">
        <v>0</v>
      </c>
      <c r="M540" s="113">
        <v>0</v>
      </c>
      <c r="N540" s="113">
        <v>0</v>
      </c>
      <c r="O540" s="113">
        <v>0</v>
      </c>
      <c r="P540" s="113">
        <v>0</v>
      </c>
      <c r="Q540" s="113">
        <v>0</v>
      </c>
      <c r="R540" s="113">
        <v>0</v>
      </c>
      <c r="S540" s="113">
        <v>0</v>
      </c>
      <c r="T540" s="113">
        <v>0</v>
      </c>
      <c r="U540" s="113">
        <v>0</v>
      </c>
      <c r="V540" s="113">
        <v>0</v>
      </c>
      <c r="W540" s="113">
        <v>0</v>
      </c>
      <c r="X540" s="113">
        <v>0</v>
      </c>
      <c r="Y540" s="113">
        <v>0</v>
      </c>
      <c r="Z540" s="113">
        <v>0</v>
      </c>
      <c r="AA540" s="113">
        <v>0</v>
      </c>
      <c r="AB540" s="113">
        <v>0</v>
      </c>
      <c r="AC540" s="113">
        <v>0</v>
      </c>
      <c r="AD540" s="113">
        <v>0</v>
      </c>
      <c r="AE540" s="113">
        <v>0</v>
      </c>
      <c r="AF540" s="113">
        <v>0</v>
      </c>
      <c r="AG540" s="113">
        <v>0</v>
      </c>
      <c r="AH540" s="113">
        <v>0</v>
      </c>
      <c r="AI540" s="113">
        <v>0</v>
      </c>
      <c r="AJ540" s="113">
        <v>0</v>
      </c>
      <c r="AK540" s="113">
        <v>0</v>
      </c>
      <c r="AL540" s="113">
        <v>0</v>
      </c>
      <c r="AM540" s="113">
        <f t="shared" si="8"/>
        <v>0</v>
      </c>
      <c r="AP540" s="70"/>
    </row>
    <row r="541" spans="1:42" ht="33" hidden="1" customHeight="1">
      <c r="A541" s="87">
        <v>1739</v>
      </c>
      <c r="B541" s="88" t="s">
        <v>1174</v>
      </c>
      <c r="C541" s="115" t="s">
        <v>1406</v>
      </c>
      <c r="D541" s="113">
        <v>0</v>
      </c>
      <c r="E541" s="113">
        <v>0</v>
      </c>
      <c r="F541" s="113">
        <v>0</v>
      </c>
      <c r="G541" s="113">
        <v>0</v>
      </c>
      <c r="H541" s="113">
        <v>0</v>
      </c>
      <c r="I541" s="113">
        <v>0</v>
      </c>
      <c r="J541" s="113">
        <v>0</v>
      </c>
      <c r="K541" s="113">
        <v>0</v>
      </c>
      <c r="L541" s="113">
        <v>0</v>
      </c>
      <c r="M541" s="113">
        <v>0</v>
      </c>
      <c r="N541" s="113">
        <v>0</v>
      </c>
      <c r="O541" s="113">
        <v>0</v>
      </c>
      <c r="P541" s="113">
        <v>0</v>
      </c>
      <c r="Q541" s="113">
        <v>0</v>
      </c>
      <c r="R541" s="113">
        <v>0</v>
      </c>
      <c r="S541" s="113">
        <v>0</v>
      </c>
      <c r="T541" s="113">
        <v>0</v>
      </c>
      <c r="U541" s="113">
        <v>0</v>
      </c>
      <c r="V541" s="113">
        <v>0</v>
      </c>
      <c r="W541" s="113">
        <v>0</v>
      </c>
      <c r="X541" s="113">
        <v>0</v>
      </c>
      <c r="Y541" s="113">
        <v>0</v>
      </c>
      <c r="Z541" s="113">
        <v>0</v>
      </c>
      <c r="AA541" s="113">
        <v>0</v>
      </c>
      <c r="AB541" s="113">
        <v>0</v>
      </c>
      <c r="AC541" s="113">
        <v>0</v>
      </c>
      <c r="AD541" s="113">
        <v>0</v>
      </c>
      <c r="AE541" s="113">
        <v>0</v>
      </c>
      <c r="AF541" s="113">
        <v>0</v>
      </c>
      <c r="AG541" s="113">
        <v>0</v>
      </c>
      <c r="AH541" s="113">
        <v>0</v>
      </c>
      <c r="AI541" s="113">
        <v>0</v>
      </c>
      <c r="AJ541" s="113">
        <v>0</v>
      </c>
      <c r="AK541" s="113">
        <v>0</v>
      </c>
      <c r="AL541" s="113">
        <v>0</v>
      </c>
      <c r="AM541" s="113">
        <f t="shared" si="8"/>
        <v>0</v>
      </c>
      <c r="AP541" s="70"/>
    </row>
    <row r="542" spans="1:42" ht="33" hidden="1" customHeight="1">
      <c r="A542" s="87">
        <v>1740</v>
      </c>
      <c r="B542" s="88" t="s">
        <v>1175</v>
      </c>
      <c r="C542" s="115" t="s">
        <v>1406</v>
      </c>
      <c r="D542" s="113">
        <v>0</v>
      </c>
      <c r="E542" s="113">
        <v>0</v>
      </c>
      <c r="F542" s="113">
        <v>0</v>
      </c>
      <c r="G542" s="113">
        <v>0</v>
      </c>
      <c r="H542" s="113">
        <v>0</v>
      </c>
      <c r="I542" s="113">
        <v>0</v>
      </c>
      <c r="J542" s="113">
        <v>0</v>
      </c>
      <c r="K542" s="113">
        <v>0</v>
      </c>
      <c r="L542" s="113">
        <v>0</v>
      </c>
      <c r="M542" s="113">
        <v>0</v>
      </c>
      <c r="N542" s="113">
        <v>0</v>
      </c>
      <c r="O542" s="113">
        <v>0</v>
      </c>
      <c r="P542" s="113">
        <v>0</v>
      </c>
      <c r="Q542" s="113">
        <v>0</v>
      </c>
      <c r="R542" s="113">
        <v>0</v>
      </c>
      <c r="S542" s="113">
        <v>0</v>
      </c>
      <c r="T542" s="113">
        <v>0</v>
      </c>
      <c r="U542" s="113">
        <v>0</v>
      </c>
      <c r="V542" s="113">
        <v>0</v>
      </c>
      <c r="W542" s="113">
        <v>0</v>
      </c>
      <c r="X542" s="113">
        <v>0</v>
      </c>
      <c r="Y542" s="113">
        <v>0</v>
      </c>
      <c r="Z542" s="113">
        <v>0</v>
      </c>
      <c r="AA542" s="113">
        <v>0</v>
      </c>
      <c r="AB542" s="113">
        <v>0</v>
      </c>
      <c r="AC542" s="113">
        <v>0</v>
      </c>
      <c r="AD542" s="113">
        <v>0</v>
      </c>
      <c r="AE542" s="113">
        <v>0</v>
      </c>
      <c r="AF542" s="113">
        <v>0</v>
      </c>
      <c r="AG542" s="113">
        <v>0</v>
      </c>
      <c r="AH542" s="113">
        <v>0</v>
      </c>
      <c r="AI542" s="113">
        <v>0</v>
      </c>
      <c r="AJ542" s="113">
        <v>0</v>
      </c>
      <c r="AK542" s="113">
        <v>0</v>
      </c>
      <c r="AL542" s="113">
        <v>0</v>
      </c>
      <c r="AM542" s="113">
        <f t="shared" si="8"/>
        <v>0</v>
      </c>
      <c r="AP542" s="70"/>
    </row>
    <row r="543" spans="1:42" ht="33" hidden="1" customHeight="1">
      <c r="A543" s="87">
        <v>1741</v>
      </c>
      <c r="B543" s="88" t="s">
        <v>1176</v>
      </c>
      <c r="C543" s="115" t="s">
        <v>1406</v>
      </c>
      <c r="D543" s="113">
        <v>0</v>
      </c>
      <c r="E543" s="113">
        <v>0</v>
      </c>
      <c r="F543" s="113">
        <v>0</v>
      </c>
      <c r="G543" s="113">
        <v>0</v>
      </c>
      <c r="H543" s="113">
        <v>0</v>
      </c>
      <c r="I543" s="113">
        <v>0</v>
      </c>
      <c r="J543" s="113">
        <v>0</v>
      </c>
      <c r="K543" s="113">
        <v>0</v>
      </c>
      <c r="L543" s="113">
        <v>0</v>
      </c>
      <c r="M543" s="113">
        <v>0</v>
      </c>
      <c r="N543" s="113">
        <v>0</v>
      </c>
      <c r="O543" s="113">
        <v>0</v>
      </c>
      <c r="P543" s="113">
        <v>0</v>
      </c>
      <c r="Q543" s="113">
        <v>0</v>
      </c>
      <c r="R543" s="113">
        <v>0</v>
      </c>
      <c r="S543" s="113">
        <v>0</v>
      </c>
      <c r="T543" s="113">
        <v>0</v>
      </c>
      <c r="U543" s="113">
        <v>0</v>
      </c>
      <c r="V543" s="113">
        <v>0</v>
      </c>
      <c r="W543" s="113">
        <v>0</v>
      </c>
      <c r="X543" s="113">
        <v>0</v>
      </c>
      <c r="Y543" s="113">
        <v>0</v>
      </c>
      <c r="Z543" s="113">
        <v>0</v>
      </c>
      <c r="AA543" s="113">
        <v>0</v>
      </c>
      <c r="AB543" s="113">
        <v>0</v>
      </c>
      <c r="AC543" s="113">
        <v>0</v>
      </c>
      <c r="AD543" s="113">
        <v>0</v>
      </c>
      <c r="AE543" s="113">
        <v>0</v>
      </c>
      <c r="AF543" s="113">
        <v>0</v>
      </c>
      <c r="AG543" s="113">
        <v>0</v>
      </c>
      <c r="AH543" s="113">
        <v>0</v>
      </c>
      <c r="AI543" s="113">
        <v>0</v>
      </c>
      <c r="AJ543" s="113">
        <v>0</v>
      </c>
      <c r="AK543" s="113">
        <v>0</v>
      </c>
      <c r="AL543" s="113">
        <v>0</v>
      </c>
      <c r="AM543" s="113">
        <f t="shared" si="8"/>
        <v>0</v>
      </c>
      <c r="AP543" s="70"/>
    </row>
    <row r="544" spans="1:42" ht="33" hidden="1" customHeight="1">
      <c r="A544" s="87">
        <v>1742</v>
      </c>
      <c r="B544" s="88" t="s">
        <v>1177</v>
      </c>
      <c r="C544" s="115" t="s">
        <v>1406</v>
      </c>
      <c r="D544" s="113">
        <v>0</v>
      </c>
      <c r="E544" s="113">
        <v>0</v>
      </c>
      <c r="F544" s="113">
        <v>0</v>
      </c>
      <c r="G544" s="113">
        <v>0</v>
      </c>
      <c r="H544" s="113">
        <v>0</v>
      </c>
      <c r="I544" s="113">
        <v>0</v>
      </c>
      <c r="J544" s="113">
        <v>0</v>
      </c>
      <c r="K544" s="113">
        <v>0</v>
      </c>
      <c r="L544" s="113">
        <v>0</v>
      </c>
      <c r="M544" s="113">
        <v>0</v>
      </c>
      <c r="N544" s="113">
        <v>0</v>
      </c>
      <c r="O544" s="113">
        <v>0</v>
      </c>
      <c r="P544" s="113">
        <v>0</v>
      </c>
      <c r="Q544" s="113">
        <v>0</v>
      </c>
      <c r="R544" s="113">
        <v>0</v>
      </c>
      <c r="S544" s="113">
        <v>0</v>
      </c>
      <c r="T544" s="113">
        <v>0</v>
      </c>
      <c r="U544" s="113">
        <v>0</v>
      </c>
      <c r="V544" s="113">
        <v>0</v>
      </c>
      <c r="W544" s="113">
        <v>0</v>
      </c>
      <c r="X544" s="113">
        <v>0</v>
      </c>
      <c r="Y544" s="113">
        <v>0</v>
      </c>
      <c r="Z544" s="113">
        <v>0</v>
      </c>
      <c r="AA544" s="113">
        <v>0</v>
      </c>
      <c r="AB544" s="113">
        <v>0</v>
      </c>
      <c r="AC544" s="113">
        <v>0</v>
      </c>
      <c r="AD544" s="113">
        <v>0</v>
      </c>
      <c r="AE544" s="113">
        <v>0</v>
      </c>
      <c r="AF544" s="113">
        <v>0</v>
      </c>
      <c r="AG544" s="113">
        <v>0</v>
      </c>
      <c r="AH544" s="113">
        <v>0</v>
      </c>
      <c r="AI544" s="113">
        <v>0</v>
      </c>
      <c r="AJ544" s="113">
        <v>0</v>
      </c>
      <c r="AK544" s="113">
        <v>0</v>
      </c>
      <c r="AL544" s="113">
        <v>0</v>
      </c>
      <c r="AM544" s="113">
        <f t="shared" si="8"/>
        <v>0</v>
      </c>
      <c r="AP544" s="70"/>
    </row>
    <row r="545" spans="1:42" ht="33" hidden="1" customHeight="1">
      <c r="A545" s="87">
        <v>1743</v>
      </c>
      <c r="B545" s="88" t="s">
        <v>1178</v>
      </c>
      <c r="C545" s="115" t="s">
        <v>1406</v>
      </c>
      <c r="D545" s="113">
        <v>0</v>
      </c>
      <c r="E545" s="113">
        <v>0</v>
      </c>
      <c r="F545" s="113">
        <v>0</v>
      </c>
      <c r="G545" s="113">
        <v>0</v>
      </c>
      <c r="H545" s="113">
        <v>0</v>
      </c>
      <c r="I545" s="113">
        <v>0</v>
      </c>
      <c r="J545" s="113">
        <v>0</v>
      </c>
      <c r="K545" s="113">
        <v>0</v>
      </c>
      <c r="L545" s="113">
        <v>0</v>
      </c>
      <c r="M545" s="113">
        <v>0</v>
      </c>
      <c r="N545" s="113">
        <v>0</v>
      </c>
      <c r="O545" s="113">
        <v>0</v>
      </c>
      <c r="P545" s="113">
        <v>0</v>
      </c>
      <c r="Q545" s="113">
        <v>0</v>
      </c>
      <c r="R545" s="113">
        <v>0</v>
      </c>
      <c r="S545" s="113">
        <v>0</v>
      </c>
      <c r="T545" s="113">
        <v>0</v>
      </c>
      <c r="U545" s="113">
        <v>0</v>
      </c>
      <c r="V545" s="113">
        <v>0</v>
      </c>
      <c r="W545" s="113">
        <v>0</v>
      </c>
      <c r="X545" s="113">
        <v>0</v>
      </c>
      <c r="Y545" s="113">
        <v>0</v>
      </c>
      <c r="Z545" s="113">
        <v>0</v>
      </c>
      <c r="AA545" s="113">
        <v>0</v>
      </c>
      <c r="AB545" s="113">
        <v>0</v>
      </c>
      <c r="AC545" s="113">
        <v>0</v>
      </c>
      <c r="AD545" s="113">
        <v>0</v>
      </c>
      <c r="AE545" s="113">
        <v>0</v>
      </c>
      <c r="AF545" s="113">
        <v>0</v>
      </c>
      <c r="AG545" s="113">
        <v>0</v>
      </c>
      <c r="AH545" s="113">
        <v>0</v>
      </c>
      <c r="AI545" s="113">
        <v>0</v>
      </c>
      <c r="AJ545" s="113">
        <v>0</v>
      </c>
      <c r="AK545" s="113">
        <v>0</v>
      </c>
      <c r="AL545" s="113">
        <v>0</v>
      </c>
      <c r="AM545" s="113">
        <f t="shared" si="8"/>
        <v>0</v>
      </c>
      <c r="AP545" s="70"/>
    </row>
    <row r="546" spans="1:42" ht="33" hidden="1" customHeight="1">
      <c r="A546" s="87">
        <v>1744</v>
      </c>
      <c r="B546" s="88" t="s">
        <v>1179</v>
      </c>
      <c r="C546" s="115" t="s">
        <v>1406</v>
      </c>
      <c r="D546" s="113">
        <v>0</v>
      </c>
      <c r="E546" s="113">
        <v>0</v>
      </c>
      <c r="F546" s="113">
        <v>0</v>
      </c>
      <c r="G546" s="113">
        <v>0</v>
      </c>
      <c r="H546" s="113">
        <v>0</v>
      </c>
      <c r="I546" s="113">
        <v>0</v>
      </c>
      <c r="J546" s="113">
        <v>0</v>
      </c>
      <c r="K546" s="113">
        <v>0</v>
      </c>
      <c r="L546" s="113">
        <v>0</v>
      </c>
      <c r="M546" s="113">
        <v>0</v>
      </c>
      <c r="N546" s="113">
        <v>0</v>
      </c>
      <c r="O546" s="113">
        <v>0</v>
      </c>
      <c r="P546" s="113">
        <v>0</v>
      </c>
      <c r="Q546" s="113">
        <v>0</v>
      </c>
      <c r="R546" s="113">
        <v>0</v>
      </c>
      <c r="S546" s="113">
        <v>0</v>
      </c>
      <c r="T546" s="113">
        <v>0</v>
      </c>
      <c r="U546" s="113">
        <v>0</v>
      </c>
      <c r="V546" s="113">
        <v>0</v>
      </c>
      <c r="W546" s="113">
        <v>0</v>
      </c>
      <c r="X546" s="113">
        <v>0</v>
      </c>
      <c r="Y546" s="113">
        <v>0</v>
      </c>
      <c r="Z546" s="113">
        <v>0</v>
      </c>
      <c r="AA546" s="113">
        <v>0</v>
      </c>
      <c r="AB546" s="113">
        <v>0</v>
      </c>
      <c r="AC546" s="113">
        <v>0</v>
      </c>
      <c r="AD546" s="113">
        <v>0</v>
      </c>
      <c r="AE546" s="113">
        <v>0</v>
      </c>
      <c r="AF546" s="113">
        <v>0</v>
      </c>
      <c r="AG546" s="113">
        <v>0</v>
      </c>
      <c r="AH546" s="113">
        <v>0</v>
      </c>
      <c r="AI546" s="113">
        <v>0</v>
      </c>
      <c r="AJ546" s="113">
        <v>0</v>
      </c>
      <c r="AK546" s="113">
        <v>0</v>
      </c>
      <c r="AL546" s="113">
        <v>0</v>
      </c>
      <c r="AM546" s="113">
        <f t="shared" si="8"/>
        <v>0</v>
      </c>
      <c r="AP546" s="70"/>
    </row>
    <row r="547" spans="1:42" ht="33" hidden="1" customHeight="1">
      <c r="A547" s="87">
        <v>1745</v>
      </c>
      <c r="B547" s="88" t="s">
        <v>1180</v>
      </c>
      <c r="C547" s="115" t="s">
        <v>1406</v>
      </c>
      <c r="D547" s="113">
        <v>0</v>
      </c>
      <c r="E547" s="113">
        <v>0</v>
      </c>
      <c r="F547" s="113">
        <v>0</v>
      </c>
      <c r="G547" s="113">
        <v>0</v>
      </c>
      <c r="H547" s="113">
        <v>0</v>
      </c>
      <c r="I547" s="113">
        <v>0</v>
      </c>
      <c r="J547" s="113">
        <v>0</v>
      </c>
      <c r="K547" s="113">
        <v>0</v>
      </c>
      <c r="L547" s="113">
        <v>0</v>
      </c>
      <c r="M547" s="113">
        <v>0</v>
      </c>
      <c r="N547" s="113">
        <v>0</v>
      </c>
      <c r="O547" s="113">
        <v>0</v>
      </c>
      <c r="P547" s="113">
        <v>0</v>
      </c>
      <c r="Q547" s="113">
        <v>0</v>
      </c>
      <c r="R547" s="113">
        <v>0</v>
      </c>
      <c r="S547" s="113">
        <v>0</v>
      </c>
      <c r="T547" s="113">
        <v>0</v>
      </c>
      <c r="U547" s="113">
        <v>0</v>
      </c>
      <c r="V547" s="113">
        <v>0</v>
      </c>
      <c r="W547" s="113">
        <v>0</v>
      </c>
      <c r="X547" s="113">
        <v>0</v>
      </c>
      <c r="Y547" s="113">
        <v>0</v>
      </c>
      <c r="Z547" s="113">
        <v>0</v>
      </c>
      <c r="AA547" s="113">
        <v>0</v>
      </c>
      <c r="AB547" s="113">
        <v>0</v>
      </c>
      <c r="AC547" s="113">
        <v>0</v>
      </c>
      <c r="AD547" s="113">
        <v>0</v>
      </c>
      <c r="AE547" s="113">
        <v>0</v>
      </c>
      <c r="AF547" s="113">
        <v>0</v>
      </c>
      <c r="AG547" s="113">
        <v>0</v>
      </c>
      <c r="AH547" s="113">
        <v>0</v>
      </c>
      <c r="AI547" s="113">
        <v>0</v>
      </c>
      <c r="AJ547" s="113">
        <v>0</v>
      </c>
      <c r="AK547" s="113">
        <v>0</v>
      </c>
      <c r="AL547" s="113">
        <v>0</v>
      </c>
      <c r="AM547" s="113">
        <f t="shared" si="8"/>
        <v>0</v>
      </c>
      <c r="AP547" s="70"/>
    </row>
    <row r="548" spans="1:42" ht="33" hidden="1" customHeight="1">
      <c r="A548" s="87">
        <v>1746</v>
      </c>
      <c r="B548" s="88" t="s">
        <v>1181</v>
      </c>
      <c r="C548" s="115" t="s">
        <v>1406</v>
      </c>
      <c r="D548" s="113">
        <v>0</v>
      </c>
      <c r="E548" s="113">
        <v>0</v>
      </c>
      <c r="F548" s="113">
        <v>0</v>
      </c>
      <c r="G548" s="113">
        <v>0</v>
      </c>
      <c r="H548" s="113">
        <v>0</v>
      </c>
      <c r="I548" s="113">
        <v>0</v>
      </c>
      <c r="J548" s="113">
        <v>0</v>
      </c>
      <c r="K548" s="113">
        <v>0</v>
      </c>
      <c r="L548" s="113">
        <v>0</v>
      </c>
      <c r="M548" s="113">
        <v>0</v>
      </c>
      <c r="N548" s="113">
        <v>0</v>
      </c>
      <c r="O548" s="113">
        <v>0</v>
      </c>
      <c r="P548" s="113">
        <v>0</v>
      </c>
      <c r="Q548" s="113">
        <v>0</v>
      </c>
      <c r="R548" s="113">
        <v>0</v>
      </c>
      <c r="S548" s="113">
        <v>0</v>
      </c>
      <c r="T548" s="113">
        <v>0</v>
      </c>
      <c r="U548" s="113">
        <v>0</v>
      </c>
      <c r="V548" s="113">
        <v>0</v>
      </c>
      <c r="W548" s="113">
        <v>0</v>
      </c>
      <c r="X548" s="113">
        <v>0</v>
      </c>
      <c r="Y548" s="113">
        <v>0</v>
      </c>
      <c r="Z548" s="113">
        <v>0</v>
      </c>
      <c r="AA548" s="113">
        <v>0</v>
      </c>
      <c r="AB548" s="113">
        <v>0</v>
      </c>
      <c r="AC548" s="113">
        <v>0</v>
      </c>
      <c r="AD548" s="113">
        <v>0</v>
      </c>
      <c r="AE548" s="113">
        <v>0</v>
      </c>
      <c r="AF548" s="113">
        <v>0</v>
      </c>
      <c r="AG548" s="113">
        <v>0</v>
      </c>
      <c r="AH548" s="113">
        <v>0</v>
      </c>
      <c r="AI548" s="113">
        <v>0</v>
      </c>
      <c r="AJ548" s="113">
        <v>0</v>
      </c>
      <c r="AK548" s="113">
        <v>0</v>
      </c>
      <c r="AL548" s="113">
        <v>0</v>
      </c>
      <c r="AM548" s="113">
        <f t="shared" si="8"/>
        <v>0</v>
      </c>
      <c r="AP548" s="70"/>
    </row>
    <row r="549" spans="1:42" ht="33" hidden="1" customHeight="1">
      <c r="A549" s="87">
        <v>1747</v>
      </c>
      <c r="B549" s="88" t="s">
        <v>1134</v>
      </c>
      <c r="C549" s="115" t="s">
        <v>1406</v>
      </c>
      <c r="D549" s="113">
        <v>0</v>
      </c>
      <c r="E549" s="113">
        <v>0</v>
      </c>
      <c r="F549" s="113">
        <v>0</v>
      </c>
      <c r="G549" s="113">
        <v>0</v>
      </c>
      <c r="H549" s="113">
        <v>0</v>
      </c>
      <c r="I549" s="113">
        <v>0</v>
      </c>
      <c r="J549" s="113">
        <v>0</v>
      </c>
      <c r="K549" s="113">
        <v>0</v>
      </c>
      <c r="L549" s="113">
        <v>0</v>
      </c>
      <c r="M549" s="113">
        <v>0</v>
      </c>
      <c r="N549" s="113">
        <v>0</v>
      </c>
      <c r="O549" s="113">
        <v>0</v>
      </c>
      <c r="P549" s="113">
        <v>0</v>
      </c>
      <c r="Q549" s="113">
        <v>0</v>
      </c>
      <c r="R549" s="113">
        <v>0</v>
      </c>
      <c r="S549" s="113">
        <v>0</v>
      </c>
      <c r="T549" s="113">
        <v>0</v>
      </c>
      <c r="U549" s="113">
        <v>0</v>
      </c>
      <c r="V549" s="113">
        <v>0</v>
      </c>
      <c r="W549" s="113">
        <v>0</v>
      </c>
      <c r="X549" s="113">
        <v>0</v>
      </c>
      <c r="Y549" s="113">
        <v>0</v>
      </c>
      <c r="Z549" s="113">
        <v>0</v>
      </c>
      <c r="AA549" s="113">
        <v>0</v>
      </c>
      <c r="AB549" s="113">
        <v>0</v>
      </c>
      <c r="AC549" s="113">
        <v>0</v>
      </c>
      <c r="AD549" s="113">
        <v>0</v>
      </c>
      <c r="AE549" s="113">
        <v>0</v>
      </c>
      <c r="AF549" s="113">
        <v>0</v>
      </c>
      <c r="AG549" s="113">
        <v>0</v>
      </c>
      <c r="AH549" s="113">
        <v>0</v>
      </c>
      <c r="AI549" s="113">
        <v>0</v>
      </c>
      <c r="AJ549" s="113">
        <v>0</v>
      </c>
      <c r="AK549" s="113">
        <v>0</v>
      </c>
      <c r="AL549" s="113">
        <v>0</v>
      </c>
      <c r="AM549" s="113">
        <f t="shared" si="8"/>
        <v>0</v>
      </c>
      <c r="AP549" s="70"/>
    </row>
    <row r="550" spans="1:42" ht="33" hidden="1" customHeight="1">
      <c r="A550" s="87">
        <v>1748</v>
      </c>
      <c r="B550" s="88" t="s">
        <v>1182</v>
      </c>
      <c r="C550" s="115" t="s">
        <v>1406</v>
      </c>
      <c r="D550" s="113">
        <v>0</v>
      </c>
      <c r="E550" s="113">
        <v>0</v>
      </c>
      <c r="F550" s="113">
        <v>0</v>
      </c>
      <c r="G550" s="113">
        <v>0</v>
      </c>
      <c r="H550" s="113">
        <v>0</v>
      </c>
      <c r="I550" s="113">
        <v>0</v>
      </c>
      <c r="J550" s="113">
        <v>0</v>
      </c>
      <c r="K550" s="113">
        <v>0</v>
      </c>
      <c r="L550" s="113">
        <v>0</v>
      </c>
      <c r="M550" s="113">
        <v>0</v>
      </c>
      <c r="N550" s="113">
        <v>0</v>
      </c>
      <c r="O550" s="113">
        <v>0</v>
      </c>
      <c r="P550" s="113">
        <v>0</v>
      </c>
      <c r="Q550" s="113">
        <v>0</v>
      </c>
      <c r="R550" s="113">
        <v>0</v>
      </c>
      <c r="S550" s="113">
        <v>0</v>
      </c>
      <c r="T550" s="113">
        <v>0</v>
      </c>
      <c r="U550" s="113">
        <v>0</v>
      </c>
      <c r="V550" s="113">
        <v>0</v>
      </c>
      <c r="W550" s="113">
        <v>0</v>
      </c>
      <c r="X550" s="113">
        <v>0</v>
      </c>
      <c r="Y550" s="113">
        <v>0</v>
      </c>
      <c r="Z550" s="113">
        <v>0</v>
      </c>
      <c r="AA550" s="113">
        <v>0</v>
      </c>
      <c r="AB550" s="113">
        <v>0</v>
      </c>
      <c r="AC550" s="113">
        <v>0</v>
      </c>
      <c r="AD550" s="113">
        <v>0</v>
      </c>
      <c r="AE550" s="113">
        <v>0</v>
      </c>
      <c r="AF550" s="113">
        <v>0</v>
      </c>
      <c r="AG550" s="113">
        <v>0</v>
      </c>
      <c r="AH550" s="113">
        <v>0</v>
      </c>
      <c r="AI550" s="113">
        <v>0</v>
      </c>
      <c r="AJ550" s="113">
        <v>0</v>
      </c>
      <c r="AK550" s="113">
        <v>0</v>
      </c>
      <c r="AL550" s="113">
        <v>0</v>
      </c>
      <c r="AM550" s="113">
        <f t="shared" si="8"/>
        <v>0</v>
      </c>
      <c r="AP550" s="70"/>
    </row>
    <row r="551" spans="1:42" ht="33" hidden="1" customHeight="1">
      <c r="A551" s="87">
        <v>1749</v>
      </c>
      <c r="B551" s="88" t="s">
        <v>1183</v>
      </c>
      <c r="C551" s="115" t="s">
        <v>1406</v>
      </c>
      <c r="D551" s="113">
        <v>0</v>
      </c>
      <c r="E551" s="113">
        <v>0</v>
      </c>
      <c r="F551" s="113">
        <v>0</v>
      </c>
      <c r="G551" s="113">
        <v>0</v>
      </c>
      <c r="H551" s="113">
        <v>0</v>
      </c>
      <c r="I551" s="113">
        <v>0</v>
      </c>
      <c r="J551" s="113">
        <v>0</v>
      </c>
      <c r="K551" s="113">
        <v>0</v>
      </c>
      <c r="L551" s="113">
        <v>0</v>
      </c>
      <c r="M551" s="113">
        <v>0</v>
      </c>
      <c r="N551" s="113">
        <v>0</v>
      </c>
      <c r="O551" s="113">
        <v>0</v>
      </c>
      <c r="P551" s="113">
        <v>0</v>
      </c>
      <c r="Q551" s="113">
        <v>0</v>
      </c>
      <c r="R551" s="113">
        <v>0</v>
      </c>
      <c r="S551" s="113">
        <v>0</v>
      </c>
      <c r="T551" s="113">
        <v>0</v>
      </c>
      <c r="U551" s="113">
        <v>0</v>
      </c>
      <c r="V551" s="113">
        <v>0</v>
      </c>
      <c r="W551" s="113">
        <v>0</v>
      </c>
      <c r="X551" s="113">
        <v>0</v>
      </c>
      <c r="Y551" s="113">
        <v>0</v>
      </c>
      <c r="Z551" s="113">
        <v>0</v>
      </c>
      <c r="AA551" s="113">
        <v>0</v>
      </c>
      <c r="AB551" s="113">
        <v>0</v>
      </c>
      <c r="AC551" s="113">
        <v>0</v>
      </c>
      <c r="AD551" s="113">
        <v>0</v>
      </c>
      <c r="AE551" s="113">
        <v>0</v>
      </c>
      <c r="AF551" s="113">
        <v>0</v>
      </c>
      <c r="AG551" s="113">
        <v>0</v>
      </c>
      <c r="AH551" s="113">
        <v>0</v>
      </c>
      <c r="AI551" s="113">
        <v>0</v>
      </c>
      <c r="AJ551" s="113">
        <v>0</v>
      </c>
      <c r="AK551" s="113">
        <v>0</v>
      </c>
      <c r="AL551" s="113">
        <v>0</v>
      </c>
      <c r="AM551" s="113">
        <f t="shared" si="8"/>
        <v>0</v>
      </c>
      <c r="AP551" s="70"/>
    </row>
    <row r="552" spans="1:42" ht="33" hidden="1" customHeight="1">
      <c r="A552" s="87">
        <v>1750</v>
      </c>
      <c r="B552" s="88" t="s">
        <v>1184</v>
      </c>
      <c r="C552" s="115" t="s">
        <v>1406</v>
      </c>
      <c r="D552" s="113">
        <v>0</v>
      </c>
      <c r="E552" s="113">
        <v>0</v>
      </c>
      <c r="F552" s="113">
        <v>0</v>
      </c>
      <c r="G552" s="113">
        <v>0</v>
      </c>
      <c r="H552" s="113">
        <v>0</v>
      </c>
      <c r="I552" s="113">
        <v>0</v>
      </c>
      <c r="J552" s="113">
        <v>0</v>
      </c>
      <c r="K552" s="113">
        <v>0</v>
      </c>
      <c r="L552" s="113">
        <v>0</v>
      </c>
      <c r="M552" s="113">
        <v>0</v>
      </c>
      <c r="N552" s="113">
        <v>0</v>
      </c>
      <c r="O552" s="113">
        <v>0</v>
      </c>
      <c r="P552" s="113">
        <v>0</v>
      </c>
      <c r="Q552" s="113">
        <v>0</v>
      </c>
      <c r="R552" s="113">
        <v>0</v>
      </c>
      <c r="S552" s="113">
        <v>0</v>
      </c>
      <c r="T552" s="113">
        <v>0</v>
      </c>
      <c r="U552" s="113">
        <v>0</v>
      </c>
      <c r="V552" s="113">
        <v>0</v>
      </c>
      <c r="W552" s="113">
        <v>0</v>
      </c>
      <c r="X552" s="113">
        <v>0</v>
      </c>
      <c r="Y552" s="113">
        <v>0</v>
      </c>
      <c r="Z552" s="113">
        <v>0</v>
      </c>
      <c r="AA552" s="113">
        <v>0</v>
      </c>
      <c r="AB552" s="113">
        <v>0</v>
      </c>
      <c r="AC552" s="113">
        <v>0</v>
      </c>
      <c r="AD552" s="113">
        <v>0</v>
      </c>
      <c r="AE552" s="113">
        <v>0</v>
      </c>
      <c r="AF552" s="113">
        <v>0</v>
      </c>
      <c r="AG552" s="113">
        <v>0</v>
      </c>
      <c r="AH552" s="113">
        <v>0</v>
      </c>
      <c r="AI552" s="113">
        <v>0</v>
      </c>
      <c r="AJ552" s="113">
        <v>0</v>
      </c>
      <c r="AK552" s="113">
        <v>0</v>
      </c>
      <c r="AL552" s="113">
        <v>0</v>
      </c>
      <c r="AM552" s="113">
        <f t="shared" si="8"/>
        <v>0</v>
      </c>
      <c r="AP552" s="70"/>
    </row>
    <row r="553" spans="1:42" ht="33" hidden="1" customHeight="1">
      <c r="A553" s="87">
        <v>1751</v>
      </c>
      <c r="B553" s="88" t="s">
        <v>1185</v>
      </c>
      <c r="C553" s="115" t="s">
        <v>1406</v>
      </c>
      <c r="D553" s="113">
        <v>0</v>
      </c>
      <c r="E553" s="113">
        <v>0</v>
      </c>
      <c r="F553" s="113">
        <v>0</v>
      </c>
      <c r="G553" s="113">
        <v>0</v>
      </c>
      <c r="H553" s="113">
        <v>0</v>
      </c>
      <c r="I553" s="113">
        <v>0</v>
      </c>
      <c r="J553" s="113">
        <v>0</v>
      </c>
      <c r="K553" s="113">
        <v>0</v>
      </c>
      <c r="L553" s="113">
        <v>0</v>
      </c>
      <c r="M553" s="113">
        <v>0</v>
      </c>
      <c r="N553" s="113">
        <v>0</v>
      </c>
      <c r="O553" s="113">
        <v>0</v>
      </c>
      <c r="P553" s="113">
        <v>0</v>
      </c>
      <c r="Q553" s="113">
        <v>0</v>
      </c>
      <c r="R553" s="113">
        <v>0</v>
      </c>
      <c r="S553" s="113">
        <v>0</v>
      </c>
      <c r="T553" s="113">
        <v>0</v>
      </c>
      <c r="U553" s="113">
        <v>0</v>
      </c>
      <c r="V553" s="113">
        <v>0</v>
      </c>
      <c r="W553" s="113">
        <v>0</v>
      </c>
      <c r="X553" s="113">
        <v>0</v>
      </c>
      <c r="Y553" s="113">
        <v>0</v>
      </c>
      <c r="Z553" s="113">
        <v>0</v>
      </c>
      <c r="AA553" s="113">
        <v>0</v>
      </c>
      <c r="AB553" s="113">
        <v>0</v>
      </c>
      <c r="AC553" s="113">
        <v>0</v>
      </c>
      <c r="AD553" s="113">
        <v>0</v>
      </c>
      <c r="AE553" s="113">
        <v>0</v>
      </c>
      <c r="AF553" s="113">
        <v>0</v>
      </c>
      <c r="AG553" s="113">
        <v>0</v>
      </c>
      <c r="AH553" s="113">
        <v>0</v>
      </c>
      <c r="AI553" s="113">
        <v>0</v>
      </c>
      <c r="AJ553" s="113">
        <v>0</v>
      </c>
      <c r="AK553" s="113">
        <v>0</v>
      </c>
      <c r="AL553" s="113">
        <v>0</v>
      </c>
      <c r="AM553" s="113">
        <f t="shared" si="8"/>
        <v>0</v>
      </c>
      <c r="AP553" s="70"/>
    </row>
    <row r="554" spans="1:42" ht="33" hidden="1" customHeight="1">
      <c r="A554" s="87">
        <v>1752</v>
      </c>
      <c r="B554" s="88" t="s">
        <v>1186</v>
      </c>
      <c r="C554" s="115" t="s">
        <v>1406</v>
      </c>
      <c r="D554" s="113">
        <v>0</v>
      </c>
      <c r="E554" s="113">
        <v>0</v>
      </c>
      <c r="F554" s="113">
        <v>0</v>
      </c>
      <c r="G554" s="113">
        <v>0</v>
      </c>
      <c r="H554" s="113">
        <v>0</v>
      </c>
      <c r="I554" s="113">
        <v>0</v>
      </c>
      <c r="J554" s="113">
        <v>0</v>
      </c>
      <c r="K554" s="113">
        <v>0</v>
      </c>
      <c r="L554" s="113">
        <v>0</v>
      </c>
      <c r="M554" s="113">
        <v>0</v>
      </c>
      <c r="N554" s="113">
        <v>0</v>
      </c>
      <c r="O554" s="113">
        <v>0</v>
      </c>
      <c r="P554" s="113">
        <v>0</v>
      </c>
      <c r="Q554" s="113">
        <v>0</v>
      </c>
      <c r="R554" s="113">
        <v>0</v>
      </c>
      <c r="S554" s="113">
        <v>0</v>
      </c>
      <c r="T554" s="113">
        <v>0</v>
      </c>
      <c r="U554" s="113">
        <v>0</v>
      </c>
      <c r="V554" s="113">
        <v>0</v>
      </c>
      <c r="W554" s="113">
        <v>0</v>
      </c>
      <c r="X554" s="113">
        <v>0</v>
      </c>
      <c r="Y554" s="113">
        <v>0</v>
      </c>
      <c r="Z554" s="113">
        <v>0</v>
      </c>
      <c r="AA554" s="113">
        <v>0</v>
      </c>
      <c r="AB554" s="113">
        <v>0</v>
      </c>
      <c r="AC554" s="113">
        <v>0</v>
      </c>
      <c r="AD554" s="113">
        <v>0</v>
      </c>
      <c r="AE554" s="113">
        <v>0</v>
      </c>
      <c r="AF554" s="113">
        <v>0</v>
      </c>
      <c r="AG554" s="113">
        <v>0</v>
      </c>
      <c r="AH554" s="113">
        <v>0</v>
      </c>
      <c r="AI554" s="113">
        <v>0</v>
      </c>
      <c r="AJ554" s="113">
        <v>0</v>
      </c>
      <c r="AK554" s="113">
        <v>0</v>
      </c>
      <c r="AL554" s="113">
        <v>0</v>
      </c>
      <c r="AM554" s="113">
        <f t="shared" si="8"/>
        <v>0</v>
      </c>
      <c r="AP554" s="70"/>
    </row>
    <row r="555" spans="1:42" ht="33" hidden="1" customHeight="1">
      <c r="A555" s="87">
        <v>1753</v>
      </c>
      <c r="B555" s="88" t="s">
        <v>1187</v>
      </c>
      <c r="C555" s="115" t="s">
        <v>1406</v>
      </c>
      <c r="D555" s="113">
        <v>0</v>
      </c>
      <c r="E555" s="113">
        <v>0</v>
      </c>
      <c r="F555" s="113">
        <v>0</v>
      </c>
      <c r="G555" s="113">
        <v>0</v>
      </c>
      <c r="H555" s="113">
        <v>0</v>
      </c>
      <c r="I555" s="113">
        <v>0</v>
      </c>
      <c r="J555" s="113">
        <v>0</v>
      </c>
      <c r="K555" s="113">
        <v>0</v>
      </c>
      <c r="L555" s="113">
        <v>0</v>
      </c>
      <c r="M555" s="113">
        <v>0</v>
      </c>
      <c r="N555" s="113">
        <v>0</v>
      </c>
      <c r="O555" s="113">
        <v>0</v>
      </c>
      <c r="P555" s="113">
        <v>0</v>
      </c>
      <c r="Q555" s="113">
        <v>0</v>
      </c>
      <c r="R555" s="113">
        <v>0</v>
      </c>
      <c r="S555" s="113">
        <v>0</v>
      </c>
      <c r="T555" s="113">
        <v>0</v>
      </c>
      <c r="U555" s="113">
        <v>0</v>
      </c>
      <c r="V555" s="113">
        <v>0</v>
      </c>
      <c r="W555" s="113">
        <v>0</v>
      </c>
      <c r="X555" s="113">
        <v>0</v>
      </c>
      <c r="Y555" s="113">
        <v>0</v>
      </c>
      <c r="Z555" s="113">
        <v>0</v>
      </c>
      <c r="AA555" s="113">
        <v>0</v>
      </c>
      <c r="AB555" s="113">
        <v>0</v>
      </c>
      <c r="AC555" s="113">
        <v>0</v>
      </c>
      <c r="AD555" s="113">
        <v>0</v>
      </c>
      <c r="AE555" s="113">
        <v>0</v>
      </c>
      <c r="AF555" s="113">
        <v>0</v>
      </c>
      <c r="AG555" s="113">
        <v>0</v>
      </c>
      <c r="AH555" s="113">
        <v>0</v>
      </c>
      <c r="AI555" s="113">
        <v>0</v>
      </c>
      <c r="AJ555" s="113">
        <v>0</v>
      </c>
      <c r="AK555" s="113">
        <v>0</v>
      </c>
      <c r="AL555" s="113">
        <v>0</v>
      </c>
      <c r="AM555" s="113">
        <f t="shared" si="8"/>
        <v>0</v>
      </c>
      <c r="AP555" s="70"/>
    </row>
    <row r="556" spans="1:42" ht="33" hidden="1" customHeight="1">
      <c r="A556" s="87">
        <v>1754</v>
      </c>
      <c r="B556" s="88" t="s">
        <v>1188</v>
      </c>
      <c r="C556" s="115" t="s">
        <v>1406</v>
      </c>
      <c r="D556" s="113">
        <v>0</v>
      </c>
      <c r="E556" s="113">
        <v>0</v>
      </c>
      <c r="F556" s="113">
        <v>0</v>
      </c>
      <c r="G556" s="113">
        <v>0</v>
      </c>
      <c r="H556" s="113">
        <v>0</v>
      </c>
      <c r="I556" s="113">
        <v>0</v>
      </c>
      <c r="J556" s="113">
        <v>0</v>
      </c>
      <c r="K556" s="113">
        <v>0</v>
      </c>
      <c r="L556" s="113">
        <v>0</v>
      </c>
      <c r="M556" s="113">
        <v>0</v>
      </c>
      <c r="N556" s="113">
        <v>0</v>
      </c>
      <c r="O556" s="113">
        <v>0</v>
      </c>
      <c r="P556" s="113">
        <v>0</v>
      </c>
      <c r="Q556" s="113">
        <v>0</v>
      </c>
      <c r="R556" s="113">
        <v>0</v>
      </c>
      <c r="S556" s="113">
        <v>0</v>
      </c>
      <c r="T556" s="113">
        <v>0</v>
      </c>
      <c r="U556" s="113">
        <v>0</v>
      </c>
      <c r="V556" s="113">
        <v>0</v>
      </c>
      <c r="W556" s="113">
        <v>0</v>
      </c>
      <c r="X556" s="113">
        <v>0</v>
      </c>
      <c r="Y556" s="113">
        <v>0</v>
      </c>
      <c r="Z556" s="113">
        <v>0</v>
      </c>
      <c r="AA556" s="113">
        <v>0</v>
      </c>
      <c r="AB556" s="113">
        <v>0</v>
      </c>
      <c r="AC556" s="113">
        <v>0</v>
      </c>
      <c r="AD556" s="113">
        <v>0</v>
      </c>
      <c r="AE556" s="113">
        <v>0</v>
      </c>
      <c r="AF556" s="113">
        <v>0</v>
      </c>
      <c r="AG556" s="113">
        <v>0</v>
      </c>
      <c r="AH556" s="113">
        <v>0</v>
      </c>
      <c r="AI556" s="113">
        <v>0</v>
      </c>
      <c r="AJ556" s="113">
        <v>0</v>
      </c>
      <c r="AK556" s="113">
        <v>0</v>
      </c>
      <c r="AL556" s="113">
        <v>0</v>
      </c>
      <c r="AM556" s="113">
        <f t="shared" si="8"/>
        <v>0</v>
      </c>
      <c r="AP556" s="70"/>
    </row>
    <row r="557" spans="1:42" ht="33" hidden="1" customHeight="1">
      <c r="A557" s="87">
        <v>1755</v>
      </c>
      <c r="B557" s="88" t="s">
        <v>1189</v>
      </c>
      <c r="C557" s="115" t="s">
        <v>1406</v>
      </c>
      <c r="D557" s="113">
        <v>0</v>
      </c>
      <c r="E557" s="113">
        <v>0</v>
      </c>
      <c r="F557" s="113">
        <v>0</v>
      </c>
      <c r="G557" s="113">
        <v>0</v>
      </c>
      <c r="H557" s="113">
        <v>0</v>
      </c>
      <c r="I557" s="113">
        <v>0</v>
      </c>
      <c r="J557" s="113">
        <v>0</v>
      </c>
      <c r="K557" s="113">
        <v>0</v>
      </c>
      <c r="L557" s="113">
        <v>0</v>
      </c>
      <c r="M557" s="113">
        <v>0</v>
      </c>
      <c r="N557" s="113">
        <v>0</v>
      </c>
      <c r="O557" s="113">
        <v>0</v>
      </c>
      <c r="P557" s="113">
        <v>0</v>
      </c>
      <c r="Q557" s="113">
        <v>0</v>
      </c>
      <c r="R557" s="113">
        <v>0</v>
      </c>
      <c r="S557" s="113">
        <v>0</v>
      </c>
      <c r="T557" s="113">
        <v>0</v>
      </c>
      <c r="U557" s="113">
        <v>0</v>
      </c>
      <c r="V557" s="113">
        <v>0</v>
      </c>
      <c r="W557" s="113">
        <v>0</v>
      </c>
      <c r="X557" s="113">
        <v>0</v>
      </c>
      <c r="Y557" s="113">
        <v>0</v>
      </c>
      <c r="Z557" s="113">
        <v>0</v>
      </c>
      <c r="AA557" s="113">
        <v>0</v>
      </c>
      <c r="AB557" s="113">
        <v>0</v>
      </c>
      <c r="AC557" s="113">
        <v>0</v>
      </c>
      <c r="AD557" s="113">
        <v>0</v>
      </c>
      <c r="AE557" s="113">
        <v>0</v>
      </c>
      <c r="AF557" s="113">
        <v>0</v>
      </c>
      <c r="AG557" s="113">
        <v>0</v>
      </c>
      <c r="AH557" s="113">
        <v>0</v>
      </c>
      <c r="AI557" s="113">
        <v>0</v>
      </c>
      <c r="AJ557" s="113">
        <v>0</v>
      </c>
      <c r="AK557" s="113">
        <v>0</v>
      </c>
      <c r="AL557" s="113">
        <v>0</v>
      </c>
      <c r="AM557" s="113">
        <f t="shared" si="8"/>
        <v>0</v>
      </c>
      <c r="AP557" s="70"/>
    </row>
    <row r="558" spans="1:42" ht="33" hidden="1" customHeight="1">
      <c r="A558" s="87">
        <v>1756</v>
      </c>
      <c r="B558" s="88" t="s">
        <v>1190</v>
      </c>
      <c r="C558" s="115" t="s">
        <v>1406</v>
      </c>
      <c r="D558" s="113">
        <v>0</v>
      </c>
      <c r="E558" s="113">
        <v>0</v>
      </c>
      <c r="F558" s="113">
        <v>0</v>
      </c>
      <c r="G558" s="113">
        <v>0</v>
      </c>
      <c r="H558" s="113">
        <v>0</v>
      </c>
      <c r="I558" s="113">
        <v>0</v>
      </c>
      <c r="J558" s="113">
        <v>0</v>
      </c>
      <c r="K558" s="113">
        <v>0</v>
      </c>
      <c r="L558" s="113">
        <v>0</v>
      </c>
      <c r="M558" s="113">
        <v>0</v>
      </c>
      <c r="N558" s="113">
        <v>0</v>
      </c>
      <c r="O558" s="113">
        <v>0</v>
      </c>
      <c r="P558" s="113">
        <v>0</v>
      </c>
      <c r="Q558" s="113">
        <v>0</v>
      </c>
      <c r="R558" s="113">
        <v>0</v>
      </c>
      <c r="S558" s="113">
        <v>0</v>
      </c>
      <c r="T558" s="113">
        <v>0</v>
      </c>
      <c r="U558" s="113">
        <v>0</v>
      </c>
      <c r="V558" s="113">
        <v>0</v>
      </c>
      <c r="W558" s="113">
        <v>0</v>
      </c>
      <c r="X558" s="113">
        <v>0</v>
      </c>
      <c r="Y558" s="113">
        <v>0</v>
      </c>
      <c r="Z558" s="113">
        <v>0</v>
      </c>
      <c r="AA558" s="113">
        <v>0</v>
      </c>
      <c r="AB558" s="113">
        <v>0</v>
      </c>
      <c r="AC558" s="113">
        <v>0</v>
      </c>
      <c r="AD558" s="113">
        <v>0</v>
      </c>
      <c r="AE558" s="113">
        <v>0</v>
      </c>
      <c r="AF558" s="113">
        <v>0</v>
      </c>
      <c r="AG558" s="113">
        <v>0</v>
      </c>
      <c r="AH558" s="113">
        <v>0</v>
      </c>
      <c r="AI558" s="113">
        <v>0</v>
      </c>
      <c r="AJ558" s="113">
        <v>0</v>
      </c>
      <c r="AK558" s="113">
        <v>0</v>
      </c>
      <c r="AL558" s="113">
        <v>0</v>
      </c>
      <c r="AM558" s="113">
        <f t="shared" si="8"/>
        <v>0</v>
      </c>
      <c r="AP558" s="70"/>
    </row>
    <row r="559" spans="1:42" ht="33" hidden="1" customHeight="1">
      <c r="A559" s="87">
        <v>1801</v>
      </c>
      <c r="B559" s="88" t="s">
        <v>1191</v>
      </c>
      <c r="C559" s="115" t="s">
        <v>1406</v>
      </c>
      <c r="D559" s="113">
        <v>0</v>
      </c>
      <c r="E559" s="113">
        <v>0</v>
      </c>
      <c r="F559" s="113">
        <v>0</v>
      </c>
      <c r="G559" s="113">
        <v>0</v>
      </c>
      <c r="H559" s="113">
        <v>0</v>
      </c>
      <c r="I559" s="113">
        <v>0</v>
      </c>
      <c r="J559" s="113">
        <v>0</v>
      </c>
      <c r="K559" s="113">
        <v>0</v>
      </c>
      <c r="L559" s="113">
        <v>0</v>
      </c>
      <c r="M559" s="113">
        <v>0</v>
      </c>
      <c r="N559" s="113">
        <v>0</v>
      </c>
      <c r="O559" s="113">
        <v>0</v>
      </c>
      <c r="P559" s="113">
        <v>0</v>
      </c>
      <c r="Q559" s="113">
        <v>0</v>
      </c>
      <c r="R559" s="113">
        <v>0</v>
      </c>
      <c r="S559" s="113">
        <v>0</v>
      </c>
      <c r="T559" s="113">
        <v>0</v>
      </c>
      <c r="U559" s="113">
        <v>0</v>
      </c>
      <c r="V559" s="113">
        <v>0</v>
      </c>
      <c r="W559" s="113">
        <v>0</v>
      </c>
      <c r="X559" s="113">
        <v>0</v>
      </c>
      <c r="Y559" s="113">
        <v>0</v>
      </c>
      <c r="Z559" s="113">
        <v>0</v>
      </c>
      <c r="AA559" s="113">
        <v>0</v>
      </c>
      <c r="AB559" s="113">
        <v>0</v>
      </c>
      <c r="AC559" s="113">
        <v>0</v>
      </c>
      <c r="AD559" s="113">
        <v>0</v>
      </c>
      <c r="AE559" s="113">
        <v>0</v>
      </c>
      <c r="AF559" s="113">
        <v>0</v>
      </c>
      <c r="AG559" s="113">
        <v>0</v>
      </c>
      <c r="AH559" s="113">
        <v>0</v>
      </c>
      <c r="AI559" s="113">
        <v>0</v>
      </c>
      <c r="AJ559" s="113">
        <v>0</v>
      </c>
      <c r="AK559" s="113">
        <v>0</v>
      </c>
      <c r="AL559" s="113">
        <v>0</v>
      </c>
      <c r="AM559" s="113">
        <f t="shared" si="8"/>
        <v>0</v>
      </c>
      <c r="AP559" s="70"/>
    </row>
    <row r="560" spans="1:42" ht="33" hidden="1" customHeight="1">
      <c r="A560" s="87">
        <v>1802</v>
      </c>
      <c r="B560" s="88" t="s">
        <v>1173</v>
      </c>
      <c r="C560" s="115" t="s">
        <v>1406</v>
      </c>
      <c r="D560" s="113">
        <v>0</v>
      </c>
      <c r="E560" s="113">
        <v>0</v>
      </c>
      <c r="F560" s="113">
        <v>0</v>
      </c>
      <c r="G560" s="113">
        <v>0</v>
      </c>
      <c r="H560" s="113">
        <v>0</v>
      </c>
      <c r="I560" s="113">
        <v>0</v>
      </c>
      <c r="J560" s="113">
        <v>0</v>
      </c>
      <c r="K560" s="113">
        <v>0</v>
      </c>
      <c r="L560" s="113">
        <v>0</v>
      </c>
      <c r="M560" s="113">
        <v>0</v>
      </c>
      <c r="N560" s="113">
        <v>0</v>
      </c>
      <c r="O560" s="113">
        <v>0</v>
      </c>
      <c r="P560" s="113">
        <v>0</v>
      </c>
      <c r="Q560" s="113">
        <v>0</v>
      </c>
      <c r="R560" s="113">
        <v>0</v>
      </c>
      <c r="S560" s="113">
        <v>0</v>
      </c>
      <c r="T560" s="113">
        <v>0</v>
      </c>
      <c r="U560" s="113">
        <v>0</v>
      </c>
      <c r="V560" s="113">
        <v>0</v>
      </c>
      <c r="W560" s="113">
        <v>0</v>
      </c>
      <c r="X560" s="113">
        <v>0</v>
      </c>
      <c r="Y560" s="113">
        <v>0</v>
      </c>
      <c r="Z560" s="113">
        <v>0</v>
      </c>
      <c r="AA560" s="113">
        <v>0</v>
      </c>
      <c r="AB560" s="113">
        <v>0</v>
      </c>
      <c r="AC560" s="113">
        <v>0</v>
      </c>
      <c r="AD560" s="113">
        <v>0</v>
      </c>
      <c r="AE560" s="113">
        <v>0</v>
      </c>
      <c r="AF560" s="113">
        <v>0</v>
      </c>
      <c r="AG560" s="113">
        <v>0</v>
      </c>
      <c r="AH560" s="113">
        <v>0</v>
      </c>
      <c r="AI560" s="113">
        <v>0</v>
      </c>
      <c r="AJ560" s="113">
        <v>0</v>
      </c>
      <c r="AK560" s="113">
        <v>0</v>
      </c>
      <c r="AL560" s="113">
        <v>0</v>
      </c>
      <c r="AM560" s="113">
        <f t="shared" si="8"/>
        <v>0</v>
      </c>
      <c r="AP560" s="70"/>
    </row>
    <row r="561" spans="1:42" ht="33" hidden="1" customHeight="1">
      <c r="A561" s="87">
        <v>1803</v>
      </c>
      <c r="B561" s="88" t="s">
        <v>1192</v>
      </c>
      <c r="C561" s="115" t="s">
        <v>1406</v>
      </c>
      <c r="D561" s="113">
        <v>0</v>
      </c>
      <c r="E561" s="113">
        <v>0</v>
      </c>
      <c r="F561" s="113">
        <v>0</v>
      </c>
      <c r="G561" s="113">
        <v>0</v>
      </c>
      <c r="H561" s="113">
        <v>0</v>
      </c>
      <c r="I561" s="113">
        <v>0</v>
      </c>
      <c r="J561" s="113">
        <v>0</v>
      </c>
      <c r="K561" s="113">
        <v>0</v>
      </c>
      <c r="L561" s="113">
        <v>0</v>
      </c>
      <c r="M561" s="113">
        <v>0</v>
      </c>
      <c r="N561" s="113">
        <v>0</v>
      </c>
      <c r="O561" s="113">
        <v>0</v>
      </c>
      <c r="P561" s="113">
        <v>0</v>
      </c>
      <c r="Q561" s="113">
        <v>0</v>
      </c>
      <c r="R561" s="113">
        <v>0</v>
      </c>
      <c r="S561" s="113">
        <v>0</v>
      </c>
      <c r="T561" s="113">
        <v>0</v>
      </c>
      <c r="U561" s="113">
        <v>0</v>
      </c>
      <c r="V561" s="113">
        <v>0</v>
      </c>
      <c r="W561" s="113">
        <v>0</v>
      </c>
      <c r="X561" s="113">
        <v>0</v>
      </c>
      <c r="Y561" s="113">
        <v>0</v>
      </c>
      <c r="Z561" s="113">
        <v>0</v>
      </c>
      <c r="AA561" s="113">
        <v>0</v>
      </c>
      <c r="AB561" s="113">
        <v>0</v>
      </c>
      <c r="AC561" s="113">
        <v>0</v>
      </c>
      <c r="AD561" s="113">
        <v>0</v>
      </c>
      <c r="AE561" s="113">
        <v>0</v>
      </c>
      <c r="AF561" s="113">
        <v>0</v>
      </c>
      <c r="AG561" s="113">
        <v>0</v>
      </c>
      <c r="AH561" s="113">
        <v>0</v>
      </c>
      <c r="AI561" s="113">
        <v>0</v>
      </c>
      <c r="AJ561" s="113">
        <v>0</v>
      </c>
      <c r="AK561" s="113">
        <v>0</v>
      </c>
      <c r="AL561" s="113">
        <v>0</v>
      </c>
      <c r="AM561" s="113">
        <f t="shared" si="8"/>
        <v>0</v>
      </c>
      <c r="AP561" s="70"/>
    </row>
    <row r="562" spans="1:42" ht="33" hidden="1" customHeight="1">
      <c r="A562" s="87">
        <v>1805</v>
      </c>
      <c r="B562" s="88" t="s">
        <v>1193</v>
      </c>
      <c r="C562" s="115" t="s">
        <v>1406</v>
      </c>
      <c r="D562" s="113">
        <v>0</v>
      </c>
      <c r="E562" s="113">
        <v>0</v>
      </c>
      <c r="F562" s="113">
        <v>0</v>
      </c>
      <c r="G562" s="113">
        <v>0</v>
      </c>
      <c r="H562" s="113">
        <v>0</v>
      </c>
      <c r="I562" s="113">
        <v>0</v>
      </c>
      <c r="J562" s="113">
        <v>0</v>
      </c>
      <c r="K562" s="113">
        <v>0</v>
      </c>
      <c r="L562" s="113">
        <v>0</v>
      </c>
      <c r="M562" s="113">
        <v>0</v>
      </c>
      <c r="N562" s="113">
        <v>0</v>
      </c>
      <c r="O562" s="113">
        <v>0</v>
      </c>
      <c r="P562" s="113">
        <v>0</v>
      </c>
      <c r="Q562" s="113">
        <v>0</v>
      </c>
      <c r="R562" s="113">
        <v>0</v>
      </c>
      <c r="S562" s="113">
        <v>0</v>
      </c>
      <c r="T562" s="113">
        <v>0</v>
      </c>
      <c r="U562" s="113">
        <v>0</v>
      </c>
      <c r="V562" s="113">
        <v>0</v>
      </c>
      <c r="W562" s="113">
        <v>0</v>
      </c>
      <c r="X562" s="113">
        <v>0</v>
      </c>
      <c r="Y562" s="113">
        <v>0</v>
      </c>
      <c r="Z562" s="113">
        <v>0</v>
      </c>
      <c r="AA562" s="113">
        <v>0</v>
      </c>
      <c r="AB562" s="113">
        <v>0</v>
      </c>
      <c r="AC562" s="113">
        <v>0</v>
      </c>
      <c r="AD562" s="113">
        <v>0</v>
      </c>
      <c r="AE562" s="113">
        <v>0</v>
      </c>
      <c r="AF562" s="113">
        <v>0</v>
      </c>
      <c r="AG562" s="113">
        <v>0</v>
      </c>
      <c r="AH562" s="113">
        <v>0</v>
      </c>
      <c r="AI562" s="113">
        <v>0</v>
      </c>
      <c r="AJ562" s="113">
        <v>0</v>
      </c>
      <c r="AK562" s="113">
        <v>0</v>
      </c>
      <c r="AL562" s="113">
        <v>0</v>
      </c>
      <c r="AM562" s="113">
        <f t="shared" si="8"/>
        <v>0</v>
      </c>
      <c r="AP562" s="70"/>
    </row>
    <row r="563" spans="1:42" ht="33" hidden="1" customHeight="1">
      <c r="A563" s="87">
        <v>1806</v>
      </c>
      <c r="B563" s="88" t="s">
        <v>1194</v>
      </c>
      <c r="C563" s="115" t="s">
        <v>1406</v>
      </c>
      <c r="D563" s="113">
        <v>0</v>
      </c>
      <c r="E563" s="113">
        <v>0</v>
      </c>
      <c r="F563" s="113">
        <v>0</v>
      </c>
      <c r="G563" s="113">
        <v>0</v>
      </c>
      <c r="H563" s="113">
        <v>0</v>
      </c>
      <c r="I563" s="113">
        <v>0</v>
      </c>
      <c r="J563" s="113">
        <v>0</v>
      </c>
      <c r="K563" s="113">
        <v>0</v>
      </c>
      <c r="L563" s="113">
        <v>0</v>
      </c>
      <c r="M563" s="113">
        <v>0</v>
      </c>
      <c r="N563" s="113">
        <v>0</v>
      </c>
      <c r="O563" s="113">
        <v>0</v>
      </c>
      <c r="P563" s="113">
        <v>0</v>
      </c>
      <c r="Q563" s="113">
        <v>0</v>
      </c>
      <c r="R563" s="113">
        <v>0</v>
      </c>
      <c r="S563" s="113">
        <v>0</v>
      </c>
      <c r="T563" s="113">
        <v>0</v>
      </c>
      <c r="U563" s="113">
        <v>0</v>
      </c>
      <c r="V563" s="113">
        <v>0</v>
      </c>
      <c r="W563" s="113">
        <v>0</v>
      </c>
      <c r="X563" s="113">
        <v>0</v>
      </c>
      <c r="Y563" s="113">
        <v>0</v>
      </c>
      <c r="Z563" s="113">
        <v>0</v>
      </c>
      <c r="AA563" s="113">
        <v>0</v>
      </c>
      <c r="AB563" s="113">
        <v>0</v>
      </c>
      <c r="AC563" s="113">
        <v>0</v>
      </c>
      <c r="AD563" s="113">
        <v>0</v>
      </c>
      <c r="AE563" s="113">
        <v>0</v>
      </c>
      <c r="AF563" s="113">
        <v>0</v>
      </c>
      <c r="AG563" s="113">
        <v>0</v>
      </c>
      <c r="AH563" s="113">
        <v>0</v>
      </c>
      <c r="AI563" s="113">
        <v>0</v>
      </c>
      <c r="AJ563" s="113">
        <v>0</v>
      </c>
      <c r="AK563" s="113">
        <v>0</v>
      </c>
      <c r="AL563" s="113">
        <v>0</v>
      </c>
      <c r="AM563" s="113">
        <f t="shared" si="8"/>
        <v>0</v>
      </c>
      <c r="AP563" s="70"/>
    </row>
    <row r="564" spans="1:42" ht="33" hidden="1" customHeight="1">
      <c r="A564" s="87">
        <v>1807</v>
      </c>
      <c r="B564" s="88" t="s">
        <v>1195</v>
      </c>
      <c r="C564" s="115" t="s">
        <v>1406</v>
      </c>
      <c r="D564" s="113">
        <v>0</v>
      </c>
      <c r="E564" s="113">
        <v>0</v>
      </c>
      <c r="F564" s="113">
        <v>0</v>
      </c>
      <c r="G564" s="113">
        <v>0</v>
      </c>
      <c r="H564" s="113">
        <v>0</v>
      </c>
      <c r="I564" s="113">
        <v>0</v>
      </c>
      <c r="J564" s="113">
        <v>0</v>
      </c>
      <c r="K564" s="113">
        <v>0</v>
      </c>
      <c r="L564" s="113">
        <v>0</v>
      </c>
      <c r="M564" s="113">
        <v>0</v>
      </c>
      <c r="N564" s="113">
        <v>0</v>
      </c>
      <c r="O564" s="113">
        <v>0</v>
      </c>
      <c r="P564" s="113">
        <v>0</v>
      </c>
      <c r="Q564" s="113">
        <v>0</v>
      </c>
      <c r="R564" s="113">
        <v>0</v>
      </c>
      <c r="S564" s="113">
        <v>0</v>
      </c>
      <c r="T564" s="113">
        <v>0</v>
      </c>
      <c r="U564" s="113">
        <v>0</v>
      </c>
      <c r="V564" s="113">
        <v>0</v>
      </c>
      <c r="W564" s="113">
        <v>0</v>
      </c>
      <c r="X564" s="113">
        <v>0</v>
      </c>
      <c r="Y564" s="113">
        <v>0</v>
      </c>
      <c r="Z564" s="113">
        <v>0</v>
      </c>
      <c r="AA564" s="113">
        <v>0</v>
      </c>
      <c r="AB564" s="113">
        <v>0</v>
      </c>
      <c r="AC564" s="113">
        <v>0</v>
      </c>
      <c r="AD564" s="113">
        <v>0</v>
      </c>
      <c r="AE564" s="113">
        <v>0</v>
      </c>
      <c r="AF564" s="113">
        <v>0</v>
      </c>
      <c r="AG564" s="113">
        <v>0</v>
      </c>
      <c r="AH564" s="113">
        <v>0</v>
      </c>
      <c r="AI564" s="113">
        <v>0</v>
      </c>
      <c r="AJ564" s="113">
        <v>0</v>
      </c>
      <c r="AK564" s="113">
        <v>0</v>
      </c>
      <c r="AL564" s="113">
        <v>0</v>
      </c>
      <c r="AM564" s="113">
        <f t="shared" si="8"/>
        <v>0</v>
      </c>
      <c r="AP564" s="70"/>
    </row>
    <row r="565" spans="1:42" ht="33" hidden="1" customHeight="1">
      <c r="A565" s="87">
        <v>1808</v>
      </c>
      <c r="B565" s="88" t="s">
        <v>1196</v>
      </c>
      <c r="C565" s="115" t="s">
        <v>1406</v>
      </c>
      <c r="D565" s="113">
        <v>0</v>
      </c>
      <c r="E565" s="113">
        <v>0</v>
      </c>
      <c r="F565" s="113">
        <v>0</v>
      </c>
      <c r="G565" s="113">
        <v>0</v>
      </c>
      <c r="H565" s="113">
        <v>0</v>
      </c>
      <c r="I565" s="113">
        <v>0</v>
      </c>
      <c r="J565" s="113">
        <v>0</v>
      </c>
      <c r="K565" s="113">
        <v>0</v>
      </c>
      <c r="L565" s="113">
        <v>0</v>
      </c>
      <c r="M565" s="113">
        <v>0</v>
      </c>
      <c r="N565" s="113">
        <v>0</v>
      </c>
      <c r="O565" s="113">
        <v>0</v>
      </c>
      <c r="P565" s="113">
        <v>0</v>
      </c>
      <c r="Q565" s="113">
        <v>0</v>
      </c>
      <c r="R565" s="113">
        <v>0</v>
      </c>
      <c r="S565" s="113">
        <v>0</v>
      </c>
      <c r="T565" s="113">
        <v>0</v>
      </c>
      <c r="U565" s="113">
        <v>0</v>
      </c>
      <c r="V565" s="113">
        <v>0</v>
      </c>
      <c r="W565" s="113">
        <v>0</v>
      </c>
      <c r="X565" s="113">
        <v>0</v>
      </c>
      <c r="Y565" s="113">
        <v>0</v>
      </c>
      <c r="Z565" s="113">
        <v>0</v>
      </c>
      <c r="AA565" s="113">
        <v>0</v>
      </c>
      <c r="AB565" s="113">
        <v>0</v>
      </c>
      <c r="AC565" s="113">
        <v>0</v>
      </c>
      <c r="AD565" s="113">
        <v>0</v>
      </c>
      <c r="AE565" s="113">
        <v>0</v>
      </c>
      <c r="AF565" s="113">
        <v>0</v>
      </c>
      <c r="AG565" s="113">
        <v>0</v>
      </c>
      <c r="AH565" s="113">
        <v>0</v>
      </c>
      <c r="AI565" s="113">
        <v>0</v>
      </c>
      <c r="AJ565" s="113">
        <v>0</v>
      </c>
      <c r="AK565" s="113">
        <v>0</v>
      </c>
      <c r="AL565" s="113">
        <v>0</v>
      </c>
      <c r="AM565" s="113">
        <f t="shared" si="8"/>
        <v>0</v>
      </c>
      <c r="AP565" s="70"/>
    </row>
    <row r="566" spans="1:42" ht="33" hidden="1" customHeight="1">
      <c r="A566" s="87">
        <v>1809</v>
      </c>
      <c r="B566" s="88" t="s">
        <v>1197</v>
      </c>
      <c r="C566" s="115" t="s">
        <v>1406</v>
      </c>
      <c r="D566" s="113">
        <v>0</v>
      </c>
      <c r="E566" s="113">
        <v>0</v>
      </c>
      <c r="F566" s="113">
        <v>0</v>
      </c>
      <c r="G566" s="113">
        <v>0</v>
      </c>
      <c r="H566" s="113">
        <v>0</v>
      </c>
      <c r="I566" s="113">
        <v>0</v>
      </c>
      <c r="J566" s="113">
        <v>0</v>
      </c>
      <c r="K566" s="113">
        <v>0</v>
      </c>
      <c r="L566" s="113">
        <v>0</v>
      </c>
      <c r="M566" s="113">
        <v>0</v>
      </c>
      <c r="N566" s="113">
        <v>0</v>
      </c>
      <c r="O566" s="113">
        <v>0</v>
      </c>
      <c r="P566" s="113">
        <v>0</v>
      </c>
      <c r="Q566" s="113">
        <v>0</v>
      </c>
      <c r="R566" s="113">
        <v>0</v>
      </c>
      <c r="S566" s="113">
        <v>0</v>
      </c>
      <c r="T566" s="113">
        <v>0</v>
      </c>
      <c r="U566" s="113">
        <v>0</v>
      </c>
      <c r="V566" s="113">
        <v>0</v>
      </c>
      <c r="W566" s="113">
        <v>0</v>
      </c>
      <c r="X566" s="113">
        <v>0</v>
      </c>
      <c r="Y566" s="113">
        <v>0</v>
      </c>
      <c r="Z566" s="113">
        <v>0</v>
      </c>
      <c r="AA566" s="113">
        <v>0</v>
      </c>
      <c r="AB566" s="113">
        <v>0</v>
      </c>
      <c r="AC566" s="113">
        <v>0</v>
      </c>
      <c r="AD566" s="113">
        <v>0</v>
      </c>
      <c r="AE566" s="113">
        <v>0</v>
      </c>
      <c r="AF566" s="113">
        <v>0</v>
      </c>
      <c r="AG566" s="113">
        <v>0</v>
      </c>
      <c r="AH566" s="113">
        <v>0</v>
      </c>
      <c r="AI566" s="113">
        <v>0</v>
      </c>
      <c r="AJ566" s="113">
        <v>0</v>
      </c>
      <c r="AK566" s="113">
        <v>0</v>
      </c>
      <c r="AL566" s="113">
        <v>0</v>
      </c>
      <c r="AM566" s="113">
        <f t="shared" si="8"/>
        <v>0</v>
      </c>
      <c r="AP566" s="70"/>
    </row>
    <row r="567" spans="1:42" ht="33" hidden="1" customHeight="1">
      <c r="A567" s="87">
        <v>1810</v>
      </c>
      <c r="B567" s="88" t="s">
        <v>1198</v>
      </c>
      <c r="C567" s="115" t="s">
        <v>1406</v>
      </c>
      <c r="D567" s="113">
        <v>0</v>
      </c>
      <c r="E567" s="113">
        <v>0</v>
      </c>
      <c r="F567" s="113">
        <v>0</v>
      </c>
      <c r="G567" s="113">
        <v>0</v>
      </c>
      <c r="H567" s="113">
        <v>0</v>
      </c>
      <c r="I567" s="113">
        <v>0</v>
      </c>
      <c r="J567" s="113">
        <v>0</v>
      </c>
      <c r="K567" s="113">
        <v>0</v>
      </c>
      <c r="L567" s="113">
        <v>0</v>
      </c>
      <c r="M567" s="113">
        <v>0</v>
      </c>
      <c r="N567" s="113">
        <v>0</v>
      </c>
      <c r="O567" s="113">
        <v>0</v>
      </c>
      <c r="P567" s="113">
        <v>0</v>
      </c>
      <c r="Q567" s="113">
        <v>0</v>
      </c>
      <c r="R567" s="113">
        <v>0</v>
      </c>
      <c r="S567" s="113">
        <v>0</v>
      </c>
      <c r="T567" s="113">
        <v>0</v>
      </c>
      <c r="U567" s="113">
        <v>0</v>
      </c>
      <c r="V567" s="113">
        <v>0</v>
      </c>
      <c r="W567" s="113">
        <v>0</v>
      </c>
      <c r="X567" s="113">
        <v>0</v>
      </c>
      <c r="Y567" s="113">
        <v>0</v>
      </c>
      <c r="Z567" s="113">
        <v>0</v>
      </c>
      <c r="AA567" s="113">
        <v>0</v>
      </c>
      <c r="AB567" s="113">
        <v>0</v>
      </c>
      <c r="AC567" s="113">
        <v>0</v>
      </c>
      <c r="AD567" s="113">
        <v>0</v>
      </c>
      <c r="AE567" s="113">
        <v>0</v>
      </c>
      <c r="AF567" s="113">
        <v>0</v>
      </c>
      <c r="AG567" s="113">
        <v>0</v>
      </c>
      <c r="AH567" s="113">
        <v>0</v>
      </c>
      <c r="AI567" s="113">
        <v>0</v>
      </c>
      <c r="AJ567" s="113">
        <v>0</v>
      </c>
      <c r="AK567" s="113">
        <v>0</v>
      </c>
      <c r="AL567" s="113">
        <v>0</v>
      </c>
      <c r="AM567" s="113">
        <f t="shared" si="8"/>
        <v>0</v>
      </c>
      <c r="AP567" s="70"/>
    </row>
    <row r="568" spans="1:42" ht="33" hidden="1" customHeight="1">
      <c r="A568" s="87">
        <v>1811</v>
      </c>
      <c r="B568" s="88" t="s">
        <v>1199</v>
      </c>
      <c r="C568" s="115" t="s">
        <v>1406</v>
      </c>
      <c r="D568" s="113">
        <v>0</v>
      </c>
      <c r="E568" s="113">
        <v>0</v>
      </c>
      <c r="F568" s="113">
        <v>0</v>
      </c>
      <c r="G568" s="113">
        <v>0</v>
      </c>
      <c r="H568" s="113">
        <v>0</v>
      </c>
      <c r="I568" s="113">
        <v>0</v>
      </c>
      <c r="J568" s="113">
        <v>0</v>
      </c>
      <c r="K568" s="113">
        <v>0</v>
      </c>
      <c r="L568" s="113">
        <v>0</v>
      </c>
      <c r="M568" s="113">
        <v>0</v>
      </c>
      <c r="N568" s="113">
        <v>0</v>
      </c>
      <c r="O568" s="113">
        <v>0</v>
      </c>
      <c r="P568" s="113">
        <v>0</v>
      </c>
      <c r="Q568" s="113">
        <v>0</v>
      </c>
      <c r="R568" s="113">
        <v>0</v>
      </c>
      <c r="S568" s="113">
        <v>0</v>
      </c>
      <c r="T568" s="113">
        <v>0</v>
      </c>
      <c r="U568" s="113">
        <v>0</v>
      </c>
      <c r="V568" s="113">
        <v>0</v>
      </c>
      <c r="W568" s="113">
        <v>0</v>
      </c>
      <c r="X568" s="113">
        <v>0</v>
      </c>
      <c r="Y568" s="113">
        <v>0</v>
      </c>
      <c r="Z568" s="113">
        <v>0</v>
      </c>
      <c r="AA568" s="113">
        <v>0</v>
      </c>
      <c r="AB568" s="113">
        <v>0</v>
      </c>
      <c r="AC568" s="113">
        <v>0</v>
      </c>
      <c r="AD568" s="113">
        <v>0</v>
      </c>
      <c r="AE568" s="113">
        <v>0</v>
      </c>
      <c r="AF568" s="113">
        <v>0</v>
      </c>
      <c r="AG568" s="113">
        <v>0</v>
      </c>
      <c r="AH568" s="113">
        <v>0</v>
      </c>
      <c r="AI568" s="113">
        <v>0</v>
      </c>
      <c r="AJ568" s="113">
        <v>0</v>
      </c>
      <c r="AK568" s="113">
        <v>0</v>
      </c>
      <c r="AL568" s="113">
        <v>0</v>
      </c>
      <c r="AM568" s="113">
        <f t="shared" si="8"/>
        <v>0</v>
      </c>
      <c r="AP568" s="70"/>
    </row>
    <row r="569" spans="1:42" ht="33" hidden="1" customHeight="1">
      <c r="A569" s="87">
        <v>1812</v>
      </c>
      <c r="B569" s="88" t="s">
        <v>1200</v>
      </c>
      <c r="C569" s="115" t="s">
        <v>1406</v>
      </c>
      <c r="D569" s="113">
        <v>0</v>
      </c>
      <c r="E569" s="113">
        <v>0</v>
      </c>
      <c r="F569" s="113">
        <v>0</v>
      </c>
      <c r="G569" s="113">
        <v>0</v>
      </c>
      <c r="H569" s="113">
        <v>0</v>
      </c>
      <c r="I569" s="113">
        <v>0</v>
      </c>
      <c r="J569" s="113">
        <v>0</v>
      </c>
      <c r="K569" s="113">
        <v>0</v>
      </c>
      <c r="L569" s="113">
        <v>0</v>
      </c>
      <c r="M569" s="113">
        <v>0</v>
      </c>
      <c r="N569" s="113">
        <v>0</v>
      </c>
      <c r="O569" s="113">
        <v>0</v>
      </c>
      <c r="P569" s="113">
        <v>0</v>
      </c>
      <c r="Q569" s="113">
        <v>0</v>
      </c>
      <c r="R569" s="113">
        <v>0</v>
      </c>
      <c r="S569" s="113">
        <v>0</v>
      </c>
      <c r="T569" s="113">
        <v>0</v>
      </c>
      <c r="U569" s="113">
        <v>0</v>
      </c>
      <c r="V569" s="113">
        <v>0</v>
      </c>
      <c r="W569" s="113">
        <v>0</v>
      </c>
      <c r="X569" s="113">
        <v>0</v>
      </c>
      <c r="Y569" s="113">
        <v>0</v>
      </c>
      <c r="Z569" s="113">
        <v>0</v>
      </c>
      <c r="AA569" s="113">
        <v>0</v>
      </c>
      <c r="AB569" s="113">
        <v>0</v>
      </c>
      <c r="AC569" s="113">
        <v>0</v>
      </c>
      <c r="AD569" s="113">
        <v>0</v>
      </c>
      <c r="AE569" s="113">
        <v>0</v>
      </c>
      <c r="AF569" s="113">
        <v>0</v>
      </c>
      <c r="AG569" s="113">
        <v>0</v>
      </c>
      <c r="AH569" s="113">
        <v>0</v>
      </c>
      <c r="AI569" s="113">
        <v>0</v>
      </c>
      <c r="AJ569" s="113">
        <v>0</v>
      </c>
      <c r="AK569" s="113">
        <v>0</v>
      </c>
      <c r="AL569" s="113">
        <v>0</v>
      </c>
      <c r="AM569" s="113">
        <f t="shared" si="8"/>
        <v>0</v>
      </c>
      <c r="AP569" s="70"/>
    </row>
    <row r="570" spans="1:42" ht="33" hidden="1" customHeight="1">
      <c r="A570" s="87">
        <v>1813</v>
      </c>
      <c r="B570" s="88" t="s">
        <v>1201</v>
      </c>
      <c r="C570" s="115" t="s">
        <v>1406</v>
      </c>
      <c r="D570" s="113">
        <v>0</v>
      </c>
      <c r="E570" s="113">
        <v>0</v>
      </c>
      <c r="F570" s="113">
        <v>0</v>
      </c>
      <c r="G570" s="113">
        <v>0</v>
      </c>
      <c r="H570" s="113">
        <v>0</v>
      </c>
      <c r="I570" s="113">
        <v>0</v>
      </c>
      <c r="J570" s="113">
        <v>0</v>
      </c>
      <c r="K570" s="113">
        <v>0</v>
      </c>
      <c r="L570" s="113">
        <v>0</v>
      </c>
      <c r="M570" s="113">
        <v>0</v>
      </c>
      <c r="N570" s="113">
        <v>0</v>
      </c>
      <c r="O570" s="113">
        <v>0</v>
      </c>
      <c r="P570" s="113">
        <v>0</v>
      </c>
      <c r="Q570" s="113">
        <v>0</v>
      </c>
      <c r="R570" s="113">
        <v>0</v>
      </c>
      <c r="S570" s="113">
        <v>0</v>
      </c>
      <c r="T570" s="113">
        <v>0</v>
      </c>
      <c r="U570" s="113">
        <v>0</v>
      </c>
      <c r="V570" s="113">
        <v>0</v>
      </c>
      <c r="W570" s="113">
        <v>0</v>
      </c>
      <c r="X570" s="113">
        <v>0</v>
      </c>
      <c r="Y570" s="113">
        <v>0</v>
      </c>
      <c r="Z570" s="113">
        <v>0</v>
      </c>
      <c r="AA570" s="113">
        <v>0</v>
      </c>
      <c r="AB570" s="113">
        <v>0</v>
      </c>
      <c r="AC570" s="113">
        <v>0</v>
      </c>
      <c r="AD570" s="113">
        <v>0</v>
      </c>
      <c r="AE570" s="113">
        <v>0</v>
      </c>
      <c r="AF570" s="113">
        <v>0</v>
      </c>
      <c r="AG570" s="113">
        <v>0</v>
      </c>
      <c r="AH570" s="113">
        <v>0</v>
      </c>
      <c r="AI570" s="113">
        <v>0</v>
      </c>
      <c r="AJ570" s="113">
        <v>0</v>
      </c>
      <c r="AK570" s="113">
        <v>0</v>
      </c>
      <c r="AL570" s="113">
        <v>0</v>
      </c>
      <c r="AM570" s="113">
        <f t="shared" si="8"/>
        <v>0</v>
      </c>
      <c r="AP570" s="70"/>
    </row>
    <row r="571" spans="1:42" ht="33" hidden="1" customHeight="1">
      <c r="A571" s="87">
        <v>1814</v>
      </c>
      <c r="B571" s="88" t="s">
        <v>1202</v>
      </c>
      <c r="C571" s="115" t="s">
        <v>1406</v>
      </c>
      <c r="D571" s="113">
        <v>0</v>
      </c>
      <c r="E571" s="113">
        <v>0</v>
      </c>
      <c r="F571" s="113">
        <v>0</v>
      </c>
      <c r="G571" s="113">
        <v>0</v>
      </c>
      <c r="H571" s="113">
        <v>0</v>
      </c>
      <c r="I571" s="113">
        <v>0</v>
      </c>
      <c r="J571" s="113">
        <v>0</v>
      </c>
      <c r="K571" s="113">
        <v>0</v>
      </c>
      <c r="L571" s="113">
        <v>0</v>
      </c>
      <c r="M571" s="113">
        <v>0</v>
      </c>
      <c r="N571" s="113">
        <v>0</v>
      </c>
      <c r="O571" s="113">
        <v>0</v>
      </c>
      <c r="P571" s="113">
        <v>0</v>
      </c>
      <c r="Q571" s="113">
        <v>0</v>
      </c>
      <c r="R571" s="113">
        <v>0</v>
      </c>
      <c r="S571" s="113">
        <v>0</v>
      </c>
      <c r="T571" s="113">
        <v>0</v>
      </c>
      <c r="U571" s="113">
        <v>0</v>
      </c>
      <c r="V571" s="113">
        <v>0</v>
      </c>
      <c r="W571" s="113">
        <v>0</v>
      </c>
      <c r="X571" s="113">
        <v>0</v>
      </c>
      <c r="Y571" s="113">
        <v>0</v>
      </c>
      <c r="Z571" s="113">
        <v>0</v>
      </c>
      <c r="AA571" s="113">
        <v>0</v>
      </c>
      <c r="AB571" s="113">
        <v>0</v>
      </c>
      <c r="AC571" s="113">
        <v>0</v>
      </c>
      <c r="AD571" s="113">
        <v>0</v>
      </c>
      <c r="AE571" s="113">
        <v>0</v>
      </c>
      <c r="AF571" s="113">
        <v>0</v>
      </c>
      <c r="AG571" s="113">
        <v>0</v>
      </c>
      <c r="AH571" s="113">
        <v>0</v>
      </c>
      <c r="AI571" s="113">
        <v>0</v>
      </c>
      <c r="AJ571" s="113">
        <v>0</v>
      </c>
      <c r="AK571" s="113">
        <v>0</v>
      </c>
      <c r="AL571" s="113">
        <v>0</v>
      </c>
      <c r="AM571" s="113">
        <f t="shared" si="8"/>
        <v>0</v>
      </c>
      <c r="AP571" s="70"/>
    </row>
    <row r="572" spans="1:42" ht="33" hidden="1" customHeight="1">
      <c r="A572" s="87">
        <v>1815</v>
      </c>
      <c r="B572" s="88" t="s">
        <v>1184</v>
      </c>
      <c r="C572" s="115" t="s">
        <v>1406</v>
      </c>
      <c r="D572" s="113">
        <v>0</v>
      </c>
      <c r="E572" s="113">
        <v>0</v>
      </c>
      <c r="F572" s="113">
        <v>0</v>
      </c>
      <c r="G572" s="113">
        <v>0</v>
      </c>
      <c r="H572" s="113">
        <v>0</v>
      </c>
      <c r="I572" s="113">
        <v>0</v>
      </c>
      <c r="J572" s="113">
        <v>0</v>
      </c>
      <c r="K572" s="113">
        <v>0</v>
      </c>
      <c r="L572" s="113">
        <v>0</v>
      </c>
      <c r="M572" s="113">
        <v>0</v>
      </c>
      <c r="N572" s="113">
        <v>0</v>
      </c>
      <c r="O572" s="113">
        <v>0</v>
      </c>
      <c r="P572" s="113">
        <v>0</v>
      </c>
      <c r="Q572" s="113">
        <v>0</v>
      </c>
      <c r="R572" s="113">
        <v>0</v>
      </c>
      <c r="S572" s="113">
        <v>0</v>
      </c>
      <c r="T572" s="113">
        <v>0</v>
      </c>
      <c r="U572" s="113">
        <v>0</v>
      </c>
      <c r="V572" s="113">
        <v>0</v>
      </c>
      <c r="W572" s="113">
        <v>0</v>
      </c>
      <c r="X572" s="113">
        <v>0</v>
      </c>
      <c r="Y572" s="113">
        <v>0</v>
      </c>
      <c r="Z572" s="113">
        <v>0</v>
      </c>
      <c r="AA572" s="113">
        <v>0</v>
      </c>
      <c r="AB572" s="113">
        <v>0</v>
      </c>
      <c r="AC572" s="113">
        <v>0</v>
      </c>
      <c r="AD572" s="113">
        <v>0</v>
      </c>
      <c r="AE572" s="113">
        <v>0</v>
      </c>
      <c r="AF572" s="113">
        <v>0</v>
      </c>
      <c r="AG572" s="113">
        <v>0</v>
      </c>
      <c r="AH572" s="113">
        <v>0</v>
      </c>
      <c r="AI572" s="113">
        <v>0</v>
      </c>
      <c r="AJ572" s="113">
        <v>0</v>
      </c>
      <c r="AK572" s="113">
        <v>0</v>
      </c>
      <c r="AL572" s="113">
        <v>0</v>
      </c>
      <c r="AM572" s="113">
        <f t="shared" si="8"/>
        <v>0</v>
      </c>
      <c r="AP572" s="70"/>
    </row>
    <row r="573" spans="1:42" ht="33" hidden="1" customHeight="1">
      <c r="A573" s="87">
        <v>1816</v>
      </c>
      <c r="B573" s="88" t="s">
        <v>1203</v>
      </c>
      <c r="C573" s="115" t="s">
        <v>1406</v>
      </c>
      <c r="D573" s="113">
        <v>0</v>
      </c>
      <c r="E573" s="113">
        <v>0</v>
      </c>
      <c r="F573" s="113">
        <v>0</v>
      </c>
      <c r="G573" s="113">
        <v>0</v>
      </c>
      <c r="H573" s="113">
        <v>0</v>
      </c>
      <c r="I573" s="113">
        <v>0</v>
      </c>
      <c r="J573" s="113">
        <v>0</v>
      </c>
      <c r="K573" s="113">
        <v>0</v>
      </c>
      <c r="L573" s="113">
        <v>0</v>
      </c>
      <c r="M573" s="113">
        <v>0</v>
      </c>
      <c r="N573" s="113">
        <v>0</v>
      </c>
      <c r="O573" s="113">
        <v>0</v>
      </c>
      <c r="P573" s="113">
        <v>0</v>
      </c>
      <c r="Q573" s="113">
        <v>0</v>
      </c>
      <c r="R573" s="113">
        <v>0</v>
      </c>
      <c r="S573" s="113">
        <v>0</v>
      </c>
      <c r="T573" s="113">
        <v>0</v>
      </c>
      <c r="U573" s="113">
        <v>0</v>
      </c>
      <c r="V573" s="113">
        <v>0</v>
      </c>
      <c r="W573" s="113">
        <v>0</v>
      </c>
      <c r="X573" s="113">
        <v>0</v>
      </c>
      <c r="Y573" s="113">
        <v>0</v>
      </c>
      <c r="Z573" s="113">
        <v>0</v>
      </c>
      <c r="AA573" s="113">
        <v>0</v>
      </c>
      <c r="AB573" s="113">
        <v>0</v>
      </c>
      <c r="AC573" s="113">
        <v>0</v>
      </c>
      <c r="AD573" s="113">
        <v>0</v>
      </c>
      <c r="AE573" s="113">
        <v>0</v>
      </c>
      <c r="AF573" s="113">
        <v>0</v>
      </c>
      <c r="AG573" s="113">
        <v>0</v>
      </c>
      <c r="AH573" s="113">
        <v>0</v>
      </c>
      <c r="AI573" s="113">
        <v>0</v>
      </c>
      <c r="AJ573" s="113">
        <v>0</v>
      </c>
      <c r="AK573" s="113">
        <v>0</v>
      </c>
      <c r="AL573" s="113">
        <v>0</v>
      </c>
      <c r="AM573" s="113">
        <f t="shared" si="8"/>
        <v>0</v>
      </c>
      <c r="AP573" s="70"/>
    </row>
    <row r="574" spans="1:42" ht="33" hidden="1" customHeight="1">
      <c r="A574" s="87">
        <v>1817</v>
      </c>
      <c r="B574" s="88" t="s">
        <v>1204</v>
      </c>
      <c r="C574" s="115" t="s">
        <v>1406</v>
      </c>
      <c r="D574" s="113">
        <v>0</v>
      </c>
      <c r="E574" s="113">
        <v>0</v>
      </c>
      <c r="F574" s="113">
        <v>0</v>
      </c>
      <c r="G574" s="113">
        <v>0</v>
      </c>
      <c r="H574" s="113">
        <v>0</v>
      </c>
      <c r="I574" s="113">
        <v>0</v>
      </c>
      <c r="J574" s="113">
        <v>0</v>
      </c>
      <c r="K574" s="113">
        <v>0</v>
      </c>
      <c r="L574" s="113">
        <v>0</v>
      </c>
      <c r="M574" s="113">
        <v>0</v>
      </c>
      <c r="N574" s="113">
        <v>0</v>
      </c>
      <c r="O574" s="113">
        <v>0</v>
      </c>
      <c r="P574" s="113">
        <v>0</v>
      </c>
      <c r="Q574" s="113">
        <v>0</v>
      </c>
      <c r="R574" s="113">
        <v>0</v>
      </c>
      <c r="S574" s="113">
        <v>0</v>
      </c>
      <c r="T574" s="113">
        <v>0</v>
      </c>
      <c r="U574" s="113">
        <v>0</v>
      </c>
      <c r="V574" s="113">
        <v>0</v>
      </c>
      <c r="W574" s="113">
        <v>0</v>
      </c>
      <c r="X574" s="113">
        <v>0</v>
      </c>
      <c r="Y574" s="113">
        <v>0</v>
      </c>
      <c r="Z574" s="113">
        <v>0</v>
      </c>
      <c r="AA574" s="113">
        <v>0</v>
      </c>
      <c r="AB574" s="113">
        <v>0</v>
      </c>
      <c r="AC574" s="113">
        <v>0</v>
      </c>
      <c r="AD574" s="113">
        <v>0</v>
      </c>
      <c r="AE574" s="113">
        <v>0</v>
      </c>
      <c r="AF574" s="113">
        <v>0</v>
      </c>
      <c r="AG574" s="113">
        <v>0</v>
      </c>
      <c r="AH574" s="113">
        <v>0</v>
      </c>
      <c r="AI574" s="113">
        <v>0</v>
      </c>
      <c r="AJ574" s="113">
        <v>0</v>
      </c>
      <c r="AK574" s="113">
        <v>0</v>
      </c>
      <c r="AL574" s="113">
        <v>0</v>
      </c>
      <c r="AM574" s="113">
        <f t="shared" si="8"/>
        <v>0</v>
      </c>
      <c r="AP574" s="70"/>
    </row>
    <row r="575" spans="1:42" ht="33" hidden="1" customHeight="1">
      <c r="A575" s="87">
        <v>1818</v>
      </c>
      <c r="B575" s="88" t="s">
        <v>1205</v>
      </c>
      <c r="C575" s="115" t="s">
        <v>1406</v>
      </c>
      <c r="D575" s="113">
        <v>0</v>
      </c>
      <c r="E575" s="113">
        <v>0</v>
      </c>
      <c r="F575" s="113">
        <v>0</v>
      </c>
      <c r="G575" s="113">
        <v>0</v>
      </c>
      <c r="H575" s="113">
        <v>0</v>
      </c>
      <c r="I575" s="113">
        <v>0</v>
      </c>
      <c r="J575" s="113">
        <v>0</v>
      </c>
      <c r="K575" s="113">
        <v>0</v>
      </c>
      <c r="L575" s="113">
        <v>0</v>
      </c>
      <c r="M575" s="113">
        <v>0</v>
      </c>
      <c r="N575" s="113">
        <v>0</v>
      </c>
      <c r="O575" s="113">
        <v>0</v>
      </c>
      <c r="P575" s="113">
        <v>0</v>
      </c>
      <c r="Q575" s="113">
        <v>0</v>
      </c>
      <c r="R575" s="113">
        <v>0</v>
      </c>
      <c r="S575" s="113">
        <v>0</v>
      </c>
      <c r="T575" s="113">
        <v>0</v>
      </c>
      <c r="U575" s="113">
        <v>0</v>
      </c>
      <c r="V575" s="113">
        <v>0</v>
      </c>
      <c r="W575" s="113">
        <v>0</v>
      </c>
      <c r="X575" s="113">
        <v>0</v>
      </c>
      <c r="Y575" s="113">
        <v>0</v>
      </c>
      <c r="Z575" s="113">
        <v>0</v>
      </c>
      <c r="AA575" s="113">
        <v>0</v>
      </c>
      <c r="AB575" s="113">
        <v>0</v>
      </c>
      <c r="AC575" s="113">
        <v>0</v>
      </c>
      <c r="AD575" s="113">
        <v>0</v>
      </c>
      <c r="AE575" s="113">
        <v>0</v>
      </c>
      <c r="AF575" s="113">
        <v>0</v>
      </c>
      <c r="AG575" s="113">
        <v>0</v>
      </c>
      <c r="AH575" s="113">
        <v>0</v>
      </c>
      <c r="AI575" s="113">
        <v>0</v>
      </c>
      <c r="AJ575" s="113">
        <v>0</v>
      </c>
      <c r="AK575" s="113">
        <v>0</v>
      </c>
      <c r="AL575" s="113">
        <v>0</v>
      </c>
      <c r="AM575" s="113">
        <f t="shared" si="8"/>
        <v>0</v>
      </c>
      <c r="AP575" s="70"/>
    </row>
    <row r="576" spans="1:42" ht="33" hidden="1" customHeight="1">
      <c r="A576" s="87">
        <v>1819</v>
      </c>
      <c r="B576" s="88" t="s">
        <v>1206</v>
      </c>
      <c r="C576" s="115" t="s">
        <v>1406</v>
      </c>
      <c r="D576" s="113">
        <v>0</v>
      </c>
      <c r="E576" s="113">
        <v>0</v>
      </c>
      <c r="F576" s="113">
        <v>0</v>
      </c>
      <c r="G576" s="113">
        <v>0</v>
      </c>
      <c r="H576" s="113">
        <v>0</v>
      </c>
      <c r="I576" s="113">
        <v>0</v>
      </c>
      <c r="J576" s="113">
        <v>0</v>
      </c>
      <c r="K576" s="113">
        <v>0</v>
      </c>
      <c r="L576" s="113">
        <v>0</v>
      </c>
      <c r="M576" s="113">
        <v>0</v>
      </c>
      <c r="N576" s="113">
        <v>0</v>
      </c>
      <c r="O576" s="113">
        <v>0</v>
      </c>
      <c r="P576" s="113">
        <v>0</v>
      </c>
      <c r="Q576" s="113">
        <v>0</v>
      </c>
      <c r="R576" s="113">
        <v>0</v>
      </c>
      <c r="S576" s="113">
        <v>0</v>
      </c>
      <c r="T576" s="113">
        <v>0</v>
      </c>
      <c r="U576" s="113">
        <v>0</v>
      </c>
      <c r="V576" s="113">
        <v>0</v>
      </c>
      <c r="W576" s="113">
        <v>0</v>
      </c>
      <c r="X576" s="113">
        <v>0</v>
      </c>
      <c r="Y576" s="113">
        <v>0</v>
      </c>
      <c r="Z576" s="113">
        <v>0</v>
      </c>
      <c r="AA576" s="113">
        <v>0</v>
      </c>
      <c r="AB576" s="113">
        <v>0</v>
      </c>
      <c r="AC576" s="113">
        <v>0</v>
      </c>
      <c r="AD576" s="113">
        <v>0</v>
      </c>
      <c r="AE576" s="113">
        <v>0</v>
      </c>
      <c r="AF576" s="113">
        <v>0</v>
      </c>
      <c r="AG576" s="113">
        <v>0</v>
      </c>
      <c r="AH576" s="113">
        <v>0</v>
      </c>
      <c r="AI576" s="113">
        <v>0</v>
      </c>
      <c r="AJ576" s="113">
        <v>0</v>
      </c>
      <c r="AK576" s="113">
        <v>0</v>
      </c>
      <c r="AL576" s="113">
        <v>0</v>
      </c>
      <c r="AM576" s="113">
        <f t="shared" si="8"/>
        <v>0</v>
      </c>
      <c r="AP576" s="70"/>
    </row>
    <row r="577" spans="1:42" ht="33" hidden="1" customHeight="1">
      <c r="A577" s="87">
        <v>1820</v>
      </c>
      <c r="B577" s="88" t="s">
        <v>1207</v>
      </c>
      <c r="C577" s="115" t="s">
        <v>1406</v>
      </c>
      <c r="D577" s="113">
        <v>0</v>
      </c>
      <c r="E577" s="113">
        <v>0</v>
      </c>
      <c r="F577" s="113">
        <v>0</v>
      </c>
      <c r="G577" s="113">
        <v>0</v>
      </c>
      <c r="H577" s="113">
        <v>0</v>
      </c>
      <c r="I577" s="113">
        <v>0</v>
      </c>
      <c r="J577" s="113">
        <v>0</v>
      </c>
      <c r="K577" s="113">
        <v>0</v>
      </c>
      <c r="L577" s="113">
        <v>0</v>
      </c>
      <c r="M577" s="113">
        <v>0</v>
      </c>
      <c r="N577" s="113">
        <v>0</v>
      </c>
      <c r="O577" s="113">
        <v>0</v>
      </c>
      <c r="P577" s="113">
        <v>0</v>
      </c>
      <c r="Q577" s="113">
        <v>0</v>
      </c>
      <c r="R577" s="113">
        <v>0</v>
      </c>
      <c r="S577" s="113">
        <v>0</v>
      </c>
      <c r="T577" s="113">
        <v>0</v>
      </c>
      <c r="U577" s="113">
        <v>0</v>
      </c>
      <c r="V577" s="113">
        <v>0</v>
      </c>
      <c r="W577" s="113">
        <v>0</v>
      </c>
      <c r="X577" s="113">
        <v>0</v>
      </c>
      <c r="Y577" s="113">
        <v>0</v>
      </c>
      <c r="Z577" s="113">
        <v>0</v>
      </c>
      <c r="AA577" s="113">
        <v>0</v>
      </c>
      <c r="AB577" s="113">
        <v>0</v>
      </c>
      <c r="AC577" s="113">
        <v>0</v>
      </c>
      <c r="AD577" s="113">
        <v>0</v>
      </c>
      <c r="AE577" s="113">
        <v>0</v>
      </c>
      <c r="AF577" s="113">
        <v>0</v>
      </c>
      <c r="AG577" s="113">
        <v>0</v>
      </c>
      <c r="AH577" s="113">
        <v>0</v>
      </c>
      <c r="AI577" s="113">
        <v>0</v>
      </c>
      <c r="AJ577" s="113">
        <v>0</v>
      </c>
      <c r="AK577" s="113">
        <v>0</v>
      </c>
      <c r="AL577" s="113">
        <v>0</v>
      </c>
      <c r="AM577" s="113">
        <f t="shared" si="8"/>
        <v>0</v>
      </c>
      <c r="AP577" s="70"/>
    </row>
    <row r="578" spans="1:42" ht="33" hidden="1" customHeight="1">
      <c r="A578" s="87">
        <v>1901</v>
      </c>
      <c r="B578" s="88" t="s">
        <v>1208</v>
      </c>
      <c r="C578" s="115" t="s">
        <v>1406</v>
      </c>
      <c r="D578" s="113">
        <v>0</v>
      </c>
      <c r="E578" s="113">
        <v>0</v>
      </c>
      <c r="F578" s="113">
        <v>0</v>
      </c>
      <c r="G578" s="113">
        <v>0</v>
      </c>
      <c r="H578" s="113">
        <v>0</v>
      </c>
      <c r="I578" s="113">
        <v>0</v>
      </c>
      <c r="J578" s="113">
        <v>0</v>
      </c>
      <c r="K578" s="113">
        <v>0</v>
      </c>
      <c r="L578" s="113">
        <v>0</v>
      </c>
      <c r="M578" s="113">
        <v>0</v>
      </c>
      <c r="N578" s="113">
        <v>0</v>
      </c>
      <c r="O578" s="113">
        <v>0</v>
      </c>
      <c r="P578" s="113">
        <v>0</v>
      </c>
      <c r="Q578" s="113">
        <v>0</v>
      </c>
      <c r="R578" s="113">
        <v>0</v>
      </c>
      <c r="S578" s="113">
        <v>0</v>
      </c>
      <c r="T578" s="113">
        <v>0</v>
      </c>
      <c r="U578" s="113">
        <v>0</v>
      </c>
      <c r="V578" s="113">
        <v>0</v>
      </c>
      <c r="W578" s="113">
        <v>0</v>
      </c>
      <c r="X578" s="113">
        <v>0</v>
      </c>
      <c r="Y578" s="113">
        <v>0</v>
      </c>
      <c r="Z578" s="113">
        <v>0</v>
      </c>
      <c r="AA578" s="113">
        <v>0</v>
      </c>
      <c r="AB578" s="113">
        <v>0</v>
      </c>
      <c r="AC578" s="113">
        <v>0</v>
      </c>
      <c r="AD578" s="113">
        <v>0</v>
      </c>
      <c r="AE578" s="113">
        <v>0</v>
      </c>
      <c r="AF578" s="113">
        <v>0</v>
      </c>
      <c r="AG578" s="113">
        <v>0</v>
      </c>
      <c r="AH578" s="113">
        <v>0</v>
      </c>
      <c r="AI578" s="113">
        <v>0</v>
      </c>
      <c r="AJ578" s="113">
        <v>0</v>
      </c>
      <c r="AK578" s="113">
        <v>0</v>
      </c>
      <c r="AL578" s="113">
        <v>0</v>
      </c>
      <c r="AM578" s="113">
        <f t="shared" si="8"/>
        <v>0</v>
      </c>
      <c r="AP578" s="70"/>
    </row>
    <row r="579" spans="1:42" ht="33" hidden="1" customHeight="1">
      <c r="A579" s="87">
        <v>1902</v>
      </c>
      <c r="B579" s="88" t="s">
        <v>1209</v>
      </c>
      <c r="C579" s="115" t="s">
        <v>1406</v>
      </c>
      <c r="D579" s="113">
        <v>0</v>
      </c>
      <c r="E579" s="113">
        <v>0</v>
      </c>
      <c r="F579" s="113">
        <v>0</v>
      </c>
      <c r="G579" s="113">
        <v>0</v>
      </c>
      <c r="H579" s="113">
        <v>0</v>
      </c>
      <c r="I579" s="113">
        <v>0</v>
      </c>
      <c r="J579" s="113">
        <v>0</v>
      </c>
      <c r="K579" s="113">
        <v>0</v>
      </c>
      <c r="L579" s="113">
        <v>0</v>
      </c>
      <c r="M579" s="113">
        <v>0</v>
      </c>
      <c r="N579" s="113">
        <v>0</v>
      </c>
      <c r="O579" s="113">
        <v>0</v>
      </c>
      <c r="P579" s="113">
        <v>0</v>
      </c>
      <c r="Q579" s="113">
        <v>0</v>
      </c>
      <c r="R579" s="113">
        <v>0</v>
      </c>
      <c r="S579" s="113">
        <v>0</v>
      </c>
      <c r="T579" s="113">
        <v>0</v>
      </c>
      <c r="U579" s="113">
        <v>0</v>
      </c>
      <c r="V579" s="113">
        <v>0</v>
      </c>
      <c r="W579" s="113">
        <v>0</v>
      </c>
      <c r="X579" s="113">
        <v>0</v>
      </c>
      <c r="Y579" s="113">
        <v>0</v>
      </c>
      <c r="Z579" s="113">
        <v>0</v>
      </c>
      <c r="AA579" s="113">
        <v>0</v>
      </c>
      <c r="AB579" s="113">
        <v>0</v>
      </c>
      <c r="AC579" s="113">
        <v>0</v>
      </c>
      <c r="AD579" s="113">
        <v>0</v>
      </c>
      <c r="AE579" s="113">
        <v>0</v>
      </c>
      <c r="AF579" s="113">
        <v>0</v>
      </c>
      <c r="AG579" s="113">
        <v>0</v>
      </c>
      <c r="AH579" s="113">
        <v>0</v>
      </c>
      <c r="AI579" s="113">
        <v>0</v>
      </c>
      <c r="AJ579" s="113">
        <v>0</v>
      </c>
      <c r="AK579" s="113">
        <v>0</v>
      </c>
      <c r="AL579" s="113">
        <v>0</v>
      </c>
      <c r="AM579" s="113">
        <f t="shared" si="8"/>
        <v>0</v>
      </c>
      <c r="AP579" s="70"/>
    </row>
    <row r="580" spans="1:42" ht="33" hidden="1" customHeight="1">
      <c r="A580" s="87">
        <v>1903</v>
      </c>
      <c r="B580" s="88" t="s">
        <v>1210</v>
      </c>
      <c r="C580" s="115" t="s">
        <v>1406</v>
      </c>
      <c r="D580" s="113">
        <v>0</v>
      </c>
      <c r="E580" s="113">
        <v>0</v>
      </c>
      <c r="F580" s="113">
        <v>0</v>
      </c>
      <c r="G580" s="113">
        <v>0</v>
      </c>
      <c r="H580" s="113">
        <v>0</v>
      </c>
      <c r="I580" s="113">
        <v>0</v>
      </c>
      <c r="J580" s="113">
        <v>0</v>
      </c>
      <c r="K580" s="113">
        <v>0</v>
      </c>
      <c r="L580" s="113">
        <v>0</v>
      </c>
      <c r="M580" s="113">
        <v>0</v>
      </c>
      <c r="N580" s="113">
        <v>0</v>
      </c>
      <c r="O580" s="113">
        <v>0</v>
      </c>
      <c r="P580" s="113">
        <v>0</v>
      </c>
      <c r="Q580" s="113">
        <v>0</v>
      </c>
      <c r="R580" s="113">
        <v>0</v>
      </c>
      <c r="S580" s="113">
        <v>0</v>
      </c>
      <c r="T580" s="113">
        <v>0</v>
      </c>
      <c r="U580" s="113">
        <v>0</v>
      </c>
      <c r="V580" s="113">
        <v>0</v>
      </c>
      <c r="W580" s="113">
        <v>0</v>
      </c>
      <c r="X580" s="113">
        <v>0</v>
      </c>
      <c r="Y580" s="113">
        <v>0</v>
      </c>
      <c r="Z580" s="113">
        <v>0</v>
      </c>
      <c r="AA580" s="113">
        <v>0</v>
      </c>
      <c r="AB580" s="113">
        <v>0</v>
      </c>
      <c r="AC580" s="113">
        <v>0</v>
      </c>
      <c r="AD580" s="113">
        <v>0</v>
      </c>
      <c r="AE580" s="113">
        <v>0</v>
      </c>
      <c r="AF580" s="113">
        <v>0</v>
      </c>
      <c r="AG580" s="113">
        <v>0</v>
      </c>
      <c r="AH580" s="113">
        <v>0</v>
      </c>
      <c r="AI580" s="113">
        <v>0</v>
      </c>
      <c r="AJ580" s="113">
        <v>0</v>
      </c>
      <c r="AK580" s="113">
        <v>0</v>
      </c>
      <c r="AL580" s="113">
        <v>0</v>
      </c>
      <c r="AM580" s="113">
        <f t="shared" si="8"/>
        <v>0</v>
      </c>
      <c r="AP580" s="70"/>
    </row>
    <row r="581" spans="1:42" ht="33" hidden="1" customHeight="1">
      <c r="A581" s="87">
        <v>1904</v>
      </c>
      <c r="B581" s="88" t="s">
        <v>1211</v>
      </c>
      <c r="C581" s="115" t="s">
        <v>1406</v>
      </c>
      <c r="D581" s="113">
        <v>0</v>
      </c>
      <c r="E581" s="113">
        <v>0</v>
      </c>
      <c r="F581" s="113">
        <v>0</v>
      </c>
      <c r="G581" s="113">
        <v>0</v>
      </c>
      <c r="H581" s="113">
        <v>0</v>
      </c>
      <c r="I581" s="113">
        <v>0</v>
      </c>
      <c r="J581" s="113">
        <v>0</v>
      </c>
      <c r="K581" s="113">
        <v>0</v>
      </c>
      <c r="L581" s="113">
        <v>0</v>
      </c>
      <c r="M581" s="113">
        <v>0</v>
      </c>
      <c r="N581" s="113">
        <v>0</v>
      </c>
      <c r="O581" s="113">
        <v>0</v>
      </c>
      <c r="P581" s="113">
        <v>0</v>
      </c>
      <c r="Q581" s="113">
        <v>0</v>
      </c>
      <c r="R581" s="113">
        <v>0</v>
      </c>
      <c r="S581" s="113">
        <v>0</v>
      </c>
      <c r="T581" s="113">
        <v>0</v>
      </c>
      <c r="U581" s="113">
        <v>0</v>
      </c>
      <c r="V581" s="113">
        <v>0</v>
      </c>
      <c r="W581" s="113">
        <v>0</v>
      </c>
      <c r="X581" s="113">
        <v>0</v>
      </c>
      <c r="Y581" s="113">
        <v>0</v>
      </c>
      <c r="Z581" s="113">
        <v>0</v>
      </c>
      <c r="AA581" s="113">
        <v>0</v>
      </c>
      <c r="AB581" s="113">
        <v>0</v>
      </c>
      <c r="AC581" s="113">
        <v>0</v>
      </c>
      <c r="AD581" s="113">
        <v>0</v>
      </c>
      <c r="AE581" s="113">
        <v>0</v>
      </c>
      <c r="AF581" s="113">
        <v>0</v>
      </c>
      <c r="AG581" s="113">
        <v>0</v>
      </c>
      <c r="AH581" s="113">
        <v>0</v>
      </c>
      <c r="AI581" s="113">
        <v>0</v>
      </c>
      <c r="AJ581" s="113">
        <v>0</v>
      </c>
      <c r="AK581" s="113">
        <v>0</v>
      </c>
      <c r="AL581" s="113">
        <v>0</v>
      </c>
      <c r="AM581" s="113">
        <f t="shared" si="8"/>
        <v>0</v>
      </c>
      <c r="AP581" s="70"/>
    </row>
    <row r="582" spans="1:42" ht="33" hidden="1" customHeight="1">
      <c r="A582" s="87">
        <v>1905</v>
      </c>
      <c r="B582" s="88" t="s">
        <v>1212</v>
      </c>
      <c r="C582" s="115" t="s">
        <v>1406</v>
      </c>
      <c r="D582" s="113">
        <v>0</v>
      </c>
      <c r="E582" s="113">
        <v>0</v>
      </c>
      <c r="F582" s="113">
        <v>0</v>
      </c>
      <c r="G582" s="113">
        <v>0</v>
      </c>
      <c r="H582" s="113">
        <v>0</v>
      </c>
      <c r="I582" s="113">
        <v>0</v>
      </c>
      <c r="J582" s="113">
        <v>0</v>
      </c>
      <c r="K582" s="113">
        <v>0</v>
      </c>
      <c r="L582" s="113">
        <v>0</v>
      </c>
      <c r="M582" s="113">
        <v>0</v>
      </c>
      <c r="N582" s="113">
        <v>0</v>
      </c>
      <c r="O582" s="113">
        <v>0</v>
      </c>
      <c r="P582" s="113">
        <v>0</v>
      </c>
      <c r="Q582" s="113">
        <v>0</v>
      </c>
      <c r="R582" s="113">
        <v>0</v>
      </c>
      <c r="S582" s="113">
        <v>0</v>
      </c>
      <c r="T582" s="113">
        <v>0</v>
      </c>
      <c r="U582" s="113">
        <v>0</v>
      </c>
      <c r="V582" s="113">
        <v>0</v>
      </c>
      <c r="W582" s="113">
        <v>0</v>
      </c>
      <c r="X582" s="113">
        <v>0</v>
      </c>
      <c r="Y582" s="113">
        <v>0</v>
      </c>
      <c r="Z582" s="113">
        <v>0</v>
      </c>
      <c r="AA582" s="113">
        <v>0</v>
      </c>
      <c r="AB582" s="113">
        <v>0</v>
      </c>
      <c r="AC582" s="113">
        <v>0</v>
      </c>
      <c r="AD582" s="113">
        <v>0</v>
      </c>
      <c r="AE582" s="113">
        <v>0</v>
      </c>
      <c r="AF582" s="113">
        <v>0</v>
      </c>
      <c r="AG582" s="113">
        <v>0</v>
      </c>
      <c r="AH582" s="113">
        <v>0</v>
      </c>
      <c r="AI582" s="113">
        <v>0</v>
      </c>
      <c r="AJ582" s="113">
        <v>0</v>
      </c>
      <c r="AK582" s="113">
        <v>0</v>
      </c>
      <c r="AL582" s="113">
        <v>0</v>
      </c>
      <c r="AM582" s="113">
        <f t="shared" si="8"/>
        <v>0</v>
      </c>
      <c r="AP582" s="70"/>
    </row>
    <row r="583" spans="1:42" ht="33" hidden="1" customHeight="1">
      <c r="A583" s="87">
        <v>1906</v>
      </c>
      <c r="B583" s="88" t="s">
        <v>1188</v>
      </c>
      <c r="C583" s="115" t="s">
        <v>1406</v>
      </c>
      <c r="D583" s="113">
        <v>0</v>
      </c>
      <c r="E583" s="113">
        <v>0</v>
      </c>
      <c r="F583" s="113">
        <v>0</v>
      </c>
      <c r="G583" s="113">
        <v>0</v>
      </c>
      <c r="H583" s="113">
        <v>0</v>
      </c>
      <c r="I583" s="113">
        <v>0</v>
      </c>
      <c r="J583" s="113">
        <v>0</v>
      </c>
      <c r="K583" s="113">
        <v>0</v>
      </c>
      <c r="L583" s="113">
        <v>0</v>
      </c>
      <c r="M583" s="113">
        <v>0</v>
      </c>
      <c r="N583" s="113">
        <v>0</v>
      </c>
      <c r="O583" s="113">
        <v>0</v>
      </c>
      <c r="P583" s="113">
        <v>0</v>
      </c>
      <c r="Q583" s="113">
        <v>0</v>
      </c>
      <c r="R583" s="113">
        <v>0</v>
      </c>
      <c r="S583" s="113">
        <v>0</v>
      </c>
      <c r="T583" s="113">
        <v>0</v>
      </c>
      <c r="U583" s="113">
        <v>0</v>
      </c>
      <c r="V583" s="113">
        <v>0</v>
      </c>
      <c r="W583" s="113">
        <v>0</v>
      </c>
      <c r="X583" s="113">
        <v>0</v>
      </c>
      <c r="Y583" s="113">
        <v>0</v>
      </c>
      <c r="Z583" s="113">
        <v>0</v>
      </c>
      <c r="AA583" s="113">
        <v>0</v>
      </c>
      <c r="AB583" s="113">
        <v>0</v>
      </c>
      <c r="AC583" s="113">
        <v>0</v>
      </c>
      <c r="AD583" s="113">
        <v>0</v>
      </c>
      <c r="AE583" s="113">
        <v>0</v>
      </c>
      <c r="AF583" s="113">
        <v>0</v>
      </c>
      <c r="AG583" s="113">
        <v>0</v>
      </c>
      <c r="AH583" s="113">
        <v>0</v>
      </c>
      <c r="AI583" s="113">
        <v>0</v>
      </c>
      <c r="AJ583" s="113">
        <v>0</v>
      </c>
      <c r="AK583" s="113">
        <v>0</v>
      </c>
      <c r="AL583" s="113">
        <v>0</v>
      </c>
      <c r="AM583" s="113">
        <f t="shared" si="8"/>
        <v>0</v>
      </c>
      <c r="AP583" s="70"/>
    </row>
    <row r="584" spans="1:42" ht="33" hidden="1" customHeight="1">
      <c r="A584" s="87">
        <v>1907</v>
      </c>
      <c r="B584" s="88" t="s">
        <v>1213</v>
      </c>
      <c r="C584" s="115" t="s">
        <v>1406</v>
      </c>
      <c r="D584" s="113">
        <v>0</v>
      </c>
      <c r="E584" s="113">
        <v>0</v>
      </c>
      <c r="F584" s="113">
        <v>0</v>
      </c>
      <c r="G584" s="113">
        <v>0</v>
      </c>
      <c r="H584" s="113">
        <v>0</v>
      </c>
      <c r="I584" s="113">
        <v>0</v>
      </c>
      <c r="J584" s="113">
        <v>0</v>
      </c>
      <c r="K584" s="113">
        <v>0</v>
      </c>
      <c r="L584" s="113">
        <v>0</v>
      </c>
      <c r="M584" s="113">
        <v>0</v>
      </c>
      <c r="N584" s="113">
        <v>0</v>
      </c>
      <c r="O584" s="113">
        <v>0</v>
      </c>
      <c r="P584" s="113">
        <v>0</v>
      </c>
      <c r="Q584" s="113">
        <v>0</v>
      </c>
      <c r="R584" s="113">
        <v>0</v>
      </c>
      <c r="S584" s="113">
        <v>0</v>
      </c>
      <c r="T584" s="113">
        <v>0</v>
      </c>
      <c r="U584" s="113">
        <v>0</v>
      </c>
      <c r="V584" s="113">
        <v>0</v>
      </c>
      <c r="W584" s="113">
        <v>0</v>
      </c>
      <c r="X584" s="113">
        <v>0</v>
      </c>
      <c r="Y584" s="113">
        <v>0</v>
      </c>
      <c r="Z584" s="113">
        <v>0</v>
      </c>
      <c r="AA584" s="113">
        <v>0</v>
      </c>
      <c r="AB584" s="113">
        <v>0</v>
      </c>
      <c r="AC584" s="113">
        <v>0</v>
      </c>
      <c r="AD584" s="113">
        <v>0</v>
      </c>
      <c r="AE584" s="113">
        <v>0</v>
      </c>
      <c r="AF584" s="113">
        <v>0</v>
      </c>
      <c r="AG584" s="113">
        <v>0</v>
      </c>
      <c r="AH584" s="113">
        <v>0</v>
      </c>
      <c r="AI584" s="113">
        <v>0</v>
      </c>
      <c r="AJ584" s="113">
        <v>0</v>
      </c>
      <c r="AK584" s="113">
        <v>0</v>
      </c>
      <c r="AL584" s="113">
        <v>0</v>
      </c>
      <c r="AM584" s="113">
        <f t="shared" si="8"/>
        <v>0</v>
      </c>
      <c r="AP584" s="70"/>
    </row>
    <row r="585" spans="1:42" ht="33" hidden="1" customHeight="1">
      <c r="A585" s="87">
        <v>1908</v>
      </c>
      <c r="B585" s="88" t="s">
        <v>1214</v>
      </c>
      <c r="C585" s="115" t="s">
        <v>1406</v>
      </c>
      <c r="D585" s="113">
        <v>0</v>
      </c>
      <c r="E585" s="113">
        <v>0</v>
      </c>
      <c r="F585" s="113">
        <v>0</v>
      </c>
      <c r="G585" s="113">
        <v>0</v>
      </c>
      <c r="H585" s="113">
        <v>0</v>
      </c>
      <c r="I585" s="113">
        <v>0</v>
      </c>
      <c r="J585" s="113">
        <v>0</v>
      </c>
      <c r="K585" s="113">
        <v>0</v>
      </c>
      <c r="L585" s="113">
        <v>0</v>
      </c>
      <c r="M585" s="113">
        <v>0</v>
      </c>
      <c r="N585" s="113">
        <v>0</v>
      </c>
      <c r="O585" s="113">
        <v>0</v>
      </c>
      <c r="P585" s="113">
        <v>0</v>
      </c>
      <c r="Q585" s="113">
        <v>0</v>
      </c>
      <c r="R585" s="113">
        <v>0</v>
      </c>
      <c r="S585" s="113">
        <v>0</v>
      </c>
      <c r="T585" s="113">
        <v>0</v>
      </c>
      <c r="U585" s="113">
        <v>0</v>
      </c>
      <c r="V585" s="113">
        <v>0</v>
      </c>
      <c r="W585" s="113">
        <v>0</v>
      </c>
      <c r="X585" s="113">
        <v>0</v>
      </c>
      <c r="Y585" s="113">
        <v>0</v>
      </c>
      <c r="Z585" s="113">
        <v>0</v>
      </c>
      <c r="AA585" s="113">
        <v>0</v>
      </c>
      <c r="AB585" s="113">
        <v>0</v>
      </c>
      <c r="AC585" s="113">
        <v>0</v>
      </c>
      <c r="AD585" s="113">
        <v>0</v>
      </c>
      <c r="AE585" s="113">
        <v>0</v>
      </c>
      <c r="AF585" s="113">
        <v>0</v>
      </c>
      <c r="AG585" s="113">
        <v>0</v>
      </c>
      <c r="AH585" s="113">
        <v>0</v>
      </c>
      <c r="AI585" s="113">
        <v>0</v>
      </c>
      <c r="AJ585" s="113">
        <v>0</v>
      </c>
      <c r="AK585" s="113">
        <v>0</v>
      </c>
      <c r="AL585" s="113">
        <v>0</v>
      </c>
      <c r="AM585" s="113">
        <f t="shared" si="8"/>
        <v>0</v>
      </c>
      <c r="AP585" s="70"/>
    </row>
    <row r="586" spans="1:42" ht="33" hidden="1" customHeight="1">
      <c r="A586" s="87">
        <v>1909</v>
      </c>
      <c r="B586" s="88" t="s">
        <v>1133</v>
      </c>
      <c r="C586" s="115" t="s">
        <v>1406</v>
      </c>
      <c r="D586" s="113">
        <v>0</v>
      </c>
      <c r="E586" s="113">
        <v>0</v>
      </c>
      <c r="F586" s="113">
        <v>0</v>
      </c>
      <c r="G586" s="113">
        <v>0</v>
      </c>
      <c r="H586" s="113">
        <v>0</v>
      </c>
      <c r="I586" s="113">
        <v>0</v>
      </c>
      <c r="J586" s="113">
        <v>0</v>
      </c>
      <c r="K586" s="113">
        <v>0</v>
      </c>
      <c r="L586" s="113">
        <v>0</v>
      </c>
      <c r="M586" s="113">
        <v>0</v>
      </c>
      <c r="N586" s="113">
        <v>0</v>
      </c>
      <c r="O586" s="113">
        <v>0</v>
      </c>
      <c r="P586" s="113">
        <v>0</v>
      </c>
      <c r="Q586" s="113">
        <v>0</v>
      </c>
      <c r="R586" s="113">
        <v>0</v>
      </c>
      <c r="S586" s="113">
        <v>0</v>
      </c>
      <c r="T586" s="113">
        <v>0</v>
      </c>
      <c r="U586" s="113">
        <v>0</v>
      </c>
      <c r="V586" s="113">
        <v>0</v>
      </c>
      <c r="W586" s="113">
        <v>0</v>
      </c>
      <c r="X586" s="113">
        <v>0</v>
      </c>
      <c r="Y586" s="113">
        <v>0</v>
      </c>
      <c r="Z586" s="113">
        <v>0</v>
      </c>
      <c r="AA586" s="113">
        <v>0</v>
      </c>
      <c r="AB586" s="113">
        <v>0</v>
      </c>
      <c r="AC586" s="113">
        <v>0</v>
      </c>
      <c r="AD586" s="113">
        <v>0</v>
      </c>
      <c r="AE586" s="113">
        <v>0</v>
      </c>
      <c r="AF586" s="113">
        <v>0</v>
      </c>
      <c r="AG586" s="113">
        <v>0</v>
      </c>
      <c r="AH586" s="113">
        <v>0</v>
      </c>
      <c r="AI586" s="113">
        <v>0</v>
      </c>
      <c r="AJ586" s="113">
        <v>0</v>
      </c>
      <c r="AK586" s="113">
        <v>0</v>
      </c>
      <c r="AL586" s="113">
        <v>0</v>
      </c>
      <c r="AM586" s="113">
        <f t="shared" si="8"/>
        <v>0</v>
      </c>
      <c r="AP586" s="70"/>
    </row>
    <row r="587" spans="1:42" ht="33" hidden="1" customHeight="1">
      <c r="A587" s="87">
        <v>1910</v>
      </c>
      <c r="B587" s="88" t="s">
        <v>1215</v>
      </c>
      <c r="C587" s="115" t="s">
        <v>1406</v>
      </c>
      <c r="D587" s="113">
        <v>0</v>
      </c>
      <c r="E587" s="113">
        <v>0</v>
      </c>
      <c r="F587" s="113">
        <v>0</v>
      </c>
      <c r="G587" s="113">
        <v>0</v>
      </c>
      <c r="H587" s="113">
        <v>0</v>
      </c>
      <c r="I587" s="113">
        <v>0</v>
      </c>
      <c r="J587" s="113">
        <v>0</v>
      </c>
      <c r="K587" s="113">
        <v>0</v>
      </c>
      <c r="L587" s="113">
        <v>0</v>
      </c>
      <c r="M587" s="113">
        <v>0</v>
      </c>
      <c r="N587" s="113">
        <v>0</v>
      </c>
      <c r="O587" s="113">
        <v>0</v>
      </c>
      <c r="P587" s="113">
        <v>0</v>
      </c>
      <c r="Q587" s="113">
        <v>0</v>
      </c>
      <c r="R587" s="113">
        <v>0</v>
      </c>
      <c r="S587" s="113">
        <v>0</v>
      </c>
      <c r="T587" s="113">
        <v>0</v>
      </c>
      <c r="U587" s="113">
        <v>0</v>
      </c>
      <c r="V587" s="113">
        <v>0</v>
      </c>
      <c r="W587" s="113">
        <v>0</v>
      </c>
      <c r="X587" s="113">
        <v>0</v>
      </c>
      <c r="Y587" s="113">
        <v>0</v>
      </c>
      <c r="Z587" s="113">
        <v>0</v>
      </c>
      <c r="AA587" s="113">
        <v>0</v>
      </c>
      <c r="AB587" s="113">
        <v>0</v>
      </c>
      <c r="AC587" s="113">
        <v>0</v>
      </c>
      <c r="AD587" s="113">
        <v>0</v>
      </c>
      <c r="AE587" s="113">
        <v>0</v>
      </c>
      <c r="AF587" s="113">
        <v>0</v>
      </c>
      <c r="AG587" s="113">
        <v>0</v>
      </c>
      <c r="AH587" s="113">
        <v>0</v>
      </c>
      <c r="AI587" s="113">
        <v>0</v>
      </c>
      <c r="AJ587" s="113">
        <v>0</v>
      </c>
      <c r="AK587" s="113">
        <v>0</v>
      </c>
      <c r="AL587" s="113">
        <v>0</v>
      </c>
      <c r="AM587" s="113">
        <f t="shared" ref="AM587:AM616" si="9">SUM(D587:AL587)</f>
        <v>0</v>
      </c>
      <c r="AP587" s="70"/>
    </row>
    <row r="588" spans="1:42" ht="33" hidden="1" customHeight="1">
      <c r="A588" s="87">
        <v>1911</v>
      </c>
      <c r="B588" s="88" t="s">
        <v>1216</v>
      </c>
      <c r="C588" s="115" t="s">
        <v>1406</v>
      </c>
      <c r="D588" s="113">
        <v>0</v>
      </c>
      <c r="E588" s="113">
        <v>0</v>
      </c>
      <c r="F588" s="113">
        <v>0</v>
      </c>
      <c r="G588" s="113">
        <v>0</v>
      </c>
      <c r="H588" s="113">
        <v>0</v>
      </c>
      <c r="I588" s="113">
        <v>0</v>
      </c>
      <c r="J588" s="113">
        <v>0</v>
      </c>
      <c r="K588" s="113">
        <v>0</v>
      </c>
      <c r="L588" s="113">
        <v>0</v>
      </c>
      <c r="M588" s="113">
        <v>0</v>
      </c>
      <c r="N588" s="113">
        <v>0</v>
      </c>
      <c r="O588" s="113">
        <v>0</v>
      </c>
      <c r="P588" s="113">
        <v>0</v>
      </c>
      <c r="Q588" s="113">
        <v>0</v>
      </c>
      <c r="R588" s="113">
        <v>0</v>
      </c>
      <c r="S588" s="113">
        <v>0</v>
      </c>
      <c r="T588" s="113">
        <v>0</v>
      </c>
      <c r="U588" s="113">
        <v>0</v>
      </c>
      <c r="V588" s="113">
        <v>0</v>
      </c>
      <c r="W588" s="113">
        <v>0</v>
      </c>
      <c r="X588" s="113">
        <v>0</v>
      </c>
      <c r="Y588" s="113">
        <v>0</v>
      </c>
      <c r="Z588" s="113">
        <v>0</v>
      </c>
      <c r="AA588" s="113">
        <v>0</v>
      </c>
      <c r="AB588" s="113">
        <v>0</v>
      </c>
      <c r="AC588" s="113">
        <v>0</v>
      </c>
      <c r="AD588" s="113">
        <v>0</v>
      </c>
      <c r="AE588" s="113">
        <v>0</v>
      </c>
      <c r="AF588" s="113">
        <v>0</v>
      </c>
      <c r="AG588" s="113">
        <v>0</v>
      </c>
      <c r="AH588" s="113">
        <v>0</v>
      </c>
      <c r="AI588" s="113">
        <v>0</v>
      </c>
      <c r="AJ588" s="113">
        <v>0</v>
      </c>
      <c r="AK588" s="113">
        <v>0</v>
      </c>
      <c r="AL588" s="113">
        <v>0</v>
      </c>
      <c r="AM588" s="113">
        <f t="shared" si="9"/>
        <v>0</v>
      </c>
      <c r="AP588" s="70"/>
    </row>
    <row r="589" spans="1:42" ht="33" hidden="1" customHeight="1">
      <c r="A589" s="87">
        <v>1912</v>
      </c>
      <c r="B589" s="88" t="s">
        <v>1217</v>
      </c>
      <c r="C589" s="115" t="s">
        <v>1406</v>
      </c>
      <c r="D589" s="113">
        <v>0</v>
      </c>
      <c r="E589" s="113">
        <v>0</v>
      </c>
      <c r="F589" s="113">
        <v>0</v>
      </c>
      <c r="G589" s="113">
        <v>0</v>
      </c>
      <c r="H589" s="113">
        <v>0</v>
      </c>
      <c r="I589" s="113">
        <v>0</v>
      </c>
      <c r="J589" s="113">
        <v>0</v>
      </c>
      <c r="K589" s="113">
        <v>0</v>
      </c>
      <c r="L589" s="113">
        <v>0</v>
      </c>
      <c r="M589" s="113">
        <v>0</v>
      </c>
      <c r="N589" s="113">
        <v>0</v>
      </c>
      <c r="O589" s="113">
        <v>0</v>
      </c>
      <c r="P589" s="113">
        <v>0</v>
      </c>
      <c r="Q589" s="113">
        <v>0</v>
      </c>
      <c r="R589" s="113">
        <v>0</v>
      </c>
      <c r="S589" s="113">
        <v>0</v>
      </c>
      <c r="T589" s="113">
        <v>0</v>
      </c>
      <c r="U589" s="113">
        <v>0</v>
      </c>
      <c r="V589" s="113">
        <v>0</v>
      </c>
      <c r="W589" s="113">
        <v>0</v>
      </c>
      <c r="X589" s="113">
        <v>0</v>
      </c>
      <c r="Y589" s="113">
        <v>0</v>
      </c>
      <c r="Z589" s="113">
        <v>0</v>
      </c>
      <c r="AA589" s="113">
        <v>0</v>
      </c>
      <c r="AB589" s="113">
        <v>0</v>
      </c>
      <c r="AC589" s="113">
        <v>0</v>
      </c>
      <c r="AD589" s="113">
        <v>0</v>
      </c>
      <c r="AE589" s="113">
        <v>0</v>
      </c>
      <c r="AF589" s="113">
        <v>0</v>
      </c>
      <c r="AG589" s="113">
        <v>0</v>
      </c>
      <c r="AH589" s="113">
        <v>0</v>
      </c>
      <c r="AI589" s="113">
        <v>0</v>
      </c>
      <c r="AJ589" s="113">
        <v>0</v>
      </c>
      <c r="AK589" s="113">
        <v>0</v>
      </c>
      <c r="AL589" s="113">
        <v>0</v>
      </c>
      <c r="AM589" s="113">
        <f t="shared" si="9"/>
        <v>0</v>
      </c>
      <c r="AP589" s="70"/>
    </row>
    <row r="590" spans="1:42" ht="33" hidden="1" customHeight="1">
      <c r="A590" s="87">
        <v>1913</v>
      </c>
      <c r="B590" s="88" t="s">
        <v>1218</v>
      </c>
      <c r="C590" s="115" t="s">
        <v>1406</v>
      </c>
      <c r="D590" s="113">
        <v>0</v>
      </c>
      <c r="E590" s="113">
        <v>0</v>
      </c>
      <c r="F590" s="113">
        <v>0</v>
      </c>
      <c r="G590" s="113">
        <v>0</v>
      </c>
      <c r="H590" s="113">
        <v>0</v>
      </c>
      <c r="I590" s="113">
        <v>0</v>
      </c>
      <c r="J590" s="113">
        <v>0</v>
      </c>
      <c r="K590" s="113">
        <v>0</v>
      </c>
      <c r="L590" s="113">
        <v>0</v>
      </c>
      <c r="M590" s="113">
        <v>0</v>
      </c>
      <c r="N590" s="113">
        <v>0</v>
      </c>
      <c r="O590" s="113">
        <v>0</v>
      </c>
      <c r="P590" s="113">
        <v>0</v>
      </c>
      <c r="Q590" s="113">
        <v>0</v>
      </c>
      <c r="R590" s="113">
        <v>0</v>
      </c>
      <c r="S590" s="113">
        <v>0</v>
      </c>
      <c r="T590" s="113">
        <v>0</v>
      </c>
      <c r="U590" s="113">
        <v>0</v>
      </c>
      <c r="V590" s="113">
        <v>0</v>
      </c>
      <c r="W590" s="113">
        <v>0</v>
      </c>
      <c r="X590" s="113">
        <v>0</v>
      </c>
      <c r="Y590" s="113">
        <v>0</v>
      </c>
      <c r="Z590" s="113">
        <v>0</v>
      </c>
      <c r="AA590" s="113">
        <v>0</v>
      </c>
      <c r="AB590" s="113">
        <v>0</v>
      </c>
      <c r="AC590" s="113">
        <v>0</v>
      </c>
      <c r="AD590" s="113">
        <v>0</v>
      </c>
      <c r="AE590" s="113">
        <v>0</v>
      </c>
      <c r="AF590" s="113">
        <v>0</v>
      </c>
      <c r="AG590" s="113">
        <v>0</v>
      </c>
      <c r="AH590" s="113">
        <v>0</v>
      </c>
      <c r="AI590" s="113">
        <v>0</v>
      </c>
      <c r="AJ590" s="113">
        <v>0</v>
      </c>
      <c r="AK590" s="113">
        <v>0</v>
      </c>
      <c r="AL590" s="113">
        <v>0</v>
      </c>
      <c r="AM590" s="113">
        <f t="shared" si="9"/>
        <v>0</v>
      </c>
      <c r="AP590" s="70"/>
    </row>
    <row r="591" spans="1:42" ht="33" hidden="1" customHeight="1">
      <c r="A591" s="87">
        <v>1914</v>
      </c>
      <c r="B591" s="88" t="s">
        <v>1219</v>
      </c>
      <c r="C591" s="115" t="s">
        <v>1406</v>
      </c>
      <c r="D591" s="113">
        <v>0</v>
      </c>
      <c r="E591" s="113">
        <v>0</v>
      </c>
      <c r="F591" s="113">
        <v>0</v>
      </c>
      <c r="G591" s="113">
        <v>0</v>
      </c>
      <c r="H591" s="113">
        <v>0</v>
      </c>
      <c r="I591" s="113">
        <v>0</v>
      </c>
      <c r="J591" s="113">
        <v>0</v>
      </c>
      <c r="K591" s="113">
        <v>0</v>
      </c>
      <c r="L591" s="113">
        <v>0</v>
      </c>
      <c r="M591" s="113">
        <v>0</v>
      </c>
      <c r="N591" s="113">
        <v>0</v>
      </c>
      <c r="O591" s="113">
        <v>0</v>
      </c>
      <c r="P591" s="113">
        <v>0</v>
      </c>
      <c r="Q591" s="113">
        <v>0</v>
      </c>
      <c r="R591" s="113">
        <v>0</v>
      </c>
      <c r="S591" s="113">
        <v>0</v>
      </c>
      <c r="T591" s="113">
        <v>0</v>
      </c>
      <c r="U591" s="113">
        <v>0</v>
      </c>
      <c r="V591" s="113">
        <v>0</v>
      </c>
      <c r="W591" s="113">
        <v>0</v>
      </c>
      <c r="X591" s="113">
        <v>0</v>
      </c>
      <c r="Y591" s="113">
        <v>0</v>
      </c>
      <c r="Z591" s="113">
        <v>0</v>
      </c>
      <c r="AA591" s="113">
        <v>0</v>
      </c>
      <c r="AB591" s="113">
        <v>0</v>
      </c>
      <c r="AC591" s="113">
        <v>0</v>
      </c>
      <c r="AD591" s="113">
        <v>0</v>
      </c>
      <c r="AE591" s="113">
        <v>0</v>
      </c>
      <c r="AF591" s="113">
        <v>0</v>
      </c>
      <c r="AG591" s="113">
        <v>0</v>
      </c>
      <c r="AH591" s="113">
        <v>0</v>
      </c>
      <c r="AI591" s="113">
        <v>0</v>
      </c>
      <c r="AJ591" s="113">
        <v>0</v>
      </c>
      <c r="AK591" s="113">
        <v>0</v>
      </c>
      <c r="AL591" s="113">
        <v>0</v>
      </c>
      <c r="AM591" s="113">
        <f t="shared" si="9"/>
        <v>0</v>
      </c>
      <c r="AP591" s="70"/>
    </row>
    <row r="592" spans="1:42" ht="33" hidden="1" customHeight="1">
      <c r="A592" s="87">
        <v>1915</v>
      </c>
      <c r="B592" s="88" t="s">
        <v>1220</v>
      </c>
      <c r="C592" s="115" t="s">
        <v>1406</v>
      </c>
      <c r="D592" s="113">
        <v>0</v>
      </c>
      <c r="E592" s="113">
        <v>0</v>
      </c>
      <c r="F592" s="113">
        <v>0</v>
      </c>
      <c r="G592" s="113">
        <v>0</v>
      </c>
      <c r="H592" s="113">
        <v>0</v>
      </c>
      <c r="I592" s="113">
        <v>0</v>
      </c>
      <c r="J592" s="113">
        <v>0</v>
      </c>
      <c r="K592" s="113">
        <v>0</v>
      </c>
      <c r="L592" s="113">
        <v>0</v>
      </c>
      <c r="M592" s="113">
        <v>0</v>
      </c>
      <c r="N592" s="113">
        <v>0</v>
      </c>
      <c r="O592" s="113">
        <v>0</v>
      </c>
      <c r="P592" s="113">
        <v>0</v>
      </c>
      <c r="Q592" s="113">
        <v>0</v>
      </c>
      <c r="R592" s="113">
        <v>0</v>
      </c>
      <c r="S592" s="113">
        <v>0</v>
      </c>
      <c r="T592" s="113">
        <v>0</v>
      </c>
      <c r="U592" s="113">
        <v>0</v>
      </c>
      <c r="V592" s="113">
        <v>0</v>
      </c>
      <c r="W592" s="113">
        <v>0</v>
      </c>
      <c r="X592" s="113">
        <v>0</v>
      </c>
      <c r="Y592" s="113">
        <v>0</v>
      </c>
      <c r="Z592" s="113">
        <v>0</v>
      </c>
      <c r="AA592" s="113">
        <v>0</v>
      </c>
      <c r="AB592" s="113">
        <v>0</v>
      </c>
      <c r="AC592" s="113">
        <v>0</v>
      </c>
      <c r="AD592" s="113">
        <v>0</v>
      </c>
      <c r="AE592" s="113">
        <v>0</v>
      </c>
      <c r="AF592" s="113">
        <v>0</v>
      </c>
      <c r="AG592" s="113">
        <v>0</v>
      </c>
      <c r="AH592" s="113">
        <v>0</v>
      </c>
      <c r="AI592" s="113">
        <v>0</v>
      </c>
      <c r="AJ592" s="113">
        <v>0</v>
      </c>
      <c r="AK592" s="113">
        <v>0</v>
      </c>
      <c r="AL592" s="113">
        <v>0</v>
      </c>
      <c r="AM592" s="113">
        <f t="shared" si="9"/>
        <v>0</v>
      </c>
      <c r="AP592" s="70"/>
    </row>
    <row r="593" spans="1:42" ht="33" hidden="1" customHeight="1">
      <c r="A593" s="87">
        <v>2301</v>
      </c>
      <c r="B593" s="88" t="s">
        <v>1221</v>
      </c>
      <c r="C593" s="115" t="s">
        <v>1406</v>
      </c>
      <c r="D593" s="113">
        <v>0</v>
      </c>
      <c r="E593" s="113">
        <v>0</v>
      </c>
      <c r="F593" s="113">
        <v>0</v>
      </c>
      <c r="G593" s="113">
        <v>0</v>
      </c>
      <c r="H593" s="113">
        <v>0</v>
      </c>
      <c r="I593" s="113">
        <v>0</v>
      </c>
      <c r="J593" s="113">
        <v>0</v>
      </c>
      <c r="K593" s="113">
        <v>0</v>
      </c>
      <c r="L593" s="113">
        <v>0</v>
      </c>
      <c r="M593" s="113">
        <v>0</v>
      </c>
      <c r="N593" s="113">
        <v>0</v>
      </c>
      <c r="O593" s="113">
        <v>0</v>
      </c>
      <c r="P593" s="113">
        <v>0</v>
      </c>
      <c r="Q593" s="113">
        <v>0</v>
      </c>
      <c r="R593" s="113">
        <v>0</v>
      </c>
      <c r="S593" s="113">
        <v>0</v>
      </c>
      <c r="T593" s="113">
        <v>0</v>
      </c>
      <c r="U593" s="113">
        <v>0</v>
      </c>
      <c r="V593" s="113">
        <v>0</v>
      </c>
      <c r="W593" s="113">
        <v>0</v>
      </c>
      <c r="X593" s="113">
        <v>0</v>
      </c>
      <c r="Y593" s="113">
        <v>0</v>
      </c>
      <c r="Z593" s="113">
        <v>0</v>
      </c>
      <c r="AA593" s="113">
        <v>0</v>
      </c>
      <c r="AB593" s="113">
        <v>0</v>
      </c>
      <c r="AC593" s="113">
        <v>0</v>
      </c>
      <c r="AD593" s="113">
        <v>0</v>
      </c>
      <c r="AE593" s="113">
        <v>0</v>
      </c>
      <c r="AF593" s="113">
        <v>0</v>
      </c>
      <c r="AG593" s="113">
        <v>0</v>
      </c>
      <c r="AH593" s="113">
        <v>0</v>
      </c>
      <c r="AI593" s="113">
        <v>0</v>
      </c>
      <c r="AJ593" s="113">
        <v>0</v>
      </c>
      <c r="AK593" s="113">
        <v>0</v>
      </c>
      <c r="AL593" s="113">
        <v>0</v>
      </c>
      <c r="AM593" s="113">
        <f t="shared" si="9"/>
        <v>0</v>
      </c>
      <c r="AP593" s="70"/>
    </row>
    <row r="594" spans="1:42" ht="33" hidden="1" customHeight="1">
      <c r="A594" s="87">
        <v>2302</v>
      </c>
      <c r="B594" s="88" t="s">
        <v>1222</v>
      </c>
      <c r="C594" s="115" t="s">
        <v>1406</v>
      </c>
      <c r="D594" s="113">
        <v>0</v>
      </c>
      <c r="E594" s="113">
        <v>0</v>
      </c>
      <c r="F594" s="113">
        <v>0</v>
      </c>
      <c r="G594" s="113">
        <v>0</v>
      </c>
      <c r="H594" s="113">
        <v>0</v>
      </c>
      <c r="I594" s="113">
        <v>0</v>
      </c>
      <c r="J594" s="113">
        <v>0</v>
      </c>
      <c r="K594" s="113">
        <v>0</v>
      </c>
      <c r="L594" s="113">
        <v>0</v>
      </c>
      <c r="M594" s="113">
        <v>0</v>
      </c>
      <c r="N594" s="113">
        <v>0</v>
      </c>
      <c r="O594" s="113">
        <v>0</v>
      </c>
      <c r="P594" s="113">
        <v>0</v>
      </c>
      <c r="Q594" s="113">
        <v>0</v>
      </c>
      <c r="R594" s="113">
        <v>0</v>
      </c>
      <c r="S594" s="113">
        <v>0</v>
      </c>
      <c r="T594" s="113">
        <v>0</v>
      </c>
      <c r="U594" s="113">
        <v>0</v>
      </c>
      <c r="V594" s="113">
        <v>0</v>
      </c>
      <c r="W594" s="113">
        <v>0</v>
      </c>
      <c r="X594" s="113">
        <v>0</v>
      </c>
      <c r="Y594" s="113">
        <v>0</v>
      </c>
      <c r="Z594" s="113">
        <v>0</v>
      </c>
      <c r="AA594" s="113">
        <v>0</v>
      </c>
      <c r="AB594" s="113">
        <v>0</v>
      </c>
      <c r="AC594" s="113">
        <v>0</v>
      </c>
      <c r="AD594" s="113">
        <v>0</v>
      </c>
      <c r="AE594" s="113">
        <v>0</v>
      </c>
      <c r="AF594" s="113">
        <v>0</v>
      </c>
      <c r="AG594" s="113">
        <v>0</v>
      </c>
      <c r="AH594" s="113">
        <v>0</v>
      </c>
      <c r="AI594" s="113">
        <v>0</v>
      </c>
      <c r="AJ594" s="113">
        <v>0</v>
      </c>
      <c r="AK594" s="113">
        <v>0</v>
      </c>
      <c r="AL594" s="113">
        <v>0</v>
      </c>
      <c r="AM594" s="113">
        <f t="shared" si="9"/>
        <v>0</v>
      </c>
      <c r="AP594" s="70"/>
    </row>
    <row r="595" spans="1:42" ht="33" hidden="1" customHeight="1">
      <c r="A595" s="87">
        <v>2303</v>
      </c>
      <c r="B595" s="88" t="s">
        <v>1223</v>
      </c>
      <c r="C595" s="115" t="s">
        <v>1406</v>
      </c>
      <c r="D595" s="113">
        <v>0</v>
      </c>
      <c r="E595" s="113">
        <v>0</v>
      </c>
      <c r="F595" s="113">
        <v>0</v>
      </c>
      <c r="G595" s="113">
        <v>0</v>
      </c>
      <c r="H595" s="113">
        <v>0</v>
      </c>
      <c r="I595" s="113">
        <v>0</v>
      </c>
      <c r="J595" s="113">
        <v>0</v>
      </c>
      <c r="K595" s="113">
        <v>0</v>
      </c>
      <c r="L595" s="113">
        <v>0</v>
      </c>
      <c r="M595" s="113">
        <v>0</v>
      </c>
      <c r="N595" s="113">
        <v>0</v>
      </c>
      <c r="O595" s="113">
        <v>0</v>
      </c>
      <c r="P595" s="113">
        <v>0</v>
      </c>
      <c r="Q595" s="113">
        <v>0</v>
      </c>
      <c r="R595" s="113">
        <v>0</v>
      </c>
      <c r="S595" s="113">
        <v>0</v>
      </c>
      <c r="T595" s="113">
        <v>0</v>
      </c>
      <c r="U595" s="113">
        <v>0</v>
      </c>
      <c r="V595" s="113">
        <v>0</v>
      </c>
      <c r="W595" s="113">
        <v>0</v>
      </c>
      <c r="X595" s="113">
        <v>0</v>
      </c>
      <c r="Y595" s="113">
        <v>0</v>
      </c>
      <c r="Z595" s="113">
        <v>0</v>
      </c>
      <c r="AA595" s="113">
        <v>0</v>
      </c>
      <c r="AB595" s="113">
        <v>0</v>
      </c>
      <c r="AC595" s="113">
        <v>0</v>
      </c>
      <c r="AD595" s="113">
        <v>0</v>
      </c>
      <c r="AE595" s="113">
        <v>0</v>
      </c>
      <c r="AF595" s="113">
        <v>0</v>
      </c>
      <c r="AG595" s="113">
        <v>0</v>
      </c>
      <c r="AH595" s="113">
        <v>0</v>
      </c>
      <c r="AI595" s="113">
        <v>0</v>
      </c>
      <c r="AJ595" s="113">
        <v>0</v>
      </c>
      <c r="AK595" s="113">
        <v>0</v>
      </c>
      <c r="AL595" s="113">
        <v>0</v>
      </c>
      <c r="AM595" s="113">
        <f t="shared" si="9"/>
        <v>0</v>
      </c>
      <c r="AP595" s="70"/>
    </row>
    <row r="596" spans="1:42" ht="33" hidden="1" customHeight="1">
      <c r="A596" s="87">
        <v>2311</v>
      </c>
      <c r="B596" s="88" t="s">
        <v>1224</v>
      </c>
      <c r="C596" s="115" t="s">
        <v>1298</v>
      </c>
      <c r="D596" s="113">
        <v>0</v>
      </c>
      <c r="E596" s="113">
        <v>0</v>
      </c>
      <c r="F596" s="113">
        <v>0</v>
      </c>
      <c r="G596" s="113">
        <v>0</v>
      </c>
      <c r="H596" s="113">
        <v>0</v>
      </c>
      <c r="I596" s="113">
        <v>0</v>
      </c>
      <c r="J596" s="113">
        <v>0</v>
      </c>
      <c r="K596" s="113">
        <v>0</v>
      </c>
      <c r="L596" s="113">
        <v>0</v>
      </c>
      <c r="M596" s="113">
        <v>0</v>
      </c>
      <c r="N596" s="113">
        <v>0</v>
      </c>
      <c r="O596" s="113">
        <v>0</v>
      </c>
      <c r="P596" s="113">
        <v>0</v>
      </c>
      <c r="Q596" s="113">
        <v>0</v>
      </c>
      <c r="R596" s="113">
        <v>0</v>
      </c>
      <c r="S596" s="113">
        <v>0</v>
      </c>
      <c r="T596" s="113">
        <v>0</v>
      </c>
      <c r="U596" s="113">
        <v>0</v>
      </c>
      <c r="V596" s="113">
        <v>0</v>
      </c>
      <c r="W596" s="113">
        <v>0</v>
      </c>
      <c r="X596" s="113">
        <v>0</v>
      </c>
      <c r="Y596" s="113">
        <v>0</v>
      </c>
      <c r="Z596" s="113">
        <v>0</v>
      </c>
      <c r="AA596" s="113">
        <v>0</v>
      </c>
      <c r="AB596" s="113">
        <v>0</v>
      </c>
      <c r="AC596" s="113">
        <v>0</v>
      </c>
      <c r="AD596" s="113">
        <v>0</v>
      </c>
      <c r="AE596" s="113">
        <v>0</v>
      </c>
      <c r="AF596" s="113">
        <v>0</v>
      </c>
      <c r="AG596" s="113">
        <v>0</v>
      </c>
      <c r="AH596" s="113">
        <v>0</v>
      </c>
      <c r="AI596" s="113">
        <v>0</v>
      </c>
      <c r="AJ596" s="113">
        <v>0</v>
      </c>
      <c r="AK596" s="113">
        <v>0</v>
      </c>
      <c r="AL596" s="113">
        <v>0</v>
      </c>
      <c r="AM596" s="113">
        <f t="shared" si="9"/>
        <v>0</v>
      </c>
      <c r="AP596" s="70"/>
    </row>
    <row r="597" spans="1:42" ht="33" hidden="1" customHeight="1">
      <c r="A597" s="87">
        <v>2312</v>
      </c>
      <c r="B597" s="88" t="s">
        <v>1225</v>
      </c>
      <c r="C597" s="115" t="s">
        <v>1298</v>
      </c>
      <c r="D597" s="113">
        <v>0</v>
      </c>
      <c r="E597" s="113">
        <v>0</v>
      </c>
      <c r="F597" s="113">
        <v>0</v>
      </c>
      <c r="G597" s="113">
        <v>0</v>
      </c>
      <c r="H597" s="113">
        <v>0</v>
      </c>
      <c r="I597" s="113">
        <v>0</v>
      </c>
      <c r="J597" s="113">
        <v>0</v>
      </c>
      <c r="K597" s="113">
        <v>0</v>
      </c>
      <c r="L597" s="113">
        <v>0</v>
      </c>
      <c r="M597" s="113">
        <v>0</v>
      </c>
      <c r="N597" s="113">
        <v>0</v>
      </c>
      <c r="O597" s="113">
        <v>0</v>
      </c>
      <c r="P597" s="113">
        <v>0</v>
      </c>
      <c r="Q597" s="113">
        <v>0</v>
      </c>
      <c r="R597" s="113">
        <v>0</v>
      </c>
      <c r="S597" s="113">
        <v>0</v>
      </c>
      <c r="T597" s="113">
        <v>0</v>
      </c>
      <c r="U597" s="113">
        <v>0</v>
      </c>
      <c r="V597" s="113">
        <v>0</v>
      </c>
      <c r="W597" s="113">
        <v>0</v>
      </c>
      <c r="X597" s="113">
        <v>0</v>
      </c>
      <c r="Y597" s="113">
        <v>0</v>
      </c>
      <c r="Z597" s="113">
        <v>0</v>
      </c>
      <c r="AA597" s="113">
        <v>0</v>
      </c>
      <c r="AB597" s="113">
        <v>0</v>
      </c>
      <c r="AC597" s="113">
        <v>0</v>
      </c>
      <c r="AD597" s="113">
        <v>0</v>
      </c>
      <c r="AE597" s="113">
        <v>0</v>
      </c>
      <c r="AF597" s="113">
        <v>0</v>
      </c>
      <c r="AG597" s="113">
        <v>0</v>
      </c>
      <c r="AH597" s="113">
        <v>0</v>
      </c>
      <c r="AI597" s="113">
        <v>0</v>
      </c>
      <c r="AJ597" s="113">
        <v>0</v>
      </c>
      <c r="AK597" s="113">
        <v>0</v>
      </c>
      <c r="AL597" s="113">
        <v>0</v>
      </c>
      <c r="AM597" s="113">
        <f t="shared" si="9"/>
        <v>0</v>
      </c>
      <c r="AP597" s="70"/>
    </row>
    <row r="598" spans="1:42" ht="33" hidden="1" customHeight="1">
      <c r="A598" s="87">
        <v>2313</v>
      </c>
      <c r="B598" s="88" t="s">
        <v>1226</v>
      </c>
      <c r="C598" s="115" t="s">
        <v>1298</v>
      </c>
      <c r="D598" s="113">
        <v>0</v>
      </c>
      <c r="E598" s="113">
        <v>0</v>
      </c>
      <c r="F598" s="113">
        <v>0</v>
      </c>
      <c r="G598" s="113">
        <v>0</v>
      </c>
      <c r="H598" s="113">
        <v>0</v>
      </c>
      <c r="I598" s="113">
        <v>0</v>
      </c>
      <c r="J598" s="113">
        <v>0</v>
      </c>
      <c r="K598" s="113">
        <v>0</v>
      </c>
      <c r="L598" s="113">
        <v>0</v>
      </c>
      <c r="M598" s="113">
        <v>0</v>
      </c>
      <c r="N598" s="113">
        <v>0</v>
      </c>
      <c r="O598" s="113">
        <v>0</v>
      </c>
      <c r="P598" s="113">
        <v>0</v>
      </c>
      <c r="Q598" s="113">
        <v>0</v>
      </c>
      <c r="R598" s="113">
        <v>0</v>
      </c>
      <c r="S598" s="113">
        <v>0</v>
      </c>
      <c r="T598" s="113">
        <v>0</v>
      </c>
      <c r="U598" s="113">
        <v>0</v>
      </c>
      <c r="V598" s="113">
        <v>0</v>
      </c>
      <c r="W598" s="113">
        <v>0</v>
      </c>
      <c r="X598" s="113">
        <v>0</v>
      </c>
      <c r="Y598" s="113">
        <v>0</v>
      </c>
      <c r="Z598" s="113">
        <v>0</v>
      </c>
      <c r="AA598" s="113">
        <v>0</v>
      </c>
      <c r="AB598" s="113">
        <v>0</v>
      </c>
      <c r="AC598" s="113">
        <v>0</v>
      </c>
      <c r="AD598" s="113">
        <v>0</v>
      </c>
      <c r="AE598" s="113">
        <v>0</v>
      </c>
      <c r="AF598" s="113">
        <v>0</v>
      </c>
      <c r="AG598" s="113">
        <v>0</v>
      </c>
      <c r="AH598" s="113">
        <v>0</v>
      </c>
      <c r="AI598" s="113">
        <v>0</v>
      </c>
      <c r="AJ598" s="113">
        <v>0</v>
      </c>
      <c r="AK598" s="113">
        <v>0</v>
      </c>
      <c r="AL598" s="113">
        <v>0</v>
      </c>
      <c r="AM598" s="113">
        <f t="shared" si="9"/>
        <v>0</v>
      </c>
      <c r="AP598" s="70"/>
    </row>
    <row r="599" spans="1:42" ht="33" hidden="1" customHeight="1">
      <c r="A599" s="87">
        <v>2314</v>
      </c>
      <c r="B599" s="88" t="s">
        <v>1227</v>
      </c>
      <c r="C599" s="115" t="s">
        <v>1298</v>
      </c>
      <c r="D599" s="113">
        <v>0</v>
      </c>
      <c r="E599" s="113">
        <v>0</v>
      </c>
      <c r="F599" s="113">
        <v>0</v>
      </c>
      <c r="G599" s="113">
        <v>0</v>
      </c>
      <c r="H599" s="113">
        <v>0</v>
      </c>
      <c r="I599" s="113">
        <v>0</v>
      </c>
      <c r="J599" s="113">
        <v>0</v>
      </c>
      <c r="K599" s="113">
        <v>0</v>
      </c>
      <c r="L599" s="113">
        <v>0</v>
      </c>
      <c r="M599" s="113">
        <v>0</v>
      </c>
      <c r="N599" s="113">
        <v>0</v>
      </c>
      <c r="O599" s="113">
        <v>0</v>
      </c>
      <c r="P599" s="113">
        <v>0</v>
      </c>
      <c r="Q599" s="113">
        <v>0</v>
      </c>
      <c r="R599" s="113">
        <v>0</v>
      </c>
      <c r="S599" s="113">
        <v>0</v>
      </c>
      <c r="T599" s="113">
        <v>0</v>
      </c>
      <c r="U599" s="113">
        <v>0</v>
      </c>
      <c r="V599" s="113">
        <v>0</v>
      </c>
      <c r="W599" s="113">
        <v>0</v>
      </c>
      <c r="X599" s="113">
        <v>0</v>
      </c>
      <c r="Y599" s="113">
        <v>0</v>
      </c>
      <c r="Z599" s="113">
        <v>0</v>
      </c>
      <c r="AA599" s="113">
        <v>0</v>
      </c>
      <c r="AB599" s="113">
        <v>0</v>
      </c>
      <c r="AC599" s="113">
        <v>0</v>
      </c>
      <c r="AD599" s="113">
        <v>0</v>
      </c>
      <c r="AE599" s="113">
        <v>0</v>
      </c>
      <c r="AF599" s="113">
        <v>0</v>
      </c>
      <c r="AG599" s="113">
        <v>0</v>
      </c>
      <c r="AH599" s="113">
        <v>0</v>
      </c>
      <c r="AI599" s="113">
        <v>0</v>
      </c>
      <c r="AJ599" s="113">
        <v>0</v>
      </c>
      <c r="AK599" s="113">
        <v>0</v>
      </c>
      <c r="AL599" s="113">
        <v>0</v>
      </c>
      <c r="AM599" s="113">
        <f t="shared" si="9"/>
        <v>0</v>
      </c>
      <c r="AP599" s="70"/>
    </row>
    <row r="600" spans="1:42" ht="33" hidden="1" customHeight="1">
      <c r="A600" s="87">
        <v>2315</v>
      </c>
      <c r="B600" s="88" t="s">
        <v>1228</v>
      </c>
      <c r="C600" s="115" t="s">
        <v>1298</v>
      </c>
      <c r="D600" s="113">
        <v>0</v>
      </c>
      <c r="E600" s="113">
        <v>0</v>
      </c>
      <c r="F600" s="113">
        <v>0</v>
      </c>
      <c r="G600" s="113">
        <v>0</v>
      </c>
      <c r="H600" s="113">
        <v>0</v>
      </c>
      <c r="I600" s="113">
        <v>0</v>
      </c>
      <c r="J600" s="113">
        <v>0</v>
      </c>
      <c r="K600" s="113">
        <v>0</v>
      </c>
      <c r="L600" s="113">
        <v>0</v>
      </c>
      <c r="M600" s="113">
        <v>0</v>
      </c>
      <c r="N600" s="113">
        <v>0</v>
      </c>
      <c r="O600" s="113">
        <v>0</v>
      </c>
      <c r="P600" s="113">
        <v>0</v>
      </c>
      <c r="Q600" s="113">
        <v>0</v>
      </c>
      <c r="R600" s="113">
        <v>0</v>
      </c>
      <c r="S600" s="113">
        <v>0</v>
      </c>
      <c r="T600" s="113">
        <v>0</v>
      </c>
      <c r="U600" s="113">
        <v>0</v>
      </c>
      <c r="V600" s="113">
        <v>0</v>
      </c>
      <c r="W600" s="113">
        <v>0</v>
      </c>
      <c r="X600" s="113">
        <v>0</v>
      </c>
      <c r="Y600" s="113">
        <v>0</v>
      </c>
      <c r="Z600" s="113">
        <v>0</v>
      </c>
      <c r="AA600" s="113">
        <v>0</v>
      </c>
      <c r="AB600" s="113">
        <v>0</v>
      </c>
      <c r="AC600" s="113">
        <v>0</v>
      </c>
      <c r="AD600" s="113">
        <v>0</v>
      </c>
      <c r="AE600" s="113">
        <v>0</v>
      </c>
      <c r="AF600" s="113">
        <v>0</v>
      </c>
      <c r="AG600" s="113">
        <v>0</v>
      </c>
      <c r="AH600" s="113">
        <v>0</v>
      </c>
      <c r="AI600" s="113">
        <v>0</v>
      </c>
      <c r="AJ600" s="113">
        <v>0</v>
      </c>
      <c r="AK600" s="113">
        <v>0</v>
      </c>
      <c r="AL600" s="113">
        <v>0</v>
      </c>
      <c r="AM600" s="113">
        <f t="shared" si="9"/>
        <v>0</v>
      </c>
      <c r="AP600" s="70"/>
    </row>
    <row r="601" spans="1:42" ht="33" hidden="1" customHeight="1">
      <c r="A601" s="87">
        <v>2316</v>
      </c>
      <c r="B601" s="88" t="s">
        <v>1229</v>
      </c>
      <c r="C601" s="115" t="s">
        <v>1298</v>
      </c>
      <c r="D601" s="113">
        <v>0</v>
      </c>
      <c r="E601" s="113">
        <v>0</v>
      </c>
      <c r="F601" s="113">
        <v>0</v>
      </c>
      <c r="G601" s="113">
        <v>0</v>
      </c>
      <c r="H601" s="113">
        <v>0</v>
      </c>
      <c r="I601" s="113">
        <v>0</v>
      </c>
      <c r="J601" s="113">
        <v>0</v>
      </c>
      <c r="K601" s="113">
        <v>0</v>
      </c>
      <c r="L601" s="113">
        <v>0</v>
      </c>
      <c r="M601" s="113">
        <v>0</v>
      </c>
      <c r="N601" s="113">
        <v>0</v>
      </c>
      <c r="O601" s="113">
        <v>0</v>
      </c>
      <c r="P601" s="113">
        <v>0</v>
      </c>
      <c r="Q601" s="113">
        <v>0</v>
      </c>
      <c r="R601" s="113">
        <v>0</v>
      </c>
      <c r="S601" s="113">
        <v>0</v>
      </c>
      <c r="T601" s="113">
        <v>0</v>
      </c>
      <c r="U601" s="113">
        <v>0</v>
      </c>
      <c r="V601" s="113">
        <v>0</v>
      </c>
      <c r="W601" s="113">
        <v>0</v>
      </c>
      <c r="X601" s="113">
        <v>0</v>
      </c>
      <c r="Y601" s="113">
        <v>0</v>
      </c>
      <c r="Z601" s="113">
        <v>0</v>
      </c>
      <c r="AA601" s="113">
        <v>0</v>
      </c>
      <c r="AB601" s="113">
        <v>0</v>
      </c>
      <c r="AC601" s="113">
        <v>0</v>
      </c>
      <c r="AD601" s="113">
        <v>0</v>
      </c>
      <c r="AE601" s="113">
        <v>0</v>
      </c>
      <c r="AF601" s="113">
        <v>0</v>
      </c>
      <c r="AG601" s="113">
        <v>0</v>
      </c>
      <c r="AH601" s="113">
        <v>0</v>
      </c>
      <c r="AI601" s="113">
        <v>0</v>
      </c>
      <c r="AJ601" s="113">
        <v>0</v>
      </c>
      <c r="AK601" s="113">
        <v>0</v>
      </c>
      <c r="AL601" s="113">
        <v>0</v>
      </c>
      <c r="AM601" s="113">
        <f t="shared" si="9"/>
        <v>0</v>
      </c>
      <c r="AP601" s="70"/>
    </row>
    <row r="602" spans="1:42" ht="33" hidden="1" customHeight="1">
      <c r="A602" s="87">
        <v>2317</v>
      </c>
      <c r="B602" s="88" t="s">
        <v>1230</v>
      </c>
      <c r="C602" s="115" t="s">
        <v>1298</v>
      </c>
      <c r="D602" s="113">
        <v>0</v>
      </c>
      <c r="E602" s="113">
        <v>0</v>
      </c>
      <c r="F602" s="113">
        <v>0</v>
      </c>
      <c r="G602" s="113">
        <v>0</v>
      </c>
      <c r="H602" s="113">
        <v>0</v>
      </c>
      <c r="I602" s="113">
        <v>0</v>
      </c>
      <c r="J602" s="113">
        <v>0</v>
      </c>
      <c r="K602" s="113">
        <v>0</v>
      </c>
      <c r="L602" s="113">
        <v>0</v>
      </c>
      <c r="M602" s="113">
        <v>0</v>
      </c>
      <c r="N602" s="113">
        <v>0</v>
      </c>
      <c r="O602" s="113">
        <v>0</v>
      </c>
      <c r="P602" s="113">
        <v>0</v>
      </c>
      <c r="Q602" s="113">
        <v>0</v>
      </c>
      <c r="R602" s="113">
        <v>0</v>
      </c>
      <c r="S602" s="113">
        <v>0</v>
      </c>
      <c r="T602" s="113">
        <v>0</v>
      </c>
      <c r="U602" s="113">
        <v>0</v>
      </c>
      <c r="V602" s="113">
        <v>0</v>
      </c>
      <c r="W602" s="113">
        <v>0</v>
      </c>
      <c r="X602" s="113">
        <v>0</v>
      </c>
      <c r="Y602" s="113">
        <v>0</v>
      </c>
      <c r="Z602" s="113">
        <v>0</v>
      </c>
      <c r="AA602" s="113">
        <v>0</v>
      </c>
      <c r="AB602" s="113">
        <v>0</v>
      </c>
      <c r="AC602" s="113">
        <v>0</v>
      </c>
      <c r="AD602" s="113">
        <v>0</v>
      </c>
      <c r="AE602" s="113">
        <v>0</v>
      </c>
      <c r="AF602" s="113">
        <v>0</v>
      </c>
      <c r="AG602" s="113">
        <v>0</v>
      </c>
      <c r="AH602" s="113">
        <v>0</v>
      </c>
      <c r="AI602" s="113">
        <v>0</v>
      </c>
      <c r="AJ602" s="113">
        <v>0</v>
      </c>
      <c r="AK602" s="113">
        <v>0</v>
      </c>
      <c r="AL602" s="113">
        <v>0</v>
      </c>
      <c r="AM602" s="113">
        <f t="shared" si="9"/>
        <v>0</v>
      </c>
      <c r="AP602" s="70"/>
    </row>
    <row r="603" spans="1:42" ht="33" hidden="1" customHeight="1">
      <c r="A603" s="87">
        <v>2318</v>
      </c>
      <c r="B603" s="88" t="s">
        <v>1231</v>
      </c>
      <c r="C603" s="115" t="s">
        <v>1298</v>
      </c>
      <c r="D603" s="113">
        <v>0</v>
      </c>
      <c r="E603" s="113">
        <v>0</v>
      </c>
      <c r="F603" s="113">
        <v>0</v>
      </c>
      <c r="G603" s="113">
        <v>0</v>
      </c>
      <c r="H603" s="113">
        <v>0</v>
      </c>
      <c r="I603" s="113">
        <v>0</v>
      </c>
      <c r="J603" s="113">
        <v>0</v>
      </c>
      <c r="K603" s="113">
        <v>0</v>
      </c>
      <c r="L603" s="113">
        <v>0</v>
      </c>
      <c r="M603" s="113">
        <v>0</v>
      </c>
      <c r="N603" s="113">
        <v>0</v>
      </c>
      <c r="O603" s="113">
        <v>0</v>
      </c>
      <c r="P603" s="113">
        <v>0</v>
      </c>
      <c r="Q603" s="113">
        <v>0</v>
      </c>
      <c r="R603" s="113">
        <v>0</v>
      </c>
      <c r="S603" s="113">
        <v>0</v>
      </c>
      <c r="T603" s="113">
        <v>0</v>
      </c>
      <c r="U603" s="113">
        <v>0</v>
      </c>
      <c r="V603" s="113">
        <v>0</v>
      </c>
      <c r="W603" s="113">
        <v>0</v>
      </c>
      <c r="X603" s="113">
        <v>0</v>
      </c>
      <c r="Y603" s="113">
        <v>0</v>
      </c>
      <c r="Z603" s="113">
        <v>0</v>
      </c>
      <c r="AA603" s="113">
        <v>0</v>
      </c>
      <c r="AB603" s="113">
        <v>0</v>
      </c>
      <c r="AC603" s="113">
        <v>0</v>
      </c>
      <c r="AD603" s="113">
        <v>0</v>
      </c>
      <c r="AE603" s="113">
        <v>0</v>
      </c>
      <c r="AF603" s="113">
        <v>0</v>
      </c>
      <c r="AG603" s="113">
        <v>0</v>
      </c>
      <c r="AH603" s="113">
        <v>0</v>
      </c>
      <c r="AI603" s="113">
        <v>0</v>
      </c>
      <c r="AJ603" s="113">
        <v>0</v>
      </c>
      <c r="AK603" s="113">
        <v>0</v>
      </c>
      <c r="AL603" s="113">
        <v>0</v>
      </c>
      <c r="AM603" s="113">
        <f t="shared" si="9"/>
        <v>0</v>
      </c>
      <c r="AP603" s="70"/>
    </row>
    <row r="604" spans="1:42" ht="33" hidden="1" customHeight="1">
      <c r="A604" s="87">
        <v>2319</v>
      </c>
      <c r="B604" s="88" t="s">
        <v>1232</v>
      </c>
      <c r="C604" s="115" t="s">
        <v>1298</v>
      </c>
      <c r="D604" s="113">
        <v>0</v>
      </c>
      <c r="E604" s="113">
        <v>0</v>
      </c>
      <c r="F604" s="113">
        <v>0</v>
      </c>
      <c r="G604" s="113">
        <v>0</v>
      </c>
      <c r="H604" s="113">
        <v>0</v>
      </c>
      <c r="I604" s="113">
        <v>0</v>
      </c>
      <c r="J604" s="113">
        <v>0</v>
      </c>
      <c r="K604" s="113">
        <v>0</v>
      </c>
      <c r="L604" s="113">
        <v>0</v>
      </c>
      <c r="M604" s="113">
        <v>0</v>
      </c>
      <c r="N604" s="113">
        <v>0</v>
      </c>
      <c r="O604" s="113">
        <v>0</v>
      </c>
      <c r="P604" s="113">
        <v>0</v>
      </c>
      <c r="Q604" s="113">
        <v>0</v>
      </c>
      <c r="R604" s="113">
        <v>0</v>
      </c>
      <c r="S604" s="113">
        <v>0</v>
      </c>
      <c r="T604" s="113">
        <v>0</v>
      </c>
      <c r="U604" s="113">
        <v>0</v>
      </c>
      <c r="V604" s="113">
        <v>0</v>
      </c>
      <c r="W604" s="113">
        <v>0</v>
      </c>
      <c r="X604" s="113">
        <v>0</v>
      </c>
      <c r="Y604" s="113">
        <v>0</v>
      </c>
      <c r="Z604" s="113">
        <v>0</v>
      </c>
      <c r="AA604" s="113">
        <v>0</v>
      </c>
      <c r="AB604" s="113">
        <v>0</v>
      </c>
      <c r="AC604" s="113">
        <v>0</v>
      </c>
      <c r="AD604" s="113">
        <v>0</v>
      </c>
      <c r="AE604" s="113">
        <v>0</v>
      </c>
      <c r="AF604" s="113">
        <v>0</v>
      </c>
      <c r="AG604" s="113">
        <v>0</v>
      </c>
      <c r="AH604" s="113">
        <v>0</v>
      </c>
      <c r="AI604" s="113">
        <v>0</v>
      </c>
      <c r="AJ604" s="113">
        <v>0</v>
      </c>
      <c r="AK604" s="113">
        <v>0</v>
      </c>
      <c r="AL604" s="113">
        <v>0</v>
      </c>
      <c r="AM604" s="113">
        <f t="shared" si="9"/>
        <v>0</v>
      </c>
      <c r="AP604" s="70"/>
    </row>
    <row r="605" spans="1:42" ht="33" hidden="1" customHeight="1">
      <c r="A605" s="87">
        <v>2320</v>
      </c>
      <c r="B605" s="88" t="s">
        <v>1233</v>
      </c>
      <c r="C605" s="115" t="s">
        <v>1298</v>
      </c>
      <c r="D605" s="113">
        <v>0</v>
      </c>
      <c r="E605" s="113">
        <v>0</v>
      </c>
      <c r="F605" s="113">
        <v>0</v>
      </c>
      <c r="G605" s="113">
        <v>0</v>
      </c>
      <c r="H605" s="113">
        <v>0</v>
      </c>
      <c r="I605" s="113">
        <v>0</v>
      </c>
      <c r="J605" s="113">
        <v>0</v>
      </c>
      <c r="K605" s="113">
        <v>0</v>
      </c>
      <c r="L605" s="113">
        <v>0</v>
      </c>
      <c r="M605" s="113">
        <v>0</v>
      </c>
      <c r="N605" s="113">
        <v>0</v>
      </c>
      <c r="O605" s="113">
        <v>0</v>
      </c>
      <c r="P605" s="113">
        <v>0</v>
      </c>
      <c r="Q605" s="113">
        <v>0</v>
      </c>
      <c r="R605" s="113">
        <v>0</v>
      </c>
      <c r="S605" s="113">
        <v>0</v>
      </c>
      <c r="T605" s="113">
        <v>0</v>
      </c>
      <c r="U605" s="113">
        <v>0</v>
      </c>
      <c r="V605" s="113">
        <v>0</v>
      </c>
      <c r="W605" s="113">
        <v>0</v>
      </c>
      <c r="X605" s="113">
        <v>0</v>
      </c>
      <c r="Y605" s="113">
        <v>0</v>
      </c>
      <c r="Z605" s="113">
        <v>0</v>
      </c>
      <c r="AA605" s="113">
        <v>0</v>
      </c>
      <c r="AB605" s="113">
        <v>0</v>
      </c>
      <c r="AC605" s="113">
        <v>0</v>
      </c>
      <c r="AD605" s="113">
        <v>0</v>
      </c>
      <c r="AE605" s="113">
        <v>0</v>
      </c>
      <c r="AF605" s="113">
        <v>0</v>
      </c>
      <c r="AG605" s="113">
        <v>0</v>
      </c>
      <c r="AH605" s="113">
        <v>0</v>
      </c>
      <c r="AI605" s="113">
        <v>0</v>
      </c>
      <c r="AJ605" s="113">
        <v>0</v>
      </c>
      <c r="AK605" s="113">
        <v>0</v>
      </c>
      <c r="AL605" s="113">
        <v>0</v>
      </c>
      <c r="AM605" s="113">
        <f t="shared" si="9"/>
        <v>0</v>
      </c>
      <c r="AP605" s="70"/>
    </row>
    <row r="606" spans="1:42" ht="33" hidden="1" customHeight="1">
      <c r="A606" s="87">
        <v>2321</v>
      </c>
      <c r="B606" s="88" t="s">
        <v>609</v>
      </c>
      <c r="C606" s="115" t="s">
        <v>1298</v>
      </c>
      <c r="D606" s="113">
        <v>0</v>
      </c>
      <c r="E606" s="113">
        <v>0</v>
      </c>
      <c r="F606" s="113">
        <v>0</v>
      </c>
      <c r="G606" s="113">
        <v>0</v>
      </c>
      <c r="H606" s="113">
        <v>0</v>
      </c>
      <c r="I606" s="113">
        <v>0</v>
      </c>
      <c r="J606" s="113">
        <v>0</v>
      </c>
      <c r="K606" s="113">
        <v>0</v>
      </c>
      <c r="L606" s="113">
        <v>0</v>
      </c>
      <c r="M606" s="113">
        <v>0</v>
      </c>
      <c r="N606" s="113">
        <v>0</v>
      </c>
      <c r="O606" s="113">
        <v>0</v>
      </c>
      <c r="P606" s="113">
        <v>0</v>
      </c>
      <c r="Q606" s="113">
        <v>0</v>
      </c>
      <c r="R606" s="113">
        <v>0</v>
      </c>
      <c r="S606" s="113">
        <v>0</v>
      </c>
      <c r="T606" s="113">
        <v>0</v>
      </c>
      <c r="U606" s="113">
        <v>0</v>
      </c>
      <c r="V606" s="113">
        <v>0</v>
      </c>
      <c r="W606" s="113">
        <v>0</v>
      </c>
      <c r="X606" s="113">
        <v>0</v>
      </c>
      <c r="Y606" s="113">
        <v>0</v>
      </c>
      <c r="Z606" s="113">
        <v>0</v>
      </c>
      <c r="AA606" s="113">
        <v>0</v>
      </c>
      <c r="AB606" s="113">
        <v>0</v>
      </c>
      <c r="AC606" s="113">
        <v>0</v>
      </c>
      <c r="AD606" s="113">
        <v>0</v>
      </c>
      <c r="AE606" s="113">
        <v>0</v>
      </c>
      <c r="AF606" s="113">
        <v>0</v>
      </c>
      <c r="AG606" s="113">
        <v>0</v>
      </c>
      <c r="AH606" s="113">
        <v>0</v>
      </c>
      <c r="AI606" s="113">
        <v>0</v>
      </c>
      <c r="AJ606" s="113">
        <v>0</v>
      </c>
      <c r="AK606" s="113">
        <v>0</v>
      </c>
      <c r="AL606" s="113">
        <v>0</v>
      </c>
      <c r="AM606" s="113">
        <f t="shared" si="9"/>
        <v>0</v>
      </c>
      <c r="AP606" s="70"/>
    </row>
    <row r="607" spans="1:42" ht="33" hidden="1" customHeight="1">
      <c r="A607" s="87">
        <v>2322</v>
      </c>
      <c r="B607" s="88" t="s">
        <v>610</v>
      </c>
      <c r="C607" s="115" t="s">
        <v>1298</v>
      </c>
      <c r="D607" s="113">
        <v>0</v>
      </c>
      <c r="E607" s="113">
        <v>0</v>
      </c>
      <c r="F607" s="113">
        <v>0</v>
      </c>
      <c r="G607" s="113">
        <v>0</v>
      </c>
      <c r="H607" s="113">
        <v>0</v>
      </c>
      <c r="I607" s="113">
        <v>0</v>
      </c>
      <c r="J607" s="113">
        <v>0</v>
      </c>
      <c r="K607" s="113">
        <v>0</v>
      </c>
      <c r="L607" s="113">
        <v>0</v>
      </c>
      <c r="M607" s="113">
        <v>0</v>
      </c>
      <c r="N607" s="113">
        <v>0</v>
      </c>
      <c r="O607" s="113">
        <v>0</v>
      </c>
      <c r="P607" s="113">
        <v>0</v>
      </c>
      <c r="Q607" s="113">
        <v>0</v>
      </c>
      <c r="R607" s="113">
        <v>0</v>
      </c>
      <c r="S607" s="113">
        <v>0</v>
      </c>
      <c r="T607" s="113">
        <v>0</v>
      </c>
      <c r="U607" s="113">
        <v>0</v>
      </c>
      <c r="V607" s="113">
        <v>0</v>
      </c>
      <c r="W607" s="113">
        <v>0</v>
      </c>
      <c r="X607" s="113">
        <v>0</v>
      </c>
      <c r="Y607" s="113">
        <v>0</v>
      </c>
      <c r="Z607" s="113">
        <v>0</v>
      </c>
      <c r="AA607" s="113">
        <v>0</v>
      </c>
      <c r="AB607" s="113">
        <v>0</v>
      </c>
      <c r="AC607" s="113">
        <v>0</v>
      </c>
      <c r="AD607" s="113">
        <v>0</v>
      </c>
      <c r="AE607" s="113">
        <v>0</v>
      </c>
      <c r="AF607" s="113">
        <v>0</v>
      </c>
      <c r="AG607" s="113">
        <v>0</v>
      </c>
      <c r="AH607" s="113">
        <v>0</v>
      </c>
      <c r="AI607" s="113">
        <v>0</v>
      </c>
      <c r="AJ607" s="113">
        <v>0</v>
      </c>
      <c r="AK607" s="113">
        <v>0</v>
      </c>
      <c r="AL607" s="113">
        <v>0</v>
      </c>
      <c r="AM607" s="113">
        <f t="shared" si="9"/>
        <v>0</v>
      </c>
      <c r="AP607" s="70"/>
    </row>
    <row r="608" spans="1:42" ht="33" hidden="1" customHeight="1">
      <c r="A608" s="87">
        <v>2323</v>
      </c>
      <c r="B608" s="88" t="s">
        <v>611</v>
      </c>
      <c r="C608" s="115" t="s">
        <v>1298</v>
      </c>
      <c r="D608" s="113">
        <v>0</v>
      </c>
      <c r="E608" s="113">
        <v>0</v>
      </c>
      <c r="F608" s="113">
        <v>0</v>
      </c>
      <c r="G608" s="113">
        <v>0</v>
      </c>
      <c r="H608" s="113">
        <v>0</v>
      </c>
      <c r="I608" s="113">
        <v>0</v>
      </c>
      <c r="J608" s="113">
        <v>0</v>
      </c>
      <c r="K608" s="113">
        <v>0</v>
      </c>
      <c r="L608" s="113">
        <v>0</v>
      </c>
      <c r="M608" s="113">
        <v>0</v>
      </c>
      <c r="N608" s="113">
        <v>0</v>
      </c>
      <c r="O608" s="113">
        <v>0</v>
      </c>
      <c r="P608" s="113">
        <v>0</v>
      </c>
      <c r="Q608" s="113">
        <v>0</v>
      </c>
      <c r="R608" s="113">
        <v>0</v>
      </c>
      <c r="S608" s="113">
        <v>0</v>
      </c>
      <c r="T608" s="113">
        <v>0</v>
      </c>
      <c r="U608" s="113">
        <v>0</v>
      </c>
      <c r="V608" s="113">
        <v>0</v>
      </c>
      <c r="W608" s="113">
        <v>0</v>
      </c>
      <c r="X608" s="113">
        <v>0</v>
      </c>
      <c r="Y608" s="113">
        <v>0</v>
      </c>
      <c r="Z608" s="113">
        <v>0</v>
      </c>
      <c r="AA608" s="113">
        <v>0</v>
      </c>
      <c r="AB608" s="113">
        <v>0</v>
      </c>
      <c r="AC608" s="113">
        <v>0</v>
      </c>
      <c r="AD608" s="113">
        <v>0</v>
      </c>
      <c r="AE608" s="113">
        <v>0</v>
      </c>
      <c r="AF608" s="113">
        <v>0</v>
      </c>
      <c r="AG608" s="113">
        <v>0</v>
      </c>
      <c r="AH608" s="113">
        <v>0</v>
      </c>
      <c r="AI608" s="113">
        <v>0</v>
      </c>
      <c r="AJ608" s="113">
        <v>0</v>
      </c>
      <c r="AK608" s="113">
        <v>0</v>
      </c>
      <c r="AL608" s="113">
        <v>0</v>
      </c>
      <c r="AM608" s="113">
        <f t="shared" si="9"/>
        <v>0</v>
      </c>
      <c r="AP608" s="70"/>
    </row>
    <row r="609" spans="1:42" ht="33" hidden="1" customHeight="1">
      <c r="A609" s="87">
        <v>2324</v>
      </c>
      <c r="B609" s="88" t="s">
        <v>612</v>
      </c>
      <c r="C609" s="115" t="s">
        <v>1298</v>
      </c>
      <c r="D609" s="113">
        <v>0</v>
      </c>
      <c r="E609" s="113">
        <v>0</v>
      </c>
      <c r="F609" s="113">
        <v>0</v>
      </c>
      <c r="G609" s="113">
        <v>0</v>
      </c>
      <c r="H609" s="113">
        <v>0</v>
      </c>
      <c r="I609" s="113">
        <v>0</v>
      </c>
      <c r="J609" s="113">
        <v>0</v>
      </c>
      <c r="K609" s="113">
        <v>0</v>
      </c>
      <c r="L609" s="113">
        <v>0</v>
      </c>
      <c r="M609" s="113">
        <v>0</v>
      </c>
      <c r="N609" s="113">
        <v>0</v>
      </c>
      <c r="O609" s="113">
        <v>0</v>
      </c>
      <c r="P609" s="113">
        <v>0</v>
      </c>
      <c r="Q609" s="113">
        <v>0</v>
      </c>
      <c r="R609" s="113">
        <v>0</v>
      </c>
      <c r="S609" s="113">
        <v>0</v>
      </c>
      <c r="T609" s="113">
        <v>0</v>
      </c>
      <c r="U609" s="113">
        <v>0</v>
      </c>
      <c r="V609" s="113">
        <v>0</v>
      </c>
      <c r="W609" s="113">
        <v>0</v>
      </c>
      <c r="X609" s="113">
        <v>0</v>
      </c>
      <c r="Y609" s="113">
        <v>0</v>
      </c>
      <c r="Z609" s="113">
        <v>0</v>
      </c>
      <c r="AA609" s="113">
        <v>0</v>
      </c>
      <c r="AB609" s="113">
        <v>0</v>
      </c>
      <c r="AC609" s="113">
        <v>0</v>
      </c>
      <c r="AD609" s="113">
        <v>0</v>
      </c>
      <c r="AE609" s="113">
        <v>0</v>
      </c>
      <c r="AF609" s="113">
        <v>0</v>
      </c>
      <c r="AG609" s="113">
        <v>0</v>
      </c>
      <c r="AH609" s="113">
        <v>0</v>
      </c>
      <c r="AI609" s="113">
        <v>0</v>
      </c>
      <c r="AJ609" s="113">
        <v>0</v>
      </c>
      <c r="AK609" s="113">
        <v>0</v>
      </c>
      <c r="AL609" s="113">
        <v>0</v>
      </c>
      <c r="AM609" s="113">
        <f t="shared" si="9"/>
        <v>0</v>
      </c>
      <c r="AP609" s="70"/>
    </row>
    <row r="610" spans="1:42" ht="33" hidden="1" customHeight="1">
      <c r="A610" s="87">
        <v>2325</v>
      </c>
      <c r="B610" s="88" t="s">
        <v>613</v>
      </c>
      <c r="C610" s="115" t="s">
        <v>1298</v>
      </c>
      <c r="D610" s="113">
        <v>0</v>
      </c>
      <c r="E610" s="113">
        <v>0</v>
      </c>
      <c r="F610" s="113">
        <v>0</v>
      </c>
      <c r="G610" s="113">
        <v>0</v>
      </c>
      <c r="H610" s="113">
        <v>0</v>
      </c>
      <c r="I610" s="113">
        <v>0</v>
      </c>
      <c r="J610" s="113">
        <v>0</v>
      </c>
      <c r="K610" s="113">
        <v>0</v>
      </c>
      <c r="L610" s="113">
        <v>0</v>
      </c>
      <c r="M610" s="113">
        <v>0</v>
      </c>
      <c r="N610" s="113">
        <v>0</v>
      </c>
      <c r="O610" s="113">
        <v>0</v>
      </c>
      <c r="P610" s="113">
        <v>0</v>
      </c>
      <c r="Q610" s="113">
        <v>0</v>
      </c>
      <c r="R610" s="113">
        <v>0</v>
      </c>
      <c r="S610" s="113">
        <v>0</v>
      </c>
      <c r="T610" s="113">
        <v>0</v>
      </c>
      <c r="U610" s="113">
        <v>0</v>
      </c>
      <c r="V610" s="113">
        <v>0</v>
      </c>
      <c r="W610" s="113">
        <v>0</v>
      </c>
      <c r="X610" s="113">
        <v>0</v>
      </c>
      <c r="Y610" s="113">
        <v>0</v>
      </c>
      <c r="Z610" s="113">
        <v>0</v>
      </c>
      <c r="AA610" s="113">
        <v>0</v>
      </c>
      <c r="AB610" s="113">
        <v>0</v>
      </c>
      <c r="AC610" s="113">
        <v>0</v>
      </c>
      <c r="AD610" s="113">
        <v>0</v>
      </c>
      <c r="AE610" s="113">
        <v>0</v>
      </c>
      <c r="AF610" s="113">
        <v>0</v>
      </c>
      <c r="AG610" s="113">
        <v>0</v>
      </c>
      <c r="AH610" s="113">
        <v>0</v>
      </c>
      <c r="AI610" s="113">
        <v>0</v>
      </c>
      <c r="AJ610" s="113">
        <v>0</v>
      </c>
      <c r="AK610" s="113">
        <v>0</v>
      </c>
      <c r="AL610" s="113">
        <v>0</v>
      </c>
      <c r="AM610" s="113">
        <f t="shared" si="9"/>
        <v>0</v>
      </c>
      <c r="AP610" s="70"/>
    </row>
    <row r="611" spans="1:42" ht="33" hidden="1" customHeight="1">
      <c r="A611" s="87">
        <v>2326</v>
      </c>
      <c r="B611" s="88" t="s">
        <v>614</v>
      </c>
      <c r="C611" s="115" t="s">
        <v>1298</v>
      </c>
      <c r="D611" s="113">
        <v>0</v>
      </c>
      <c r="E611" s="113">
        <v>0</v>
      </c>
      <c r="F611" s="113">
        <v>0</v>
      </c>
      <c r="G611" s="113">
        <v>0</v>
      </c>
      <c r="H611" s="113">
        <v>0</v>
      </c>
      <c r="I611" s="113">
        <v>0</v>
      </c>
      <c r="J611" s="113">
        <v>0</v>
      </c>
      <c r="K611" s="113">
        <v>0</v>
      </c>
      <c r="L611" s="113">
        <v>0</v>
      </c>
      <c r="M611" s="113">
        <v>0</v>
      </c>
      <c r="N611" s="113">
        <v>0</v>
      </c>
      <c r="O611" s="113">
        <v>0</v>
      </c>
      <c r="P611" s="113">
        <v>0</v>
      </c>
      <c r="Q611" s="113">
        <v>0</v>
      </c>
      <c r="R611" s="113">
        <v>0</v>
      </c>
      <c r="S611" s="113">
        <v>0</v>
      </c>
      <c r="T611" s="113">
        <v>0</v>
      </c>
      <c r="U611" s="113">
        <v>0</v>
      </c>
      <c r="V611" s="113">
        <v>0</v>
      </c>
      <c r="W611" s="113">
        <v>0</v>
      </c>
      <c r="X611" s="113">
        <v>0</v>
      </c>
      <c r="Y611" s="113">
        <v>0</v>
      </c>
      <c r="Z611" s="113">
        <v>0</v>
      </c>
      <c r="AA611" s="113">
        <v>0</v>
      </c>
      <c r="AB611" s="113">
        <v>0</v>
      </c>
      <c r="AC611" s="113">
        <v>0</v>
      </c>
      <c r="AD611" s="113">
        <v>0</v>
      </c>
      <c r="AE611" s="113">
        <v>0</v>
      </c>
      <c r="AF611" s="113">
        <v>0</v>
      </c>
      <c r="AG611" s="113">
        <v>0</v>
      </c>
      <c r="AH611" s="113">
        <v>0</v>
      </c>
      <c r="AI611" s="113">
        <v>0</v>
      </c>
      <c r="AJ611" s="113">
        <v>0</v>
      </c>
      <c r="AK611" s="113">
        <v>0</v>
      </c>
      <c r="AL611" s="113">
        <v>0</v>
      </c>
      <c r="AM611" s="113">
        <f t="shared" si="9"/>
        <v>0</v>
      </c>
      <c r="AP611" s="70"/>
    </row>
    <row r="612" spans="1:42" ht="33" hidden="1" customHeight="1">
      <c r="A612" s="87">
        <v>2327</v>
      </c>
      <c r="B612" s="88" t="s">
        <v>615</v>
      </c>
      <c r="C612" s="115" t="s">
        <v>1298</v>
      </c>
      <c r="D612" s="113">
        <v>0</v>
      </c>
      <c r="E612" s="113">
        <v>0</v>
      </c>
      <c r="F612" s="113">
        <v>0</v>
      </c>
      <c r="G612" s="113">
        <v>0</v>
      </c>
      <c r="H612" s="113">
        <v>0</v>
      </c>
      <c r="I612" s="113">
        <v>0</v>
      </c>
      <c r="J612" s="113">
        <v>0</v>
      </c>
      <c r="K612" s="113">
        <v>0</v>
      </c>
      <c r="L612" s="113">
        <v>0</v>
      </c>
      <c r="M612" s="113">
        <v>0</v>
      </c>
      <c r="N612" s="113">
        <v>0</v>
      </c>
      <c r="O612" s="113">
        <v>0</v>
      </c>
      <c r="P612" s="113">
        <v>0</v>
      </c>
      <c r="Q612" s="113">
        <v>0</v>
      </c>
      <c r="R612" s="113">
        <v>0</v>
      </c>
      <c r="S612" s="113">
        <v>0</v>
      </c>
      <c r="T612" s="113">
        <v>0</v>
      </c>
      <c r="U612" s="113">
        <v>0</v>
      </c>
      <c r="V612" s="113">
        <v>0</v>
      </c>
      <c r="W612" s="113">
        <v>0</v>
      </c>
      <c r="X612" s="113">
        <v>0</v>
      </c>
      <c r="Y612" s="113">
        <v>0</v>
      </c>
      <c r="Z612" s="113">
        <v>0</v>
      </c>
      <c r="AA612" s="113">
        <v>0</v>
      </c>
      <c r="AB612" s="113">
        <v>0</v>
      </c>
      <c r="AC612" s="113">
        <v>0</v>
      </c>
      <c r="AD612" s="113">
        <v>0</v>
      </c>
      <c r="AE612" s="113">
        <v>0</v>
      </c>
      <c r="AF612" s="113">
        <v>0</v>
      </c>
      <c r="AG612" s="113">
        <v>0</v>
      </c>
      <c r="AH612" s="113">
        <v>0</v>
      </c>
      <c r="AI612" s="113">
        <v>0</v>
      </c>
      <c r="AJ612" s="113">
        <v>0</v>
      </c>
      <c r="AK612" s="113">
        <v>0</v>
      </c>
      <c r="AL612" s="113">
        <v>0</v>
      </c>
      <c r="AM612" s="113">
        <f t="shared" si="9"/>
        <v>0</v>
      </c>
      <c r="AP612" s="70"/>
    </row>
    <row r="613" spans="1:42" ht="33" hidden="1" customHeight="1">
      <c r="A613" s="87">
        <v>2328</v>
      </c>
      <c r="B613" s="88" t="s">
        <v>1276</v>
      </c>
      <c r="C613" s="115" t="s">
        <v>1298</v>
      </c>
      <c r="D613" s="113">
        <v>0</v>
      </c>
      <c r="E613" s="113">
        <v>0</v>
      </c>
      <c r="F613" s="113">
        <v>0</v>
      </c>
      <c r="G613" s="113">
        <v>0</v>
      </c>
      <c r="H613" s="113">
        <v>0</v>
      </c>
      <c r="I613" s="113">
        <v>0</v>
      </c>
      <c r="J613" s="113">
        <v>0</v>
      </c>
      <c r="K613" s="113">
        <v>0</v>
      </c>
      <c r="L613" s="113">
        <v>0</v>
      </c>
      <c r="M613" s="113">
        <v>0</v>
      </c>
      <c r="N613" s="113">
        <v>0</v>
      </c>
      <c r="O613" s="113">
        <v>0</v>
      </c>
      <c r="P613" s="113">
        <v>0</v>
      </c>
      <c r="Q613" s="113">
        <v>0</v>
      </c>
      <c r="R613" s="113">
        <v>0</v>
      </c>
      <c r="S613" s="113">
        <v>0</v>
      </c>
      <c r="T613" s="113">
        <v>0</v>
      </c>
      <c r="U613" s="113">
        <v>0</v>
      </c>
      <c r="V613" s="113">
        <v>0</v>
      </c>
      <c r="W613" s="113">
        <v>0</v>
      </c>
      <c r="X613" s="113">
        <v>0</v>
      </c>
      <c r="Y613" s="113">
        <v>0</v>
      </c>
      <c r="Z613" s="113">
        <v>0</v>
      </c>
      <c r="AA613" s="113">
        <v>0</v>
      </c>
      <c r="AB613" s="113">
        <v>0</v>
      </c>
      <c r="AC613" s="113">
        <v>0</v>
      </c>
      <c r="AD613" s="113">
        <v>0</v>
      </c>
      <c r="AE613" s="113">
        <v>0</v>
      </c>
      <c r="AF613" s="113">
        <v>0</v>
      </c>
      <c r="AG613" s="113">
        <v>0</v>
      </c>
      <c r="AH613" s="113">
        <v>0</v>
      </c>
      <c r="AI613" s="113">
        <v>0</v>
      </c>
      <c r="AJ613" s="113">
        <v>0</v>
      </c>
      <c r="AK613" s="113">
        <v>0</v>
      </c>
      <c r="AL613" s="113">
        <v>0</v>
      </c>
      <c r="AM613" s="113">
        <f t="shared" si="9"/>
        <v>0</v>
      </c>
      <c r="AP613" s="70"/>
    </row>
    <row r="614" spans="1:42" ht="33" customHeight="1">
      <c r="A614" s="87" t="s">
        <v>626</v>
      </c>
      <c r="B614" s="88" t="s">
        <v>1234</v>
      </c>
      <c r="C614" s="89" t="s">
        <v>1407</v>
      </c>
      <c r="D614" s="113">
        <v>0</v>
      </c>
      <c r="E614" s="113">
        <v>0</v>
      </c>
      <c r="F614" s="113">
        <v>0</v>
      </c>
      <c r="G614" s="113">
        <v>1075693.6600000001</v>
      </c>
      <c r="H614" s="113">
        <v>0</v>
      </c>
      <c r="I614" s="113">
        <v>0</v>
      </c>
      <c r="J614" s="113">
        <v>535.37</v>
      </c>
      <c r="K614" s="113">
        <v>0</v>
      </c>
      <c r="L614" s="113">
        <v>0</v>
      </c>
      <c r="M614" s="113">
        <v>0</v>
      </c>
      <c r="N614" s="113">
        <v>0</v>
      </c>
      <c r="O614" s="113">
        <v>0</v>
      </c>
      <c r="P614" s="113">
        <v>0</v>
      </c>
      <c r="Q614" s="113">
        <v>242003.5</v>
      </c>
      <c r="R614" s="113">
        <v>0</v>
      </c>
      <c r="S614" s="113">
        <v>0</v>
      </c>
      <c r="T614" s="113">
        <v>0</v>
      </c>
      <c r="U614" s="113">
        <v>0</v>
      </c>
      <c r="V614" s="113">
        <v>0</v>
      </c>
      <c r="W614" s="113">
        <v>0</v>
      </c>
      <c r="X614" s="113">
        <v>0</v>
      </c>
      <c r="Y614" s="113">
        <v>0</v>
      </c>
      <c r="Z614" s="113">
        <v>0</v>
      </c>
      <c r="AA614" s="113">
        <v>0</v>
      </c>
      <c r="AB614" s="113">
        <v>0</v>
      </c>
      <c r="AC614" s="113">
        <v>0</v>
      </c>
      <c r="AD614" s="113">
        <v>0</v>
      </c>
      <c r="AE614" s="113">
        <v>0</v>
      </c>
      <c r="AF614" s="113">
        <v>0</v>
      </c>
      <c r="AG614" s="113">
        <v>0</v>
      </c>
      <c r="AH614" s="113">
        <v>0</v>
      </c>
      <c r="AI614" s="113">
        <v>0</v>
      </c>
      <c r="AJ614" s="113">
        <v>0</v>
      </c>
      <c r="AK614" s="113">
        <v>0</v>
      </c>
      <c r="AL614" s="113">
        <v>0</v>
      </c>
      <c r="AM614" s="113">
        <f t="shared" si="9"/>
        <v>1318232.5300000003</v>
      </c>
      <c r="AP614" s="70"/>
    </row>
    <row r="615" spans="1:42" ht="33" hidden="1" customHeight="1">
      <c r="A615" s="87" t="s">
        <v>1299</v>
      </c>
      <c r="B615" s="88" t="s">
        <v>1300</v>
      </c>
      <c r="C615" s="115" t="s">
        <v>1298</v>
      </c>
      <c r="D615" s="113">
        <v>0</v>
      </c>
      <c r="E615" s="113">
        <v>0</v>
      </c>
      <c r="F615" s="113">
        <v>0</v>
      </c>
      <c r="G615" s="113">
        <v>0</v>
      </c>
      <c r="H615" s="113">
        <v>0</v>
      </c>
      <c r="I615" s="113">
        <v>0</v>
      </c>
      <c r="J615" s="113">
        <v>0</v>
      </c>
      <c r="K615" s="113">
        <v>0</v>
      </c>
      <c r="L615" s="113">
        <v>0</v>
      </c>
      <c r="M615" s="113">
        <v>0</v>
      </c>
      <c r="N615" s="113">
        <v>0</v>
      </c>
      <c r="O615" s="113">
        <v>0</v>
      </c>
      <c r="P615" s="113">
        <v>0</v>
      </c>
      <c r="Q615" s="113">
        <v>0</v>
      </c>
      <c r="R615" s="113">
        <v>0</v>
      </c>
      <c r="S615" s="113">
        <v>0</v>
      </c>
      <c r="T615" s="113">
        <v>0</v>
      </c>
      <c r="U615" s="113">
        <v>0</v>
      </c>
      <c r="V615" s="113">
        <v>0</v>
      </c>
      <c r="W615" s="113">
        <v>0</v>
      </c>
      <c r="X615" s="113">
        <v>0</v>
      </c>
      <c r="Y615" s="113">
        <v>0</v>
      </c>
      <c r="Z615" s="113">
        <v>0</v>
      </c>
      <c r="AA615" s="113">
        <v>0</v>
      </c>
      <c r="AB615" s="113">
        <v>0</v>
      </c>
      <c r="AC615" s="113">
        <v>0</v>
      </c>
      <c r="AD615" s="113">
        <v>0</v>
      </c>
      <c r="AE615" s="113">
        <v>0</v>
      </c>
      <c r="AF615" s="113">
        <v>0</v>
      </c>
      <c r="AG615" s="113">
        <v>0</v>
      </c>
      <c r="AH615" s="113">
        <v>0</v>
      </c>
      <c r="AI615" s="113">
        <v>0</v>
      </c>
      <c r="AJ615" s="113">
        <v>0</v>
      </c>
      <c r="AK615" s="113">
        <v>0</v>
      </c>
      <c r="AL615" s="113">
        <v>0</v>
      </c>
      <c r="AM615" s="113">
        <f t="shared" si="9"/>
        <v>0</v>
      </c>
      <c r="AP615" s="70"/>
    </row>
    <row r="616" spans="1:42" ht="24.75" hidden="1" customHeight="1">
      <c r="A616" s="87" t="s">
        <v>630</v>
      </c>
      <c r="B616" s="90" t="s">
        <v>1236</v>
      </c>
      <c r="C616" s="115" t="s">
        <v>1298</v>
      </c>
      <c r="D616" s="114">
        <v>0</v>
      </c>
      <c r="E616" s="114">
        <v>0</v>
      </c>
      <c r="F616" s="114">
        <v>0</v>
      </c>
      <c r="G616" s="114">
        <v>0</v>
      </c>
      <c r="H616" s="114">
        <v>0</v>
      </c>
      <c r="I616" s="114">
        <v>0</v>
      </c>
      <c r="J616" s="114">
        <v>0</v>
      </c>
      <c r="K616" s="114">
        <v>0</v>
      </c>
      <c r="L616" s="114">
        <v>0</v>
      </c>
      <c r="M616" s="114">
        <v>0</v>
      </c>
      <c r="N616" s="114">
        <v>0</v>
      </c>
      <c r="O616" s="114">
        <v>0</v>
      </c>
      <c r="P616" s="114">
        <v>0</v>
      </c>
      <c r="Q616" s="114">
        <v>0</v>
      </c>
      <c r="R616" s="114">
        <v>0</v>
      </c>
      <c r="S616" s="114">
        <v>0</v>
      </c>
      <c r="T616" s="114">
        <v>0</v>
      </c>
      <c r="U616" s="114">
        <v>0</v>
      </c>
      <c r="V616" s="114">
        <v>0</v>
      </c>
      <c r="W616" s="114">
        <v>0</v>
      </c>
      <c r="X616" s="114">
        <v>0</v>
      </c>
      <c r="Y616" s="113">
        <v>0</v>
      </c>
      <c r="Z616" s="113">
        <v>0</v>
      </c>
      <c r="AA616" s="113">
        <v>0</v>
      </c>
      <c r="AB616" s="113">
        <v>0</v>
      </c>
      <c r="AC616" s="113">
        <v>0</v>
      </c>
      <c r="AD616" s="113">
        <v>0</v>
      </c>
      <c r="AE616" s="113">
        <v>0</v>
      </c>
      <c r="AF616" s="113">
        <v>0</v>
      </c>
      <c r="AG616" s="113">
        <v>0</v>
      </c>
      <c r="AH616" s="113">
        <v>0</v>
      </c>
      <c r="AI616" s="113">
        <v>0</v>
      </c>
      <c r="AJ616" s="113">
        <v>0</v>
      </c>
      <c r="AK616" s="113">
        <v>0</v>
      </c>
      <c r="AL616" s="113">
        <v>0</v>
      </c>
      <c r="AM616" s="113">
        <f t="shared" si="9"/>
        <v>0</v>
      </c>
      <c r="AP616" s="18"/>
    </row>
    <row r="617" spans="1:42" s="254" customFormat="1" ht="12.75" customHeight="1">
      <c r="A617" s="249"/>
      <c r="B617" s="250"/>
      <c r="C617" s="251"/>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52"/>
      <c r="AE617" s="252"/>
      <c r="AF617" s="252"/>
      <c r="AG617" s="252"/>
      <c r="AH617" s="252"/>
      <c r="AI617" s="252"/>
      <c r="AJ617" s="252"/>
      <c r="AK617" s="252"/>
      <c r="AL617" s="252"/>
      <c r="AM617" s="253"/>
      <c r="AO617" s="255"/>
      <c r="AP617" s="256"/>
    </row>
    <row r="618" spans="1:42" ht="18.95" customHeight="1" thickBot="1">
      <c r="A618" s="59"/>
      <c r="B618" s="184" t="s">
        <v>636</v>
      </c>
      <c r="C618" s="184"/>
      <c r="D618" s="183">
        <f>+SUBTOTAL(9,D11:D616)</f>
        <v>52114265.82</v>
      </c>
      <c r="E618" s="183">
        <f t="shared" ref="E618:AL618" si="10">+SUBTOTAL(9,E11:E616)</f>
        <v>54875884.150000006</v>
      </c>
      <c r="F618" s="183">
        <f t="shared" si="10"/>
        <v>1263242962.9299998</v>
      </c>
      <c r="G618" s="183">
        <f t="shared" si="10"/>
        <v>173053706.17000002</v>
      </c>
      <c r="H618" s="183">
        <f t="shared" si="10"/>
        <v>29698.34</v>
      </c>
      <c r="I618" s="183">
        <f t="shared" si="10"/>
        <v>884886.95000000007</v>
      </c>
      <c r="J618" s="183">
        <f t="shared" si="10"/>
        <v>1902054493.9100001</v>
      </c>
      <c r="K618" s="183">
        <f t="shared" si="10"/>
        <v>0</v>
      </c>
      <c r="L618" s="183">
        <f t="shared" si="10"/>
        <v>1075675.8599999999</v>
      </c>
      <c r="M618" s="183">
        <f t="shared" si="10"/>
        <v>8001354.29</v>
      </c>
      <c r="N618" s="183">
        <f t="shared" si="10"/>
        <v>0</v>
      </c>
      <c r="O618" s="183">
        <f t="shared" si="10"/>
        <v>201746665.41999996</v>
      </c>
      <c r="P618" s="183">
        <f t="shared" si="10"/>
        <v>424354.28</v>
      </c>
      <c r="Q618" s="183">
        <f t="shared" si="10"/>
        <v>538076776.24999988</v>
      </c>
      <c r="R618" s="183">
        <f t="shared" si="10"/>
        <v>95346176.680000007</v>
      </c>
      <c r="S618" s="183">
        <f t="shared" si="10"/>
        <v>59249260.780000001</v>
      </c>
      <c r="T618" s="183">
        <f t="shared" si="10"/>
        <v>0</v>
      </c>
      <c r="U618" s="183">
        <f t="shared" si="10"/>
        <v>0</v>
      </c>
      <c r="V618" s="183">
        <f t="shared" si="10"/>
        <v>0</v>
      </c>
      <c r="W618" s="183">
        <f t="shared" si="10"/>
        <v>0</v>
      </c>
      <c r="X618" s="183">
        <f t="shared" si="10"/>
        <v>0</v>
      </c>
      <c r="Y618" s="183">
        <f t="shared" si="10"/>
        <v>81003.44</v>
      </c>
      <c r="Z618" s="183">
        <f t="shared" si="10"/>
        <v>0</v>
      </c>
      <c r="AA618" s="183">
        <f t="shared" si="10"/>
        <v>861.07999999999993</v>
      </c>
      <c r="AB618" s="183">
        <f t="shared" si="10"/>
        <v>1514721715.52</v>
      </c>
      <c r="AC618" s="183">
        <f t="shared" si="10"/>
        <v>0</v>
      </c>
      <c r="AD618" s="183">
        <f t="shared" si="10"/>
        <v>0</v>
      </c>
      <c r="AE618" s="183">
        <f t="shared" si="10"/>
        <v>2526162.0000000005</v>
      </c>
      <c r="AF618" s="183">
        <f t="shared" si="10"/>
        <v>0</v>
      </c>
      <c r="AG618" s="183">
        <f t="shared" si="10"/>
        <v>0</v>
      </c>
      <c r="AH618" s="183">
        <f t="shared" si="10"/>
        <v>188247184.61999997</v>
      </c>
      <c r="AI618" s="183">
        <f t="shared" si="10"/>
        <v>0</v>
      </c>
      <c r="AJ618" s="183">
        <f t="shared" si="10"/>
        <v>0.4800000000000002</v>
      </c>
      <c r="AK618" s="183">
        <f t="shared" si="10"/>
        <v>0</v>
      </c>
      <c r="AL618" s="183">
        <f t="shared" si="10"/>
        <v>0</v>
      </c>
      <c r="AM618" s="183">
        <f>+SUBTOTAL(9,AM11:AM615)</f>
        <v>6055753088.9699974</v>
      </c>
      <c r="AP618" s="259"/>
    </row>
    <row r="619" spans="1:42" ht="15.75" thickTop="1">
      <c r="A619" s="23"/>
      <c r="B619" s="24"/>
      <c r="C619" s="25"/>
      <c r="D619" s="91"/>
      <c r="E619" s="91"/>
      <c r="F619" s="91"/>
      <c r="G619" s="91"/>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91"/>
      <c r="AL619" s="91"/>
      <c r="AM619" s="92"/>
    </row>
    <row r="620" spans="1:42">
      <c r="AP620" s="259"/>
    </row>
    <row r="621" spans="1:42">
      <c r="AM621" s="245"/>
    </row>
    <row r="622" spans="1:42" s="19" customFormat="1" hidden="1">
      <c r="D622" s="95"/>
      <c r="E622" s="95"/>
      <c r="F622" s="95"/>
      <c r="G622" s="95"/>
      <c r="H622" s="95"/>
      <c r="I622" s="95"/>
      <c r="J622" s="95"/>
      <c r="K622" s="95"/>
      <c r="L622" s="95"/>
      <c r="M622" s="95"/>
      <c r="N622" s="95"/>
      <c r="O622" s="95"/>
      <c r="P622" s="95"/>
      <c r="Q622" s="95"/>
      <c r="R622" s="95"/>
      <c r="S622" s="95"/>
      <c r="T622" s="95"/>
      <c r="U622" s="95"/>
      <c r="V622" s="95"/>
      <c r="W622" s="95"/>
      <c r="X622" s="95"/>
      <c r="Y622" s="95"/>
      <c r="Z622" s="95"/>
      <c r="AA622" s="95"/>
      <c r="AB622" s="95"/>
      <c r="AC622" s="95"/>
      <c r="AD622" s="95"/>
      <c r="AE622" s="95"/>
      <c r="AF622" s="95"/>
      <c r="AG622" s="95"/>
      <c r="AH622" s="95"/>
      <c r="AI622" s="95"/>
      <c r="AJ622" s="95"/>
      <c r="AK622" s="95"/>
      <c r="AL622" s="95"/>
      <c r="AM622" s="95"/>
      <c r="AO622" s="95"/>
    </row>
    <row r="623" spans="1:42" hidden="1"/>
    <row r="624" spans="1:42" hidden="1"/>
    <row r="625" spans="3:39" hidden="1"/>
    <row r="626" spans="3:39" hidden="1"/>
    <row r="627" spans="3:39" ht="15.75" hidden="1" thickBot="1">
      <c r="C627" s="21"/>
      <c r="D627" s="97"/>
      <c r="E627" s="97"/>
      <c r="F627" s="97"/>
      <c r="G627" s="97"/>
      <c r="H627" s="97"/>
      <c r="I627" s="97"/>
      <c r="J627" s="97"/>
      <c r="K627" s="97"/>
      <c r="L627" s="97"/>
      <c r="M627" s="97"/>
      <c r="N627" s="97"/>
      <c r="O627" s="97"/>
      <c r="P627" s="97"/>
      <c r="Q627" s="97"/>
      <c r="R627" s="97"/>
      <c r="S627" s="97"/>
      <c r="T627" s="97"/>
      <c r="U627" s="97"/>
      <c r="V627" s="97"/>
      <c r="W627" s="97"/>
      <c r="X627" s="97"/>
      <c r="Y627" s="97"/>
      <c r="Z627" s="97"/>
      <c r="AA627" s="97"/>
      <c r="AB627" s="97"/>
      <c r="AC627" s="97"/>
      <c r="AD627" s="97"/>
      <c r="AE627" s="97"/>
      <c r="AF627" s="97"/>
      <c r="AG627" s="97"/>
      <c r="AH627" s="97"/>
      <c r="AI627" s="97"/>
      <c r="AJ627" s="97"/>
      <c r="AK627" s="97"/>
      <c r="AL627" s="97"/>
      <c r="AM627" s="95"/>
    </row>
    <row r="628" spans="3:39" hidden="1">
      <c r="AM628" s="95"/>
    </row>
    <row r="629" spans="3:39">
      <c r="AM629" s="246"/>
    </row>
    <row r="630" spans="3:39">
      <c r="AM630" s="246"/>
    </row>
    <row r="631" spans="3:39">
      <c r="AM631" s="246"/>
    </row>
    <row r="632" spans="3:39">
      <c r="AM632" s="246"/>
    </row>
  </sheetData>
  <sheetProtection formatCells="0" formatColumns="0" formatRows="0" sort="0" autoFilter="0" pivotTables="0"/>
  <autoFilter ref="A10:AM616">
    <filterColumn colId="38">
      <filters>
        <filter val="1.001.823,66"/>
        <filter val="1.014.740,27"/>
        <filter val="1.149.482,65"/>
        <filter val="1.175.937,91"/>
        <filter val="1.235,50"/>
        <filter val="1.240.761.218,36"/>
        <filter val="1.318.232,53"/>
        <filter val="1.343.605,84"/>
        <filter val="1.376.581,07"/>
        <filter val="1.424,35"/>
        <filter val="1.591.453.568,65"/>
        <filter val="1.641.090,77"/>
        <filter val="1.811.297,92"/>
        <filter val="1.924.264,29"/>
        <filter val="1.962,15"/>
        <filter val="10.002.002,26"/>
        <filter val="10.328.761,25"/>
        <filter val="10.987.258,91"/>
        <filter val="105.650,63"/>
        <filter val="11.624.662,46"/>
        <filter val="119.952,64"/>
        <filter val="12.291.858,32"/>
        <filter val="12.856.015,06"/>
        <filter val="124.894,91"/>
        <filter val="14.384.877,06"/>
        <filter val="140.861.561,72"/>
        <filter val="15.115.837,14"/>
        <filter val="15.560,50"/>
        <filter val="16.706.627,37"/>
        <filter val="161.445,85"/>
        <filter val="163.630,90"/>
        <filter val="17.812.977,48"/>
        <filter val="170.518,31"/>
        <filter val="181.664,05"/>
        <filter val="182.893,04"/>
        <filter val="19.383.843,54"/>
        <filter val="19.511.391,16"/>
        <filter val="2.011,05"/>
        <filter val="2.036,52"/>
        <filter val="2.067.787,84"/>
        <filter val="2.184,74"/>
        <filter val="2.370,47"/>
        <filter val="2.439,36"/>
        <filter val="2.492,50"/>
        <filter val="2.513.393,69"/>
        <filter val="2.521.993,38"/>
        <filter val="2.671,82"/>
        <filter val="2.750,15"/>
        <filter val="2.842,78"/>
        <filter val="2.872,16"/>
        <filter val="20.183.340,58"/>
        <filter val="204,79"/>
        <filter val="21.032.649,50"/>
        <filter val="21.087.479,91"/>
        <filter val="214.038,92"/>
        <filter val="22,00"/>
        <filter val="228.264.210,01"/>
        <filter val="24.790.141,71"/>
        <filter val="24.940.453,19"/>
        <filter val="25.239.278,88"/>
        <filter val="25.373.981,85"/>
        <filter val="25.374,84"/>
        <filter val="25.682.093,00"/>
        <filter val="26.263,42"/>
        <filter val="28.759,85"/>
        <filter val="292.242.456,15"/>
        <filter val="293,05"/>
        <filter val="299.350,01"/>
        <filter val="3.341,75"/>
        <filter val="3.682.346,86"/>
        <filter val="3.685.446,72"/>
        <filter val="3.841,65"/>
        <filter val="300,10"/>
        <filter val="300.316,93"/>
        <filter val="300.862.004,46"/>
        <filter val="32.032.709,98"/>
        <filter val="32.249,50"/>
        <filter val="33.571,58"/>
        <filter val="35.256.734,65"/>
        <filter val="362,08"/>
        <filter val="372.851,22"/>
        <filter val="4.551.177,50"/>
        <filter val="403.759,28"/>
        <filter val="423,27"/>
        <filter val="43.601,03"/>
        <filter val="44.922.980,92"/>
        <filter val="461.981.174,16"/>
        <filter val="49.328,07"/>
        <filter val="5.009.612,89"/>
        <filter val="5.091.366,18"/>
        <filter val="5.304,73"/>
        <filter val="5.472,00"/>
        <filter val="5.624,98"/>
        <filter val="509.937.582,49"/>
        <filter val="536.292,47"/>
        <filter val="54.354,65"/>
        <filter val="56.063,16"/>
        <filter val="56.764,84"/>
        <filter val="565.952,51"/>
        <filter val="57.188,54"/>
        <filter val="598.686,00"/>
        <filter val="6.462,15"/>
        <filter val="6.528.987,07"/>
        <filter val="6.960.310,85"/>
        <filter val="607,00"/>
        <filter val="609,19"/>
        <filter val="650.301,79"/>
        <filter val="675.000,00"/>
        <filter val="689,01"/>
        <filter val="7.104.963,44"/>
        <filter val="7.841.344,50"/>
        <filter val="718.304.421,00"/>
        <filter val="75.001,54"/>
        <filter val="75.562,10"/>
        <filter val="777.334,76"/>
        <filter val="8.986.765,89"/>
        <filter val="875,72"/>
        <filter val="89.873,36"/>
        <filter val="9.864.595,89"/>
        <filter val="9.950,98"/>
        <filter val="918.627,98"/>
        <filter val="97.960,61"/>
        <filter val="975.574,63"/>
      </filters>
    </filterColumn>
  </autoFilter>
  <mergeCells count="6">
    <mergeCell ref="A4:AM4"/>
    <mergeCell ref="W9:AL9"/>
    <mergeCell ref="D9:V9"/>
    <mergeCell ref="A7:AM7"/>
    <mergeCell ref="A6:AM6"/>
    <mergeCell ref="A5:AM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0"/>
  <sheetViews>
    <sheetView view="pageBreakPreview" zoomScale="115" zoomScaleNormal="100" zoomScaleSheetLayoutView="115" workbookViewId="0">
      <selection activeCell="B27" sqref="B27"/>
    </sheetView>
  </sheetViews>
  <sheetFormatPr baseColWidth="10" defaultRowHeight="15"/>
  <cols>
    <col min="1" max="1" width="3.28515625" customWidth="1"/>
    <col min="2" max="2" width="109.7109375" customWidth="1"/>
    <col min="3" max="3" width="2.85546875" customWidth="1"/>
  </cols>
  <sheetData>
    <row r="1" spans="1:3">
      <c r="A1" s="99"/>
      <c r="B1" s="100" t="s">
        <v>645</v>
      </c>
      <c r="C1" s="99"/>
    </row>
    <row r="2" spans="1:3" ht="5.25" customHeight="1">
      <c r="A2" s="99"/>
      <c r="B2" s="101"/>
      <c r="C2" s="99"/>
    </row>
    <row r="3" spans="1:3" ht="78.75">
      <c r="A3" s="99"/>
      <c r="B3" s="102" t="s">
        <v>1326</v>
      </c>
      <c r="C3" s="99"/>
    </row>
    <row r="4" spans="1:3" ht="56.25">
      <c r="A4" s="99"/>
      <c r="B4" s="102" t="s">
        <v>1285</v>
      </c>
      <c r="C4" s="99"/>
    </row>
    <row r="5" spans="1:3" ht="22.5">
      <c r="A5" s="99"/>
      <c r="B5" s="102" t="s">
        <v>1286</v>
      </c>
      <c r="C5" s="99"/>
    </row>
    <row r="6" spans="1:3" ht="15.75" thickBot="1">
      <c r="A6" s="99"/>
      <c r="B6" s="102" t="s">
        <v>1303</v>
      </c>
      <c r="C6" s="99"/>
    </row>
    <row r="7" spans="1:3">
      <c r="A7" s="99"/>
      <c r="B7" s="103" t="s">
        <v>650</v>
      </c>
      <c r="C7" s="99"/>
    </row>
    <row r="8" spans="1:3">
      <c r="A8" s="99"/>
      <c r="B8" s="104" t="s">
        <v>651</v>
      </c>
      <c r="C8" s="99"/>
    </row>
    <row r="9" spans="1:3" ht="23.25" thickBot="1">
      <c r="A9" s="99"/>
      <c r="B9" s="105" t="s">
        <v>1287</v>
      </c>
      <c r="C9" s="99"/>
    </row>
    <row r="10" spans="1:3">
      <c r="A10" s="99"/>
      <c r="B10" s="106" t="s">
        <v>653</v>
      </c>
      <c r="C10" s="99"/>
    </row>
    <row r="11" spans="1:3">
      <c r="A11" s="99"/>
      <c r="B11" s="104" t="s">
        <v>654</v>
      </c>
      <c r="C11" s="99"/>
    </row>
    <row r="12" spans="1:3" ht="57" thickBot="1">
      <c r="A12" s="99"/>
      <c r="B12" s="104" t="s">
        <v>655</v>
      </c>
      <c r="C12" s="99"/>
    </row>
    <row r="13" spans="1:3" ht="57" thickBot="1">
      <c r="A13" s="99"/>
      <c r="B13" s="107" t="s">
        <v>1288</v>
      </c>
      <c r="C13" s="99"/>
    </row>
    <row r="14" spans="1:3" ht="34.5" hidden="1" thickBot="1">
      <c r="A14" s="99"/>
      <c r="B14" s="108" t="s">
        <v>1308</v>
      </c>
      <c r="C14" s="99"/>
    </row>
    <row r="15" spans="1:3" ht="34.5" hidden="1" thickBot="1">
      <c r="A15" s="99"/>
      <c r="B15" s="109" t="s">
        <v>1304</v>
      </c>
      <c r="C15" s="99"/>
    </row>
    <row r="16" spans="1:3" hidden="1">
      <c r="A16" s="99"/>
      <c r="B16" s="103" t="s">
        <v>656</v>
      </c>
      <c r="C16" s="99"/>
    </row>
    <row r="17" spans="1:3" hidden="1">
      <c r="A17" s="99"/>
      <c r="B17" s="104" t="s">
        <v>657</v>
      </c>
      <c r="C17" s="99"/>
    </row>
    <row r="18" spans="1:3" ht="15.75" hidden="1" thickBot="1">
      <c r="A18" s="99"/>
      <c r="B18" s="105" t="s">
        <v>658</v>
      </c>
      <c r="C18" s="99"/>
    </row>
    <row r="19" spans="1:3">
      <c r="A19" s="99"/>
      <c r="B19" s="106" t="s">
        <v>659</v>
      </c>
      <c r="C19" s="99"/>
    </row>
    <row r="20" spans="1:3">
      <c r="A20" s="99"/>
      <c r="B20" s="104" t="s">
        <v>1289</v>
      </c>
      <c r="C20" s="99"/>
    </row>
    <row r="21" spans="1:3" ht="15.75" thickBot="1">
      <c r="A21" s="99"/>
      <c r="B21" s="105" t="s">
        <v>661</v>
      </c>
      <c r="C21" s="99"/>
    </row>
    <row r="22" spans="1:3">
      <c r="A22" s="99"/>
      <c r="B22" s="106" t="s">
        <v>662</v>
      </c>
      <c r="C22" s="99"/>
    </row>
    <row r="23" spans="1:3">
      <c r="A23" s="99"/>
      <c r="B23" s="104" t="s">
        <v>1290</v>
      </c>
      <c r="C23" s="99"/>
    </row>
    <row r="24" spans="1:3" ht="23.25" thickBot="1">
      <c r="A24" s="99"/>
      <c r="B24" s="105" t="s">
        <v>664</v>
      </c>
      <c r="C24" s="99"/>
    </row>
    <row r="25" spans="1:3">
      <c r="A25" s="99"/>
      <c r="B25" s="106" t="s">
        <v>1291</v>
      </c>
      <c r="C25" s="99"/>
    </row>
    <row r="26" spans="1:3">
      <c r="A26" s="99"/>
      <c r="B26" s="104" t="s">
        <v>666</v>
      </c>
      <c r="C26" s="99"/>
    </row>
    <row r="27" spans="1:3" ht="15.75" thickBot="1">
      <c r="A27" s="99"/>
      <c r="B27" s="105" t="s">
        <v>667</v>
      </c>
      <c r="C27" s="99"/>
    </row>
    <row r="28" spans="1:3">
      <c r="A28" s="99"/>
      <c r="B28" s="106" t="s">
        <v>668</v>
      </c>
      <c r="C28" s="99"/>
    </row>
    <row r="29" spans="1:3">
      <c r="A29" s="99"/>
      <c r="B29" s="104" t="s">
        <v>669</v>
      </c>
      <c r="C29" s="99"/>
    </row>
    <row r="30" spans="1:3" ht="15.75" thickBot="1">
      <c r="A30" s="99"/>
      <c r="B30" s="105" t="s">
        <v>670</v>
      </c>
      <c r="C30" s="99"/>
    </row>
    <row r="31" spans="1:3">
      <c r="A31" s="99"/>
      <c r="B31" s="106" t="s">
        <v>671</v>
      </c>
      <c r="C31" s="99"/>
    </row>
    <row r="32" spans="1:3">
      <c r="A32" s="99"/>
      <c r="B32" s="104" t="s">
        <v>672</v>
      </c>
      <c r="C32" s="99"/>
    </row>
    <row r="33" spans="1:3" ht="15.75" thickBot="1">
      <c r="A33" s="99"/>
      <c r="B33" s="105" t="s">
        <v>673</v>
      </c>
      <c r="C33" s="99"/>
    </row>
    <row r="34" spans="1:3">
      <c r="A34" s="99"/>
      <c r="B34" s="106" t="s">
        <v>1292</v>
      </c>
      <c r="C34" s="99"/>
    </row>
    <row r="35" spans="1:3">
      <c r="A35" s="99"/>
      <c r="B35" s="104" t="s">
        <v>675</v>
      </c>
      <c r="C35" s="99"/>
    </row>
    <row r="36" spans="1:3" ht="15.75" thickBot="1">
      <c r="A36" s="99"/>
      <c r="B36" s="105" t="s">
        <v>673</v>
      </c>
      <c r="C36" s="99"/>
    </row>
    <row r="37" spans="1:3">
      <c r="A37" s="99"/>
      <c r="B37" s="106" t="s">
        <v>1305</v>
      </c>
      <c r="C37" s="99"/>
    </row>
    <row r="38" spans="1:3">
      <c r="A38" s="99"/>
      <c r="B38" s="104" t="s">
        <v>1293</v>
      </c>
      <c r="C38" s="99"/>
    </row>
    <row r="39" spans="1:3" ht="23.25" thickBot="1">
      <c r="A39" s="99"/>
      <c r="B39" s="105" t="s">
        <v>678</v>
      </c>
      <c r="C39" s="99"/>
    </row>
    <row r="40" spans="1:3">
      <c r="A40" s="99"/>
      <c r="B40" s="106" t="s">
        <v>679</v>
      </c>
      <c r="C40" s="99"/>
    </row>
    <row r="41" spans="1:3">
      <c r="A41" s="99"/>
      <c r="B41" s="104" t="s">
        <v>680</v>
      </c>
      <c r="C41" s="99"/>
    </row>
    <row r="42" spans="1:3">
      <c r="A42" s="99"/>
      <c r="B42" s="104" t="s">
        <v>681</v>
      </c>
      <c r="C42" s="99"/>
    </row>
    <row r="43" spans="1:3" ht="23.25" thickBot="1">
      <c r="A43" s="99"/>
      <c r="B43" s="105" t="s">
        <v>1306</v>
      </c>
      <c r="C43" s="99"/>
    </row>
    <row r="44" spans="1:3">
      <c r="A44" s="99"/>
      <c r="B44" s="106" t="s">
        <v>683</v>
      </c>
      <c r="C44" s="99"/>
    </row>
    <row r="45" spans="1:3">
      <c r="A45" s="99"/>
      <c r="B45" s="104" t="s">
        <v>684</v>
      </c>
      <c r="C45" s="99"/>
    </row>
    <row r="46" spans="1:3">
      <c r="A46" s="99"/>
      <c r="B46" s="104" t="s">
        <v>1294</v>
      </c>
      <c r="C46" s="99"/>
    </row>
    <row r="47" spans="1:3">
      <c r="A47" s="99"/>
      <c r="B47" s="104" t="s">
        <v>1295</v>
      </c>
      <c r="C47" s="99"/>
    </row>
    <row r="48" spans="1:3" ht="23.25" thickBot="1">
      <c r="A48" s="99"/>
      <c r="B48" s="105" t="s">
        <v>1296</v>
      </c>
      <c r="C48" s="99"/>
    </row>
    <row r="49" spans="1:3" ht="22.5">
      <c r="A49" s="99"/>
      <c r="B49" s="110" t="s">
        <v>688</v>
      </c>
      <c r="C49" s="99"/>
    </row>
    <row r="50" spans="1:3">
      <c r="A50" s="99"/>
      <c r="B50" s="99"/>
      <c r="C50" s="99"/>
    </row>
  </sheetData>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P5820"/>
  <sheetViews>
    <sheetView view="pageBreakPreview" zoomScaleNormal="100" zoomScaleSheetLayoutView="100" workbookViewId="0">
      <pane ySplit="9" topLeftCell="A10" activePane="bottomLeft" state="frozen"/>
      <selection activeCell="G12" sqref="G12:K12"/>
      <selection pane="bottomLeft" activeCell="I2" sqref="I2"/>
    </sheetView>
  </sheetViews>
  <sheetFormatPr baseColWidth="10" defaultRowHeight="12.75"/>
  <cols>
    <col min="1" max="1" width="7.140625" style="122" customWidth="1"/>
    <col min="2" max="2" width="4.140625" style="122" customWidth="1"/>
    <col min="3" max="3" width="15.5703125" style="189" customWidth="1"/>
    <col min="4" max="4" width="12.28515625" style="122" bestFit="1" customWidth="1"/>
    <col min="5" max="5" width="14" style="122" customWidth="1"/>
    <col min="6" max="6" width="12.140625" style="122" customWidth="1"/>
    <col min="7" max="7" width="9.42578125" style="122" customWidth="1"/>
    <col min="8" max="8" width="12.42578125" style="122" customWidth="1"/>
    <col min="9" max="9" width="50.28515625" style="129" customWidth="1"/>
    <col min="10" max="13" width="7.28515625" style="122" customWidth="1"/>
    <col min="14" max="15" width="16.85546875" style="198" customWidth="1"/>
    <col min="16" max="16" width="13.85546875" style="122" customWidth="1"/>
    <col min="17" max="16384" width="11.42578125" style="118"/>
  </cols>
  <sheetData>
    <row r="1" spans="1:16">
      <c r="A1" s="206" t="s">
        <v>37</v>
      </c>
      <c r="B1" s="206"/>
      <c r="C1" s="206"/>
      <c r="D1" s="206"/>
      <c r="E1" s="206"/>
      <c r="F1" s="206"/>
      <c r="G1" s="206"/>
      <c r="H1" s="206"/>
      <c r="I1" s="206"/>
      <c r="J1" s="206"/>
      <c r="K1" s="130"/>
      <c r="L1" s="130"/>
      <c r="M1" s="130"/>
      <c r="N1" s="201"/>
      <c r="O1" s="201"/>
      <c r="P1" s="130"/>
    </row>
    <row r="2" spans="1:16" ht="15.75">
      <c r="A2" s="206" t="s">
        <v>3948</v>
      </c>
      <c r="B2" s="206"/>
      <c r="C2" s="206"/>
      <c r="D2" s="206"/>
      <c r="E2" s="206"/>
      <c r="F2" s="206"/>
      <c r="G2" s="206"/>
      <c r="H2" s="206"/>
      <c r="I2" s="206"/>
      <c r="J2" s="206"/>
      <c r="K2" s="130"/>
      <c r="L2" s="130"/>
      <c r="M2" s="130"/>
      <c r="N2" s="201"/>
      <c r="O2" s="201"/>
      <c r="P2" s="130"/>
    </row>
    <row r="3" spans="1:16">
      <c r="A3" s="206" t="s">
        <v>39</v>
      </c>
      <c r="B3" s="206"/>
      <c r="C3" s="206"/>
      <c r="D3" s="206"/>
      <c r="E3" s="206"/>
      <c r="F3" s="206"/>
      <c r="G3" s="206"/>
      <c r="H3" s="206"/>
      <c r="I3" s="206"/>
      <c r="J3" s="206"/>
      <c r="K3" s="130"/>
      <c r="L3" s="130"/>
      <c r="M3" s="130"/>
      <c r="N3" s="201"/>
      <c r="O3" s="201"/>
      <c r="P3" s="130"/>
    </row>
    <row r="4" spans="1:16">
      <c r="A4" s="206" t="s">
        <v>12252</v>
      </c>
      <c r="B4" s="206"/>
      <c r="C4" s="206"/>
      <c r="D4" s="206"/>
      <c r="E4" s="206"/>
      <c r="F4" s="206"/>
      <c r="G4" s="206"/>
      <c r="H4" s="206"/>
      <c r="I4" s="206"/>
      <c r="J4" s="206"/>
      <c r="K4" s="130"/>
      <c r="L4" s="130"/>
      <c r="M4" s="130"/>
      <c r="N4" s="201"/>
      <c r="O4" s="201"/>
      <c r="P4" s="130"/>
    </row>
    <row r="5" spans="1:16">
      <c r="A5" s="121" t="s">
        <v>12254</v>
      </c>
      <c r="B5" s="116"/>
      <c r="C5" s="116"/>
      <c r="D5" s="116"/>
      <c r="E5" s="132"/>
      <c r="F5" s="116"/>
      <c r="G5" s="116"/>
      <c r="H5" s="116"/>
      <c r="I5" s="126"/>
      <c r="J5" s="117"/>
      <c r="K5" s="130"/>
      <c r="L5" s="130"/>
      <c r="M5" s="130"/>
      <c r="N5" s="201"/>
      <c r="O5" s="201"/>
      <c r="P5" s="130"/>
    </row>
    <row r="6" spans="1:16">
      <c r="A6" s="121"/>
      <c r="B6" s="116"/>
      <c r="C6" s="116"/>
      <c r="D6" s="116"/>
      <c r="E6" s="132"/>
      <c r="F6" s="116"/>
      <c r="G6" s="116"/>
      <c r="H6" s="116"/>
      <c r="I6" s="126"/>
      <c r="J6" s="117"/>
      <c r="K6" s="130"/>
      <c r="L6" s="130"/>
      <c r="M6" s="130"/>
      <c r="N6" s="201"/>
      <c r="O6" s="201"/>
      <c r="P6" s="130"/>
    </row>
    <row r="7" spans="1:16">
      <c r="A7" s="123"/>
      <c r="B7" s="123"/>
      <c r="C7" s="188"/>
      <c r="D7" s="123"/>
      <c r="E7" s="123"/>
      <c r="F7" s="123"/>
      <c r="G7" s="123"/>
      <c r="H7" s="123"/>
      <c r="I7" s="127"/>
      <c r="J7" s="331" t="s">
        <v>1349</v>
      </c>
      <c r="K7" s="332"/>
      <c r="L7" s="331" t="s">
        <v>1348</v>
      </c>
      <c r="M7" s="332"/>
      <c r="N7" s="333"/>
      <c r="O7" s="333"/>
      <c r="P7" s="123"/>
    </row>
    <row r="8" spans="1:16" ht="12.75" customHeight="1">
      <c r="A8" s="334" t="s">
        <v>1350</v>
      </c>
      <c r="B8" s="334" t="s">
        <v>1351</v>
      </c>
      <c r="C8" s="330" t="s">
        <v>1362</v>
      </c>
      <c r="D8" s="330" t="s">
        <v>1345</v>
      </c>
      <c r="E8" s="330" t="s">
        <v>1343</v>
      </c>
      <c r="F8" s="330" t="s">
        <v>1344</v>
      </c>
      <c r="G8" s="330" t="s">
        <v>1346</v>
      </c>
      <c r="H8" s="334" t="s">
        <v>1370</v>
      </c>
      <c r="I8" s="330" t="s">
        <v>1347</v>
      </c>
      <c r="J8" s="334" t="s">
        <v>1353</v>
      </c>
      <c r="K8" s="334" t="s">
        <v>1354</v>
      </c>
      <c r="L8" s="334" t="s">
        <v>1352</v>
      </c>
      <c r="M8" s="334" t="s">
        <v>1355</v>
      </c>
      <c r="N8" s="329" t="s">
        <v>1356</v>
      </c>
      <c r="O8" s="330" t="s">
        <v>1357</v>
      </c>
      <c r="P8" s="330" t="s">
        <v>1365</v>
      </c>
    </row>
    <row r="9" spans="1:16">
      <c r="A9" s="334"/>
      <c r="B9" s="334"/>
      <c r="C9" s="330"/>
      <c r="D9" s="330"/>
      <c r="E9" s="330"/>
      <c r="F9" s="330"/>
      <c r="G9" s="330"/>
      <c r="H9" s="334"/>
      <c r="I9" s="330"/>
      <c r="J9" s="334"/>
      <c r="K9" s="334"/>
      <c r="L9" s="334"/>
      <c r="M9" s="334"/>
      <c r="N9" s="329"/>
      <c r="O9" s="330"/>
      <c r="P9" s="330"/>
    </row>
    <row r="10" spans="1:16" ht="51">
      <c r="A10" s="266">
        <v>340</v>
      </c>
      <c r="B10" s="124"/>
      <c r="C10" s="125" t="s">
        <v>814</v>
      </c>
      <c r="D10" s="119">
        <v>43102</v>
      </c>
      <c r="E10" s="120" t="s">
        <v>1423</v>
      </c>
      <c r="F10" s="120" t="s">
        <v>6</v>
      </c>
      <c r="G10" s="120">
        <v>632267</v>
      </c>
      <c r="H10" s="124"/>
      <c r="I10" s="128" t="s">
        <v>2735</v>
      </c>
      <c r="J10" s="124"/>
      <c r="K10" s="124"/>
      <c r="L10" s="124"/>
      <c r="M10" s="124"/>
      <c r="N10" s="213">
        <v>0</v>
      </c>
      <c r="O10" s="213">
        <v>78676.59</v>
      </c>
      <c r="P10" s="124" t="s">
        <v>1315</v>
      </c>
    </row>
    <row r="11" spans="1:16" ht="51">
      <c r="A11" s="266">
        <v>340</v>
      </c>
      <c r="B11" s="124"/>
      <c r="C11" s="125" t="s">
        <v>814</v>
      </c>
      <c r="D11" s="119">
        <v>43102</v>
      </c>
      <c r="E11" s="120" t="s">
        <v>1424</v>
      </c>
      <c r="F11" s="120" t="s">
        <v>6</v>
      </c>
      <c r="G11" s="120">
        <v>632269</v>
      </c>
      <c r="H11" s="124"/>
      <c r="I11" s="128" t="s">
        <v>2736</v>
      </c>
      <c r="J11" s="124"/>
      <c r="K11" s="124"/>
      <c r="L11" s="124"/>
      <c r="M11" s="124"/>
      <c r="N11" s="214">
        <v>0</v>
      </c>
      <c r="O11" s="214">
        <v>79070.69</v>
      </c>
      <c r="P11" s="124" t="s">
        <v>1315</v>
      </c>
    </row>
    <row r="12" spans="1:16" ht="63.75">
      <c r="A12" s="266">
        <v>291</v>
      </c>
      <c r="B12" s="124"/>
      <c r="C12" s="125" t="s">
        <v>794</v>
      </c>
      <c r="D12" s="119">
        <v>43102</v>
      </c>
      <c r="E12" s="120" t="s">
        <v>1425</v>
      </c>
      <c r="F12" s="120" t="s">
        <v>6</v>
      </c>
      <c r="G12" s="120">
        <v>910065</v>
      </c>
      <c r="H12" s="124"/>
      <c r="I12" s="128" t="s">
        <v>2737</v>
      </c>
      <c r="J12" s="124"/>
      <c r="K12" s="124"/>
      <c r="L12" s="124"/>
      <c r="M12" s="124"/>
      <c r="N12" s="214">
        <v>0</v>
      </c>
      <c r="O12" s="214">
        <v>3794033.87</v>
      </c>
      <c r="P12" s="124" t="s">
        <v>1315</v>
      </c>
    </row>
    <row r="13" spans="1:16" ht="76.5">
      <c r="A13" s="266">
        <v>41</v>
      </c>
      <c r="B13" s="124"/>
      <c r="C13" s="125" t="s">
        <v>697</v>
      </c>
      <c r="D13" s="119">
        <v>43102</v>
      </c>
      <c r="E13" s="120" t="s">
        <v>1426</v>
      </c>
      <c r="F13" s="120" t="s">
        <v>1316</v>
      </c>
      <c r="G13" s="120">
        <v>16202380</v>
      </c>
      <c r="H13" s="124"/>
      <c r="I13" s="128" t="s">
        <v>2738</v>
      </c>
      <c r="J13" s="124"/>
      <c r="K13" s="124"/>
      <c r="L13" s="124"/>
      <c r="M13" s="124"/>
      <c r="N13" s="214">
        <v>260</v>
      </c>
      <c r="O13" s="214">
        <v>0</v>
      </c>
      <c r="P13" s="124" t="s">
        <v>1315</v>
      </c>
    </row>
    <row r="14" spans="1:16" ht="76.5">
      <c r="A14" s="266" t="s">
        <v>620</v>
      </c>
      <c r="B14" s="124"/>
      <c r="C14" s="125" t="s">
        <v>714</v>
      </c>
      <c r="D14" s="119">
        <v>43102</v>
      </c>
      <c r="E14" s="120" t="s">
        <v>1427</v>
      </c>
      <c r="F14" s="120" t="s">
        <v>11</v>
      </c>
      <c r="G14" s="120">
        <v>910101</v>
      </c>
      <c r="H14" s="124"/>
      <c r="I14" s="128" t="s">
        <v>2739</v>
      </c>
      <c r="J14" s="124"/>
      <c r="K14" s="124"/>
      <c r="L14" s="124"/>
      <c r="M14" s="124"/>
      <c r="N14" s="214">
        <v>50</v>
      </c>
      <c r="O14" s="214">
        <v>0</v>
      </c>
      <c r="P14" s="124" t="s">
        <v>1315</v>
      </c>
    </row>
    <row r="15" spans="1:16" ht="63.75">
      <c r="A15" s="266" t="s">
        <v>619</v>
      </c>
      <c r="B15" s="124"/>
      <c r="C15" s="125" t="s">
        <v>713</v>
      </c>
      <c r="D15" s="119">
        <v>43102</v>
      </c>
      <c r="E15" s="120" t="s">
        <v>1428</v>
      </c>
      <c r="F15" s="120" t="s">
        <v>11</v>
      </c>
      <c r="G15" s="120">
        <v>910074</v>
      </c>
      <c r="H15" s="124"/>
      <c r="I15" s="128" t="s">
        <v>2740</v>
      </c>
      <c r="J15" s="124"/>
      <c r="K15" s="124"/>
      <c r="L15" s="124"/>
      <c r="M15" s="124"/>
      <c r="N15" s="214">
        <v>50</v>
      </c>
      <c r="O15" s="214">
        <v>0</v>
      </c>
      <c r="P15" s="124" t="s">
        <v>1315</v>
      </c>
    </row>
    <row r="16" spans="1:16" ht="89.25">
      <c r="A16" s="266">
        <v>132</v>
      </c>
      <c r="B16" s="124"/>
      <c r="C16" s="125" t="s">
        <v>728</v>
      </c>
      <c r="D16" s="119">
        <v>43102</v>
      </c>
      <c r="E16" s="120" t="s">
        <v>1429</v>
      </c>
      <c r="F16" s="120" t="s">
        <v>11</v>
      </c>
      <c r="G16" s="120">
        <v>910084</v>
      </c>
      <c r="H16" s="124"/>
      <c r="I16" s="128" t="s">
        <v>2741</v>
      </c>
      <c r="J16" s="124"/>
      <c r="K16" s="124"/>
      <c r="L16" s="124"/>
      <c r="M16" s="124"/>
      <c r="N16" s="214">
        <v>270</v>
      </c>
      <c r="O16" s="214">
        <v>0</v>
      </c>
      <c r="P16" s="124" t="s">
        <v>1315</v>
      </c>
    </row>
    <row r="17" spans="1:16" ht="76.5">
      <c r="A17" s="266" t="s">
        <v>620</v>
      </c>
      <c r="B17" s="124"/>
      <c r="C17" s="125" t="s">
        <v>714</v>
      </c>
      <c r="D17" s="119">
        <v>43102</v>
      </c>
      <c r="E17" s="120" t="s">
        <v>1430</v>
      </c>
      <c r="F17" s="120" t="s">
        <v>13</v>
      </c>
      <c r="G17" s="120">
        <v>910101</v>
      </c>
      <c r="H17" s="124"/>
      <c r="I17" s="128" t="s">
        <v>2742</v>
      </c>
      <c r="J17" s="124"/>
      <c r="K17" s="124"/>
      <c r="L17" s="124"/>
      <c r="M17" s="124"/>
      <c r="N17" s="214">
        <v>21853</v>
      </c>
      <c r="O17" s="214">
        <v>0</v>
      </c>
      <c r="P17" s="124" t="s">
        <v>1315</v>
      </c>
    </row>
    <row r="18" spans="1:16" ht="76.5">
      <c r="A18" s="266" t="s">
        <v>620</v>
      </c>
      <c r="B18" s="124"/>
      <c r="C18" s="125" t="s">
        <v>714</v>
      </c>
      <c r="D18" s="119">
        <v>43102</v>
      </c>
      <c r="E18" s="120" t="s">
        <v>1431</v>
      </c>
      <c r="F18" s="120" t="s">
        <v>13</v>
      </c>
      <c r="G18" s="120">
        <v>910043</v>
      </c>
      <c r="H18" s="124"/>
      <c r="I18" s="128" t="s">
        <v>2743</v>
      </c>
      <c r="J18" s="124"/>
      <c r="K18" s="124"/>
      <c r="L18" s="124"/>
      <c r="M18" s="124"/>
      <c r="N18" s="214">
        <v>6711780</v>
      </c>
      <c r="O18" s="214">
        <v>0</v>
      </c>
      <c r="P18" s="124" t="s">
        <v>1315</v>
      </c>
    </row>
    <row r="19" spans="1:16" ht="51">
      <c r="A19" s="266" t="s">
        <v>622</v>
      </c>
      <c r="B19" s="124"/>
      <c r="C19" s="125" t="s">
        <v>715</v>
      </c>
      <c r="D19" s="119">
        <v>43103</v>
      </c>
      <c r="E19" s="120" t="s">
        <v>1432</v>
      </c>
      <c r="F19" s="120" t="s">
        <v>6</v>
      </c>
      <c r="G19" s="120">
        <v>926353</v>
      </c>
      <c r="H19" s="124"/>
      <c r="I19" s="128" t="s">
        <v>1378</v>
      </c>
      <c r="J19" s="124"/>
      <c r="K19" s="124"/>
      <c r="L19" s="124"/>
      <c r="M19" s="124"/>
      <c r="N19" s="214">
        <v>0</v>
      </c>
      <c r="O19" s="214">
        <v>727.31</v>
      </c>
      <c r="P19" s="124" t="s">
        <v>1315</v>
      </c>
    </row>
    <row r="20" spans="1:16" ht="63.75">
      <c r="A20" s="266" t="s">
        <v>622</v>
      </c>
      <c r="B20" s="124"/>
      <c r="C20" s="125" t="s">
        <v>715</v>
      </c>
      <c r="D20" s="119">
        <v>43103</v>
      </c>
      <c r="E20" s="120" t="s">
        <v>1433</v>
      </c>
      <c r="F20" s="120" t="s">
        <v>6</v>
      </c>
      <c r="G20" s="120">
        <v>910156</v>
      </c>
      <c r="H20" s="124"/>
      <c r="I20" s="128" t="s">
        <v>2744</v>
      </c>
      <c r="J20" s="124"/>
      <c r="K20" s="124"/>
      <c r="L20" s="124"/>
      <c r="M20" s="124"/>
      <c r="N20" s="214">
        <v>0</v>
      </c>
      <c r="O20" s="214">
        <v>4854.79</v>
      </c>
      <c r="P20" s="124" t="s">
        <v>1315</v>
      </c>
    </row>
    <row r="21" spans="1:16" ht="63.75">
      <c r="A21" s="266" t="s">
        <v>622</v>
      </c>
      <c r="B21" s="124"/>
      <c r="C21" s="125" t="s">
        <v>715</v>
      </c>
      <c r="D21" s="119">
        <v>43103</v>
      </c>
      <c r="E21" s="120" t="s">
        <v>1434</v>
      </c>
      <c r="F21" s="120" t="s">
        <v>6</v>
      </c>
      <c r="G21" s="120">
        <v>910157</v>
      </c>
      <c r="H21" s="124"/>
      <c r="I21" s="128" t="s">
        <v>2745</v>
      </c>
      <c r="J21" s="124"/>
      <c r="K21" s="124"/>
      <c r="L21" s="124"/>
      <c r="M21" s="124"/>
      <c r="N21" s="214">
        <v>0</v>
      </c>
      <c r="O21" s="214">
        <v>339929.98</v>
      </c>
      <c r="P21" s="124" t="s">
        <v>1315</v>
      </c>
    </row>
    <row r="22" spans="1:16" ht="63.75">
      <c r="A22" s="266" t="s">
        <v>622</v>
      </c>
      <c r="B22" s="124"/>
      <c r="C22" s="125" t="s">
        <v>715</v>
      </c>
      <c r="D22" s="119">
        <v>43103</v>
      </c>
      <c r="E22" s="120" t="s">
        <v>1435</v>
      </c>
      <c r="F22" s="120" t="s">
        <v>6</v>
      </c>
      <c r="G22" s="120">
        <v>910158</v>
      </c>
      <c r="H22" s="124"/>
      <c r="I22" s="128" t="s">
        <v>2746</v>
      </c>
      <c r="J22" s="124"/>
      <c r="K22" s="124"/>
      <c r="L22" s="124"/>
      <c r="M22" s="124"/>
      <c r="N22" s="214">
        <v>0</v>
      </c>
      <c r="O22" s="214">
        <v>200</v>
      </c>
      <c r="P22" s="124" t="s">
        <v>1315</v>
      </c>
    </row>
    <row r="23" spans="1:16" ht="76.5">
      <c r="A23" s="266">
        <v>25</v>
      </c>
      <c r="B23" s="124"/>
      <c r="C23" s="125" t="s">
        <v>694</v>
      </c>
      <c r="D23" s="119">
        <v>43103</v>
      </c>
      <c r="E23" s="120" t="s">
        <v>1436</v>
      </c>
      <c r="F23" s="120" t="s">
        <v>6</v>
      </c>
      <c r="G23" s="120">
        <v>910164</v>
      </c>
      <c r="H23" s="124"/>
      <c r="I23" s="128" t="s">
        <v>2747</v>
      </c>
      <c r="J23" s="124"/>
      <c r="K23" s="124"/>
      <c r="L23" s="124"/>
      <c r="M23" s="124"/>
      <c r="N23" s="214">
        <v>0</v>
      </c>
      <c r="O23" s="214">
        <v>743.76</v>
      </c>
      <c r="P23" s="124" t="s">
        <v>1315</v>
      </c>
    </row>
    <row r="24" spans="1:16" ht="76.5">
      <c r="A24" s="266" t="s">
        <v>620</v>
      </c>
      <c r="B24" s="124"/>
      <c r="C24" s="125" t="s">
        <v>714</v>
      </c>
      <c r="D24" s="119">
        <v>43103</v>
      </c>
      <c r="E24" s="120" t="s">
        <v>1437</v>
      </c>
      <c r="F24" s="120" t="s">
        <v>13</v>
      </c>
      <c r="G24" s="120">
        <v>910134</v>
      </c>
      <c r="H24" s="124"/>
      <c r="I24" s="128" t="s">
        <v>2749</v>
      </c>
      <c r="J24" s="124"/>
      <c r="K24" s="124"/>
      <c r="L24" s="124"/>
      <c r="M24" s="124"/>
      <c r="N24" s="214">
        <v>22025</v>
      </c>
      <c r="O24" s="214">
        <v>0</v>
      </c>
      <c r="P24" s="124" t="s">
        <v>1315</v>
      </c>
    </row>
    <row r="25" spans="1:16" ht="76.5">
      <c r="A25" s="266" t="s">
        <v>620</v>
      </c>
      <c r="B25" s="124"/>
      <c r="C25" s="125" t="s">
        <v>714</v>
      </c>
      <c r="D25" s="119">
        <v>43103</v>
      </c>
      <c r="E25" s="120" t="s">
        <v>1438</v>
      </c>
      <c r="F25" s="120" t="s">
        <v>11</v>
      </c>
      <c r="G25" s="120">
        <v>910134</v>
      </c>
      <c r="H25" s="124"/>
      <c r="I25" s="128" t="s">
        <v>2750</v>
      </c>
      <c r="J25" s="124"/>
      <c r="K25" s="124"/>
      <c r="L25" s="124"/>
      <c r="M25" s="124"/>
      <c r="N25" s="214">
        <v>50</v>
      </c>
      <c r="O25" s="214">
        <v>0</v>
      </c>
      <c r="P25" s="124" t="s">
        <v>1315</v>
      </c>
    </row>
    <row r="26" spans="1:16" ht="76.5">
      <c r="A26" s="266">
        <v>132</v>
      </c>
      <c r="B26" s="124"/>
      <c r="C26" s="125" t="s">
        <v>728</v>
      </c>
      <c r="D26" s="119">
        <v>43103</v>
      </c>
      <c r="E26" s="120" t="s">
        <v>1439</v>
      </c>
      <c r="F26" s="120" t="s">
        <v>11</v>
      </c>
      <c r="G26" s="120">
        <v>910136</v>
      </c>
      <c r="H26" s="124"/>
      <c r="I26" s="128" t="s">
        <v>2751</v>
      </c>
      <c r="J26" s="124"/>
      <c r="K26" s="124"/>
      <c r="L26" s="124"/>
      <c r="M26" s="124"/>
      <c r="N26" s="214">
        <v>595.1</v>
      </c>
      <c r="O26" s="214">
        <v>0</v>
      </c>
      <c r="P26" s="124" t="s">
        <v>1315</v>
      </c>
    </row>
    <row r="27" spans="1:16" ht="76.5">
      <c r="A27" s="266" t="s">
        <v>620</v>
      </c>
      <c r="B27" s="124"/>
      <c r="C27" s="125" t="s">
        <v>714</v>
      </c>
      <c r="D27" s="119">
        <v>43103</v>
      </c>
      <c r="E27" s="120" t="s">
        <v>1440</v>
      </c>
      <c r="F27" s="120" t="s">
        <v>11</v>
      </c>
      <c r="G27" s="120">
        <v>10211</v>
      </c>
      <c r="H27" s="124"/>
      <c r="I27" s="128" t="s">
        <v>2752</v>
      </c>
      <c r="J27" s="124"/>
      <c r="K27" s="124"/>
      <c r="L27" s="124"/>
      <c r="M27" s="124"/>
      <c r="N27" s="214">
        <v>4355.68</v>
      </c>
      <c r="O27" s="214">
        <v>0</v>
      </c>
      <c r="P27" s="124" t="s">
        <v>1315</v>
      </c>
    </row>
    <row r="28" spans="1:16" ht="63.75">
      <c r="A28" s="266">
        <v>25</v>
      </c>
      <c r="B28" s="124"/>
      <c r="C28" s="125" t="s">
        <v>694</v>
      </c>
      <c r="D28" s="119">
        <v>43104</v>
      </c>
      <c r="E28" s="120" t="s">
        <v>1441</v>
      </c>
      <c r="F28" s="120" t="s">
        <v>6</v>
      </c>
      <c r="G28" s="120">
        <v>910227</v>
      </c>
      <c r="H28" s="124"/>
      <c r="I28" s="128" t="s">
        <v>2753</v>
      </c>
      <c r="J28" s="124"/>
      <c r="K28" s="124"/>
      <c r="L28" s="124"/>
      <c r="M28" s="124"/>
      <c r="N28" s="214">
        <v>0</v>
      </c>
      <c r="O28" s="214">
        <v>600000</v>
      </c>
      <c r="P28" s="124" t="s">
        <v>1315</v>
      </c>
    </row>
    <row r="29" spans="1:16" ht="76.5">
      <c r="A29" s="266" t="s">
        <v>620</v>
      </c>
      <c r="B29" s="124"/>
      <c r="C29" s="125" t="s">
        <v>714</v>
      </c>
      <c r="D29" s="119">
        <v>43104</v>
      </c>
      <c r="E29" s="120" t="s">
        <v>1442</v>
      </c>
      <c r="F29" s="120" t="s">
        <v>6</v>
      </c>
      <c r="G29" s="120">
        <v>910229</v>
      </c>
      <c r="H29" s="124"/>
      <c r="I29" s="128" t="s">
        <v>2754</v>
      </c>
      <c r="J29" s="124"/>
      <c r="K29" s="124"/>
      <c r="L29" s="124"/>
      <c r="M29" s="124"/>
      <c r="N29" s="214">
        <v>0</v>
      </c>
      <c r="O29" s="214">
        <v>1000000000</v>
      </c>
      <c r="P29" s="124" t="s">
        <v>1315</v>
      </c>
    </row>
    <row r="30" spans="1:16" ht="51">
      <c r="A30" s="266">
        <v>513</v>
      </c>
      <c r="B30" s="124"/>
      <c r="C30" s="125" t="s">
        <v>201</v>
      </c>
      <c r="D30" s="119">
        <v>43104</v>
      </c>
      <c r="E30" s="120" t="s">
        <v>1443</v>
      </c>
      <c r="F30" s="120" t="s">
        <v>15</v>
      </c>
      <c r="G30" s="120">
        <v>634129</v>
      </c>
      <c r="H30" s="124"/>
      <c r="I30" s="128" t="s">
        <v>2755</v>
      </c>
      <c r="J30" s="124"/>
      <c r="K30" s="124"/>
      <c r="L30" s="124"/>
      <c r="M30" s="124"/>
      <c r="N30" s="214">
        <v>50</v>
      </c>
      <c r="O30" s="214">
        <v>0</v>
      </c>
      <c r="P30" s="124" t="s">
        <v>1315</v>
      </c>
    </row>
    <row r="31" spans="1:16" ht="51">
      <c r="A31" s="266">
        <v>513</v>
      </c>
      <c r="B31" s="124"/>
      <c r="C31" s="125" t="s">
        <v>201</v>
      </c>
      <c r="D31" s="119">
        <v>43104</v>
      </c>
      <c r="E31" s="120" t="s">
        <v>1444</v>
      </c>
      <c r="F31" s="120" t="s">
        <v>15</v>
      </c>
      <c r="G31" s="120">
        <v>634131</v>
      </c>
      <c r="H31" s="124"/>
      <c r="I31" s="128" t="s">
        <v>2755</v>
      </c>
      <c r="J31" s="124"/>
      <c r="K31" s="124"/>
      <c r="L31" s="124"/>
      <c r="M31" s="124"/>
      <c r="N31" s="214">
        <v>50</v>
      </c>
      <c r="O31" s="214">
        <v>0</v>
      </c>
      <c r="P31" s="124" t="s">
        <v>1315</v>
      </c>
    </row>
    <row r="32" spans="1:16" ht="76.5">
      <c r="A32" s="266" t="s">
        <v>620</v>
      </c>
      <c r="B32" s="124"/>
      <c r="C32" s="125" t="s">
        <v>714</v>
      </c>
      <c r="D32" s="119">
        <v>43104</v>
      </c>
      <c r="E32" s="120" t="s">
        <v>1445</v>
      </c>
      <c r="F32" s="120" t="s">
        <v>20</v>
      </c>
      <c r="G32" s="120">
        <v>10307</v>
      </c>
      <c r="H32" s="124"/>
      <c r="I32" s="128" t="s">
        <v>2756</v>
      </c>
      <c r="J32" s="124"/>
      <c r="K32" s="124"/>
      <c r="L32" s="124"/>
      <c r="M32" s="124"/>
      <c r="N32" s="214">
        <v>95346176.680000007</v>
      </c>
      <c r="O32" s="214">
        <v>0</v>
      </c>
      <c r="P32" s="124" t="s">
        <v>1315</v>
      </c>
    </row>
    <row r="33" spans="1:16" ht="89.25">
      <c r="A33" s="266" t="s">
        <v>620</v>
      </c>
      <c r="B33" s="124"/>
      <c r="C33" s="125" t="s">
        <v>714</v>
      </c>
      <c r="D33" s="119">
        <v>43104</v>
      </c>
      <c r="E33" s="120" t="s">
        <v>1446</v>
      </c>
      <c r="F33" s="120" t="s">
        <v>11</v>
      </c>
      <c r="G33" s="120">
        <v>10307</v>
      </c>
      <c r="H33" s="124"/>
      <c r="I33" s="128" t="s">
        <v>2757</v>
      </c>
      <c r="J33" s="124"/>
      <c r="K33" s="124"/>
      <c r="L33" s="124"/>
      <c r="M33" s="124"/>
      <c r="N33" s="214">
        <v>66792.320000000007</v>
      </c>
      <c r="O33" s="214">
        <v>0</v>
      </c>
      <c r="P33" s="124" t="s">
        <v>1315</v>
      </c>
    </row>
    <row r="34" spans="1:16" ht="76.5">
      <c r="A34" s="266" t="s">
        <v>620</v>
      </c>
      <c r="B34" s="124"/>
      <c r="C34" s="125" t="s">
        <v>714</v>
      </c>
      <c r="D34" s="119">
        <v>43104</v>
      </c>
      <c r="E34" s="120" t="s">
        <v>1447</v>
      </c>
      <c r="F34" s="120" t="s">
        <v>13</v>
      </c>
      <c r="G34" s="120">
        <v>910218</v>
      </c>
      <c r="H34" s="124"/>
      <c r="I34" s="128" t="s">
        <v>2758</v>
      </c>
      <c r="J34" s="124"/>
      <c r="K34" s="124"/>
      <c r="L34" s="124"/>
      <c r="M34" s="124"/>
      <c r="N34" s="214">
        <v>144420</v>
      </c>
      <c r="O34" s="214">
        <v>0</v>
      </c>
      <c r="P34" s="124" t="s">
        <v>1315</v>
      </c>
    </row>
    <row r="35" spans="1:16" ht="76.5">
      <c r="A35" s="266" t="s">
        <v>620</v>
      </c>
      <c r="B35" s="124"/>
      <c r="C35" s="125" t="s">
        <v>714</v>
      </c>
      <c r="D35" s="119">
        <v>43104</v>
      </c>
      <c r="E35" s="120" t="s">
        <v>1448</v>
      </c>
      <c r="F35" s="120" t="s">
        <v>11</v>
      </c>
      <c r="G35" s="120">
        <v>910218</v>
      </c>
      <c r="H35" s="124"/>
      <c r="I35" s="128" t="s">
        <v>2759</v>
      </c>
      <c r="J35" s="124"/>
      <c r="K35" s="124"/>
      <c r="L35" s="124"/>
      <c r="M35" s="124"/>
      <c r="N35" s="214">
        <v>50</v>
      </c>
      <c r="O35" s="214">
        <v>0</v>
      </c>
      <c r="P35" s="124" t="s">
        <v>1315</v>
      </c>
    </row>
    <row r="36" spans="1:16" ht="51">
      <c r="A36" s="266" t="s">
        <v>619</v>
      </c>
      <c r="B36" s="124"/>
      <c r="C36" s="125" t="s">
        <v>713</v>
      </c>
      <c r="D36" s="119">
        <v>43104</v>
      </c>
      <c r="E36" s="120" t="s">
        <v>1449</v>
      </c>
      <c r="F36" s="120" t="s">
        <v>11</v>
      </c>
      <c r="G36" s="120">
        <v>910232</v>
      </c>
      <c r="H36" s="124"/>
      <c r="I36" s="128" t="s">
        <v>2760</v>
      </c>
      <c r="J36" s="124"/>
      <c r="K36" s="124"/>
      <c r="L36" s="124"/>
      <c r="M36" s="124"/>
      <c r="N36" s="214">
        <v>50</v>
      </c>
      <c r="O36" s="214">
        <v>0</v>
      </c>
      <c r="P36" s="124" t="s">
        <v>1315</v>
      </c>
    </row>
    <row r="37" spans="1:16" ht="51">
      <c r="A37" s="266">
        <v>340</v>
      </c>
      <c r="B37" s="124"/>
      <c r="C37" s="125" t="s">
        <v>814</v>
      </c>
      <c r="D37" s="119">
        <v>43105</v>
      </c>
      <c r="E37" s="120" t="s">
        <v>1450</v>
      </c>
      <c r="F37" s="120" t="s">
        <v>6</v>
      </c>
      <c r="G37" s="120">
        <v>634896</v>
      </c>
      <c r="H37" s="124"/>
      <c r="I37" s="128" t="s">
        <v>2761</v>
      </c>
      <c r="J37" s="124"/>
      <c r="K37" s="124"/>
      <c r="L37" s="124"/>
      <c r="M37" s="124"/>
      <c r="N37" s="214">
        <v>0</v>
      </c>
      <c r="O37" s="214">
        <v>4342.38</v>
      </c>
      <c r="P37" s="124" t="s">
        <v>1315</v>
      </c>
    </row>
    <row r="38" spans="1:16" ht="38.25">
      <c r="A38" s="266" t="s">
        <v>620</v>
      </c>
      <c r="B38" s="124"/>
      <c r="C38" s="125" t="s">
        <v>714</v>
      </c>
      <c r="D38" s="119">
        <v>43105</v>
      </c>
      <c r="E38" s="120" t="s">
        <v>1451</v>
      </c>
      <c r="F38" s="120" t="s">
        <v>1316</v>
      </c>
      <c r="G38" s="120">
        <v>16229206</v>
      </c>
      <c r="H38" s="124"/>
      <c r="I38" s="128" t="s">
        <v>2762</v>
      </c>
      <c r="J38" s="124"/>
      <c r="K38" s="124"/>
      <c r="L38" s="124"/>
      <c r="M38" s="124"/>
      <c r="N38" s="214">
        <v>0</v>
      </c>
      <c r="O38" s="214">
        <v>9999.61</v>
      </c>
      <c r="P38" s="124" t="s">
        <v>1315</v>
      </c>
    </row>
    <row r="39" spans="1:16" ht="63.75">
      <c r="A39" s="266" t="s">
        <v>620</v>
      </c>
      <c r="B39" s="124"/>
      <c r="C39" s="125" t="s">
        <v>714</v>
      </c>
      <c r="D39" s="119">
        <v>43105</v>
      </c>
      <c r="E39" s="120" t="s">
        <v>1452</v>
      </c>
      <c r="F39" s="120" t="s">
        <v>1316</v>
      </c>
      <c r="G39" s="120">
        <v>16229204</v>
      </c>
      <c r="H39" s="124"/>
      <c r="I39" s="128" t="s">
        <v>2763</v>
      </c>
      <c r="J39" s="124"/>
      <c r="K39" s="124"/>
      <c r="L39" s="124"/>
      <c r="M39" s="124"/>
      <c r="N39" s="214">
        <v>0</v>
      </c>
      <c r="O39" s="214">
        <v>2417.67</v>
      </c>
      <c r="P39" s="124" t="s">
        <v>1315</v>
      </c>
    </row>
    <row r="40" spans="1:16" ht="51">
      <c r="A40" s="266" t="s">
        <v>619</v>
      </c>
      <c r="B40" s="124"/>
      <c r="C40" s="125" t="s">
        <v>713</v>
      </c>
      <c r="D40" s="119">
        <v>43105</v>
      </c>
      <c r="E40" s="120" t="s">
        <v>1453</v>
      </c>
      <c r="F40" s="120" t="s">
        <v>6</v>
      </c>
      <c r="G40" s="120">
        <v>927443</v>
      </c>
      <c r="H40" s="124"/>
      <c r="I40" s="128" t="s">
        <v>2764</v>
      </c>
      <c r="J40" s="124"/>
      <c r="K40" s="124"/>
      <c r="L40" s="124"/>
      <c r="M40" s="124"/>
      <c r="N40" s="214">
        <v>0</v>
      </c>
      <c r="O40" s="214">
        <v>824.98</v>
      </c>
      <c r="P40" s="124" t="s">
        <v>1315</v>
      </c>
    </row>
    <row r="41" spans="1:16" ht="76.5">
      <c r="A41" s="266" t="s">
        <v>620</v>
      </c>
      <c r="B41" s="124"/>
      <c r="C41" s="125" t="s">
        <v>714</v>
      </c>
      <c r="D41" s="119">
        <v>43105</v>
      </c>
      <c r="E41" s="120" t="s">
        <v>1454</v>
      </c>
      <c r="F41" s="120" t="s">
        <v>11</v>
      </c>
      <c r="G41" s="120">
        <v>910270</v>
      </c>
      <c r="H41" s="124"/>
      <c r="I41" s="128" t="s">
        <v>2765</v>
      </c>
      <c r="J41" s="124"/>
      <c r="K41" s="124"/>
      <c r="L41" s="124"/>
      <c r="M41" s="124"/>
      <c r="N41" s="214">
        <v>54000</v>
      </c>
      <c r="O41" s="214">
        <v>0</v>
      </c>
      <c r="P41" s="124" t="s">
        <v>1315</v>
      </c>
    </row>
    <row r="42" spans="1:16" ht="63.75">
      <c r="A42" s="266" t="s">
        <v>620</v>
      </c>
      <c r="B42" s="124"/>
      <c r="C42" s="125" t="s">
        <v>714</v>
      </c>
      <c r="D42" s="119">
        <v>43105</v>
      </c>
      <c r="E42" s="120" t="s">
        <v>1455</v>
      </c>
      <c r="F42" s="120" t="s">
        <v>21</v>
      </c>
      <c r="G42" s="120">
        <v>910260</v>
      </c>
      <c r="H42" s="124"/>
      <c r="I42" s="128" t="s">
        <v>2766</v>
      </c>
      <c r="J42" s="124"/>
      <c r="K42" s="124"/>
      <c r="L42" s="124"/>
      <c r="M42" s="124"/>
      <c r="N42" s="214">
        <v>35225081.310000002</v>
      </c>
      <c r="O42" s="214">
        <v>0</v>
      </c>
      <c r="P42" s="124" t="s">
        <v>1315</v>
      </c>
    </row>
    <row r="43" spans="1:16" ht="76.5">
      <c r="A43" s="266" t="s">
        <v>620</v>
      </c>
      <c r="B43" s="124"/>
      <c r="C43" s="125" t="s">
        <v>714</v>
      </c>
      <c r="D43" s="119">
        <v>43105</v>
      </c>
      <c r="E43" s="120" t="s">
        <v>1456</v>
      </c>
      <c r="F43" s="120" t="s">
        <v>13</v>
      </c>
      <c r="G43" s="120">
        <v>910262</v>
      </c>
      <c r="H43" s="124"/>
      <c r="I43" s="128" t="s">
        <v>2767</v>
      </c>
      <c r="J43" s="124"/>
      <c r="K43" s="124"/>
      <c r="L43" s="124"/>
      <c r="M43" s="124"/>
      <c r="N43" s="213">
        <v>64650.5</v>
      </c>
      <c r="O43" s="213">
        <v>0</v>
      </c>
      <c r="P43" s="124" t="s">
        <v>1315</v>
      </c>
    </row>
    <row r="44" spans="1:16" ht="76.5">
      <c r="A44" s="266" t="s">
        <v>620</v>
      </c>
      <c r="B44" s="124"/>
      <c r="C44" s="125" t="s">
        <v>714</v>
      </c>
      <c r="D44" s="119">
        <v>43105</v>
      </c>
      <c r="E44" s="120" t="s">
        <v>1457</v>
      </c>
      <c r="F44" s="120" t="s">
        <v>11</v>
      </c>
      <c r="G44" s="120">
        <v>910262</v>
      </c>
      <c r="H44" s="124"/>
      <c r="I44" s="128" t="s">
        <v>2768</v>
      </c>
      <c r="J44" s="124"/>
      <c r="K44" s="124"/>
      <c r="L44" s="124"/>
      <c r="M44" s="124"/>
      <c r="N44" s="213">
        <v>50</v>
      </c>
      <c r="O44" s="213">
        <v>0</v>
      </c>
      <c r="P44" s="124" t="s">
        <v>1315</v>
      </c>
    </row>
    <row r="45" spans="1:16" ht="51">
      <c r="A45" s="266">
        <v>234</v>
      </c>
      <c r="B45" s="124"/>
      <c r="C45" s="125" t="s">
        <v>124</v>
      </c>
      <c r="D45" s="119">
        <v>43108</v>
      </c>
      <c r="E45" s="120" t="s">
        <v>1458</v>
      </c>
      <c r="F45" s="120" t="s">
        <v>6</v>
      </c>
      <c r="G45" s="120">
        <v>928110</v>
      </c>
      <c r="H45" s="124"/>
      <c r="I45" s="128" t="s">
        <v>2769</v>
      </c>
      <c r="J45" s="124"/>
      <c r="K45" s="124"/>
      <c r="L45" s="124"/>
      <c r="M45" s="124"/>
      <c r="N45" s="213">
        <v>0</v>
      </c>
      <c r="O45" s="213">
        <v>3909</v>
      </c>
      <c r="P45" s="124" t="s">
        <v>1315</v>
      </c>
    </row>
    <row r="46" spans="1:16" ht="51">
      <c r="A46" s="266" t="s">
        <v>619</v>
      </c>
      <c r="B46" s="124"/>
      <c r="C46" s="125" t="s">
        <v>713</v>
      </c>
      <c r="D46" s="119">
        <v>43108</v>
      </c>
      <c r="E46" s="120" t="s">
        <v>1459</v>
      </c>
      <c r="F46" s="120" t="s">
        <v>6</v>
      </c>
      <c r="G46" s="120">
        <v>928111</v>
      </c>
      <c r="H46" s="124"/>
      <c r="I46" s="128" t="s">
        <v>2770</v>
      </c>
      <c r="J46" s="124"/>
      <c r="K46" s="124"/>
      <c r="L46" s="124"/>
      <c r="M46" s="124"/>
      <c r="N46" s="213">
        <v>0</v>
      </c>
      <c r="O46" s="213">
        <v>7940.34</v>
      </c>
      <c r="P46" s="124" t="s">
        <v>1315</v>
      </c>
    </row>
    <row r="47" spans="1:16" ht="89.25">
      <c r="A47" s="266" t="s">
        <v>619</v>
      </c>
      <c r="B47" s="124"/>
      <c r="C47" s="125" t="s">
        <v>713</v>
      </c>
      <c r="D47" s="119">
        <v>43108</v>
      </c>
      <c r="E47" s="120" t="s">
        <v>1460</v>
      </c>
      <c r="F47" s="120" t="s">
        <v>6</v>
      </c>
      <c r="G47" s="120">
        <v>910343</v>
      </c>
      <c r="H47" s="124"/>
      <c r="I47" s="128" t="s">
        <v>2771</v>
      </c>
      <c r="J47" s="124"/>
      <c r="K47" s="124"/>
      <c r="L47" s="124"/>
      <c r="M47" s="124"/>
      <c r="N47" s="213">
        <v>0</v>
      </c>
      <c r="O47" s="213">
        <v>8799.15</v>
      </c>
      <c r="P47" s="124" t="s">
        <v>1315</v>
      </c>
    </row>
    <row r="48" spans="1:16" ht="89.25">
      <c r="A48" s="266">
        <v>25</v>
      </c>
      <c r="B48" s="124"/>
      <c r="C48" s="125" t="s">
        <v>694</v>
      </c>
      <c r="D48" s="119">
        <v>43108</v>
      </c>
      <c r="E48" s="120" t="s">
        <v>1461</v>
      </c>
      <c r="F48" s="120" t="s">
        <v>6</v>
      </c>
      <c r="G48" s="120">
        <v>910345</v>
      </c>
      <c r="H48" s="124"/>
      <c r="I48" s="128" t="s">
        <v>2772</v>
      </c>
      <c r="J48" s="124"/>
      <c r="K48" s="124"/>
      <c r="L48" s="124"/>
      <c r="M48" s="124"/>
      <c r="N48" s="213">
        <v>0</v>
      </c>
      <c r="O48" s="213">
        <v>317107.11</v>
      </c>
      <c r="P48" s="124" t="s">
        <v>1315</v>
      </c>
    </row>
    <row r="49" spans="1:16" ht="76.5">
      <c r="A49" s="266">
        <v>25</v>
      </c>
      <c r="B49" s="124"/>
      <c r="C49" s="125" t="s">
        <v>694</v>
      </c>
      <c r="D49" s="119">
        <v>43108</v>
      </c>
      <c r="E49" s="120" t="s">
        <v>1462</v>
      </c>
      <c r="F49" s="120" t="s">
        <v>6</v>
      </c>
      <c r="G49" s="120">
        <v>910347</v>
      </c>
      <c r="H49" s="124"/>
      <c r="I49" s="128" t="s">
        <v>2773</v>
      </c>
      <c r="J49" s="124"/>
      <c r="K49" s="124"/>
      <c r="L49" s="124"/>
      <c r="M49" s="124"/>
      <c r="N49" s="213">
        <v>0</v>
      </c>
      <c r="O49" s="213">
        <v>297.51</v>
      </c>
      <c r="P49" s="124" t="s">
        <v>1315</v>
      </c>
    </row>
    <row r="50" spans="1:16" ht="89.25">
      <c r="A50" s="266">
        <v>25</v>
      </c>
      <c r="B50" s="124"/>
      <c r="C50" s="125" t="s">
        <v>694</v>
      </c>
      <c r="D50" s="119">
        <v>43108</v>
      </c>
      <c r="E50" s="120" t="s">
        <v>1463</v>
      </c>
      <c r="F50" s="120" t="s">
        <v>6</v>
      </c>
      <c r="G50" s="120">
        <v>910350</v>
      </c>
      <c r="H50" s="124"/>
      <c r="I50" s="128" t="s">
        <v>2774</v>
      </c>
      <c r="J50" s="124"/>
      <c r="K50" s="124"/>
      <c r="L50" s="124"/>
      <c r="M50" s="124"/>
      <c r="N50" s="213">
        <v>0</v>
      </c>
      <c r="O50" s="213">
        <v>599633.31999999995</v>
      </c>
      <c r="P50" s="124" t="s">
        <v>1315</v>
      </c>
    </row>
    <row r="51" spans="1:16" ht="63.75">
      <c r="A51" s="266" t="s">
        <v>620</v>
      </c>
      <c r="B51" s="124"/>
      <c r="C51" s="125" t="s">
        <v>714</v>
      </c>
      <c r="D51" s="119">
        <v>43108</v>
      </c>
      <c r="E51" s="120" t="s">
        <v>1464</v>
      </c>
      <c r="F51" s="120" t="s">
        <v>11</v>
      </c>
      <c r="G51" s="120">
        <v>10212</v>
      </c>
      <c r="H51" s="124"/>
      <c r="I51" s="128" t="s">
        <v>2775</v>
      </c>
      <c r="J51" s="124"/>
      <c r="K51" s="124"/>
      <c r="L51" s="124"/>
      <c r="M51" s="124"/>
      <c r="N51" s="213">
        <v>2636.08</v>
      </c>
      <c r="O51" s="213">
        <v>0</v>
      </c>
      <c r="P51" s="124" t="s">
        <v>1315</v>
      </c>
    </row>
    <row r="52" spans="1:16" ht="63.75">
      <c r="A52" s="266" t="s">
        <v>620</v>
      </c>
      <c r="B52" s="124"/>
      <c r="C52" s="125" t="s">
        <v>714</v>
      </c>
      <c r="D52" s="119">
        <v>43108</v>
      </c>
      <c r="E52" s="120" t="s">
        <v>1465</v>
      </c>
      <c r="F52" s="120" t="s">
        <v>11</v>
      </c>
      <c r="G52" s="120">
        <v>10232</v>
      </c>
      <c r="H52" s="124"/>
      <c r="I52" s="128" t="s">
        <v>2776</v>
      </c>
      <c r="J52" s="124"/>
      <c r="K52" s="124"/>
      <c r="L52" s="124"/>
      <c r="M52" s="124"/>
      <c r="N52" s="213">
        <v>5527.85</v>
      </c>
      <c r="O52" s="213">
        <v>0</v>
      </c>
      <c r="P52" s="124" t="s">
        <v>1315</v>
      </c>
    </row>
    <row r="53" spans="1:16" ht="51">
      <c r="A53" s="266">
        <v>513</v>
      </c>
      <c r="B53" s="124"/>
      <c r="C53" s="125" t="s">
        <v>201</v>
      </c>
      <c r="D53" s="119">
        <v>43108</v>
      </c>
      <c r="E53" s="120" t="s">
        <v>1466</v>
      </c>
      <c r="F53" s="120" t="s">
        <v>15</v>
      </c>
      <c r="G53" s="120">
        <v>636786</v>
      </c>
      <c r="H53" s="124"/>
      <c r="I53" s="128" t="s">
        <v>2777</v>
      </c>
      <c r="J53" s="124"/>
      <c r="K53" s="124"/>
      <c r="L53" s="124"/>
      <c r="M53" s="124"/>
      <c r="N53" s="213">
        <v>50</v>
      </c>
      <c r="O53" s="213">
        <v>0</v>
      </c>
      <c r="P53" s="124" t="s">
        <v>1315</v>
      </c>
    </row>
    <row r="54" spans="1:16" ht="76.5">
      <c r="A54" s="266" t="s">
        <v>620</v>
      </c>
      <c r="B54" s="124"/>
      <c r="C54" s="125" t="s">
        <v>714</v>
      </c>
      <c r="D54" s="119">
        <v>43108</v>
      </c>
      <c r="E54" s="120" t="s">
        <v>1467</v>
      </c>
      <c r="F54" s="120" t="s">
        <v>13</v>
      </c>
      <c r="G54" s="120">
        <v>910325</v>
      </c>
      <c r="H54" s="124"/>
      <c r="I54" s="128" t="s">
        <v>2778</v>
      </c>
      <c r="J54" s="124"/>
      <c r="K54" s="124"/>
      <c r="L54" s="124"/>
      <c r="M54" s="124"/>
      <c r="N54" s="213">
        <v>29783</v>
      </c>
      <c r="O54" s="213">
        <v>0</v>
      </c>
      <c r="P54" s="124" t="s">
        <v>1315</v>
      </c>
    </row>
    <row r="55" spans="1:16" ht="76.5">
      <c r="A55" s="266" t="s">
        <v>620</v>
      </c>
      <c r="B55" s="124"/>
      <c r="C55" s="125" t="s">
        <v>714</v>
      </c>
      <c r="D55" s="119">
        <v>43108</v>
      </c>
      <c r="E55" s="120" t="s">
        <v>1468</v>
      </c>
      <c r="F55" s="120" t="s">
        <v>11</v>
      </c>
      <c r="G55" s="120">
        <v>910325</v>
      </c>
      <c r="H55" s="124"/>
      <c r="I55" s="128" t="s">
        <v>2779</v>
      </c>
      <c r="J55" s="124"/>
      <c r="K55" s="124"/>
      <c r="L55" s="124"/>
      <c r="M55" s="124"/>
      <c r="N55" s="213">
        <v>50</v>
      </c>
      <c r="O55" s="213">
        <v>0</v>
      </c>
      <c r="P55" s="124" t="s">
        <v>1315</v>
      </c>
    </row>
    <row r="56" spans="1:16" ht="63.75">
      <c r="A56" s="266">
        <v>340</v>
      </c>
      <c r="B56" s="124"/>
      <c r="C56" s="125" t="s">
        <v>814</v>
      </c>
      <c r="D56" s="119">
        <v>43109</v>
      </c>
      <c r="E56" s="120" t="s">
        <v>1469</v>
      </c>
      <c r="F56" s="120" t="s">
        <v>6</v>
      </c>
      <c r="G56" s="120">
        <v>637844</v>
      </c>
      <c r="H56" s="124"/>
      <c r="I56" s="128" t="s">
        <v>2780</v>
      </c>
      <c r="J56" s="124"/>
      <c r="K56" s="124"/>
      <c r="L56" s="124"/>
      <c r="M56" s="124"/>
      <c r="N56" s="213">
        <v>0</v>
      </c>
      <c r="O56" s="213">
        <v>24852.75</v>
      </c>
      <c r="P56" s="124" t="s">
        <v>1315</v>
      </c>
    </row>
    <row r="57" spans="1:16" ht="76.5">
      <c r="A57" s="266" t="s">
        <v>620</v>
      </c>
      <c r="B57" s="124"/>
      <c r="C57" s="125" t="s">
        <v>714</v>
      </c>
      <c r="D57" s="119">
        <v>43109</v>
      </c>
      <c r="E57" s="120" t="s">
        <v>1470</v>
      </c>
      <c r="F57" s="120" t="s">
        <v>6</v>
      </c>
      <c r="G57" s="120">
        <v>928560</v>
      </c>
      <c r="H57" s="124"/>
      <c r="I57" s="128" t="s">
        <v>2781</v>
      </c>
      <c r="J57" s="124"/>
      <c r="K57" s="124"/>
      <c r="L57" s="124"/>
      <c r="M57" s="124"/>
      <c r="N57" s="213">
        <v>0</v>
      </c>
      <c r="O57" s="213">
        <v>140000</v>
      </c>
      <c r="P57" s="124" t="s">
        <v>1315</v>
      </c>
    </row>
    <row r="58" spans="1:16" ht="76.5">
      <c r="A58" s="266">
        <v>25</v>
      </c>
      <c r="B58" s="124"/>
      <c r="C58" s="125" t="s">
        <v>694</v>
      </c>
      <c r="D58" s="119">
        <v>43109</v>
      </c>
      <c r="E58" s="120" t="s">
        <v>1471</v>
      </c>
      <c r="F58" s="120" t="s">
        <v>6</v>
      </c>
      <c r="G58" s="120">
        <v>910543</v>
      </c>
      <c r="H58" s="124"/>
      <c r="I58" s="128" t="s">
        <v>2782</v>
      </c>
      <c r="J58" s="124"/>
      <c r="K58" s="124"/>
      <c r="L58" s="124"/>
      <c r="M58" s="124"/>
      <c r="N58" s="213">
        <v>0</v>
      </c>
      <c r="O58" s="213">
        <v>215695.99</v>
      </c>
      <c r="P58" s="124" t="s">
        <v>1315</v>
      </c>
    </row>
    <row r="59" spans="1:16" ht="51">
      <c r="A59" s="266">
        <v>513</v>
      </c>
      <c r="B59" s="124"/>
      <c r="C59" s="125" t="s">
        <v>201</v>
      </c>
      <c r="D59" s="119">
        <v>43109</v>
      </c>
      <c r="E59" s="120" t="s">
        <v>1472</v>
      </c>
      <c r="F59" s="120" t="s">
        <v>15</v>
      </c>
      <c r="G59" s="120">
        <v>637757</v>
      </c>
      <c r="H59" s="124"/>
      <c r="I59" s="128" t="s">
        <v>2783</v>
      </c>
      <c r="J59" s="124"/>
      <c r="K59" s="124"/>
      <c r="L59" s="124"/>
      <c r="M59" s="124"/>
      <c r="N59" s="213">
        <v>50</v>
      </c>
      <c r="O59" s="213">
        <v>0</v>
      </c>
      <c r="P59" s="124" t="s">
        <v>1315</v>
      </c>
    </row>
    <row r="60" spans="1:16" ht="76.5">
      <c r="A60" s="266" t="s">
        <v>620</v>
      </c>
      <c r="B60" s="124"/>
      <c r="C60" s="125" t="s">
        <v>714</v>
      </c>
      <c r="D60" s="119">
        <v>43109</v>
      </c>
      <c r="E60" s="120" t="s">
        <v>1473</v>
      </c>
      <c r="F60" s="120" t="s">
        <v>13</v>
      </c>
      <c r="G60" s="120">
        <v>910544</v>
      </c>
      <c r="H60" s="124"/>
      <c r="I60" s="128" t="s">
        <v>2784</v>
      </c>
      <c r="J60" s="124"/>
      <c r="K60" s="124"/>
      <c r="L60" s="124"/>
      <c r="M60" s="124"/>
      <c r="N60" s="213">
        <v>150385</v>
      </c>
      <c r="O60" s="213">
        <v>0</v>
      </c>
      <c r="P60" s="124" t="s">
        <v>1315</v>
      </c>
    </row>
    <row r="61" spans="1:16" ht="76.5">
      <c r="A61" s="266" t="s">
        <v>620</v>
      </c>
      <c r="B61" s="124"/>
      <c r="C61" s="125" t="s">
        <v>714</v>
      </c>
      <c r="D61" s="119">
        <v>43109</v>
      </c>
      <c r="E61" s="120" t="s">
        <v>1474</v>
      </c>
      <c r="F61" s="120" t="s">
        <v>11</v>
      </c>
      <c r="G61" s="120">
        <v>910544</v>
      </c>
      <c r="H61" s="124"/>
      <c r="I61" s="128" t="s">
        <v>2785</v>
      </c>
      <c r="J61" s="124"/>
      <c r="K61" s="124"/>
      <c r="L61" s="124"/>
      <c r="M61" s="124"/>
      <c r="N61" s="213">
        <v>50</v>
      </c>
      <c r="O61" s="213">
        <v>0</v>
      </c>
      <c r="P61" s="124" t="s">
        <v>1315</v>
      </c>
    </row>
    <row r="62" spans="1:16" ht="51">
      <c r="A62" s="266">
        <v>10</v>
      </c>
      <c r="B62" s="124"/>
      <c r="C62" s="125" t="s">
        <v>690</v>
      </c>
      <c r="D62" s="119">
        <v>43110</v>
      </c>
      <c r="E62" s="120" t="s">
        <v>1475</v>
      </c>
      <c r="F62" s="120" t="s">
        <v>6</v>
      </c>
      <c r="G62" s="120">
        <v>638513</v>
      </c>
      <c r="H62" s="124"/>
      <c r="I62" s="128" t="s">
        <v>2786</v>
      </c>
      <c r="J62" s="124"/>
      <c r="K62" s="124"/>
      <c r="L62" s="124"/>
      <c r="M62" s="124"/>
      <c r="N62" s="213">
        <v>0</v>
      </c>
      <c r="O62" s="213">
        <v>43990.71</v>
      </c>
      <c r="P62" s="124" t="s">
        <v>1315</v>
      </c>
    </row>
    <row r="63" spans="1:16" ht="51">
      <c r="A63" s="266">
        <v>66</v>
      </c>
      <c r="B63" s="124"/>
      <c r="C63" s="125" t="s">
        <v>704</v>
      </c>
      <c r="D63" s="119">
        <v>43110</v>
      </c>
      <c r="E63" s="120" t="s">
        <v>1476</v>
      </c>
      <c r="F63" s="120" t="s">
        <v>6</v>
      </c>
      <c r="G63" s="120">
        <v>73809</v>
      </c>
      <c r="H63" s="124"/>
      <c r="I63" s="128" t="s">
        <v>1397</v>
      </c>
      <c r="J63" s="124"/>
      <c r="K63" s="124"/>
      <c r="L63" s="124"/>
      <c r="M63" s="124"/>
      <c r="N63" s="213">
        <v>0</v>
      </c>
      <c r="O63" s="213">
        <v>29976.99</v>
      </c>
      <c r="P63" s="124" t="s">
        <v>1315</v>
      </c>
    </row>
    <row r="64" spans="1:16" ht="76.5">
      <c r="A64" s="266" t="s">
        <v>619</v>
      </c>
      <c r="B64" s="124"/>
      <c r="C64" s="125" t="s">
        <v>713</v>
      </c>
      <c r="D64" s="119">
        <v>43110</v>
      </c>
      <c r="E64" s="120" t="s">
        <v>1477</v>
      </c>
      <c r="F64" s="120" t="s">
        <v>6</v>
      </c>
      <c r="G64" s="120">
        <v>929082</v>
      </c>
      <c r="H64" s="124"/>
      <c r="I64" s="128" t="s">
        <v>2787</v>
      </c>
      <c r="J64" s="124"/>
      <c r="K64" s="124"/>
      <c r="L64" s="124"/>
      <c r="M64" s="124"/>
      <c r="N64" s="213">
        <v>0</v>
      </c>
      <c r="O64" s="213">
        <v>2516681.87</v>
      </c>
      <c r="P64" s="124" t="s">
        <v>1315</v>
      </c>
    </row>
    <row r="65" spans="1:16" ht="63.75">
      <c r="A65" s="266">
        <v>25</v>
      </c>
      <c r="B65" s="124"/>
      <c r="C65" s="125" t="s">
        <v>694</v>
      </c>
      <c r="D65" s="119">
        <v>43110</v>
      </c>
      <c r="E65" s="120" t="s">
        <v>1478</v>
      </c>
      <c r="F65" s="120" t="s">
        <v>6</v>
      </c>
      <c r="G65" s="120">
        <v>910752</v>
      </c>
      <c r="H65" s="124"/>
      <c r="I65" s="128" t="s">
        <v>2788</v>
      </c>
      <c r="J65" s="124"/>
      <c r="K65" s="124"/>
      <c r="L65" s="124"/>
      <c r="M65" s="124"/>
      <c r="N65" s="213">
        <v>0</v>
      </c>
      <c r="O65" s="213">
        <v>0.27</v>
      </c>
      <c r="P65" s="124" t="s">
        <v>1315</v>
      </c>
    </row>
    <row r="66" spans="1:16" ht="89.25">
      <c r="A66" s="266" t="s">
        <v>619</v>
      </c>
      <c r="B66" s="124"/>
      <c r="C66" s="125" t="s">
        <v>713</v>
      </c>
      <c r="D66" s="119">
        <v>43110</v>
      </c>
      <c r="E66" s="120" t="s">
        <v>1479</v>
      </c>
      <c r="F66" s="120" t="s">
        <v>11</v>
      </c>
      <c r="G66" s="120">
        <v>910728</v>
      </c>
      <c r="H66" s="124"/>
      <c r="I66" s="128" t="s">
        <v>2789</v>
      </c>
      <c r="J66" s="124"/>
      <c r="K66" s="124"/>
      <c r="L66" s="124"/>
      <c r="M66" s="124"/>
      <c r="N66" s="213">
        <v>50</v>
      </c>
      <c r="O66" s="213">
        <v>0</v>
      </c>
      <c r="P66" s="124" t="s">
        <v>1315</v>
      </c>
    </row>
    <row r="67" spans="1:16" ht="76.5">
      <c r="A67" s="266" t="s">
        <v>620</v>
      </c>
      <c r="B67" s="124"/>
      <c r="C67" s="125" t="s">
        <v>714</v>
      </c>
      <c r="D67" s="119">
        <v>43110</v>
      </c>
      <c r="E67" s="120" t="s">
        <v>1480</v>
      </c>
      <c r="F67" s="120" t="s">
        <v>13</v>
      </c>
      <c r="G67" s="120">
        <v>910735</v>
      </c>
      <c r="H67" s="124"/>
      <c r="I67" s="128" t="s">
        <v>2790</v>
      </c>
      <c r="J67" s="124"/>
      <c r="K67" s="124"/>
      <c r="L67" s="124"/>
      <c r="M67" s="124"/>
      <c r="N67" s="213">
        <v>287717.5</v>
      </c>
      <c r="O67" s="213">
        <v>0</v>
      </c>
      <c r="P67" s="124" t="s">
        <v>1315</v>
      </c>
    </row>
    <row r="68" spans="1:16" ht="76.5">
      <c r="A68" s="266" t="s">
        <v>620</v>
      </c>
      <c r="B68" s="124"/>
      <c r="C68" s="125" t="s">
        <v>714</v>
      </c>
      <c r="D68" s="119">
        <v>43110</v>
      </c>
      <c r="E68" s="120" t="s">
        <v>1481</v>
      </c>
      <c r="F68" s="120" t="s">
        <v>11</v>
      </c>
      <c r="G68" s="120">
        <v>910735</v>
      </c>
      <c r="H68" s="124"/>
      <c r="I68" s="128" t="s">
        <v>2791</v>
      </c>
      <c r="J68" s="124"/>
      <c r="K68" s="124"/>
      <c r="L68" s="124"/>
      <c r="M68" s="124"/>
      <c r="N68" s="213">
        <v>50</v>
      </c>
      <c r="O68" s="213">
        <v>0</v>
      </c>
      <c r="P68" s="124" t="s">
        <v>1315</v>
      </c>
    </row>
    <row r="69" spans="1:16" ht="63.75">
      <c r="A69" s="266">
        <v>513</v>
      </c>
      <c r="B69" s="124"/>
      <c r="C69" s="125" t="s">
        <v>201</v>
      </c>
      <c r="D69" s="119">
        <v>43110</v>
      </c>
      <c r="E69" s="120" t="s">
        <v>1482</v>
      </c>
      <c r="F69" s="120" t="s">
        <v>11</v>
      </c>
      <c r="G69" s="120">
        <v>910791</v>
      </c>
      <c r="H69" s="124"/>
      <c r="I69" s="128" t="s">
        <v>2792</v>
      </c>
      <c r="J69" s="124"/>
      <c r="K69" s="124"/>
      <c r="L69" s="124"/>
      <c r="M69" s="124"/>
      <c r="N69" s="213">
        <v>3302.39</v>
      </c>
      <c r="O69" s="213">
        <v>0</v>
      </c>
      <c r="P69" s="124" t="s">
        <v>1315</v>
      </c>
    </row>
    <row r="70" spans="1:16" ht="51">
      <c r="A70" s="266">
        <v>340</v>
      </c>
      <c r="B70" s="124"/>
      <c r="C70" s="125" t="s">
        <v>814</v>
      </c>
      <c r="D70" s="119">
        <v>43111</v>
      </c>
      <c r="E70" s="120" t="s">
        <v>1483</v>
      </c>
      <c r="F70" s="120" t="s">
        <v>6</v>
      </c>
      <c r="G70" s="120">
        <v>639306</v>
      </c>
      <c r="H70" s="124"/>
      <c r="I70" s="128" t="s">
        <v>2793</v>
      </c>
      <c r="J70" s="124"/>
      <c r="K70" s="124"/>
      <c r="L70" s="124"/>
      <c r="M70" s="124"/>
      <c r="N70" s="213">
        <v>0</v>
      </c>
      <c r="O70" s="213">
        <v>38011.26</v>
      </c>
      <c r="P70" s="124" t="s">
        <v>1315</v>
      </c>
    </row>
    <row r="71" spans="1:16" ht="63.75">
      <c r="A71" s="266">
        <v>10</v>
      </c>
      <c r="B71" s="124"/>
      <c r="C71" s="125" t="s">
        <v>690</v>
      </c>
      <c r="D71" s="119">
        <v>43111</v>
      </c>
      <c r="E71" s="120" t="s">
        <v>1484</v>
      </c>
      <c r="F71" s="120" t="s">
        <v>6</v>
      </c>
      <c r="G71" s="120">
        <v>639330</v>
      </c>
      <c r="H71" s="124"/>
      <c r="I71" s="128" t="s">
        <v>2794</v>
      </c>
      <c r="J71" s="124"/>
      <c r="K71" s="124"/>
      <c r="L71" s="124"/>
      <c r="M71" s="124"/>
      <c r="N71" s="213">
        <v>0</v>
      </c>
      <c r="O71" s="213">
        <v>5693.8</v>
      </c>
      <c r="P71" s="124" t="s">
        <v>1315</v>
      </c>
    </row>
    <row r="72" spans="1:16" ht="63.75">
      <c r="A72" s="266">
        <v>10</v>
      </c>
      <c r="B72" s="124"/>
      <c r="C72" s="125" t="s">
        <v>690</v>
      </c>
      <c r="D72" s="119">
        <v>43111</v>
      </c>
      <c r="E72" s="120" t="s">
        <v>1485</v>
      </c>
      <c r="F72" s="120" t="s">
        <v>6</v>
      </c>
      <c r="G72" s="120">
        <v>639334</v>
      </c>
      <c r="H72" s="124"/>
      <c r="I72" s="128" t="s">
        <v>2795</v>
      </c>
      <c r="J72" s="124"/>
      <c r="K72" s="124"/>
      <c r="L72" s="124"/>
      <c r="M72" s="124"/>
      <c r="N72" s="213">
        <v>0</v>
      </c>
      <c r="O72" s="213">
        <v>25158.5</v>
      </c>
      <c r="P72" s="124" t="s">
        <v>1315</v>
      </c>
    </row>
    <row r="73" spans="1:16" ht="51">
      <c r="A73" s="266" t="s">
        <v>619</v>
      </c>
      <c r="B73" s="124"/>
      <c r="C73" s="125" t="s">
        <v>713</v>
      </c>
      <c r="D73" s="119">
        <v>43111</v>
      </c>
      <c r="E73" s="120" t="s">
        <v>1486</v>
      </c>
      <c r="F73" s="120" t="s">
        <v>6</v>
      </c>
      <c r="G73" s="120">
        <v>929440</v>
      </c>
      <c r="H73" s="124"/>
      <c r="I73" s="128" t="s">
        <v>2796</v>
      </c>
      <c r="J73" s="124"/>
      <c r="K73" s="124"/>
      <c r="L73" s="124"/>
      <c r="M73" s="124"/>
      <c r="N73" s="213">
        <v>0</v>
      </c>
      <c r="O73" s="213">
        <v>1098</v>
      </c>
      <c r="P73" s="124" t="s">
        <v>1315</v>
      </c>
    </row>
    <row r="74" spans="1:16" ht="51">
      <c r="A74" s="266" t="s">
        <v>619</v>
      </c>
      <c r="B74" s="124"/>
      <c r="C74" s="125" t="s">
        <v>713</v>
      </c>
      <c r="D74" s="119">
        <v>43111</v>
      </c>
      <c r="E74" s="120" t="s">
        <v>1487</v>
      </c>
      <c r="F74" s="120" t="s">
        <v>6</v>
      </c>
      <c r="G74" s="120">
        <v>929441</v>
      </c>
      <c r="H74" s="124"/>
      <c r="I74" s="128" t="s">
        <v>2797</v>
      </c>
      <c r="J74" s="124"/>
      <c r="K74" s="124"/>
      <c r="L74" s="124"/>
      <c r="M74" s="124"/>
      <c r="N74" s="213">
        <v>0</v>
      </c>
      <c r="O74" s="213">
        <v>1843</v>
      </c>
      <c r="P74" s="124" t="s">
        <v>1315</v>
      </c>
    </row>
    <row r="75" spans="1:16" ht="76.5">
      <c r="A75" s="266">
        <v>132</v>
      </c>
      <c r="B75" s="124"/>
      <c r="C75" s="125" t="s">
        <v>728</v>
      </c>
      <c r="D75" s="119">
        <v>43111</v>
      </c>
      <c r="E75" s="120" t="s">
        <v>1488</v>
      </c>
      <c r="F75" s="120" t="s">
        <v>11</v>
      </c>
      <c r="G75" s="120">
        <v>910856</v>
      </c>
      <c r="H75" s="124"/>
      <c r="I75" s="128" t="s">
        <v>2798</v>
      </c>
      <c r="J75" s="124"/>
      <c r="K75" s="124"/>
      <c r="L75" s="124"/>
      <c r="M75" s="124"/>
      <c r="N75" s="213">
        <v>873.68</v>
      </c>
      <c r="O75" s="213">
        <v>0</v>
      </c>
      <c r="P75" s="124" t="s">
        <v>1315</v>
      </c>
    </row>
    <row r="76" spans="1:16" ht="76.5">
      <c r="A76" s="266" t="s">
        <v>620</v>
      </c>
      <c r="B76" s="124"/>
      <c r="C76" s="125" t="s">
        <v>714</v>
      </c>
      <c r="D76" s="119">
        <v>43111</v>
      </c>
      <c r="E76" s="120" t="s">
        <v>1489</v>
      </c>
      <c r="F76" s="120" t="s">
        <v>13</v>
      </c>
      <c r="G76" s="120">
        <v>910867</v>
      </c>
      <c r="H76" s="124"/>
      <c r="I76" s="128" t="s">
        <v>2799</v>
      </c>
      <c r="J76" s="124"/>
      <c r="K76" s="124"/>
      <c r="L76" s="124"/>
      <c r="M76" s="124"/>
      <c r="N76" s="213">
        <v>4099</v>
      </c>
      <c r="O76" s="213">
        <v>0</v>
      </c>
      <c r="P76" s="124" t="s">
        <v>1315</v>
      </c>
    </row>
    <row r="77" spans="1:16" ht="76.5">
      <c r="A77" s="266" t="s">
        <v>620</v>
      </c>
      <c r="B77" s="124"/>
      <c r="C77" s="125" t="s">
        <v>714</v>
      </c>
      <c r="D77" s="119">
        <v>43111</v>
      </c>
      <c r="E77" s="120" t="s">
        <v>1490</v>
      </c>
      <c r="F77" s="120" t="s">
        <v>11</v>
      </c>
      <c r="G77" s="120">
        <v>910867</v>
      </c>
      <c r="H77" s="124"/>
      <c r="I77" s="128" t="s">
        <v>2800</v>
      </c>
      <c r="J77" s="124"/>
      <c r="K77" s="124"/>
      <c r="L77" s="124"/>
      <c r="M77" s="124"/>
      <c r="N77" s="213">
        <v>50</v>
      </c>
      <c r="O77" s="213">
        <v>0</v>
      </c>
      <c r="P77" s="124" t="s">
        <v>1315</v>
      </c>
    </row>
    <row r="78" spans="1:16" ht="63.75">
      <c r="A78" s="266">
        <v>10</v>
      </c>
      <c r="B78" s="124"/>
      <c r="C78" s="125" t="s">
        <v>690</v>
      </c>
      <c r="D78" s="119">
        <v>43112</v>
      </c>
      <c r="E78" s="120" t="s">
        <v>1491</v>
      </c>
      <c r="F78" s="120" t="s">
        <v>6</v>
      </c>
      <c r="G78" s="120">
        <v>640974</v>
      </c>
      <c r="H78" s="124"/>
      <c r="I78" s="128" t="s">
        <v>2801</v>
      </c>
      <c r="J78" s="124"/>
      <c r="K78" s="124"/>
      <c r="L78" s="124"/>
      <c r="M78" s="124"/>
      <c r="N78" s="213">
        <v>0</v>
      </c>
      <c r="O78" s="213">
        <v>11206.63</v>
      </c>
      <c r="P78" s="124" t="s">
        <v>1315</v>
      </c>
    </row>
    <row r="79" spans="1:16" ht="76.5">
      <c r="A79" s="266" t="s">
        <v>619</v>
      </c>
      <c r="B79" s="124"/>
      <c r="C79" s="125" t="s">
        <v>713</v>
      </c>
      <c r="D79" s="119">
        <v>43112</v>
      </c>
      <c r="E79" s="120" t="s">
        <v>1492</v>
      </c>
      <c r="F79" s="120" t="s">
        <v>1316</v>
      </c>
      <c r="G79" s="120">
        <v>16298348</v>
      </c>
      <c r="H79" s="124"/>
      <c r="I79" s="128" t="s">
        <v>2802</v>
      </c>
      <c r="J79" s="124"/>
      <c r="K79" s="124"/>
      <c r="L79" s="124"/>
      <c r="M79" s="124"/>
      <c r="N79" s="213">
        <v>0</v>
      </c>
      <c r="O79" s="213">
        <v>1884298</v>
      </c>
      <c r="P79" s="124" t="s">
        <v>1315</v>
      </c>
    </row>
    <row r="80" spans="1:16" ht="51">
      <c r="A80" s="266" t="s">
        <v>619</v>
      </c>
      <c r="B80" s="124"/>
      <c r="C80" s="125" t="s">
        <v>713</v>
      </c>
      <c r="D80" s="119">
        <v>43112</v>
      </c>
      <c r="E80" s="120" t="s">
        <v>1493</v>
      </c>
      <c r="F80" s="120" t="s">
        <v>6</v>
      </c>
      <c r="G80" s="120">
        <v>929849</v>
      </c>
      <c r="H80" s="124"/>
      <c r="I80" s="128" t="s">
        <v>2803</v>
      </c>
      <c r="J80" s="124"/>
      <c r="K80" s="124"/>
      <c r="L80" s="124"/>
      <c r="M80" s="124"/>
      <c r="N80" s="213">
        <v>0</v>
      </c>
      <c r="O80" s="213">
        <v>540.9</v>
      </c>
      <c r="P80" s="124" t="s">
        <v>1315</v>
      </c>
    </row>
    <row r="81" spans="1:16" ht="51">
      <c r="A81" s="266" t="s">
        <v>619</v>
      </c>
      <c r="B81" s="124"/>
      <c r="C81" s="125" t="s">
        <v>713</v>
      </c>
      <c r="D81" s="119">
        <v>43112</v>
      </c>
      <c r="E81" s="120" t="s">
        <v>1494</v>
      </c>
      <c r="F81" s="120" t="s">
        <v>6</v>
      </c>
      <c r="G81" s="120">
        <v>929852</v>
      </c>
      <c r="H81" s="124"/>
      <c r="I81" s="128" t="s">
        <v>2804</v>
      </c>
      <c r="J81" s="124"/>
      <c r="K81" s="124"/>
      <c r="L81" s="124"/>
      <c r="M81" s="124"/>
      <c r="N81" s="213">
        <v>0</v>
      </c>
      <c r="O81" s="213">
        <v>8753.1200000000008</v>
      </c>
      <c r="P81" s="124" t="s">
        <v>1315</v>
      </c>
    </row>
    <row r="82" spans="1:16" ht="51">
      <c r="A82" s="266" t="s">
        <v>619</v>
      </c>
      <c r="B82" s="124"/>
      <c r="C82" s="125" t="s">
        <v>713</v>
      </c>
      <c r="D82" s="119">
        <v>43112</v>
      </c>
      <c r="E82" s="120" t="s">
        <v>1495</v>
      </c>
      <c r="F82" s="120" t="s">
        <v>6</v>
      </c>
      <c r="G82" s="120">
        <v>929962</v>
      </c>
      <c r="H82" s="124"/>
      <c r="I82" s="128" t="s">
        <v>2805</v>
      </c>
      <c r="J82" s="124"/>
      <c r="K82" s="124"/>
      <c r="L82" s="124"/>
      <c r="M82" s="124"/>
      <c r="N82" s="213">
        <v>0</v>
      </c>
      <c r="O82" s="213">
        <v>7309.5</v>
      </c>
      <c r="P82" s="124" t="s">
        <v>1315</v>
      </c>
    </row>
    <row r="83" spans="1:16" ht="89.25">
      <c r="A83" s="266">
        <v>25</v>
      </c>
      <c r="B83" s="124"/>
      <c r="C83" s="125" t="s">
        <v>694</v>
      </c>
      <c r="D83" s="119">
        <v>43112</v>
      </c>
      <c r="E83" s="120" t="s">
        <v>1496</v>
      </c>
      <c r="F83" s="120" t="s">
        <v>15</v>
      </c>
      <c r="G83" s="120">
        <v>4166</v>
      </c>
      <c r="H83" s="124"/>
      <c r="I83" s="128" t="s">
        <v>2806</v>
      </c>
      <c r="J83" s="124"/>
      <c r="K83" s="124"/>
      <c r="L83" s="124"/>
      <c r="M83" s="124"/>
      <c r="N83" s="213">
        <v>808.44</v>
      </c>
      <c r="O83" s="213">
        <v>0</v>
      </c>
      <c r="P83" s="124" t="s">
        <v>1315</v>
      </c>
    </row>
    <row r="84" spans="1:16" ht="89.25">
      <c r="A84" s="266">
        <v>25</v>
      </c>
      <c r="B84" s="124"/>
      <c r="C84" s="125" t="s">
        <v>694</v>
      </c>
      <c r="D84" s="119">
        <v>43112</v>
      </c>
      <c r="E84" s="120" t="s">
        <v>1497</v>
      </c>
      <c r="F84" s="120" t="s">
        <v>15</v>
      </c>
      <c r="G84" s="120">
        <v>4167</v>
      </c>
      <c r="H84" s="124"/>
      <c r="I84" s="128" t="s">
        <v>2807</v>
      </c>
      <c r="J84" s="124"/>
      <c r="K84" s="124"/>
      <c r="L84" s="124"/>
      <c r="M84" s="124"/>
      <c r="N84" s="213">
        <v>557.02</v>
      </c>
      <c r="O84" s="213">
        <v>0</v>
      </c>
      <c r="P84" s="124" t="s">
        <v>1315</v>
      </c>
    </row>
    <row r="85" spans="1:16" ht="89.25">
      <c r="A85" s="266">
        <v>25</v>
      </c>
      <c r="B85" s="124"/>
      <c r="C85" s="125" t="s">
        <v>694</v>
      </c>
      <c r="D85" s="119">
        <v>43112</v>
      </c>
      <c r="E85" s="120" t="s">
        <v>1498</v>
      </c>
      <c r="F85" s="120" t="s">
        <v>15</v>
      </c>
      <c r="G85" s="120">
        <v>4168</v>
      </c>
      <c r="H85" s="124"/>
      <c r="I85" s="128" t="s">
        <v>2808</v>
      </c>
      <c r="J85" s="124"/>
      <c r="K85" s="124"/>
      <c r="L85" s="124"/>
      <c r="M85" s="124"/>
      <c r="N85" s="213">
        <v>660.2</v>
      </c>
      <c r="O85" s="213">
        <v>0</v>
      </c>
      <c r="P85" s="124" t="s">
        <v>1315</v>
      </c>
    </row>
    <row r="86" spans="1:16" ht="76.5">
      <c r="A86" s="266">
        <v>132</v>
      </c>
      <c r="B86" s="124"/>
      <c r="C86" s="125" t="s">
        <v>728</v>
      </c>
      <c r="D86" s="119">
        <v>43112</v>
      </c>
      <c r="E86" s="120" t="s">
        <v>1499</v>
      </c>
      <c r="F86" s="120" t="s">
        <v>11</v>
      </c>
      <c r="G86" s="120">
        <v>910920</v>
      </c>
      <c r="H86" s="124"/>
      <c r="I86" s="128" t="s">
        <v>2809</v>
      </c>
      <c r="J86" s="124"/>
      <c r="K86" s="124"/>
      <c r="L86" s="124"/>
      <c r="M86" s="124"/>
      <c r="N86" s="213">
        <v>270</v>
      </c>
      <c r="O86" s="213">
        <v>0</v>
      </c>
      <c r="P86" s="124" t="s">
        <v>1315</v>
      </c>
    </row>
    <row r="87" spans="1:16" ht="76.5">
      <c r="A87" s="266" t="s">
        <v>620</v>
      </c>
      <c r="B87" s="124"/>
      <c r="C87" s="125" t="s">
        <v>714</v>
      </c>
      <c r="D87" s="119">
        <v>43112</v>
      </c>
      <c r="E87" s="120" t="s">
        <v>1500</v>
      </c>
      <c r="F87" s="120" t="s">
        <v>13</v>
      </c>
      <c r="G87" s="120">
        <v>910936</v>
      </c>
      <c r="H87" s="124"/>
      <c r="I87" s="128" t="s">
        <v>2810</v>
      </c>
      <c r="J87" s="124"/>
      <c r="K87" s="124"/>
      <c r="L87" s="124"/>
      <c r="M87" s="124"/>
      <c r="N87" s="213">
        <v>117540150</v>
      </c>
      <c r="O87" s="213">
        <v>0</v>
      </c>
      <c r="P87" s="124" t="s">
        <v>1315</v>
      </c>
    </row>
    <row r="88" spans="1:16" ht="51">
      <c r="A88" s="266" t="s">
        <v>619</v>
      </c>
      <c r="B88" s="124"/>
      <c r="C88" s="125" t="s">
        <v>713</v>
      </c>
      <c r="D88" s="119">
        <v>43112</v>
      </c>
      <c r="E88" s="120" t="s">
        <v>1501</v>
      </c>
      <c r="F88" s="120" t="s">
        <v>11</v>
      </c>
      <c r="G88" s="120">
        <v>910937</v>
      </c>
      <c r="H88" s="124"/>
      <c r="I88" s="128" t="s">
        <v>2811</v>
      </c>
      <c r="J88" s="124"/>
      <c r="K88" s="124"/>
      <c r="L88" s="124"/>
      <c r="M88" s="124"/>
      <c r="N88" s="213">
        <v>50</v>
      </c>
      <c r="O88" s="213">
        <v>0</v>
      </c>
      <c r="P88" s="124" t="s">
        <v>1315</v>
      </c>
    </row>
    <row r="89" spans="1:16" ht="76.5">
      <c r="A89" s="266" t="s">
        <v>620</v>
      </c>
      <c r="B89" s="124"/>
      <c r="C89" s="125" t="s">
        <v>714</v>
      </c>
      <c r="D89" s="119">
        <v>43112</v>
      </c>
      <c r="E89" s="120" t="s">
        <v>1502</v>
      </c>
      <c r="F89" s="120" t="s">
        <v>13</v>
      </c>
      <c r="G89" s="120">
        <v>910938</v>
      </c>
      <c r="H89" s="124"/>
      <c r="I89" s="128" t="s">
        <v>2812</v>
      </c>
      <c r="J89" s="124"/>
      <c r="K89" s="124"/>
      <c r="L89" s="124"/>
      <c r="M89" s="124"/>
      <c r="N89" s="213">
        <v>66687.5</v>
      </c>
      <c r="O89" s="213">
        <v>0</v>
      </c>
      <c r="P89" s="124" t="s">
        <v>1315</v>
      </c>
    </row>
    <row r="90" spans="1:16" ht="76.5">
      <c r="A90" s="266" t="s">
        <v>620</v>
      </c>
      <c r="B90" s="124"/>
      <c r="C90" s="125" t="s">
        <v>714</v>
      </c>
      <c r="D90" s="119">
        <v>43112</v>
      </c>
      <c r="E90" s="120" t="s">
        <v>1503</v>
      </c>
      <c r="F90" s="120" t="s">
        <v>11</v>
      </c>
      <c r="G90" s="120">
        <v>910938</v>
      </c>
      <c r="H90" s="124"/>
      <c r="I90" s="128" t="s">
        <v>2813</v>
      </c>
      <c r="J90" s="124"/>
      <c r="K90" s="124"/>
      <c r="L90" s="124"/>
      <c r="M90" s="124"/>
      <c r="N90" s="213">
        <v>50</v>
      </c>
      <c r="O90" s="213">
        <v>0</v>
      </c>
      <c r="P90" s="124" t="s">
        <v>1315</v>
      </c>
    </row>
    <row r="91" spans="1:16" ht="76.5">
      <c r="A91" s="266" t="s">
        <v>620</v>
      </c>
      <c r="B91" s="124"/>
      <c r="C91" s="125" t="s">
        <v>714</v>
      </c>
      <c r="D91" s="119">
        <v>43112</v>
      </c>
      <c r="E91" s="120" t="s">
        <v>1504</v>
      </c>
      <c r="F91" s="120" t="s">
        <v>21</v>
      </c>
      <c r="G91" s="120">
        <v>910940</v>
      </c>
      <c r="H91" s="124"/>
      <c r="I91" s="128" t="s">
        <v>2814</v>
      </c>
      <c r="J91" s="124"/>
      <c r="K91" s="124"/>
      <c r="L91" s="124"/>
      <c r="M91" s="124"/>
      <c r="N91" s="213">
        <v>9469596</v>
      </c>
      <c r="O91" s="213">
        <v>0</v>
      </c>
      <c r="P91" s="124" t="s">
        <v>1315</v>
      </c>
    </row>
    <row r="92" spans="1:16" ht="89.25">
      <c r="A92" s="266">
        <v>378</v>
      </c>
      <c r="B92" s="124"/>
      <c r="C92" s="125" t="s">
        <v>1274</v>
      </c>
      <c r="D92" s="119">
        <v>43115</v>
      </c>
      <c r="E92" s="120" t="s">
        <v>1505</v>
      </c>
      <c r="F92" s="120" t="s">
        <v>11</v>
      </c>
      <c r="G92" s="120">
        <v>911112</v>
      </c>
      <c r="H92" s="124"/>
      <c r="I92" s="128" t="s">
        <v>2815</v>
      </c>
      <c r="J92" s="124"/>
      <c r="K92" s="124"/>
      <c r="L92" s="124"/>
      <c r="M92" s="124"/>
      <c r="N92" s="213">
        <v>50</v>
      </c>
      <c r="O92" s="213">
        <v>0</v>
      </c>
      <c r="P92" s="124" t="s">
        <v>1315</v>
      </c>
    </row>
    <row r="93" spans="1:16" ht="76.5">
      <c r="A93" s="266" t="s">
        <v>620</v>
      </c>
      <c r="B93" s="124"/>
      <c r="C93" s="125" t="s">
        <v>714</v>
      </c>
      <c r="D93" s="119">
        <v>43115</v>
      </c>
      <c r="E93" s="120" t="s">
        <v>1506</v>
      </c>
      <c r="F93" s="120" t="s">
        <v>13</v>
      </c>
      <c r="G93" s="120">
        <v>911049</v>
      </c>
      <c r="H93" s="124"/>
      <c r="I93" s="128" t="s">
        <v>2816</v>
      </c>
      <c r="J93" s="124"/>
      <c r="K93" s="124"/>
      <c r="L93" s="124"/>
      <c r="M93" s="124"/>
      <c r="N93" s="213">
        <v>535.5</v>
      </c>
      <c r="O93" s="213">
        <v>0</v>
      </c>
      <c r="P93" s="124" t="s">
        <v>1315</v>
      </c>
    </row>
    <row r="94" spans="1:16" ht="76.5">
      <c r="A94" s="266" t="s">
        <v>620</v>
      </c>
      <c r="B94" s="124"/>
      <c r="C94" s="125" t="s">
        <v>714</v>
      </c>
      <c r="D94" s="119">
        <v>43115</v>
      </c>
      <c r="E94" s="120" t="s">
        <v>1507</v>
      </c>
      <c r="F94" s="120" t="s">
        <v>11</v>
      </c>
      <c r="G94" s="120">
        <v>911049</v>
      </c>
      <c r="H94" s="124"/>
      <c r="I94" s="128" t="s">
        <v>2817</v>
      </c>
      <c r="J94" s="124"/>
      <c r="K94" s="124"/>
      <c r="L94" s="124"/>
      <c r="M94" s="124"/>
      <c r="N94" s="213">
        <v>50</v>
      </c>
      <c r="O94" s="213">
        <v>0</v>
      </c>
      <c r="P94" s="124" t="s">
        <v>1315</v>
      </c>
    </row>
    <row r="95" spans="1:16" ht="51">
      <c r="A95" s="266">
        <v>10</v>
      </c>
      <c r="B95" s="124"/>
      <c r="C95" s="125" t="s">
        <v>690</v>
      </c>
      <c r="D95" s="119">
        <v>43116</v>
      </c>
      <c r="E95" s="120" t="s">
        <v>1508</v>
      </c>
      <c r="F95" s="120" t="s">
        <v>6</v>
      </c>
      <c r="G95" s="120">
        <v>643080</v>
      </c>
      <c r="H95" s="124"/>
      <c r="I95" s="128" t="s">
        <v>2818</v>
      </c>
      <c r="J95" s="124"/>
      <c r="K95" s="124"/>
      <c r="L95" s="124"/>
      <c r="M95" s="124"/>
      <c r="N95" s="213">
        <v>0</v>
      </c>
      <c r="O95" s="213">
        <v>5724.88</v>
      </c>
      <c r="P95" s="124" t="s">
        <v>1315</v>
      </c>
    </row>
    <row r="96" spans="1:16" ht="51">
      <c r="A96" s="266">
        <v>10</v>
      </c>
      <c r="B96" s="124"/>
      <c r="C96" s="125" t="s">
        <v>690</v>
      </c>
      <c r="D96" s="119">
        <v>43116</v>
      </c>
      <c r="E96" s="120" t="s">
        <v>1509</v>
      </c>
      <c r="F96" s="120" t="s">
        <v>6</v>
      </c>
      <c r="G96" s="120">
        <v>643082</v>
      </c>
      <c r="H96" s="124"/>
      <c r="I96" s="128" t="s">
        <v>2819</v>
      </c>
      <c r="J96" s="124"/>
      <c r="K96" s="124"/>
      <c r="L96" s="124"/>
      <c r="M96" s="124"/>
      <c r="N96" s="213">
        <v>0</v>
      </c>
      <c r="O96" s="213">
        <v>26303.09</v>
      </c>
      <c r="P96" s="124" t="s">
        <v>1315</v>
      </c>
    </row>
    <row r="97" spans="1:16" ht="63.75">
      <c r="A97" s="266">
        <v>340</v>
      </c>
      <c r="B97" s="124"/>
      <c r="C97" s="125" t="s">
        <v>814</v>
      </c>
      <c r="D97" s="119">
        <v>43116</v>
      </c>
      <c r="E97" s="120" t="s">
        <v>1510</v>
      </c>
      <c r="F97" s="120" t="s">
        <v>6</v>
      </c>
      <c r="G97" s="120">
        <v>643089</v>
      </c>
      <c r="H97" s="124"/>
      <c r="I97" s="128" t="s">
        <v>2820</v>
      </c>
      <c r="J97" s="124"/>
      <c r="K97" s="124"/>
      <c r="L97" s="124"/>
      <c r="M97" s="124"/>
      <c r="N97" s="213">
        <v>0</v>
      </c>
      <c r="O97" s="213">
        <v>59357.66</v>
      </c>
      <c r="P97" s="124" t="s">
        <v>1315</v>
      </c>
    </row>
    <row r="98" spans="1:16" ht="51">
      <c r="A98" s="266" t="s">
        <v>619</v>
      </c>
      <c r="B98" s="124"/>
      <c r="C98" s="125" t="s">
        <v>713</v>
      </c>
      <c r="D98" s="119">
        <v>43116</v>
      </c>
      <c r="E98" s="120" t="s">
        <v>1511</v>
      </c>
      <c r="F98" s="120" t="s">
        <v>6</v>
      </c>
      <c r="G98" s="120">
        <v>931089</v>
      </c>
      <c r="H98" s="124"/>
      <c r="I98" s="128" t="s">
        <v>2821</v>
      </c>
      <c r="J98" s="124"/>
      <c r="K98" s="124"/>
      <c r="L98" s="124"/>
      <c r="M98" s="124"/>
      <c r="N98" s="213">
        <v>0</v>
      </c>
      <c r="O98" s="213">
        <v>11166.81</v>
      </c>
      <c r="P98" s="124" t="s">
        <v>1315</v>
      </c>
    </row>
    <row r="99" spans="1:16" ht="51">
      <c r="A99" s="266" t="s">
        <v>620</v>
      </c>
      <c r="B99" s="124"/>
      <c r="C99" s="125" t="s">
        <v>714</v>
      </c>
      <c r="D99" s="119">
        <v>43116</v>
      </c>
      <c r="E99" s="120" t="s">
        <v>1512</v>
      </c>
      <c r="F99" s="120" t="s">
        <v>11</v>
      </c>
      <c r="G99" s="120">
        <v>10281</v>
      </c>
      <c r="H99" s="124"/>
      <c r="I99" s="128" t="s">
        <v>2822</v>
      </c>
      <c r="J99" s="124"/>
      <c r="K99" s="124"/>
      <c r="L99" s="124"/>
      <c r="M99" s="124"/>
      <c r="N99" s="213">
        <v>1030.8399999999999</v>
      </c>
      <c r="O99" s="213">
        <v>0</v>
      </c>
      <c r="P99" s="124" t="s">
        <v>1315</v>
      </c>
    </row>
    <row r="100" spans="1:16" ht="63.75">
      <c r="A100" s="266" t="s">
        <v>620</v>
      </c>
      <c r="B100" s="124"/>
      <c r="C100" s="125" t="s">
        <v>714</v>
      </c>
      <c r="D100" s="119">
        <v>43116</v>
      </c>
      <c r="E100" s="120" t="s">
        <v>1513</v>
      </c>
      <c r="F100" s="120" t="s">
        <v>11</v>
      </c>
      <c r="G100" s="120">
        <v>10300</v>
      </c>
      <c r="H100" s="124"/>
      <c r="I100" s="128" t="s">
        <v>2823</v>
      </c>
      <c r="J100" s="124"/>
      <c r="K100" s="124"/>
      <c r="L100" s="124"/>
      <c r="M100" s="124"/>
      <c r="N100" s="213">
        <v>1032.1500000000001</v>
      </c>
      <c r="O100" s="213">
        <v>0</v>
      </c>
      <c r="P100" s="124" t="s">
        <v>1315</v>
      </c>
    </row>
    <row r="101" spans="1:16" ht="51">
      <c r="A101" s="266" t="s">
        <v>620</v>
      </c>
      <c r="B101" s="124"/>
      <c r="C101" s="125" t="s">
        <v>714</v>
      </c>
      <c r="D101" s="119">
        <v>43116</v>
      </c>
      <c r="E101" s="120" t="s">
        <v>1514</v>
      </c>
      <c r="F101" s="120" t="s">
        <v>11</v>
      </c>
      <c r="G101" s="120">
        <v>10301</v>
      </c>
      <c r="H101" s="124"/>
      <c r="I101" s="128" t="s">
        <v>2824</v>
      </c>
      <c r="J101" s="124"/>
      <c r="K101" s="124"/>
      <c r="L101" s="124"/>
      <c r="M101" s="124"/>
      <c r="N101" s="213">
        <v>275.63</v>
      </c>
      <c r="O101" s="213">
        <v>0</v>
      </c>
      <c r="P101" s="124" t="s">
        <v>1315</v>
      </c>
    </row>
    <row r="102" spans="1:16" ht="63.75">
      <c r="A102" s="266" t="s">
        <v>620</v>
      </c>
      <c r="B102" s="124"/>
      <c r="C102" s="125" t="s">
        <v>714</v>
      </c>
      <c r="D102" s="119">
        <v>43116</v>
      </c>
      <c r="E102" s="120" t="s">
        <v>1515</v>
      </c>
      <c r="F102" s="120" t="s">
        <v>11</v>
      </c>
      <c r="G102" s="120">
        <v>10252</v>
      </c>
      <c r="H102" s="124"/>
      <c r="I102" s="128" t="s">
        <v>2825</v>
      </c>
      <c r="J102" s="124"/>
      <c r="K102" s="124"/>
      <c r="L102" s="124"/>
      <c r="M102" s="124"/>
      <c r="N102" s="213">
        <v>538.77</v>
      </c>
      <c r="O102" s="213">
        <v>0</v>
      </c>
      <c r="P102" s="124" t="s">
        <v>1315</v>
      </c>
    </row>
    <row r="103" spans="1:16" ht="51">
      <c r="A103" s="266" t="s">
        <v>620</v>
      </c>
      <c r="B103" s="124"/>
      <c r="C103" s="125" t="s">
        <v>714</v>
      </c>
      <c r="D103" s="119">
        <v>43116</v>
      </c>
      <c r="E103" s="120" t="s">
        <v>1516</v>
      </c>
      <c r="F103" s="120" t="s">
        <v>11</v>
      </c>
      <c r="G103" s="120">
        <v>10249</v>
      </c>
      <c r="H103" s="124"/>
      <c r="I103" s="128" t="s">
        <v>2826</v>
      </c>
      <c r="J103" s="124"/>
      <c r="K103" s="124"/>
      <c r="L103" s="124"/>
      <c r="M103" s="124"/>
      <c r="N103" s="213">
        <v>270.27</v>
      </c>
      <c r="O103" s="213">
        <v>0</v>
      </c>
      <c r="P103" s="124" t="s">
        <v>1315</v>
      </c>
    </row>
    <row r="104" spans="1:16" ht="63.75">
      <c r="A104" s="266" t="s">
        <v>620</v>
      </c>
      <c r="B104" s="124"/>
      <c r="C104" s="125" t="s">
        <v>714</v>
      </c>
      <c r="D104" s="119">
        <v>43116</v>
      </c>
      <c r="E104" s="120" t="s">
        <v>1517</v>
      </c>
      <c r="F104" s="120" t="s">
        <v>11</v>
      </c>
      <c r="G104" s="120">
        <v>10225</v>
      </c>
      <c r="H104" s="124"/>
      <c r="I104" s="128" t="s">
        <v>2828</v>
      </c>
      <c r="J104" s="124"/>
      <c r="K104" s="124"/>
      <c r="L104" s="124"/>
      <c r="M104" s="124"/>
      <c r="N104" s="213">
        <v>4773.45</v>
      </c>
      <c r="O104" s="213">
        <v>0</v>
      </c>
      <c r="P104" s="124" t="s">
        <v>1315</v>
      </c>
    </row>
    <row r="105" spans="1:16" ht="51">
      <c r="A105" s="266" t="s">
        <v>620</v>
      </c>
      <c r="B105" s="124"/>
      <c r="C105" s="125" t="s">
        <v>714</v>
      </c>
      <c r="D105" s="119">
        <v>43116</v>
      </c>
      <c r="E105" s="120" t="s">
        <v>1518</v>
      </c>
      <c r="F105" s="120" t="s">
        <v>11</v>
      </c>
      <c r="G105" s="120">
        <v>10244</v>
      </c>
      <c r="H105" s="124"/>
      <c r="I105" s="128" t="s">
        <v>2829</v>
      </c>
      <c r="J105" s="124"/>
      <c r="K105" s="124"/>
      <c r="L105" s="124"/>
      <c r="M105" s="124"/>
      <c r="N105" s="213">
        <v>4805.97</v>
      </c>
      <c r="O105" s="213">
        <v>0</v>
      </c>
      <c r="P105" s="124" t="s">
        <v>1315</v>
      </c>
    </row>
    <row r="106" spans="1:16" ht="51">
      <c r="A106" s="266" t="s">
        <v>620</v>
      </c>
      <c r="B106" s="124"/>
      <c r="C106" s="125" t="s">
        <v>714</v>
      </c>
      <c r="D106" s="119">
        <v>43116</v>
      </c>
      <c r="E106" s="120" t="s">
        <v>1519</v>
      </c>
      <c r="F106" s="120" t="s">
        <v>11</v>
      </c>
      <c r="G106" s="120">
        <v>10243</v>
      </c>
      <c r="H106" s="124"/>
      <c r="I106" s="128" t="s">
        <v>2830</v>
      </c>
      <c r="J106" s="124"/>
      <c r="K106" s="124"/>
      <c r="L106" s="124"/>
      <c r="M106" s="124"/>
      <c r="N106" s="213">
        <v>554.14</v>
      </c>
      <c r="O106" s="213">
        <v>0</v>
      </c>
      <c r="P106" s="124" t="s">
        <v>1315</v>
      </c>
    </row>
    <row r="107" spans="1:16" ht="51">
      <c r="A107" s="266" t="s">
        <v>620</v>
      </c>
      <c r="B107" s="124"/>
      <c r="C107" s="125" t="s">
        <v>714</v>
      </c>
      <c r="D107" s="119">
        <v>43116</v>
      </c>
      <c r="E107" s="120" t="s">
        <v>1520</v>
      </c>
      <c r="F107" s="120" t="s">
        <v>11</v>
      </c>
      <c r="G107" s="120">
        <v>10245</v>
      </c>
      <c r="H107" s="124"/>
      <c r="I107" s="128" t="s">
        <v>2831</v>
      </c>
      <c r="J107" s="124"/>
      <c r="K107" s="124"/>
      <c r="L107" s="124"/>
      <c r="M107" s="124"/>
      <c r="N107" s="213">
        <v>406.72</v>
      </c>
      <c r="O107" s="213">
        <v>0</v>
      </c>
      <c r="P107" s="124" t="s">
        <v>1315</v>
      </c>
    </row>
    <row r="108" spans="1:16" ht="63.75">
      <c r="A108" s="266" t="s">
        <v>620</v>
      </c>
      <c r="B108" s="124"/>
      <c r="C108" s="125" t="s">
        <v>714</v>
      </c>
      <c r="D108" s="119">
        <v>43116</v>
      </c>
      <c r="E108" s="120" t="s">
        <v>1521</v>
      </c>
      <c r="F108" s="120" t="s">
        <v>11</v>
      </c>
      <c r="G108" s="120">
        <v>10257</v>
      </c>
      <c r="H108" s="124"/>
      <c r="I108" s="128" t="s">
        <v>2832</v>
      </c>
      <c r="J108" s="124"/>
      <c r="K108" s="124"/>
      <c r="L108" s="124"/>
      <c r="M108" s="124"/>
      <c r="N108" s="213">
        <v>1302.43</v>
      </c>
      <c r="O108" s="213">
        <v>0</v>
      </c>
      <c r="P108" s="124" t="s">
        <v>1315</v>
      </c>
    </row>
    <row r="109" spans="1:16" ht="76.5">
      <c r="A109" s="266" t="s">
        <v>620</v>
      </c>
      <c r="B109" s="124"/>
      <c r="C109" s="125" t="s">
        <v>714</v>
      </c>
      <c r="D109" s="119">
        <v>43116</v>
      </c>
      <c r="E109" s="120" t="s">
        <v>1522</v>
      </c>
      <c r="F109" s="120" t="s">
        <v>13</v>
      </c>
      <c r="G109" s="120">
        <v>911154</v>
      </c>
      <c r="H109" s="124"/>
      <c r="I109" s="128" t="s">
        <v>2833</v>
      </c>
      <c r="J109" s="124"/>
      <c r="K109" s="124"/>
      <c r="L109" s="124"/>
      <c r="M109" s="124"/>
      <c r="N109" s="213">
        <v>7393.5</v>
      </c>
      <c r="O109" s="213">
        <v>0</v>
      </c>
      <c r="P109" s="124" t="s">
        <v>1315</v>
      </c>
    </row>
    <row r="110" spans="1:16" ht="76.5">
      <c r="A110" s="266" t="s">
        <v>620</v>
      </c>
      <c r="B110" s="124"/>
      <c r="C110" s="125" t="s">
        <v>714</v>
      </c>
      <c r="D110" s="119">
        <v>43116</v>
      </c>
      <c r="E110" s="120" t="s">
        <v>1523</v>
      </c>
      <c r="F110" s="120" t="s">
        <v>11</v>
      </c>
      <c r="G110" s="120">
        <v>911154</v>
      </c>
      <c r="H110" s="124"/>
      <c r="I110" s="128" t="s">
        <v>2834</v>
      </c>
      <c r="J110" s="124"/>
      <c r="K110" s="124"/>
      <c r="L110" s="124"/>
      <c r="M110" s="124"/>
      <c r="N110" s="213">
        <v>50</v>
      </c>
      <c r="O110" s="213">
        <v>0</v>
      </c>
      <c r="P110" s="124" t="s">
        <v>1315</v>
      </c>
    </row>
    <row r="111" spans="1:16" ht="51">
      <c r="A111" s="266">
        <v>10</v>
      </c>
      <c r="B111" s="124"/>
      <c r="C111" s="125" t="s">
        <v>690</v>
      </c>
      <c r="D111" s="119">
        <v>43117</v>
      </c>
      <c r="E111" s="120" t="s">
        <v>1524</v>
      </c>
      <c r="F111" s="120" t="s">
        <v>6</v>
      </c>
      <c r="G111" s="120">
        <v>644345</v>
      </c>
      <c r="H111" s="124"/>
      <c r="I111" s="128" t="s">
        <v>2835</v>
      </c>
      <c r="J111" s="124"/>
      <c r="K111" s="124"/>
      <c r="L111" s="124"/>
      <c r="M111" s="124"/>
      <c r="N111" s="213">
        <v>0</v>
      </c>
      <c r="O111" s="213">
        <v>11104.14</v>
      </c>
      <c r="P111" s="124" t="s">
        <v>1315</v>
      </c>
    </row>
    <row r="112" spans="1:16" ht="38.25">
      <c r="A112" s="266">
        <v>291</v>
      </c>
      <c r="B112" s="124"/>
      <c r="C112" s="125" t="s">
        <v>794</v>
      </c>
      <c r="D112" s="119">
        <v>43117</v>
      </c>
      <c r="E112" s="120" t="s">
        <v>1525</v>
      </c>
      <c r="F112" s="120" t="s">
        <v>6</v>
      </c>
      <c r="G112" s="120">
        <v>931275</v>
      </c>
      <c r="H112" s="124"/>
      <c r="I112" s="128" t="s">
        <v>2836</v>
      </c>
      <c r="J112" s="124"/>
      <c r="K112" s="124"/>
      <c r="L112" s="124"/>
      <c r="M112" s="124"/>
      <c r="N112" s="213">
        <v>0</v>
      </c>
      <c r="O112" s="213">
        <v>27840</v>
      </c>
      <c r="P112" s="124" t="s">
        <v>1315</v>
      </c>
    </row>
    <row r="113" spans="1:16" ht="102">
      <c r="A113" s="266">
        <v>86</v>
      </c>
      <c r="B113" s="124"/>
      <c r="C113" s="125" t="s">
        <v>710</v>
      </c>
      <c r="D113" s="119">
        <v>43117</v>
      </c>
      <c r="E113" s="120" t="s">
        <v>1526</v>
      </c>
      <c r="F113" s="120" t="s">
        <v>6</v>
      </c>
      <c r="G113" s="120">
        <v>911296</v>
      </c>
      <c r="H113" s="124"/>
      <c r="I113" s="128" t="s">
        <v>2837</v>
      </c>
      <c r="J113" s="124"/>
      <c r="K113" s="124"/>
      <c r="L113" s="124"/>
      <c r="M113" s="124"/>
      <c r="N113" s="213">
        <v>0</v>
      </c>
      <c r="O113" s="213">
        <v>50934.13</v>
      </c>
      <c r="P113" s="124" t="s">
        <v>1315</v>
      </c>
    </row>
    <row r="114" spans="1:16" ht="51">
      <c r="A114" s="266">
        <v>513</v>
      </c>
      <c r="B114" s="124"/>
      <c r="C114" s="125" t="s">
        <v>201</v>
      </c>
      <c r="D114" s="119">
        <v>43117</v>
      </c>
      <c r="E114" s="120" t="s">
        <v>1527</v>
      </c>
      <c r="F114" s="120" t="s">
        <v>15</v>
      </c>
      <c r="G114" s="120">
        <v>644478</v>
      </c>
      <c r="H114" s="124"/>
      <c r="I114" s="128" t="s">
        <v>1421</v>
      </c>
      <c r="J114" s="124"/>
      <c r="K114" s="124"/>
      <c r="L114" s="124"/>
      <c r="M114" s="124"/>
      <c r="N114" s="213">
        <v>50</v>
      </c>
      <c r="O114" s="213">
        <v>0</v>
      </c>
      <c r="P114" s="124" t="s">
        <v>1315</v>
      </c>
    </row>
    <row r="115" spans="1:16" ht="76.5">
      <c r="A115" s="266" t="s">
        <v>620</v>
      </c>
      <c r="B115" s="124"/>
      <c r="C115" s="125" t="s">
        <v>714</v>
      </c>
      <c r="D115" s="119">
        <v>43117</v>
      </c>
      <c r="E115" s="120" t="s">
        <v>1528</v>
      </c>
      <c r="F115" s="120" t="s">
        <v>13</v>
      </c>
      <c r="G115" s="120">
        <v>911232</v>
      </c>
      <c r="H115" s="124"/>
      <c r="I115" s="128" t="s">
        <v>2838</v>
      </c>
      <c r="J115" s="124"/>
      <c r="K115" s="124"/>
      <c r="L115" s="124"/>
      <c r="M115" s="124"/>
      <c r="N115" s="213">
        <v>56485</v>
      </c>
      <c r="O115" s="213">
        <v>0</v>
      </c>
      <c r="P115" s="124" t="s">
        <v>1315</v>
      </c>
    </row>
    <row r="116" spans="1:16" ht="76.5">
      <c r="A116" s="266" t="s">
        <v>620</v>
      </c>
      <c r="B116" s="124"/>
      <c r="C116" s="125" t="s">
        <v>714</v>
      </c>
      <c r="D116" s="119">
        <v>43117</v>
      </c>
      <c r="E116" s="120" t="s">
        <v>1529</v>
      </c>
      <c r="F116" s="120" t="s">
        <v>11</v>
      </c>
      <c r="G116" s="120">
        <v>911232</v>
      </c>
      <c r="H116" s="124"/>
      <c r="I116" s="128" t="s">
        <v>2839</v>
      </c>
      <c r="J116" s="124"/>
      <c r="K116" s="124"/>
      <c r="L116" s="124"/>
      <c r="M116" s="124"/>
      <c r="N116" s="213">
        <v>50</v>
      </c>
      <c r="O116" s="213">
        <v>0</v>
      </c>
      <c r="P116" s="124" t="s">
        <v>1315</v>
      </c>
    </row>
    <row r="117" spans="1:16" ht="89.25">
      <c r="A117" s="266">
        <v>47</v>
      </c>
      <c r="B117" s="124"/>
      <c r="C117" s="125" t="s">
        <v>699</v>
      </c>
      <c r="D117" s="119">
        <v>43117</v>
      </c>
      <c r="E117" s="120" t="s">
        <v>1530</v>
      </c>
      <c r="F117" s="120" t="s">
        <v>11</v>
      </c>
      <c r="G117" s="120">
        <v>911253</v>
      </c>
      <c r="H117" s="124"/>
      <c r="I117" s="128" t="s">
        <v>2840</v>
      </c>
      <c r="J117" s="124"/>
      <c r="K117" s="124"/>
      <c r="L117" s="124"/>
      <c r="M117" s="124"/>
      <c r="N117" s="213">
        <v>9921.8799999999992</v>
      </c>
      <c r="O117" s="213">
        <v>0</v>
      </c>
      <c r="P117" s="124" t="s">
        <v>1315</v>
      </c>
    </row>
    <row r="118" spans="1:16" ht="63.75">
      <c r="A118" s="266">
        <v>10</v>
      </c>
      <c r="B118" s="124"/>
      <c r="C118" s="125" t="s">
        <v>690</v>
      </c>
      <c r="D118" s="119">
        <v>43118</v>
      </c>
      <c r="E118" s="120" t="s">
        <v>1531</v>
      </c>
      <c r="F118" s="120" t="s">
        <v>6</v>
      </c>
      <c r="G118" s="120">
        <v>644969</v>
      </c>
      <c r="H118" s="124"/>
      <c r="I118" s="128" t="s">
        <v>2841</v>
      </c>
      <c r="J118" s="124"/>
      <c r="K118" s="124"/>
      <c r="L118" s="124"/>
      <c r="M118" s="124"/>
      <c r="N118" s="213">
        <v>0</v>
      </c>
      <c r="O118" s="213">
        <v>4809.6099999999997</v>
      </c>
      <c r="P118" s="124" t="s">
        <v>1315</v>
      </c>
    </row>
    <row r="119" spans="1:16" ht="63.75">
      <c r="A119" s="266">
        <v>10</v>
      </c>
      <c r="B119" s="124"/>
      <c r="C119" s="125" t="s">
        <v>690</v>
      </c>
      <c r="D119" s="119">
        <v>43118</v>
      </c>
      <c r="E119" s="120" t="s">
        <v>1532</v>
      </c>
      <c r="F119" s="120" t="s">
        <v>6</v>
      </c>
      <c r="G119" s="120">
        <v>645086</v>
      </c>
      <c r="H119" s="124"/>
      <c r="I119" s="128" t="s">
        <v>2842</v>
      </c>
      <c r="J119" s="124"/>
      <c r="K119" s="124"/>
      <c r="L119" s="124"/>
      <c r="M119" s="124"/>
      <c r="N119" s="213">
        <v>0</v>
      </c>
      <c r="O119" s="213">
        <v>4272.68</v>
      </c>
      <c r="P119" s="124" t="s">
        <v>1315</v>
      </c>
    </row>
    <row r="120" spans="1:16" ht="63.75">
      <c r="A120" s="266">
        <v>340</v>
      </c>
      <c r="B120" s="124"/>
      <c r="C120" s="125" t="s">
        <v>814</v>
      </c>
      <c r="D120" s="119">
        <v>43118</v>
      </c>
      <c r="E120" s="120" t="s">
        <v>1533</v>
      </c>
      <c r="F120" s="120" t="s">
        <v>6</v>
      </c>
      <c r="G120" s="120">
        <v>645605</v>
      </c>
      <c r="H120" s="124"/>
      <c r="I120" s="128" t="s">
        <v>2843</v>
      </c>
      <c r="J120" s="124"/>
      <c r="K120" s="124"/>
      <c r="L120" s="124"/>
      <c r="M120" s="124"/>
      <c r="N120" s="213">
        <v>0</v>
      </c>
      <c r="O120" s="213">
        <v>14406.41</v>
      </c>
      <c r="P120" s="124" t="s">
        <v>1315</v>
      </c>
    </row>
    <row r="121" spans="1:16" ht="63.75">
      <c r="A121" s="266" t="s">
        <v>619</v>
      </c>
      <c r="B121" s="124"/>
      <c r="C121" s="125" t="s">
        <v>713</v>
      </c>
      <c r="D121" s="119">
        <v>43118</v>
      </c>
      <c r="E121" s="120" t="s">
        <v>1534</v>
      </c>
      <c r="F121" s="120" t="s">
        <v>6</v>
      </c>
      <c r="G121" s="120">
        <v>931974</v>
      </c>
      <c r="H121" s="124"/>
      <c r="I121" s="128" t="s">
        <v>2844</v>
      </c>
      <c r="J121" s="124"/>
      <c r="K121" s="124"/>
      <c r="L121" s="124"/>
      <c r="M121" s="124"/>
      <c r="N121" s="213">
        <v>0</v>
      </c>
      <c r="O121" s="213">
        <v>270653.5</v>
      </c>
      <c r="P121" s="124" t="s">
        <v>1315</v>
      </c>
    </row>
    <row r="122" spans="1:16" ht="63.75">
      <c r="A122" s="266">
        <v>41</v>
      </c>
      <c r="B122" s="124"/>
      <c r="C122" s="125" t="s">
        <v>697</v>
      </c>
      <c r="D122" s="119">
        <v>43118</v>
      </c>
      <c r="E122" s="120" t="s">
        <v>1535</v>
      </c>
      <c r="F122" s="120" t="s">
        <v>6</v>
      </c>
      <c r="G122" s="120">
        <v>911308</v>
      </c>
      <c r="H122" s="124"/>
      <c r="I122" s="128" t="s">
        <v>2845</v>
      </c>
      <c r="J122" s="124"/>
      <c r="K122" s="124"/>
      <c r="L122" s="124"/>
      <c r="M122" s="124"/>
      <c r="N122" s="213">
        <v>0</v>
      </c>
      <c r="O122" s="213">
        <v>12760.08</v>
      </c>
      <c r="P122" s="124" t="s">
        <v>1315</v>
      </c>
    </row>
    <row r="123" spans="1:16" ht="89.25">
      <c r="A123" s="266" t="s">
        <v>620</v>
      </c>
      <c r="B123" s="124"/>
      <c r="C123" s="125" t="s">
        <v>714</v>
      </c>
      <c r="D123" s="119">
        <v>43118</v>
      </c>
      <c r="E123" s="120" t="s">
        <v>1536</v>
      </c>
      <c r="F123" s="120" t="s">
        <v>13</v>
      </c>
      <c r="G123" s="120">
        <v>911315</v>
      </c>
      <c r="H123" s="124"/>
      <c r="I123" s="128" t="s">
        <v>2846</v>
      </c>
      <c r="J123" s="124"/>
      <c r="K123" s="124"/>
      <c r="L123" s="124"/>
      <c r="M123" s="124"/>
      <c r="N123" s="213">
        <v>5599550</v>
      </c>
      <c r="O123" s="213">
        <v>0</v>
      </c>
      <c r="P123" s="124" t="s">
        <v>1315</v>
      </c>
    </row>
    <row r="124" spans="1:16" ht="51">
      <c r="A124" s="266" t="s">
        <v>619</v>
      </c>
      <c r="B124" s="124"/>
      <c r="C124" s="125" t="s">
        <v>713</v>
      </c>
      <c r="D124" s="119">
        <v>43118</v>
      </c>
      <c r="E124" s="120" t="s">
        <v>1537</v>
      </c>
      <c r="F124" s="120" t="s">
        <v>11</v>
      </c>
      <c r="G124" s="120">
        <v>911320</v>
      </c>
      <c r="H124" s="124"/>
      <c r="I124" s="128" t="s">
        <v>2847</v>
      </c>
      <c r="J124" s="124"/>
      <c r="K124" s="124"/>
      <c r="L124" s="124"/>
      <c r="M124" s="124"/>
      <c r="N124" s="213">
        <v>50</v>
      </c>
      <c r="O124" s="213">
        <v>0</v>
      </c>
      <c r="P124" s="124" t="s">
        <v>1315</v>
      </c>
    </row>
    <row r="125" spans="1:16" ht="76.5">
      <c r="A125" s="266" t="s">
        <v>620</v>
      </c>
      <c r="B125" s="124"/>
      <c r="C125" s="125" t="s">
        <v>714</v>
      </c>
      <c r="D125" s="119">
        <v>43118</v>
      </c>
      <c r="E125" s="120" t="s">
        <v>1538</v>
      </c>
      <c r="F125" s="120" t="s">
        <v>13</v>
      </c>
      <c r="G125" s="120">
        <v>911328</v>
      </c>
      <c r="H125" s="124"/>
      <c r="I125" s="128" t="s">
        <v>2848</v>
      </c>
      <c r="J125" s="124"/>
      <c r="K125" s="124"/>
      <c r="L125" s="124"/>
      <c r="M125" s="124"/>
      <c r="N125" s="213">
        <v>32755</v>
      </c>
      <c r="O125" s="213">
        <v>0</v>
      </c>
      <c r="P125" s="124" t="s">
        <v>1315</v>
      </c>
    </row>
    <row r="126" spans="1:16" ht="76.5">
      <c r="A126" s="266" t="s">
        <v>620</v>
      </c>
      <c r="B126" s="124"/>
      <c r="C126" s="125" t="s">
        <v>714</v>
      </c>
      <c r="D126" s="119">
        <v>43118</v>
      </c>
      <c r="E126" s="120" t="s">
        <v>1539</v>
      </c>
      <c r="F126" s="120" t="s">
        <v>11</v>
      </c>
      <c r="G126" s="120">
        <v>911328</v>
      </c>
      <c r="H126" s="124"/>
      <c r="I126" s="128" t="s">
        <v>2849</v>
      </c>
      <c r="J126" s="124"/>
      <c r="K126" s="124"/>
      <c r="L126" s="124"/>
      <c r="M126" s="124"/>
      <c r="N126" s="213">
        <v>50</v>
      </c>
      <c r="O126" s="213">
        <v>0</v>
      </c>
      <c r="P126" s="124" t="s">
        <v>1315</v>
      </c>
    </row>
    <row r="127" spans="1:16" ht="76.5">
      <c r="A127" s="266">
        <v>513</v>
      </c>
      <c r="B127" s="124"/>
      <c r="C127" s="125" t="s">
        <v>201</v>
      </c>
      <c r="D127" s="119">
        <v>43118</v>
      </c>
      <c r="E127" s="120" t="s">
        <v>1540</v>
      </c>
      <c r="F127" s="120" t="s">
        <v>11</v>
      </c>
      <c r="G127" s="120">
        <v>911334</v>
      </c>
      <c r="H127" s="124"/>
      <c r="I127" s="128" t="s">
        <v>2850</v>
      </c>
      <c r="J127" s="124"/>
      <c r="K127" s="124"/>
      <c r="L127" s="124"/>
      <c r="M127" s="124"/>
      <c r="N127" s="213">
        <v>36658.94</v>
      </c>
      <c r="O127" s="213">
        <v>0</v>
      </c>
      <c r="P127" s="124" t="s">
        <v>1315</v>
      </c>
    </row>
    <row r="128" spans="1:16" ht="102">
      <c r="A128" s="266">
        <v>46</v>
      </c>
      <c r="B128" s="124"/>
      <c r="C128" s="125" t="s">
        <v>698</v>
      </c>
      <c r="D128" s="119">
        <v>43118</v>
      </c>
      <c r="E128" s="120" t="s">
        <v>1541</v>
      </c>
      <c r="F128" s="120" t="s">
        <v>1257</v>
      </c>
      <c r="G128" s="120">
        <v>4175</v>
      </c>
      <c r="H128" s="124"/>
      <c r="I128" s="128" t="s">
        <v>2851</v>
      </c>
      <c r="J128" s="124"/>
      <c r="K128" s="124"/>
      <c r="L128" s="124"/>
      <c r="M128" s="124"/>
      <c r="N128" s="213">
        <v>265692.65999999997</v>
      </c>
      <c r="O128" s="213">
        <v>0</v>
      </c>
      <c r="P128" s="124" t="s">
        <v>1315</v>
      </c>
    </row>
    <row r="129" spans="1:16" ht="102">
      <c r="A129" s="266">
        <v>46</v>
      </c>
      <c r="B129" s="124"/>
      <c r="C129" s="125" t="s">
        <v>698</v>
      </c>
      <c r="D129" s="119">
        <v>43118</v>
      </c>
      <c r="E129" s="120" t="s">
        <v>1542</v>
      </c>
      <c r="F129" s="120" t="s">
        <v>15</v>
      </c>
      <c r="G129" s="120">
        <v>4175</v>
      </c>
      <c r="H129" s="124"/>
      <c r="I129" s="128" t="s">
        <v>2852</v>
      </c>
      <c r="J129" s="124"/>
      <c r="K129" s="124"/>
      <c r="L129" s="124"/>
      <c r="M129" s="124"/>
      <c r="N129" s="213">
        <v>5635.69</v>
      </c>
      <c r="O129" s="213">
        <v>0</v>
      </c>
      <c r="P129" s="124" t="s">
        <v>1315</v>
      </c>
    </row>
    <row r="130" spans="1:16" ht="76.5">
      <c r="A130" s="266">
        <v>25</v>
      </c>
      <c r="B130" s="124"/>
      <c r="C130" s="125" t="s">
        <v>694</v>
      </c>
      <c r="D130" s="119">
        <v>43119</v>
      </c>
      <c r="E130" s="120" t="s">
        <v>1543</v>
      </c>
      <c r="F130" s="120" t="s">
        <v>6</v>
      </c>
      <c r="G130" s="120">
        <v>911435</v>
      </c>
      <c r="H130" s="124"/>
      <c r="I130" s="128" t="s">
        <v>2853</v>
      </c>
      <c r="J130" s="124"/>
      <c r="K130" s="124"/>
      <c r="L130" s="124"/>
      <c r="M130" s="124"/>
      <c r="N130" s="213">
        <v>0</v>
      </c>
      <c r="O130" s="213">
        <v>145.07</v>
      </c>
      <c r="P130" s="124" t="s">
        <v>1315</v>
      </c>
    </row>
    <row r="131" spans="1:16" ht="76.5">
      <c r="A131" s="266" t="s">
        <v>620</v>
      </c>
      <c r="B131" s="124"/>
      <c r="C131" s="125" t="s">
        <v>714</v>
      </c>
      <c r="D131" s="119">
        <v>43119</v>
      </c>
      <c r="E131" s="120" t="s">
        <v>1544</v>
      </c>
      <c r="F131" s="120" t="s">
        <v>11</v>
      </c>
      <c r="G131" s="120">
        <v>911405</v>
      </c>
      <c r="H131" s="124"/>
      <c r="I131" s="128" t="s">
        <v>2854</v>
      </c>
      <c r="J131" s="124"/>
      <c r="K131" s="124"/>
      <c r="L131" s="124"/>
      <c r="M131" s="124"/>
      <c r="N131" s="213">
        <v>50</v>
      </c>
      <c r="O131" s="213">
        <v>0</v>
      </c>
      <c r="P131" s="124" t="s">
        <v>1315</v>
      </c>
    </row>
    <row r="132" spans="1:16" ht="76.5">
      <c r="A132" s="266" t="s">
        <v>620</v>
      </c>
      <c r="B132" s="124"/>
      <c r="C132" s="125" t="s">
        <v>714</v>
      </c>
      <c r="D132" s="119">
        <v>43119</v>
      </c>
      <c r="E132" s="120" t="s">
        <v>1545</v>
      </c>
      <c r="F132" s="120" t="s">
        <v>21</v>
      </c>
      <c r="G132" s="120">
        <v>911409</v>
      </c>
      <c r="H132" s="124"/>
      <c r="I132" s="128" t="s">
        <v>2855</v>
      </c>
      <c r="J132" s="124"/>
      <c r="K132" s="124"/>
      <c r="L132" s="124"/>
      <c r="M132" s="124"/>
      <c r="N132" s="213">
        <v>3801933.47</v>
      </c>
      <c r="O132" s="213">
        <v>0</v>
      </c>
      <c r="P132" s="124" t="s">
        <v>1315</v>
      </c>
    </row>
    <row r="133" spans="1:16" ht="76.5">
      <c r="A133" s="266" t="s">
        <v>620</v>
      </c>
      <c r="B133" s="124"/>
      <c r="C133" s="125" t="s">
        <v>714</v>
      </c>
      <c r="D133" s="119">
        <v>43119</v>
      </c>
      <c r="E133" s="120" t="s">
        <v>1546</v>
      </c>
      <c r="F133" s="120" t="s">
        <v>13</v>
      </c>
      <c r="G133" s="120">
        <v>911405</v>
      </c>
      <c r="H133" s="124"/>
      <c r="I133" s="128" t="s">
        <v>2857</v>
      </c>
      <c r="J133" s="124"/>
      <c r="K133" s="124"/>
      <c r="L133" s="124"/>
      <c r="M133" s="124"/>
      <c r="N133" s="213">
        <v>281009</v>
      </c>
      <c r="O133" s="213">
        <v>0</v>
      </c>
      <c r="P133" s="124" t="s">
        <v>1315</v>
      </c>
    </row>
    <row r="134" spans="1:16" ht="76.5">
      <c r="A134" s="266">
        <v>670</v>
      </c>
      <c r="B134" s="124"/>
      <c r="C134" s="125" t="s">
        <v>235</v>
      </c>
      <c r="D134" s="119">
        <v>43123</v>
      </c>
      <c r="E134" s="120" t="s">
        <v>1547</v>
      </c>
      <c r="F134" s="120" t="s">
        <v>6</v>
      </c>
      <c r="G134" s="120">
        <v>911487</v>
      </c>
      <c r="H134" s="124"/>
      <c r="I134" s="128" t="s">
        <v>2858</v>
      </c>
      <c r="J134" s="124"/>
      <c r="K134" s="124"/>
      <c r="L134" s="124"/>
      <c r="M134" s="124"/>
      <c r="N134" s="213">
        <v>0</v>
      </c>
      <c r="O134" s="213">
        <v>3000</v>
      </c>
      <c r="P134" s="124" t="s">
        <v>1315</v>
      </c>
    </row>
    <row r="135" spans="1:16" ht="76.5">
      <c r="A135" s="266">
        <v>25</v>
      </c>
      <c r="B135" s="124"/>
      <c r="C135" s="125" t="s">
        <v>694</v>
      </c>
      <c r="D135" s="119">
        <v>43123</v>
      </c>
      <c r="E135" s="120" t="s">
        <v>1548</v>
      </c>
      <c r="F135" s="120" t="s">
        <v>6</v>
      </c>
      <c r="G135" s="120">
        <v>911523</v>
      </c>
      <c r="H135" s="124"/>
      <c r="I135" s="128" t="s">
        <v>2859</v>
      </c>
      <c r="J135" s="124"/>
      <c r="K135" s="124"/>
      <c r="L135" s="124"/>
      <c r="M135" s="124"/>
      <c r="N135" s="213">
        <v>0</v>
      </c>
      <c r="O135" s="213">
        <v>472161.09</v>
      </c>
      <c r="P135" s="124" t="s">
        <v>1315</v>
      </c>
    </row>
    <row r="136" spans="1:16" ht="76.5">
      <c r="A136" s="266">
        <v>25</v>
      </c>
      <c r="B136" s="124"/>
      <c r="C136" s="125" t="s">
        <v>694</v>
      </c>
      <c r="D136" s="119">
        <v>43123</v>
      </c>
      <c r="E136" s="120" t="s">
        <v>1549</v>
      </c>
      <c r="F136" s="120" t="s">
        <v>6</v>
      </c>
      <c r="G136" s="120">
        <v>911524</v>
      </c>
      <c r="H136" s="124"/>
      <c r="I136" s="128" t="s">
        <v>2860</v>
      </c>
      <c r="J136" s="124"/>
      <c r="K136" s="124"/>
      <c r="L136" s="124"/>
      <c r="M136" s="124"/>
      <c r="N136" s="213">
        <v>0</v>
      </c>
      <c r="O136" s="213">
        <v>81084.09</v>
      </c>
      <c r="P136" s="124" t="s">
        <v>1315</v>
      </c>
    </row>
    <row r="137" spans="1:16" ht="63.75">
      <c r="A137" s="266" t="s">
        <v>622</v>
      </c>
      <c r="B137" s="124"/>
      <c r="C137" s="125" t="s">
        <v>715</v>
      </c>
      <c r="D137" s="119">
        <v>43123</v>
      </c>
      <c r="E137" s="120" t="s">
        <v>1550</v>
      </c>
      <c r="F137" s="120" t="s">
        <v>1316</v>
      </c>
      <c r="G137" s="120">
        <v>16405328</v>
      </c>
      <c r="H137" s="124"/>
      <c r="I137" s="128" t="s">
        <v>2861</v>
      </c>
      <c r="J137" s="124"/>
      <c r="K137" s="124"/>
      <c r="L137" s="124"/>
      <c r="M137" s="124"/>
      <c r="N137" s="213">
        <v>18000</v>
      </c>
      <c r="O137" s="213">
        <v>0</v>
      </c>
      <c r="P137" s="124" t="s">
        <v>1315</v>
      </c>
    </row>
    <row r="138" spans="1:16" ht="63.75">
      <c r="A138" s="266" t="s">
        <v>622</v>
      </c>
      <c r="B138" s="124"/>
      <c r="C138" s="125" t="s">
        <v>715</v>
      </c>
      <c r="D138" s="119">
        <v>43123</v>
      </c>
      <c r="E138" s="120" t="s">
        <v>1551</v>
      </c>
      <c r="F138" s="120" t="s">
        <v>1316</v>
      </c>
      <c r="G138" s="120">
        <v>16405323</v>
      </c>
      <c r="H138" s="124"/>
      <c r="I138" s="128" t="s">
        <v>2862</v>
      </c>
      <c r="J138" s="124"/>
      <c r="K138" s="124"/>
      <c r="L138" s="124"/>
      <c r="M138" s="124"/>
      <c r="N138" s="213">
        <v>18000</v>
      </c>
      <c r="O138" s="213">
        <v>0</v>
      </c>
      <c r="P138" s="124" t="s">
        <v>1315</v>
      </c>
    </row>
    <row r="139" spans="1:16" ht="63.75">
      <c r="A139" s="266" t="s">
        <v>622</v>
      </c>
      <c r="B139" s="124"/>
      <c r="C139" s="125" t="s">
        <v>715</v>
      </c>
      <c r="D139" s="119">
        <v>43123</v>
      </c>
      <c r="E139" s="120" t="s">
        <v>1552</v>
      </c>
      <c r="F139" s="120" t="s">
        <v>1316</v>
      </c>
      <c r="G139" s="120">
        <v>16405321</v>
      </c>
      <c r="H139" s="124"/>
      <c r="I139" s="128" t="s">
        <v>2863</v>
      </c>
      <c r="J139" s="124"/>
      <c r="K139" s="124"/>
      <c r="L139" s="124"/>
      <c r="M139" s="124"/>
      <c r="N139" s="213">
        <v>16650</v>
      </c>
      <c r="O139" s="213">
        <v>0</v>
      </c>
      <c r="P139" s="124" t="s">
        <v>1315</v>
      </c>
    </row>
    <row r="140" spans="1:16" ht="63.75">
      <c r="A140" s="266" t="s">
        <v>622</v>
      </c>
      <c r="B140" s="124"/>
      <c r="C140" s="125" t="s">
        <v>715</v>
      </c>
      <c r="D140" s="119">
        <v>43123</v>
      </c>
      <c r="E140" s="120" t="s">
        <v>1553</v>
      </c>
      <c r="F140" s="120" t="s">
        <v>1316</v>
      </c>
      <c r="G140" s="120">
        <v>16405319</v>
      </c>
      <c r="H140" s="124"/>
      <c r="I140" s="128" t="s">
        <v>2864</v>
      </c>
      <c r="J140" s="124"/>
      <c r="K140" s="124"/>
      <c r="L140" s="124"/>
      <c r="M140" s="124"/>
      <c r="N140" s="213">
        <v>15300</v>
      </c>
      <c r="O140" s="213">
        <v>0</v>
      </c>
      <c r="P140" s="124" t="s">
        <v>1315</v>
      </c>
    </row>
    <row r="141" spans="1:16" ht="63.75">
      <c r="A141" s="266" t="s">
        <v>622</v>
      </c>
      <c r="B141" s="124"/>
      <c r="C141" s="125" t="s">
        <v>715</v>
      </c>
      <c r="D141" s="119">
        <v>43123</v>
      </c>
      <c r="E141" s="120" t="s">
        <v>1554</v>
      </c>
      <c r="F141" s="120" t="s">
        <v>1316</v>
      </c>
      <c r="G141" s="120">
        <v>16405310</v>
      </c>
      <c r="H141" s="124"/>
      <c r="I141" s="128" t="s">
        <v>2865</v>
      </c>
      <c r="J141" s="124"/>
      <c r="K141" s="124"/>
      <c r="L141" s="124"/>
      <c r="M141" s="124"/>
      <c r="N141" s="213">
        <v>17495</v>
      </c>
      <c r="O141" s="213">
        <v>0</v>
      </c>
      <c r="P141" s="124" t="s">
        <v>1315</v>
      </c>
    </row>
    <row r="142" spans="1:16" ht="63.75">
      <c r="A142" s="266" t="s">
        <v>622</v>
      </c>
      <c r="B142" s="124"/>
      <c r="C142" s="125" t="s">
        <v>715</v>
      </c>
      <c r="D142" s="119">
        <v>43123</v>
      </c>
      <c r="E142" s="120" t="s">
        <v>1555</v>
      </c>
      <c r="F142" s="120" t="s">
        <v>1316</v>
      </c>
      <c r="G142" s="120">
        <v>16405309</v>
      </c>
      <c r="H142" s="124"/>
      <c r="I142" s="128" t="s">
        <v>2866</v>
      </c>
      <c r="J142" s="124"/>
      <c r="K142" s="124"/>
      <c r="L142" s="124"/>
      <c r="M142" s="124"/>
      <c r="N142" s="213">
        <v>14400</v>
      </c>
      <c r="O142" s="213">
        <v>0</v>
      </c>
      <c r="P142" s="124" t="s">
        <v>1315</v>
      </c>
    </row>
    <row r="143" spans="1:16" ht="63.75">
      <c r="A143" s="266" t="s">
        <v>622</v>
      </c>
      <c r="B143" s="124"/>
      <c r="C143" s="125" t="s">
        <v>715</v>
      </c>
      <c r="D143" s="119">
        <v>43123</v>
      </c>
      <c r="E143" s="120" t="s">
        <v>1556</v>
      </c>
      <c r="F143" s="120" t="s">
        <v>1316</v>
      </c>
      <c r="G143" s="120">
        <v>16405308</v>
      </c>
      <c r="H143" s="124"/>
      <c r="I143" s="128" t="s">
        <v>2867</v>
      </c>
      <c r="J143" s="124"/>
      <c r="K143" s="124"/>
      <c r="L143" s="124"/>
      <c r="M143" s="124"/>
      <c r="N143" s="213">
        <v>22299.5</v>
      </c>
      <c r="O143" s="213">
        <v>0</v>
      </c>
      <c r="P143" s="124" t="s">
        <v>1315</v>
      </c>
    </row>
    <row r="144" spans="1:16" ht="63.75">
      <c r="A144" s="266" t="s">
        <v>622</v>
      </c>
      <c r="B144" s="124"/>
      <c r="C144" s="125" t="s">
        <v>715</v>
      </c>
      <c r="D144" s="119">
        <v>43123</v>
      </c>
      <c r="E144" s="120" t="s">
        <v>1557</v>
      </c>
      <c r="F144" s="120" t="s">
        <v>1316</v>
      </c>
      <c r="G144" s="120">
        <v>16405307</v>
      </c>
      <c r="H144" s="124"/>
      <c r="I144" s="128" t="s">
        <v>2868</v>
      </c>
      <c r="J144" s="124"/>
      <c r="K144" s="124"/>
      <c r="L144" s="124"/>
      <c r="M144" s="124"/>
      <c r="N144" s="213">
        <v>8100</v>
      </c>
      <c r="O144" s="213">
        <v>0</v>
      </c>
      <c r="P144" s="124" t="s">
        <v>1315</v>
      </c>
    </row>
    <row r="145" spans="1:16" ht="63.75">
      <c r="A145" s="266" t="s">
        <v>622</v>
      </c>
      <c r="B145" s="124"/>
      <c r="C145" s="125" t="s">
        <v>715</v>
      </c>
      <c r="D145" s="119">
        <v>43123</v>
      </c>
      <c r="E145" s="120" t="s">
        <v>1558</v>
      </c>
      <c r="F145" s="120" t="s">
        <v>1316</v>
      </c>
      <c r="G145" s="120">
        <v>16405290</v>
      </c>
      <c r="H145" s="124"/>
      <c r="I145" s="128" t="s">
        <v>2869</v>
      </c>
      <c r="J145" s="124"/>
      <c r="K145" s="124"/>
      <c r="L145" s="124"/>
      <c r="M145" s="124"/>
      <c r="N145" s="213">
        <v>4500</v>
      </c>
      <c r="O145" s="213">
        <v>0</v>
      </c>
      <c r="P145" s="124" t="s">
        <v>1315</v>
      </c>
    </row>
    <row r="146" spans="1:16" ht="63.75">
      <c r="A146" s="266" t="s">
        <v>622</v>
      </c>
      <c r="B146" s="124"/>
      <c r="C146" s="125" t="s">
        <v>715</v>
      </c>
      <c r="D146" s="119">
        <v>43123</v>
      </c>
      <c r="E146" s="120" t="s">
        <v>1559</v>
      </c>
      <c r="F146" s="120" t="s">
        <v>1316</v>
      </c>
      <c r="G146" s="120">
        <v>16405282</v>
      </c>
      <c r="H146" s="124"/>
      <c r="I146" s="128" t="s">
        <v>2870</v>
      </c>
      <c r="J146" s="124"/>
      <c r="K146" s="124"/>
      <c r="L146" s="124"/>
      <c r="M146" s="124"/>
      <c r="N146" s="213">
        <v>6899</v>
      </c>
      <c r="O146" s="213">
        <v>0</v>
      </c>
      <c r="P146" s="124" t="s">
        <v>1315</v>
      </c>
    </row>
    <row r="147" spans="1:16" ht="63.75">
      <c r="A147" s="266" t="s">
        <v>622</v>
      </c>
      <c r="B147" s="124"/>
      <c r="C147" s="125" t="s">
        <v>715</v>
      </c>
      <c r="D147" s="119">
        <v>43123</v>
      </c>
      <c r="E147" s="120" t="s">
        <v>1560</v>
      </c>
      <c r="F147" s="120" t="s">
        <v>1316</v>
      </c>
      <c r="G147" s="120">
        <v>16405281</v>
      </c>
      <c r="H147" s="124"/>
      <c r="I147" s="128" t="s">
        <v>2871</v>
      </c>
      <c r="J147" s="124"/>
      <c r="K147" s="124"/>
      <c r="L147" s="124"/>
      <c r="M147" s="124"/>
      <c r="N147" s="213">
        <v>18450</v>
      </c>
      <c r="O147" s="213">
        <v>0</v>
      </c>
      <c r="P147" s="124" t="s">
        <v>1315</v>
      </c>
    </row>
    <row r="148" spans="1:16" ht="63.75">
      <c r="A148" s="266" t="s">
        <v>622</v>
      </c>
      <c r="B148" s="124"/>
      <c r="C148" s="125" t="s">
        <v>715</v>
      </c>
      <c r="D148" s="119">
        <v>43123</v>
      </c>
      <c r="E148" s="120" t="s">
        <v>1561</v>
      </c>
      <c r="F148" s="120" t="s">
        <v>1316</v>
      </c>
      <c r="G148" s="120">
        <v>16405274</v>
      </c>
      <c r="H148" s="124"/>
      <c r="I148" s="128" t="s">
        <v>2872</v>
      </c>
      <c r="J148" s="124"/>
      <c r="K148" s="124"/>
      <c r="L148" s="124"/>
      <c r="M148" s="124"/>
      <c r="N148" s="213">
        <v>10350</v>
      </c>
      <c r="O148" s="213">
        <v>0</v>
      </c>
      <c r="P148" s="124" t="s">
        <v>1315</v>
      </c>
    </row>
    <row r="149" spans="1:16" ht="89.25">
      <c r="A149" s="266" t="s">
        <v>620</v>
      </c>
      <c r="B149" s="124"/>
      <c r="C149" s="125" t="s">
        <v>714</v>
      </c>
      <c r="D149" s="119">
        <v>43123</v>
      </c>
      <c r="E149" s="120" t="s">
        <v>1562</v>
      </c>
      <c r="F149" s="120" t="s">
        <v>13</v>
      </c>
      <c r="G149" s="120">
        <v>911504</v>
      </c>
      <c r="H149" s="124"/>
      <c r="I149" s="128" t="s">
        <v>2873</v>
      </c>
      <c r="J149" s="124"/>
      <c r="K149" s="124"/>
      <c r="L149" s="124"/>
      <c r="M149" s="124"/>
      <c r="N149" s="213">
        <v>5601550</v>
      </c>
      <c r="O149" s="213">
        <v>0</v>
      </c>
      <c r="P149" s="124" t="s">
        <v>1315</v>
      </c>
    </row>
    <row r="150" spans="1:16" ht="51">
      <c r="A150" s="266" t="s">
        <v>619</v>
      </c>
      <c r="B150" s="124"/>
      <c r="C150" s="125" t="s">
        <v>713</v>
      </c>
      <c r="D150" s="119">
        <v>43123</v>
      </c>
      <c r="E150" s="120" t="s">
        <v>1563</v>
      </c>
      <c r="F150" s="120" t="s">
        <v>11</v>
      </c>
      <c r="G150" s="120">
        <v>911506</v>
      </c>
      <c r="H150" s="124"/>
      <c r="I150" s="128" t="s">
        <v>2874</v>
      </c>
      <c r="J150" s="124"/>
      <c r="K150" s="124"/>
      <c r="L150" s="124"/>
      <c r="M150" s="124"/>
      <c r="N150" s="213">
        <v>50</v>
      </c>
      <c r="O150" s="213">
        <v>0</v>
      </c>
      <c r="P150" s="124" t="s">
        <v>1315</v>
      </c>
    </row>
    <row r="151" spans="1:16" ht="76.5">
      <c r="A151" s="266" t="s">
        <v>620</v>
      </c>
      <c r="B151" s="124"/>
      <c r="C151" s="125" t="s">
        <v>714</v>
      </c>
      <c r="D151" s="119">
        <v>43123</v>
      </c>
      <c r="E151" s="120" t="s">
        <v>1564</v>
      </c>
      <c r="F151" s="120" t="s">
        <v>13</v>
      </c>
      <c r="G151" s="120">
        <v>911509</v>
      </c>
      <c r="H151" s="124"/>
      <c r="I151" s="128" t="s">
        <v>2875</v>
      </c>
      <c r="J151" s="124"/>
      <c r="K151" s="124"/>
      <c r="L151" s="124"/>
      <c r="M151" s="124"/>
      <c r="N151" s="213">
        <v>149715</v>
      </c>
      <c r="O151" s="213">
        <v>0</v>
      </c>
      <c r="P151" s="124" t="s">
        <v>1315</v>
      </c>
    </row>
    <row r="152" spans="1:16" ht="76.5">
      <c r="A152" s="266" t="s">
        <v>620</v>
      </c>
      <c r="B152" s="124"/>
      <c r="C152" s="125" t="s">
        <v>714</v>
      </c>
      <c r="D152" s="119">
        <v>43123</v>
      </c>
      <c r="E152" s="120" t="s">
        <v>1565</v>
      </c>
      <c r="F152" s="120" t="s">
        <v>11</v>
      </c>
      <c r="G152" s="120">
        <v>911509</v>
      </c>
      <c r="H152" s="124"/>
      <c r="I152" s="128" t="s">
        <v>2876</v>
      </c>
      <c r="J152" s="124"/>
      <c r="K152" s="124"/>
      <c r="L152" s="124"/>
      <c r="M152" s="124"/>
      <c r="N152" s="213">
        <v>50</v>
      </c>
      <c r="O152" s="213">
        <v>0</v>
      </c>
      <c r="P152" s="124" t="s">
        <v>1315</v>
      </c>
    </row>
    <row r="153" spans="1:16" ht="102">
      <c r="A153" s="266">
        <v>132</v>
      </c>
      <c r="B153" s="124"/>
      <c r="C153" s="125" t="s">
        <v>728</v>
      </c>
      <c r="D153" s="119">
        <v>43123</v>
      </c>
      <c r="E153" s="120" t="s">
        <v>1566</v>
      </c>
      <c r="F153" s="120" t="s">
        <v>11</v>
      </c>
      <c r="G153" s="120">
        <v>911541</v>
      </c>
      <c r="H153" s="124"/>
      <c r="I153" s="128" t="s">
        <v>2877</v>
      </c>
      <c r="J153" s="124"/>
      <c r="K153" s="124"/>
      <c r="L153" s="124"/>
      <c r="M153" s="124"/>
      <c r="N153" s="213">
        <v>1758.62</v>
      </c>
      <c r="O153" s="213">
        <v>0</v>
      </c>
      <c r="P153" s="124" t="s">
        <v>1315</v>
      </c>
    </row>
    <row r="154" spans="1:16" ht="76.5">
      <c r="A154" s="266">
        <v>132</v>
      </c>
      <c r="B154" s="124"/>
      <c r="C154" s="125" t="s">
        <v>728</v>
      </c>
      <c r="D154" s="119">
        <v>43123</v>
      </c>
      <c r="E154" s="120" t="s">
        <v>1567</v>
      </c>
      <c r="F154" s="120" t="s">
        <v>11</v>
      </c>
      <c r="G154" s="120">
        <v>911546</v>
      </c>
      <c r="H154" s="124"/>
      <c r="I154" s="128" t="s">
        <v>2878</v>
      </c>
      <c r="J154" s="124"/>
      <c r="K154" s="124"/>
      <c r="L154" s="124"/>
      <c r="M154" s="124"/>
      <c r="N154" s="213">
        <v>2899.37</v>
      </c>
      <c r="O154" s="213">
        <v>0</v>
      </c>
      <c r="P154" s="124" t="s">
        <v>1315</v>
      </c>
    </row>
    <row r="155" spans="1:16" ht="63.75">
      <c r="A155" s="266" t="s">
        <v>620</v>
      </c>
      <c r="B155" s="124"/>
      <c r="C155" s="125" t="s">
        <v>714</v>
      </c>
      <c r="D155" s="119">
        <v>43123</v>
      </c>
      <c r="E155" s="120" t="s">
        <v>1568</v>
      </c>
      <c r="F155" s="120" t="s">
        <v>11</v>
      </c>
      <c r="G155" s="120">
        <v>10298</v>
      </c>
      <c r="H155" s="124"/>
      <c r="I155" s="128" t="s">
        <v>2879</v>
      </c>
      <c r="J155" s="124"/>
      <c r="K155" s="124"/>
      <c r="L155" s="124"/>
      <c r="M155" s="124"/>
      <c r="N155" s="213">
        <v>2478.7800000000002</v>
      </c>
      <c r="O155" s="213">
        <v>0</v>
      </c>
      <c r="P155" s="124" t="s">
        <v>1315</v>
      </c>
    </row>
    <row r="156" spans="1:16" ht="63.75">
      <c r="A156" s="266" t="s">
        <v>620</v>
      </c>
      <c r="B156" s="124"/>
      <c r="C156" s="125" t="s">
        <v>714</v>
      </c>
      <c r="D156" s="119">
        <v>43123</v>
      </c>
      <c r="E156" s="120" t="s">
        <v>1569</v>
      </c>
      <c r="F156" s="120" t="s">
        <v>11</v>
      </c>
      <c r="G156" s="120">
        <v>10439</v>
      </c>
      <c r="H156" s="124"/>
      <c r="I156" s="128" t="s">
        <v>2880</v>
      </c>
      <c r="J156" s="124"/>
      <c r="K156" s="124"/>
      <c r="L156" s="124"/>
      <c r="M156" s="124"/>
      <c r="N156" s="213">
        <v>5318.89</v>
      </c>
      <c r="O156" s="213">
        <v>0</v>
      </c>
      <c r="P156" s="124" t="s">
        <v>1315</v>
      </c>
    </row>
    <row r="157" spans="1:16" ht="102">
      <c r="A157" s="266">
        <v>132</v>
      </c>
      <c r="B157" s="124"/>
      <c r="C157" s="125" t="s">
        <v>728</v>
      </c>
      <c r="D157" s="119">
        <v>43123</v>
      </c>
      <c r="E157" s="120" t="s">
        <v>1570</v>
      </c>
      <c r="F157" s="120" t="s">
        <v>15</v>
      </c>
      <c r="G157" s="120">
        <v>4213</v>
      </c>
      <c r="H157" s="124"/>
      <c r="I157" s="128" t="s">
        <v>2881</v>
      </c>
      <c r="J157" s="124"/>
      <c r="K157" s="124"/>
      <c r="L157" s="124"/>
      <c r="M157" s="124"/>
      <c r="N157" s="213">
        <v>340.8</v>
      </c>
      <c r="O157" s="213">
        <v>0</v>
      </c>
      <c r="P157" s="124" t="s">
        <v>1315</v>
      </c>
    </row>
    <row r="158" spans="1:16" ht="76.5">
      <c r="A158" s="266">
        <v>15</v>
      </c>
      <c r="B158" s="124"/>
      <c r="C158" s="125" t="s">
        <v>691</v>
      </c>
      <c r="D158" s="119">
        <v>43123</v>
      </c>
      <c r="E158" s="120" t="s">
        <v>1571</v>
      </c>
      <c r="F158" s="120" t="s">
        <v>15</v>
      </c>
      <c r="G158" s="120">
        <v>4211</v>
      </c>
      <c r="H158" s="124"/>
      <c r="I158" s="128" t="s">
        <v>2882</v>
      </c>
      <c r="J158" s="124"/>
      <c r="K158" s="124"/>
      <c r="L158" s="124"/>
      <c r="M158" s="124"/>
      <c r="N158" s="213">
        <v>1071.45</v>
      </c>
      <c r="O158" s="213">
        <v>0</v>
      </c>
      <c r="P158" s="124" t="s">
        <v>1315</v>
      </c>
    </row>
    <row r="159" spans="1:16" ht="63.75">
      <c r="A159" s="266">
        <v>513</v>
      </c>
      <c r="B159" s="124"/>
      <c r="C159" s="125" t="s">
        <v>201</v>
      </c>
      <c r="D159" s="119">
        <v>43123</v>
      </c>
      <c r="E159" s="120" t="s">
        <v>1572</v>
      </c>
      <c r="F159" s="120" t="s">
        <v>15</v>
      </c>
      <c r="G159" s="120">
        <v>647733</v>
      </c>
      <c r="H159" s="124"/>
      <c r="I159" s="128" t="s">
        <v>2883</v>
      </c>
      <c r="J159" s="124"/>
      <c r="K159" s="124"/>
      <c r="L159" s="124"/>
      <c r="M159" s="124"/>
      <c r="N159" s="213">
        <v>287.14999999999998</v>
      </c>
      <c r="O159" s="213">
        <v>0</v>
      </c>
      <c r="P159" s="124" t="s">
        <v>1315</v>
      </c>
    </row>
    <row r="160" spans="1:16" ht="51">
      <c r="A160" s="266">
        <v>222</v>
      </c>
      <c r="B160" s="124"/>
      <c r="C160" s="125" t="s">
        <v>764</v>
      </c>
      <c r="D160" s="119">
        <v>43123</v>
      </c>
      <c r="E160" s="120" t="s">
        <v>1573</v>
      </c>
      <c r="F160" s="120" t="s">
        <v>15</v>
      </c>
      <c r="G160" s="120">
        <v>647910</v>
      </c>
      <c r="H160" s="124"/>
      <c r="I160" s="128" t="s">
        <v>2884</v>
      </c>
      <c r="J160" s="124"/>
      <c r="K160" s="124"/>
      <c r="L160" s="124"/>
      <c r="M160" s="124"/>
      <c r="N160" s="213">
        <v>50</v>
      </c>
      <c r="O160" s="213">
        <v>0</v>
      </c>
      <c r="P160" s="124" t="s">
        <v>1315</v>
      </c>
    </row>
    <row r="161" spans="1:16" ht="76.5">
      <c r="A161" s="266" t="s">
        <v>620</v>
      </c>
      <c r="B161" s="124"/>
      <c r="C161" s="125" t="s">
        <v>714</v>
      </c>
      <c r="D161" s="119">
        <v>43123</v>
      </c>
      <c r="E161" s="120" t="s">
        <v>1574</v>
      </c>
      <c r="F161" s="120" t="s">
        <v>11</v>
      </c>
      <c r="G161" s="120">
        <v>10318</v>
      </c>
      <c r="H161" s="124"/>
      <c r="I161" s="128" t="s">
        <v>2885</v>
      </c>
      <c r="J161" s="124"/>
      <c r="K161" s="124"/>
      <c r="L161" s="124"/>
      <c r="M161" s="124"/>
      <c r="N161" s="213">
        <v>1260.8599999999999</v>
      </c>
      <c r="O161" s="213">
        <v>0</v>
      </c>
      <c r="P161" s="124" t="s">
        <v>1315</v>
      </c>
    </row>
    <row r="162" spans="1:16" ht="63.75">
      <c r="A162" s="266" t="s">
        <v>622</v>
      </c>
      <c r="B162" s="124"/>
      <c r="C162" s="125" t="s">
        <v>715</v>
      </c>
      <c r="D162" s="119">
        <v>43123</v>
      </c>
      <c r="E162" s="120" t="s">
        <v>1575</v>
      </c>
      <c r="F162" s="120" t="s">
        <v>1316</v>
      </c>
      <c r="G162" s="120">
        <v>16406817</v>
      </c>
      <c r="H162" s="124"/>
      <c r="I162" s="128" t="s">
        <v>2886</v>
      </c>
      <c r="J162" s="124"/>
      <c r="K162" s="124"/>
      <c r="L162" s="124"/>
      <c r="M162" s="124"/>
      <c r="N162" s="213">
        <v>2700</v>
      </c>
      <c r="O162" s="213">
        <v>0</v>
      </c>
      <c r="P162" s="124" t="s">
        <v>1315</v>
      </c>
    </row>
    <row r="163" spans="1:16" ht="63.75">
      <c r="A163" s="266" t="s">
        <v>622</v>
      </c>
      <c r="B163" s="124"/>
      <c r="C163" s="125" t="s">
        <v>715</v>
      </c>
      <c r="D163" s="119">
        <v>43123</v>
      </c>
      <c r="E163" s="120" t="s">
        <v>1576</v>
      </c>
      <c r="F163" s="120" t="s">
        <v>1316</v>
      </c>
      <c r="G163" s="120">
        <v>16406814</v>
      </c>
      <c r="H163" s="124"/>
      <c r="I163" s="128" t="s">
        <v>2887</v>
      </c>
      <c r="J163" s="124"/>
      <c r="K163" s="124"/>
      <c r="L163" s="124"/>
      <c r="M163" s="124"/>
      <c r="N163" s="213">
        <v>3000</v>
      </c>
      <c r="O163" s="213">
        <v>0</v>
      </c>
      <c r="P163" s="124" t="s">
        <v>1315</v>
      </c>
    </row>
    <row r="164" spans="1:16" ht="63.75">
      <c r="A164" s="266" t="s">
        <v>622</v>
      </c>
      <c r="B164" s="124"/>
      <c r="C164" s="125" t="s">
        <v>715</v>
      </c>
      <c r="D164" s="119">
        <v>43123</v>
      </c>
      <c r="E164" s="120" t="s">
        <v>1577</v>
      </c>
      <c r="F164" s="120" t="s">
        <v>1316</v>
      </c>
      <c r="G164" s="120">
        <v>16406001</v>
      </c>
      <c r="H164" s="124"/>
      <c r="I164" s="128" t="s">
        <v>2888</v>
      </c>
      <c r="J164" s="124"/>
      <c r="K164" s="124"/>
      <c r="L164" s="124"/>
      <c r="M164" s="124"/>
      <c r="N164" s="213">
        <v>2250</v>
      </c>
      <c r="O164" s="213">
        <v>0</v>
      </c>
      <c r="P164" s="124" t="s">
        <v>1315</v>
      </c>
    </row>
    <row r="165" spans="1:16" ht="63.75">
      <c r="A165" s="266" t="s">
        <v>622</v>
      </c>
      <c r="B165" s="124"/>
      <c r="C165" s="125" t="s">
        <v>715</v>
      </c>
      <c r="D165" s="119">
        <v>43123</v>
      </c>
      <c r="E165" s="120" t="s">
        <v>1578</v>
      </c>
      <c r="F165" s="120" t="s">
        <v>1316</v>
      </c>
      <c r="G165" s="120">
        <v>16405999</v>
      </c>
      <c r="H165" s="124"/>
      <c r="I165" s="128" t="s">
        <v>2889</v>
      </c>
      <c r="J165" s="124"/>
      <c r="K165" s="124"/>
      <c r="L165" s="124"/>
      <c r="M165" s="124"/>
      <c r="N165" s="213">
        <v>18000</v>
      </c>
      <c r="O165" s="213">
        <v>0</v>
      </c>
      <c r="P165" s="124" t="s">
        <v>1315</v>
      </c>
    </row>
    <row r="166" spans="1:16" ht="63.75">
      <c r="A166" s="266" t="s">
        <v>622</v>
      </c>
      <c r="B166" s="124"/>
      <c r="C166" s="125" t="s">
        <v>715</v>
      </c>
      <c r="D166" s="119">
        <v>43123</v>
      </c>
      <c r="E166" s="120" t="s">
        <v>1579</v>
      </c>
      <c r="F166" s="120" t="s">
        <v>1316</v>
      </c>
      <c r="G166" s="120">
        <v>16405997</v>
      </c>
      <c r="H166" s="124"/>
      <c r="I166" s="128" t="s">
        <v>2890</v>
      </c>
      <c r="J166" s="124"/>
      <c r="K166" s="124"/>
      <c r="L166" s="124"/>
      <c r="M166" s="124"/>
      <c r="N166" s="213">
        <v>18000</v>
      </c>
      <c r="O166" s="213">
        <v>0</v>
      </c>
      <c r="P166" s="124" t="s">
        <v>1315</v>
      </c>
    </row>
    <row r="167" spans="1:16" ht="63.75">
      <c r="A167" s="266" t="s">
        <v>622</v>
      </c>
      <c r="B167" s="124"/>
      <c r="C167" s="125" t="s">
        <v>715</v>
      </c>
      <c r="D167" s="119">
        <v>43123</v>
      </c>
      <c r="E167" s="120" t="s">
        <v>1580</v>
      </c>
      <c r="F167" s="120" t="s">
        <v>1316</v>
      </c>
      <c r="G167" s="120">
        <v>16405994</v>
      </c>
      <c r="H167" s="124"/>
      <c r="I167" s="128" t="s">
        <v>2891</v>
      </c>
      <c r="J167" s="124"/>
      <c r="K167" s="124"/>
      <c r="L167" s="124"/>
      <c r="M167" s="124"/>
      <c r="N167" s="213">
        <v>4500</v>
      </c>
      <c r="O167" s="213">
        <v>0</v>
      </c>
      <c r="P167" s="124" t="s">
        <v>1315</v>
      </c>
    </row>
    <row r="168" spans="1:16" ht="63.75">
      <c r="A168" s="266" t="s">
        <v>622</v>
      </c>
      <c r="B168" s="124"/>
      <c r="C168" s="125" t="s">
        <v>715</v>
      </c>
      <c r="D168" s="119">
        <v>43123</v>
      </c>
      <c r="E168" s="120" t="s">
        <v>1581</v>
      </c>
      <c r="F168" s="120" t="s">
        <v>1316</v>
      </c>
      <c r="G168" s="120">
        <v>16405992</v>
      </c>
      <c r="H168" s="124"/>
      <c r="I168" s="128" t="s">
        <v>2892</v>
      </c>
      <c r="J168" s="124"/>
      <c r="K168" s="124"/>
      <c r="L168" s="124"/>
      <c r="M168" s="124"/>
      <c r="N168" s="213">
        <v>8100</v>
      </c>
      <c r="O168" s="213">
        <v>0</v>
      </c>
      <c r="P168" s="124" t="s">
        <v>1315</v>
      </c>
    </row>
    <row r="169" spans="1:16" ht="63.75">
      <c r="A169" s="266" t="s">
        <v>622</v>
      </c>
      <c r="B169" s="124"/>
      <c r="C169" s="125" t="s">
        <v>715</v>
      </c>
      <c r="D169" s="119">
        <v>43123</v>
      </c>
      <c r="E169" s="120" t="s">
        <v>1582</v>
      </c>
      <c r="F169" s="120" t="s">
        <v>1316</v>
      </c>
      <c r="G169" s="120">
        <v>16405986</v>
      </c>
      <c r="H169" s="124"/>
      <c r="I169" s="128" t="s">
        <v>2893</v>
      </c>
      <c r="J169" s="124"/>
      <c r="K169" s="124"/>
      <c r="L169" s="124"/>
      <c r="M169" s="124"/>
      <c r="N169" s="213">
        <v>10575</v>
      </c>
      <c r="O169" s="213">
        <v>0</v>
      </c>
      <c r="P169" s="124" t="s">
        <v>1315</v>
      </c>
    </row>
    <row r="170" spans="1:16" ht="63.75">
      <c r="A170" s="266" t="s">
        <v>622</v>
      </c>
      <c r="B170" s="124"/>
      <c r="C170" s="125" t="s">
        <v>715</v>
      </c>
      <c r="D170" s="119">
        <v>43123</v>
      </c>
      <c r="E170" s="120" t="s">
        <v>1583</v>
      </c>
      <c r="F170" s="120" t="s">
        <v>1316</v>
      </c>
      <c r="G170" s="120">
        <v>16405925</v>
      </c>
      <c r="H170" s="124"/>
      <c r="I170" s="128" t="s">
        <v>2894</v>
      </c>
      <c r="J170" s="124"/>
      <c r="K170" s="124"/>
      <c r="L170" s="124"/>
      <c r="M170" s="124"/>
      <c r="N170" s="213">
        <v>1800</v>
      </c>
      <c r="O170" s="213">
        <v>0</v>
      </c>
      <c r="P170" s="124" t="s">
        <v>1315</v>
      </c>
    </row>
    <row r="171" spans="1:16" ht="63.75">
      <c r="A171" s="266" t="s">
        <v>622</v>
      </c>
      <c r="B171" s="124"/>
      <c r="C171" s="125" t="s">
        <v>715</v>
      </c>
      <c r="D171" s="119">
        <v>43123</v>
      </c>
      <c r="E171" s="120" t="s">
        <v>1584</v>
      </c>
      <c r="F171" s="120" t="s">
        <v>1316</v>
      </c>
      <c r="G171" s="120">
        <v>16405924</v>
      </c>
      <c r="H171" s="124"/>
      <c r="I171" s="128" t="s">
        <v>2895</v>
      </c>
      <c r="J171" s="124"/>
      <c r="K171" s="124"/>
      <c r="L171" s="124"/>
      <c r="M171" s="124"/>
      <c r="N171" s="213">
        <v>15750</v>
      </c>
      <c r="O171" s="213">
        <v>0</v>
      </c>
      <c r="P171" s="124" t="s">
        <v>1315</v>
      </c>
    </row>
    <row r="172" spans="1:16" ht="63.75">
      <c r="A172" s="266" t="s">
        <v>622</v>
      </c>
      <c r="B172" s="124"/>
      <c r="C172" s="125" t="s">
        <v>715</v>
      </c>
      <c r="D172" s="119">
        <v>43123</v>
      </c>
      <c r="E172" s="120" t="s">
        <v>1585</v>
      </c>
      <c r="F172" s="120" t="s">
        <v>1316</v>
      </c>
      <c r="G172" s="120">
        <v>16405915</v>
      </c>
      <c r="H172" s="124"/>
      <c r="I172" s="128" t="s">
        <v>2896</v>
      </c>
      <c r="J172" s="124"/>
      <c r="K172" s="124"/>
      <c r="L172" s="124"/>
      <c r="M172" s="124"/>
      <c r="N172" s="213">
        <v>14175</v>
      </c>
      <c r="O172" s="213">
        <v>0</v>
      </c>
      <c r="P172" s="124" t="s">
        <v>1315</v>
      </c>
    </row>
    <row r="173" spans="1:16" ht="63.75">
      <c r="A173" s="266" t="s">
        <v>622</v>
      </c>
      <c r="B173" s="124"/>
      <c r="C173" s="125" t="s">
        <v>715</v>
      </c>
      <c r="D173" s="119">
        <v>43123</v>
      </c>
      <c r="E173" s="120" t="s">
        <v>1586</v>
      </c>
      <c r="F173" s="120" t="s">
        <v>1316</v>
      </c>
      <c r="G173" s="120">
        <v>16405912</v>
      </c>
      <c r="H173" s="124"/>
      <c r="I173" s="128" t="s">
        <v>2897</v>
      </c>
      <c r="J173" s="124"/>
      <c r="K173" s="124"/>
      <c r="L173" s="124"/>
      <c r="M173" s="124"/>
      <c r="N173" s="213">
        <v>2250</v>
      </c>
      <c r="O173" s="213">
        <v>0</v>
      </c>
      <c r="P173" s="124" t="s">
        <v>1315</v>
      </c>
    </row>
    <row r="174" spans="1:16" ht="63.75">
      <c r="A174" s="266" t="s">
        <v>622</v>
      </c>
      <c r="B174" s="124"/>
      <c r="C174" s="125" t="s">
        <v>715</v>
      </c>
      <c r="D174" s="119">
        <v>43123</v>
      </c>
      <c r="E174" s="120" t="s">
        <v>1587</v>
      </c>
      <c r="F174" s="120" t="s">
        <v>1316</v>
      </c>
      <c r="G174" s="120">
        <v>16405911</v>
      </c>
      <c r="H174" s="124"/>
      <c r="I174" s="128" t="s">
        <v>2898</v>
      </c>
      <c r="J174" s="124"/>
      <c r="K174" s="124"/>
      <c r="L174" s="124"/>
      <c r="M174" s="124"/>
      <c r="N174" s="213">
        <v>6750</v>
      </c>
      <c r="O174" s="213">
        <v>0</v>
      </c>
      <c r="P174" s="124" t="s">
        <v>1315</v>
      </c>
    </row>
    <row r="175" spans="1:16" ht="63.75">
      <c r="A175" s="266" t="s">
        <v>622</v>
      </c>
      <c r="B175" s="124"/>
      <c r="C175" s="125" t="s">
        <v>715</v>
      </c>
      <c r="D175" s="119">
        <v>43123</v>
      </c>
      <c r="E175" s="120" t="s">
        <v>1588</v>
      </c>
      <c r="F175" s="120" t="s">
        <v>1316</v>
      </c>
      <c r="G175" s="120">
        <v>16405565</v>
      </c>
      <c r="H175" s="124"/>
      <c r="I175" s="128" t="s">
        <v>2899</v>
      </c>
      <c r="J175" s="124"/>
      <c r="K175" s="124"/>
      <c r="L175" s="124"/>
      <c r="M175" s="124"/>
      <c r="N175" s="213">
        <v>15750</v>
      </c>
      <c r="O175" s="213">
        <v>0</v>
      </c>
      <c r="P175" s="124" t="s">
        <v>1315</v>
      </c>
    </row>
    <row r="176" spans="1:16" ht="63.75">
      <c r="A176" s="266" t="s">
        <v>622</v>
      </c>
      <c r="B176" s="124"/>
      <c r="C176" s="125" t="s">
        <v>715</v>
      </c>
      <c r="D176" s="119">
        <v>43123</v>
      </c>
      <c r="E176" s="120" t="s">
        <v>1589</v>
      </c>
      <c r="F176" s="120" t="s">
        <v>1316</v>
      </c>
      <c r="G176" s="120">
        <v>16405519</v>
      </c>
      <c r="H176" s="124"/>
      <c r="I176" s="128" t="s">
        <v>2900</v>
      </c>
      <c r="J176" s="124"/>
      <c r="K176" s="124"/>
      <c r="L176" s="124"/>
      <c r="M176" s="124"/>
      <c r="N176" s="213">
        <v>13500</v>
      </c>
      <c r="O176" s="213">
        <v>0</v>
      </c>
      <c r="P176" s="124" t="s">
        <v>1315</v>
      </c>
    </row>
    <row r="177" spans="1:16" ht="76.5">
      <c r="A177" s="266" t="s">
        <v>620</v>
      </c>
      <c r="B177" s="124"/>
      <c r="C177" s="125" t="s">
        <v>714</v>
      </c>
      <c r="D177" s="119">
        <v>43124</v>
      </c>
      <c r="E177" s="120" t="s">
        <v>1590</v>
      </c>
      <c r="F177" s="120" t="s">
        <v>6</v>
      </c>
      <c r="G177" s="120">
        <v>934003</v>
      </c>
      <c r="H177" s="124"/>
      <c r="I177" s="128" t="s">
        <v>2901</v>
      </c>
      <c r="J177" s="124"/>
      <c r="K177" s="124"/>
      <c r="L177" s="124"/>
      <c r="M177" s="124"/>
      <c r="N177" s="213">
        <v>0</v>
      </c>
      <c r="O177" s="213">
        <v>140000</v>
      </c>
      <c r="P177" s="124" t="s">
        <v>1315</v>
      </c>
    </row>
    <row r="178" spans="1:16" ht="76.5">
      <c r="A178" s="266">
        <v>25</v>
      </c>
      <c r="B178" s="124"/>
      <c r="C178" s="125" t="s">
        <v>694</v>
      </c>
      <c r="D178" s="119">
        <v>43124</v>
      </c>
      <c r="E178" s="120" t="s">
        <v>1591</v>
      </c>
      <c r="F178" s="120" t="s">
        <v>6</v>
      </c>
      <c r="G178" s="120">
        <v>911632</v>
      </c>
      <c r="H178" s="124"/>
      <c r="I178" s="128" t="s">
        <v>2902</v>
      </c>
      <c r="J178" s="124"/>
      <c r="K178" s="124"/>
      <c r="L178" s="124"/>
      <c r="M178" s="124"/>
      <c r="N178" s="213">
        <v>0</v>
      </c>
      <c r="O178" s="213">
        <v>373927.36</v>
      </c>
      <c r="P178" s="124" t="s">
        <v>1315</v>
      </c>
    </row>
    <row r="179" spans="1:16" ht="76.5">
      <c r="A179" s="266">
        <v>25</v>
      </c>
      <c r="B179" s="124"/>
      <c r="C179" s="125" t="s">
        <v>694</v>
      </c>
      <c r="D179" s="119">
        <v>43124</v>
      </c>
      <c r="E179" s="120" t="s">
        <v>1592</v>
      </c>
      <c r="F179" s="120" t="s">
        <v>6</v>
      </c>
      <c r="G179" s="120">
        <v>911690</v>
      </c>
      <c r="H179" s="124"/>
      <c r="I179" s="128" t="s">
        <v>2903</v>
      </c>
      <c r="J179" s="124"/>
      <c r="K179" s="124"/>
      <c r="L179" s="124"/>
      <c r="M179" s="124"/>
      <c r="N179" s="213">
        <v>0</v>
      </c>
      <c r="O179" s="213">
        <v>438272.16</v>
      </c>
      <c r="P179" s="124" t="s">
        <v>1315</v>
      </c>
    </row>
    <row r="180" spans="1:16" ht="63.75">
      <c r="A180" s="266">
        <v>25</v>
      </c>
      <c r="B180" s="124"/>
      <c r="C180" s="125" t="s">
        <v>694</v>
      </c>
      <c r="D180" s="119">
        <v>43124</v>
      </c>
      <c r="E180" s="120" t="s">
        <v>1593</v>
      </c>
      <c r="F180" s="120" t="s">
        <v>6</v>
      </c>
      <c r="G180" s="120">
        <v>911692</v>
      </c>
      <c r="H180" s="124"/>
      <c r="I180" s="128" t="s">
        <v>2904</v>
      </c>
      <c r="J180" s="124"/>
      <c r="K180" s="124"/>
      <c r="L180" s="124"/>
      <c r="M180" s="124"/>
      <c r="N180" s="213">
        <v>0</v>
      </c>
      <c r="O180" s="213">
        <v>1768.86</v>
      </c>
      <c r="P180" s="124" t="s">
        <v>1315</v>
      </c>
    </row>
    <row r="181" spans="1:16" ht="63.75">
      <c r="A181" s="266" t="s">
        <v>620</v>
      </c>
      <c r="B181" s="124"/>
      <c r="C181" s="125" t="s">
        <v>714</v>
      </c>
      <c r="D181" s="119">
        <v>43124</v>
      </c>
      <c r="E181" s="120" t="s">
        <v>1594</v>
      </c>
      <c r="F181" s="120" t="s">
        <v>11</v>
      </c>
      <c r="G181" s="120">
        <v>911628</v>
      </c>
      <c r="H181" s="124"/>
      <c r="I181" s="128" t="s">
        <v>2905</v>
      </c>
      <c r="J181" s="124"/>
      <c r="K181" s="124"/>
      <c r="L181" s="124"/>
      <c r="M181" s="124"/>
      <c r="N181" s="213">
        <v>50</v>
      </c>
      <c r="O181" s="213">
        <v>0</v>
      </c>
      <c r="P181" s="124" t="s">
        <v>1315</v>
      </c>
    </row>
    <row r="182" spans="1:16" ht="63.75">
      <c r="A182" s="266" t="s">
        <v>622</v>
      </c>
      <c r="B182" s="124"/>
      <c r="C182" s="125" t="s">
        <v>715</v>
      </c>
      <c r="D182" s="119">
        <v>43124</v>
      </c>
      <c r="E182" s="120" t="s">
        <v>1595</v>
      </c>
      <c r="F182" s="120" t="s">
        <v>1316</v>
      </c>
      <c r="G182" s="120">
        <v>16407129</v>
      </c>
      <c r="H182" s="124"/>
      <c r="I182" s="128" t="s">
        <v>2906</v>
      </c>
      <c r="J182" s="124"/>
      <c r="K182" s="124"/>
      <c r="L182" s="124"/>
      <c r="M182" s="124"/>
      <c r="N182" s="213">
        <v>27225</v>
      </c>
      <c r="O182" s="213">
        <v>0</v>
      </c>
      <c r="P182" s="124" t="s">
        <v>1315</v>
      </c>
    </row>
    <row r="183" spans="1:16" ht="63.75">
      <c r="A183" s="266" t="s">
        <v>622</v>
      </c>
      <c r="B183" s="124"/>
      <c r="C183" s="125" t="s">
        <v>715</v>
      </c>
      <c r="D183" s="119">
        <v>43124</v>
      </c>
      <c r="E183" s="120" t="s">
        <v>1596</v>
      </c>
      <c r="F183" s="120" t="s">
        <v>1316</v>
      </c>
      <c r="G183" s="120">
        <v>16407128</v>
      </c>
      <c r="H183" s="124"/>
      <c r="I183" s="128" t="s">
        <v>2907</v>
      </c>
      <c r="J183" s="124"/>
      <c r="K183" s="124"/>
      <c r="L183" s="124"/>
      <c r="M183" s="124"/>
      <c r="N183" s="213">
        <v>24000</v>
      </c>
      <c r="O183" s="213">
        <v>0</v>
      </c>
      <c r="P183" s="124" t="s">
        <v>1315</v>
      </c>
    </row>
    <row r="184" spans="1:16" ht="63.75">
      <c r="A184" s="266" t="s">
        <v>622</v>
      </c>
      <c r="B184" s="124"/>
      <c r="C184" s="125" t="s">
        <v>715</v>
      </c>
      <c r="D184" s="119">
        <v>43124</v>
      </c>
      <c r="E184" s="120" t="s">
        <v>1597</v>
      </c>
      <c r="F184" s="120" t="s">
        <v>1316</v>
      </c>
      <c r="G184" s="120">
        <v>16407127</v>
      </c>
      <c r="H184" s="124"/>
      <c r="I184" s="128" t="s">
        <v>2908</v>
      </c>
      <c r="J184" s="124"/>
      <c r="K184" s="124"/>
      <c r="L184" s="124"/>
      <c r="M184" s="124"/>
      <c r="N184" s="213">
        <v>13059.5</v>
      </c>
      <c r="O184" s="213">
        <v>0</v>
      </c>
      <c r="P184" s="124" t="s">
        <v>1315</v>
      </c>
    </row>
    <row r="185" spans="1:16" ht="63.75">
      <c r="A185" s="266" t="s">
        <v>622</v>
      </c>
      <c r="B185" s="124"/>
      <c r="C185" s="125" t="s">
        <v>715</v>
      </c>
      <c r="D185" s="119">
        <v>43124</v>
      </c>
      <c r="E185" s="120" t="s">
        <v>1598</v>
      </c>
      <c r="F185" s="120" t="s">
        <v>1316</v>
      </c>
      <c r="G185" s="120">
        <v>16407126</v>
      </c>
      <c r="H185" s="124"/>
      <c r="I185" s="128" t="s">
        <v>2909</v>
      </c>
      <c r="J185" s="124"/>
      <c r="K185" s="124"/>
      <c r="L185" s="124"/>
      <c r="M185" s="124"/>
      <c r="N185" s="213">
        <v>45000</v>
      </c>
      <c r="O185" s="213">
        <v>0</v>
      </c>
      <c r="P185" s="124" t="s">
        <v>1315</v>
      </c>
    </row>
    <row r="186" spans="1:16" ht="63.75">
      <c r="A186" s="266" t="s">
        <v>622</v>
      </c>
      <c r="B186" s="124"/>
      <c r="C186" s="125" t="s">
        <v>715</v>
      </c>
      <c r="D186" s="119">
        <v>43124</v>
      </c>
      <c r="E186" s="120" t="s">
        <v>1599</v>
      </c>
      <c r="F186" s="120" t="s">
        <v>1316</v>
      </c>
      <c r="G186" s="120">
        <v>16407125</v>
      </c>
      <c r="H186" s="124"/>
      <c r="I186" s="128" t="s">
        <v>2910</v>
      </c>
      <c r="J186" s="124"/>
      <c r="K186" s="124"/>
      <c r="L186" s="124"/>
      <c r="M186" s="124"/>
      <c r="N186" s="213">
        <v>40725</v>
      </c>
      <c r="O186" s="213">
        <v>0</v>
      </c>
      <c r="P186" s="124" t="s">
        <v>1315</v>
      </c>
    </row>
    <row r="187" spans="1:16" ht="63.75">
      <c r="A187" s="266" t="s">
        <v>622</v>
      </c>
      <c r="B187" s="124"/>
      <c r="C187" s="125" t="s">
        <v>715</v>
      </c>
      <c r="D187" s="119">
        <v>43124</v>
      </c>
      <c r="E187" s="120" t="s">
        <v>1600</v>
      </c>
      <c r="F187" s="120" t="s">
        <v>1316</v>
      </c>
      <c r="G187" s="120">
        <v>16407123</v>
      </c>
      <c r="H187" s="124"/>
      <c r="I187" s="128" t="s">
        <v>2911</v>
      </c>
      <c r="J187" s="124"/>
      <c r="K187" s="124"/>
      <c r="L187" s="124"/>
      <c r="M187" s="124"/>
      <c r="N187" s="213">
        <v>23175</v>
      </c>
      <c r="O187" s="213">
        <v>0</v>
      </c>
      <c r="P187" s="124" t="s">
        <v>1315</v>
      </c>
    </row>
    <row r="188" spans="1:16" ht="63.75">
      <c r="A188" s="266" t="s">
        <v>622</v>
      </c>
      <c r="B188" s="124"/>
      <c r="C188" s="125" t="s">
        <v>715</v>
      </c>
      <c r="D188" s="119">
        <v>43124</v>
      </c>
      <c r="E188" s="120" t="s">
        <v>1601</v>
      </c>
      <c r="F188" s="120" t="s">
        <v>1316</v>
      </c>
      <c r="G188" s="120">
        <v>16407122</v>
      </c>
      <c r="H188" s="124"/>
      <c r="I188" s="128" t="s">
        <v>2912</v>
      </c>
      <c r="J188" s="124"/>
      <c r="K188" s="124"/>
      <c r="L188" s="124"/>
      <c r="M188" s="124"/>
      <c r="N188" s="213">
        <v>17741</v>
      </c>
      <c r="O188" s="213">
        <v>0</v>
      </c>
      <c r="P188" s="124" t="s">
        <v>1315</v>
      </c>
    </row>
    <row r="189" spans="1:16" ht="63.75">
      <c r="A189" s="266" t="s">
        <v>622</v>
      </c>
      <c r="B189" s="124"/>
      <c r="C189" s="125" t="s">
        <v>715</v>
      </c>
      <c r="D189" s="119">
        <v>43124</v>
      </c>
      <c r="E189" s="120" t="s">
        <v>1602</v>
      </c>
      <c r="F189" s="120" t="s">
        <v>1316</v>
      </c>
      <c r="G189" s="120">
        <v>16407120</v>
      </c>
      <c r="H189" s="124"/>
      <c r="I189" s="128" t="s">
        <v>2913</v>
      </c>
      <c r="J189" s="124"/>
      <c r="K189" s="124"/>
      <c r="L189" s="124"/>
      <c r="M189" s="124"/>
      <c r="N189" s="213">
        <v>19342.5</v>
      </c>
      <c r="O189" s="213">
        <v>0</v>
      </c>
      <c r="P189" s="124" t="s">
        <v>1315</v>
      </c>
    </row>
    <row r="190" spans="1:16" ht="63.75">
      <c r="A190" s="266" t="s">
        <v>622</v>
      </c>
      <c r="B190" s="124"/>
      <c r="C190" s="125" t="s">
        <v>715</v>
      </c>
      <c r="D190" s="119">
        <v>43124</v>
      </c>
      <c r="E190" s="120" t="s">
        <v>1603</v>
      </c>
      <c r="F190" s="120" t="s">
        <v>1316</v>
      </c>
      <c r="G190" s="120">
        <v>16407118</v>
      </c>
      <c r="H190" s="124"/>
      <c r="I190" s="128" t="s">
        <v>2914</v>
      </c>
      <c r="J190" s="124"/>
      <c r="K190" s="124"/>
      <c r="L190" s="124"/>
      <c r="M190" s="124"/>
      <c r="N190" s="213">
        <v>12150</v>
      </c>
      <c r="O190" s="213">
        <v>0</v>
      </c>
      <c r="P190" s="124" t="s">
        <v>1315</v>
      </c>
    </row>
    <row r="191" spans="1:16" ht="63.75">
      <c r="A191" s="266" t="s">
        <v>622</v>
      </c>
      <c r="B191" s="124"/>
      <c r="C191" s="125" t="s">
        <v>715</v>
      </c>
      <c r="D191" s="119">
        <v>43124</v>
      </c>
      <c r="E191" s="120" t="s">
        <v>1604</v>
      </c>
      <c r="F191" s="120" t="s">
        <v>1316</v>
      </c>
      <c r="G191" s="120">
        <v>16407117</v>
      </c>
      <c r="H191" s="124"/>
      <c r="I191" s="128" t="s">
        <v>2915</v>
      </c>
      <c r="J191" s="124"/>
      <c r="K191" s="124"/>
      <c r="L191" s="124"/>
      <c r="M191" s="124"/>
      <c r="N191" s="213">
        <v>11088</v>
      </c>
      <c r="O191" s="213">
        <v>0</v>
      </c>
      <c r="P191" s="124" t="s">
        <v>1315</v>
      </c>
    </row>
    <row r="192" spans="1:16" ht="76.5">
      <c r="A192" s="266" t="s">
        <v>622</v>
      </c>
      <c r="B192" s="124"/>
      <c r="C192" s="125" t="s">
        <v>715</v>
      </c>
      <c r="D192" s="119">
        <v>43124</v>
      </c>
      <c r="E192" s="120" t="s">
        <v>1605</v>
      </c>
      <c r="F192" s="120" t="s">
        <v>1316</v>
      </c>
      <c r="G192" s="120">
        <v>16407116</v>
      </c>
      <c r="H192" s="124"/>
      <c r="I192" s="128" t="s">
        <v>2916</v>
      </c>
      <c r="J192" s="124"/>
      <c r="K192" s="124"/>
      <c r="L192" s="124"/>
      <c r="M192" s="124"/>
      <c r="N192" s="213">
        <v>27225</v>
      </c>
      <c r="O192" s="213">
        <v>0</v>
      </c>
      <c r="P192" s="124" t="s">
        <v>1315</v>
      </c>
    </row>
    <row r="193" spans="1:16" ht="63.75">
      <c r="A193" s="266" t="s">
        <v>622</v>
      </c>
      <c r="B193" s="124"/>
      <c r="C193" s="125" t="s">
        <v>715</v>
      </c>
      <c r="D193" s="119">
        <v>43124</v>
      </c>
      <c r="E193" s="120" t="s">
        <v>1606</v>
      </c>
      <c r="F193" s="120" t="s">
        <v>1316</v>
      </c>
      <c r="G193" s="120">
        <v>16407114</v>
      </c>
      <c r="H193" s="124"/>
      <c r="I193" s="128" t="s">
        <v>2917</v>
      </c>
      <c r="J193" s="124"/>
      <c r="K193" s="124"/>
      <c r="L193" s="124"/>
      <c r="M193" s="124"/>
      <c r="N193" s="213">
        <v>42874</v>
      </c>
      <c r="O193" s="213">
        <v>0</v>
      </c>
      <c r="P193" s="124" t="s">
        <v>1315</v>
      </c>
    </row>
    <row r="194" spans="1:16" ht="63.75">
      <c r="A194" s="266" t="s">
        <v>622</v>
      </c>
      <c r="B194" s="124"/>
      <c r="C194" s="125" t="s">
        <v>715</v>
      </c>
      <c r="D194" s="119">
        <v>43124</v>
      </c>
      <c r="E194" s="120" t="s">
        <v>1607</v>
      </c>
      <c r="F194" s="120" t="s">
        <v>1316</v>
      </c>
      <c r="G194" s="120">
        <v>16407113</v>
      </c>
      <c r="H194" s="124"/>
      <c r="I194" s="128" t="s">
        <v>2918</v>
      </c>
      <c r="J194" s="124"/>
      <c r="K194" s="124"/>
      <c r="L194" s="124"/>
      <c r="M194" s="124"/>
      <c r="N194" s="213">
        <v>124500</v>
      </c>
      <c r="O194" s="213">
        <v>0</v>
      </c>
      <c r="P194" s="124" t="s">
        <v>1315</v>
      </c>
    </row>
    <row r="195" spans="1:16" ht="63.75">
      <c r="A195" s="266" t="s">
        <v>622</v>
      </c>
      <c r="B195" s="124"/>
      <c r="C195" s="125" t="s">
        <v>715</v>
      </c>
      <c r="D195" s="119">
        <v>43124</v>
      </c>
      <c r="E195" s="120" t="s">
        <v>1608</v>
      </c>
      <c r="F195" s="120" t="s">
        <v>1316</v>
      </c>
      <c r="G195" s="120">
        <v>16407112</v>
      </c>
      <c r="H195" s="124"/>
      <c r="I195" s="128" t="s">
        <v>2919</v>
      </c>
      <c r="J195" s="124"/>
      <c r="K195" s="124"/>
      <c r="L195" s="124"/>
      <c r="M195" s="124"/>
      <c r="N195" s="213">
        <v>64500</v>
      </c>
      <c r="O195" s="213">
        <v>0</v>
      </c>
      <c r="P195" s="124" t="s">
        <v>1315</v>
      </c>
    </row>
    <row r="196" spans="1:16" ht="63.75">
      <c r="A196" s="266" t="s">
        <v>622</v>
      </c>
      <c r="B196" s="124"/>
      <c r="C196" s="125" t="s">
        <v>715</v>
      </c>
      <c r="D196" s="119">
        <v>43124</v>
      </c>
      <c r="E196" s="120" t="s">
        <v>1609</v>
      </c>
      <c r="F196" s="120" t="s">
        <v>1316</v>
      </c>
      <c r="G196" s="120">
        <v>16407111</v>
      </c>
      <c r="H196" s="124"/>
      <c r="I196" s="128" t="s">
        <v>2920</v>
      </c>
      <c r="J196" s="124"/>
      <c r="K196" s="124"/>
      <c r="L196" s="124"/>
      <c r="M196" s="124"/>
      <c r="N196" s="213">
        <v>20475</v>
      </c>
      <c r="O196" s="213">
        <v>0</v>
      </c>
      <c r="P196" s="124" t="s">
        <v>1315</v>
      </c>
    </row>
    <row r="197" spans="1:16" ht="63.75">
      <c r="A197" s="266" t="s">
        <v>622</v>
      </c>
      <c r="B197" s="124"/>
      <c r="C197" s="125" t="s">
        <v>715</v>
      </c>
      <c r="D197" s="119">
        <v>43124</v>
      </c>
      <c r="E197" s="120" t="s">
        <v>1610</v>
      </c>
      <c r="F197" s="120" t="s">
        <v>1316</v>
      </c>
      <c r="G197" s="120">
        <v>16407108</v>
      </c>
      <c r="H197" s="124"/>
      <c r="I197" s="128" t="s">
        <v>2921</v>
      </c>
      <c r="J197" s="124"/>
      <c r="K197" s="124"/>
      <c r="L197" s="124"/>
      <c r="M197" s="124"/>
      <c r="N197" s="213">
        <v>26550</v>
      </c>
      <c r="O197" s="213">
        <v>0</v>
      </c>
      <c r="P197" s="124" t="s">
        <v>1315</v>
      </c>
    </row>
    <row r="198" spans="1:16" ht="63.75">
      <c r="A198" s="266" t="s">
        <v>622</v>
      </c>
      <c r="B198" s="124"/>
      <c r="C198" s="125" t="s">
        <v>715</v>
      </c>
      <c r="D198" s="119">
        <v>43124</v>
      </c>
      <c r="E198" s="120" t="s">
        <v>1611</v>
      </c>
      <c r="F198" s="120" t="s">
        <v>1316</v>
      </c>
      <c r="G198" s="120">
        <v>16407130</v>
      </c>
      <c r="H198" s="124"/>
      <c r="I198" s="128" t="s">
        <v>2922</v>
      </c>
      <c r="J198" s="124"/>
      <c r="K198" s="124"/>
      <c r="L198" s="124"/>
      <c r="M198" s="124"/>
      <c r="N198" s="213">
        <v>14625</v>
      </c>
      <c r="O198" s="213">
        <v>0</v>
      </c>
      <c r="P198" s="124" t="s">
        <v>1315</v>
      </c>
    </row>
    <row r="199" spans="1:16" ht="63.75">
      <c r="A199" s="266" t="s">
        <v>622</v>
      </c>
      <c r="B199" s="124"/>
      <c r="C199" s="125" t="s">
        <v>715</v>
      </c>
      <c r="D199" s="119">
        <v>43124</v>
      </c>
      <c r="E199" s="120" t="s">
        <v>1612</v>
      </c>
      <c r="F199" s="120" t="s">
        <v>1316</v>
      </c>
      <c r="G199" s="120">
        <v>16405991</v>
      </c>
      <c r="H199" s="124"/>
      <c r="I199" s="128" t="s">
        <v>2923</v>
      </c>
      <c r="J199" s="124"/>
      <c r="K199" s="124"/>
      <c r="L199" s="124"/>
      <c r="M199" s="124"/>
      <c r="N199" s="213">
        <v>18000</v>
      </c>
      <c r="O199" s="213">
        <v>0</v>
      </c>
      <c r="P199" s="124" t="s">
        <v>1315</v>
      </c>
    </row>
    <row r="200" spans="1:16" ht="63.75">
      <c r="A200" s="266" t="s">
        <v>622</v>
      </c>
      <c r="B200" s="124"/>
      <c r="C200" s="125" t="s">
        <v>715</v>
      </c>
      <c r="D200" s="119">
        <v>43124</v>
      </c>
      <c r="E200" s="120" t="s">
        <v>1613</v>
      </c>
      <c r="F200" s="120" t="s">
        <v>1316</v>
      </c>
      <c r="G200" s="120">
        <v>16405987</v>
      </c>
      <c r="H200" s="124"/>
      <c r="I200" s="128" t="s">
        <v>2924</v>
      </c>
      <c r="J200" s="124"/>
      <c r="K200" s="124"/>
      <c r="L200" s="124"/>
      <c r="M200" s="124"/>
      <c r="N200" s="213">
        <v>10350</v>
      </c>
      <c r="O200" s="213">
        <v>0</v>
      </c>
      <c r="P200" s="124" t="s">
        <v>1315</v>
      </c>
    </row>
    <row r="201" spans="1:16" ht="63.75">
      <c r="A201" s="266" t="s">
        <v>622</v>
      </c>
      <c r="B201" s="124"/>
      <c r="C201" s="125" t="s">
        <v>715</v>
      </c>
      <c r="D201" s="119">
        <v>43124</v>
      </c>
      <c r="E201" s="120" t="s">
        <v>1614</v>
      </c>
      <c r="F201" s="120" t="s">
        <v>1316</v>
      </c>
      <c r="G201" s="120">
        <v>16405927</v>
      </c>
      <c r="H201" s="124"/>
      <c r="I201" s="128" t="s">
        <v>2925</v>
      </c>
      <c r="J201" s="124"/>
      <c r="K201" s="124"/>
      <c r="L201" s="124"/>
      <c r="M201" s="124"/>
      <c r="N201" s="213">
        <v>21600</v>
      </c>
      <c r="O201" s="213">
        <v>0</v>
      </c>
      <c r="P201" s="124" t="s">
        <v>1315</v>
      </c>
    </row>
    <row r="202" spans="1:16" ht="63.75">
      <c r="A202" s="266" t="s">
        <v>622</v>
      </c>
      <c r="B202" s="124"/>
      <c r="C202" s="125" t="s">
        <v>715</v>
      </c>
      <c r="D202" s="119">
        <v>43124</v>
      </c>
      <c r="E202" s="120" t="s">
        <v>1615</v>
      </c>
      <c r="F202" s="120" t="s">
        <v>1316</v>
      </c>
      <c r="G202" s="120">
        <v>16405322</v>
      </c>
      <c r="H202" s="124"/>
      <c r="I202" s="128" t="s">
        <v>2926</v>
      </c>
      <c r="J202" s="124"/>
      <c r="K202" s="124"/>
      <c r="L202" s="124"/>
      <c r="M202" s="124"/>
      <c r="N202" s="213">
        <v>29475</v>
      </c>
      <c r="O202" s="213">
        <v>0</v>
      </c>
      <c r="P202" s="124" t="s">
        <v>1315</v>
      </c>
    </row>
    <row r="203" spans="1:16" ht="63.75">
      <c r="A203" s="266" t="s">
        <v>622</v>
      </c>
      <c r="B203" s="124"/>
      <c r="C203" s="125" t="s">
        <v>715</v>
      </c>
      <c r="D203" s="119">
        <v>43124</v>
      </c>
      <c r="E203" s="120" t="s">
        <v>1616</v>
      </c>
      <c r="F203" s="120" t="s">
        <v>1316</v>
      </c>
      <c r="G203" s="120">
        <v>16405320</v>
      </c>
      <c r="H203" s="124"/>
      <c r="I203" s="128" t="s">
        <v>2927</v>
      </c>
      <c r="J203" s="124"/>
      <c r="K203" s="124"/>
      <c r="L203" s="124"/>
      <c r="M203" s="124"/>
      <c r="N203" s="213">
        <v>35550</v>
      </c>
      <c r="O203" s="213">
        <v>0</v>
      </c>
      <c r="P203" s="124" t="s">
        <v>1315</v>
      </c>
    </row>
    <row r="204" spans="1:16" ht="63.75">
      <c r="A204" s="266" t="s">
        <v>622</v>
      </c>
      <c r="B204" s="124"/>
      <c r="C204" s="125" t="s">
        <v>715</v>
      </c>
      <c r="D204" s="119">
        <v>43124</v>
      </c>
      <c r="E204" s="120" t="s">
        <v>1617</v>
      </c>
      <c r="F204" s="120" t="s">
        <v>1316</v>
      </c>
      <c r="G204" s="120">
        <v>16405311</v>
      </c>
      <c r="H204" s="124"/>
      <c r="I204" s="128" t="s">
        <v>2928</v>
      </c>
      <c r="J204" s="124"/>
      <c r="K204" s="124"/>
      <c r="L204" s="124"/>
      <c r="M204" s="124"/>
      <c r="N204" s="213">
        <v>16386</v>
      </c>
      <c r="O204" s="213">
        <v>0</v>
      </c>
      <c r="P204" s="124" t="s">
        <v>1315</v>
      </c>
    </row>
    <row r="205" spans="1:16" ht="63.75">
      <c r="A205" s="266" t="s">
        <v>622</v>
      </c>
      <c r="B205" s="124"/>
      <c r="C205" s="125" t="s">
        <v>715</v>
      </c>
      <c r="D205" s="119">
        <v>43124</v>
      </c>
      <c r="E205" s="120" t="s">
        <v>1618</v>
      </c>
      <c r="F205" s="120" t="s">
        <v>1316</v>
      </c>
      <c r="G205" s="120">
        <v>16405296</v>
      </c>
      <c r="H205" s="124"/>
      <c r="I205" s="128" t="s">
        <v>2929</v>
      </c>
      <c r="J205" s="124"/>
      <c r="K205" s="124"/>
      <c r="L205" s="124"/>
      <c r="M205" s="124"/>
      <c r="N205" s="213">
        <v>16425</v>
      </c>
      <c r="O205" s="213">
        <v>0</v>
      </c>
      <c r="P205" s="124" t="s">
        <v>1315</v>
      </c>
    </row>
    <row r="206" spans="1:16" ht="63.75">
      <c r="A206" s="266" t="s">
        <v>622</v>
      </c>
      <c r="B206" s="124"/>
      <c r="C206" s="125" t="s">
        <v>715</v>
      </c>
      <c r="D206" s="119">
        <v>43124</v>
      </c>
      <c r="E206" s="120" t="s">
        <v>1619</v>
      </c>
      <c r="F206" s="120" t="s">
        <v>1316</v>
      </c>
      <c r="G206" s="120">
        <v>16404967</v>
      </c>
      <c r="H206" s="124"/>
      <c r="I206" s="128" t="s">
        <v>2930</v>
      </c>
      <c r="J206" s="124"/>
      <c r="K206" s="124"/>
      <c r="L206" s="124"/>
      <c r="M206" s="124"/>
      <c r="N206" s="213">
        <v>268703</v>
      </c>
      <c r="O206" s="213">
        <v>0</v>
      </c>
      <c r="P206" s="124" t="s">
        <v>1315</v>
      </c>
    </row>
    <row r="207" spans="1:16" ht="63.75">
      <c r="A207" s="266" t="s">
        <v>622</v>
      </c>
      <c r="B207" s="124"/>
      <c r="C207" s="125" t="s">
        <v>715</v>
      </c>
      <c r="D207" s="119">
        <v>43124</v>
      </c>
      <c r="E207" s="120" t="s">
        <v>1620</v>
      </c>
      <c r="F207" s="120" t="s">
        <v>1316</v>
      </c>
      <c r="G207" s="120">
        <v>16406000</v>
      </c>
      <c r="H207" s="124"/>
      <c r="I207" s="128" t="s">
        <v>2931</v>
      </c>
      <c r="J207" s="124"/>
      <c r="K207" s="124"/>
      <c r="L207" s="124"/>
      <c r="M207" s="124"/>
      <c r="N207" s="213">
        <v>33750</v>
      </c>
      <c r="O207" s="213">
        <v>0</v>
      </c>
      <c r="P207" s="124" t="s">
        <v>1315</v>
      </c>
    </row>
    <row r="208" spans="1:16" ht="76.5">
      <c r="A208" s="266" t="s">
        <v>619</v>
      </c>
      <c r="B208" s="124"/>
      <c r="C208" s="125" t="s">
        <v>713</v>
      </c>
      <c r="D208" s="119">
        <v>43125</v>
      </c>
      <c r="E208" s="120" t="s">
        <v>1621</v>
      </c>
      <c r="F208" s="120" t="s">
        <v>1316</v>
      </c>
      <c r="G208" s="120">
        <v>16355905</v>
      </c>
      <c r="H208" s="124"/>
      <c r="I208" s="128" t="s">
        <v>2932</v>
      </c>
      <c r="J208" s="124"/>
      <c r="K208" s="124"/>
      <c r="L208" s="124"/>
      <c r="M208" s="124"/>
      <c r="N208" s="213">
        <v>0</v>
      </c>
      <c r="O208" s="213">
        <v>1258057</v>
      </c>
      <c r="P208" s="124" t="s">
        <v>1315</v>
      </c>
    </row>
    <row r="209" spans="1:16" ht="76.5">
      <c r="A209" s="266" t="s">
        <v>619</v>
      </c>
      <c r="B209" s="124"/>
      <c r="C209" s="125" t="s">
        <v>713</v>
      </c>
      <c r="D209" s="119">
        <v>43125</v>
      </c>
      <c r="E209" s="120" t="s">
        <v>1622</v>
      </c>
      <c r="F209" s="120" t="s">
        <v>1316</v>
      </c>
      <c r="G209" s="120">
        <v>16354225</v>
      </c>
      <c r="H209" s="124"/>
      <c r="I209" s="128" t="s">
        <v>2933</v>
      </c>
      <c r="J209" s="124"/>
      <c r="K209" s="124"/>
      <c r="L209" s="124"/>
      <c r="M209" s="124"/>
      <c r="N209" s="213">
        <v>0</v>
      </c>
      <c r="O209" s="213">
        <v>78624</v>
      </c>
      <c r="P209" s="124" t="s">
        <v>1315</v>
      </c>
    </row>
    <row r="210" spans="1:16" ht="76.5">
      <c r="A210" s="266">
        <v>310</v>
      </c>
      <c r="B210" s="124"/>
      <c r="C210" s="125" t="s">
        <v>807</v>
      </c>
      <c r="D210" s="119">
        <v>43125</v>
      </c>
      <c r="E210" s="120" t="s">
        <v>1623</v>
      </c>
      <c r="F210" s="120" t="s">
        <v>1316</v>
      </c>
      <c r="G210" s="120">
        <v>16420570</v>
      </c>
      <c r="H210" s="124"/>
      <c r="I210" s="128" t="s">
        <v>2934</v>
      </c>
      <c r="J210" s="124"/>
      <c r="K210" s="124"/>
      <c r="L210" s="124"/>
      <c r="M210" s="124"/>
      <c r="N210" s="213">
        <v>0</v>
      </c>
      <c r="O210" s="213">
        <v>4471.2</v>
      </c>
      <c r="P210" s="124" t="s">
        <v>1315</v>
      </c>
    </row>
    <row r="211" spans="1:16" ht="76.5">
      <c r="A211" s="266">
        <v>16</v>
      </c>
      <c r="B211" s="124"/>
      <c r="C211" s="125" t="s">
        <v>692</v>
      </c>
      <c r="D211" s="119">
        <v>43125</v>
      </c>
      <c r="E211" s="120" t="s">
        <v>1624</v>
      </c>
      <c r="F211" s="120" t="s">
        <v>1316</v>
      </c>
      <c r="G211" s="120">
        <v>16420579</v>
      </c>
      <c r="H211" s="124"/>
      <c r="I211" s="128" t="s">
        <v>2935</v>
      </c>
      <c r="J211" s="124"/>
      <c r="K211" s="124"/>
      <c r="L211" s="124"/>
      <c r="M211" s="124"/>
      <c r="N211" s="213">
        <v>0</v>
      </c>
      <c r="O211" s="213">
        <v>4029</v>
      </c>
      <c r="P211" s="124" t="s">
        <v>1315</v>
      </c>
    </row>
    <row r="212" spans="1:16" ht="51">
      <c r="A212" s="266">
        <v>81</v>
      </c>
      <c r="B212" s="124"/>
      <c r="C212" s="125" t="s">
        <v>709</v>
      </c>
      <c r="D212" s="119">
        <v>43125</v>
      </c>
      <c r="E212" s="120" t="s">
        <v>1625</v>
      </c>
      <c r="F212" s="120" t="s">
        <v>6</v>
      </c>
      <c r="G212" s="120">
        <v>934515</v>
      </c>
      <c r="H212" s="124"/>
      <c r="I212" s="128" t="s">
        <v>2936</v>
      </c>
      <c r="J212" s="124"/>
      <c r="K212" s="124"/>
      <c r="L212" s="124"/>
      <c r="M212" s="124"/>
      <c r="N212" s="213">
        <v>0</v>
      </c>
      <c r="O212" s="213">
        <v>2000</v>
      </c>
      <c r="P212" s="124" t="s">
        <v>1315</v>
      </c>
    </row>
    <row r="213" spans="1:16" ht="51">
      <c r="A213" s="266">
        <v>212</v>
      </c>
      <c r="B213" s="124"/>
      <c r="C213" s="125" t="s">
        <v>761</v>
      </c>
      <c r="D213" s="119">
        <v>43125</v>
      </c>
      <c r="E213" s="120" t="s">
        <v>1626</v>
      </c>
      <c r="F213" s="120" t="s">
        <v>6</v>
      </c>
      <c r="G213" s="120">
        <v>934516</v>
      </c>
      <c r="H213" s="124"/>
      <c r="I213" s="128" t="s">
        <v>2937</v>
      </c>
      <c r="J213" s="124"/>
      <c r="K213" s="124"/>
      <c r="L213" s="124"/>
      <c r="M213" s="124"/>
      <c r="N213" s="213">
        <v>0</v>
      </c>
      <c r="O213" s="213">
        <v>2000</v>
      </c>
      <c r="P213" s="124" t="s">
        <v>1315</v>
      </c>
    </row>
    <row r="214" spans="1:16" ht="63.75">
      <c r="A214" s="266" t="s">
        <v>622</v>
      </c>
      <c r="B214" s="124"/>
      <c r="C214" s="125" t="s">
        <v>715</v>
      </c>
      <c r="D214" s="119">
        <v>43125</v>
      </c>
      <c r="E214" s="120" t="s">
        <v>1627</v>
      </c>
      <c r="F214" s="120" t="s">
        <v>1316</v>
      </c>
      <c r="G214" s="120">
        <v>16420576</v>
      </c>
      <c r="H214" s="124"/>
      <c r="I214" s="128" t="s">
        <v>2938</v>
      </c>
      <c r="J214" s="124"/>
      <c r="K214" s="124"/>
      <c r="L214" s="124"/>
      <c r="M214" s="124"/>
      <c r="N214" s="213">
        <v>8624</v>
      </c>
      <c r="O214" s="213">
        <v>0</v>
      </c>
      <c r="P214" s="124" t="s">
        <v>1315</v>
      </c>
    </row>
    <row r="215" spans="1:16" ht="63.75">
      <c r="A215" s="266" t="s">
        <v>622</v>
      </c>
      <c r="B215" s="124"/>
      <c r="C215" s="125" t="s">
        <v>715</v>
      </c>
      <c r="D215" s="119">
        <v>43125</v>
      </c>
      <c r="E215" s="120" t="s">
        <v>1628</v>
      </c>
      <c r="F215" s="120" t="s">
        <v>1316</v>
      </c>
      <c r="G215" s="120">
        <v>16420571</v>
      </c>
      <c r="H215" s="124"/>
      <c r="I215" s="128" t="s">
        <v>2939</v>
      </c>
      <c r="J215" s="124"/>
      <c r="K215" s="124"/>
      <c r="L215" s="124"/>
      <c r="M215" s="124"/>
      <c r="N215" s="213">
        <v>107555</v>
      </c>
      <c r="O215" s="213">
        <v>0</v>
      </c>
      <c r="P215" s="124" t="s">
        <v>1315</v>
      </c>
    </row>
    <row r="216" spans="1:16" ht="63.75">
      <c r="A216" s="266" t="s">
        <v>622</v>
      </c>
      <c r="B216" s="124"/>
      <c r="C216" s="125" t="s">
        <v>715</v>
      </c>
      <c r="D216" s="119">
        <v>43125</v>
      </c>
      <c r="E216" s="120" t="s">
        <v>1629</v>
      </c>
      <c r="F216" s="120" t="s">
        <v>1316</v>
      </c>
      <c r="G216" s="120">
        <v>16420569</v>
      </c>
      <c r="H216" s="124"/>
      <c r="I216" s="128" t="s">
        <v>2940</v>
      </c>
      <c r="J216" s="124"/>
      <c r="K216" s="124"/>
      <c r="L216" s="124"/>
      <c r="M216" s="124"/>
      <c r="N216" s="213">
        <v>18450</v>
      </c>
      <c r="O216" s="213">
        <v>0</v>
      </c>
      <c r="P216" s="124" t="s">
        <v>1315</v>
      </c>
    </row>
    <row r="217" spans="1:16" ht="76.5">
      <c r="A217" s="266" t="s">
        <v>622</v>
      </c>
      <c r="B217" s="124"/>
      <c r="C217" s="125" t="s">
        <v>715</v>
      </c>
      <c r="D217" s="119">
        <v>43125</v>
      </c>
      <c r="E217" s="120" t="s">
        <v>1630</v>
      </c>
      <c r="F217" s="120" t="s">
        <v>1316</v>
      </c>
      <c r="G217" s="120">
        <v>16420567</v>
      </c>
      <c r="H217" s="124"/>
      <c r="I217" s="128" t="s">
        <v>2941</v>
      </c>
      <c r="J217" s="124"/>
      <c r="K217" s="124"/>
      <c r="L217" s="124"/>
      <c r="M217" s="124"/>
      <c r="N217" s="213">
        <v>7650</v>
      </c>
      <c r="O217" s="213">
        <v>0</v>
      </c>
      <c r="P217" s="124" t="s">
        <v>1315</v>
      </c>
    </row>
    <row r="218" spans="1:16" ht="63.75">
      <c r="A218" s="266" t="s">
        <v>622</v>
      </c>
      <c r="B218" s="124"/>
      <c r="C218" s="125" t="s">
        <v>715</v>
      </c>
      <c r="D218" s="119">
        <v>43125</v>
      </c>
      <c r="E218" s="120" t="s">
        <v>1631</v>
      </c>
      <c r="F218" s="120" t="s">
        <v>1316</v>
      </c>
      <c r="G218" s="120">
        <v>16420565</v>
      </c>
      <c r="H218" s="124"/>
      <c r="I218" s="128" t="s">
        <v>2942</v>
      </c>
      <c r="J218" s="124"/>
      <c r="K218" s="124"/>
      <c r="L218" s="124"/>
      <c r="M218" s="124"/>
      <c r="N218" s="213">
        <v>15000</v>
      </c>
      <c r="O218" s="213">
        <v>0</v>
      </c>
      <c r="P218" s="124" t="s">
        <v>1315</v>
      </c>
    </row>
    <row r="219" spans="1:16" ht="63.75">
      <c r="A219" s="266" t="s">
        <v>622</v>
      </c>
      <c r="B219" s="124"/>
      <c r="C219" s="125" t="s">
        <v>715</v>
      </c>
      <c r="D219" s="119">
        <v>43125</v>
      </c>
      <c r="E219" s="120" t="s">
        <v>1632</v>
      </c>
      <c r="F219" s="120" t="s">
        <v>1316</v>
      </c>
      <c r="G219" s="120">
        <v>16420564</v>
      </c>
      <c r="H219" s="124"/>
      <c r="I219" s="128" t="s">
        <v>2943</v>
      </c>
      <c r="J219" s="124"/>
      <c r="K219" s="124"/>
      <c r="L219" s="124"/>
      <c r="M219" s="124"/>
      <c r="N219" s="213">
        <v>9000</v>
      </c>
      <c r="O219" s="213">
        <v>0</v>
      </c>
      <c r="P219" s="124" t="s">
        <v>1315</v>
      </c>
    </row>
    <row r="220" spans="1:16" ht="63.75">
      <c r="A220" s="266" t="s">
        <v>622</v>
      </c>
      <c r="B220" s="124"/>
      <c r="C220" s="125" t="s">
        <v>715</v>
      </c>
      <c r="D220" s="119">
        <v>43125</v>
      </c>
      <c r="E220" s="120" t="s">
        <v>1633</v>
      </c>
      <c r="F220" s="120" t="s">
        <v>1316</v>
      </c>
      <c r="G220" s="120">
        <v>16420562</v>
      </c>
      <c r="H220" s="124"/>
      <c r="I220" s="128" t="s">
        <v>2944</v>
      </c>
      <c r="J220" s="124"/>
      <c r="K220" s="124"/>
      <c r="L220" s="124"/>
      <c r="M220" s="124"/>
      <c r="N220" s="213">
        <v>6300</v>
      </c>
      <c r="O220" s="213">
        <v>0</v>
      </c>
      <c r="P220" s="124" t="s">
        <v>1315</v>
      </c>
    </row>
    <row r="221" spans="1:16" ht="63.75">
      <c r="A221" s="266" t="s">
        <v>622</v>
      </c>
      <c r="B221" s="124"/>
      <c r="C221" s="125" t="s">
        <v>715</v>
      </c>
      <c r="D221" s="119">
        <v>43125</v>
      </c>
      <c r="E221" s="120" t="s">
        <v>1634</v>
      </c>
      <c r="F221" s="120" t="s">
        <v>1316</v>
      </c>
      <c r="G221" s="120">
        <v>16420560</v>
      </c>
      <c r="H221" s="124"/>
      <c r="I221" s="128" t="s">
        <v>2945</v>
      </c>
      <c r="J221" s="124"/>
      <c r="K221" s="124"/>
      <c r="L221" s="124"/>
      <c r="M221" s="124"/>
      <c r="N221" s="213">
        <v>3000</v>
      </c>
      <c r="O221" s="213">
        <v>0</v>
      </c>
      <c r="P221" s="124" t="s">
        <v>1315</v>
      </c>
    </row>
    <row r="222" spans="1:16" ht="63.75">
      <c r="A222" s="266" t="s">
        <v>622</v>
      </c>
      <c r="B222" s="124"/>
      <c r="C222" s="125" t="s">
        <v>715</v>
      </c>
      <c r="D222" s="119">
        <v>43125</v>
      </c>
      <c r="E222" s="120" t="s">
        <v>1635</v>
      </c>
      <c r="F222" s="120" t="s">
        <v>1316</v>
      </c>
      <c r="G222" s="120">
        <v>16420495</v>
      </c>
      <c r="H222" s="124"/>
      <c r="I222" s="128" t="s">
        <v>2946</v>
      </c>
      <c r="J222" s="124"/>
      <c r="K222" s="124"/>
      <c r="L222" s="124"/>
      <c r="M222" s="124"/>
      <c r="N222" s="213">
        <v>18000</v>
      </c>
      <c r="O222" s="213">
        <v>0</v>
      </c>
      <c r="P222" s="124" t="s">
        <v>1315</v>
      </c>
    </row>
    <row r="223" spans="1:16" ht="63.75">
      <c r="A223" s="266" t="s">
        <v>622</v>
      </c>
      <c r="B223" s="124"/>
      <c r="C223" s="125" t="s">
        <v>715</v>
      </c>
      <c r="D223" s="119">
        <v>43125</v>
      </c>
      <c r="E223" s="120" t="s">
        <v>1636</v>
      </c>
      <c r="F223" s="120" t="s">
        <v>1316</v>
      </c>
      <c r="G223" s="120">
        <v>16407150</v>
      </c>
      <c r="H223" s="124"/>
      <c r="I223" s="128" t="s">
        <v>2947</v>
      </c>
      <c r="J223" s="124"/>
      <c r="K223" s="124"/>
      <c r="L223" s="124"/>
      <c r="M223" s="124"/>
      <c r="N223" s="213">
        <v>10842</v>
      </c>
      <c r="O223" s="213">
        <v>0</v>
      </c>
      <c r="P223" s="124" t="s">
        <v>1315</v>
      </c>
    </row>
    <row r="224" spans="1:16" ht="63.75">
      <c r="A224" s="266" t="s">
        <v>622</v>
      </c>
      <c r="B224" s="124"/>
      <c r="C224" s="125" t="s">
        <v>715</v>
      </c>
      <c r="D224" s="119">
        <v>43125</v>
      </c>
      <c r="E224" s="120" t="s">
        <v>1637</v>
      </c>
      <c r="F224" s="120" t="s">
        <v>1316</v>
      </c>
      <c r="G224" s="120">
        <v>16407149</v>
      </c>
      <c r="H224" s="124"/>
      <c r="I224" s="128" t="s">
        <v>2948</v>
      </c>
      <c r="J224" s="124"/>
      <c r="K224" s="124"/>
      <c r="L224" s="124"/>
      <c r="M224" s="124"/>
      <c r="N224" s="213">
        <v>9450</v>
      </c>
      <c r="O224" s="213">
        <v>0</v>
      </c>
      <c r="P224" s="124" t="s">
        <v>1315</v>
      </c>
    </row>
    <row r="225" spans="1:16" ht="63.75">
      <c r="A225" s="266" t="s">
        <v>622</v>
      </c>
      <c r="B225" s="124"/>
      <c r="C225" s="125" t="s">
        <v>715</v>
      </c>
      <c r="D225" s="119">
        <v>43125</v>
      </c>
      <c r="E225" s="120" t="s">
        <v>1638</v>
      </c>
      <c r="F225" s="120" t="s">
        <v>1316</v>
      </c>
      <c r="G225" s="120">
        <v>16407131</v>
      </c>
      <c r="H225" s="124"/>
      <c r="I225" s="128" t="s">
        <v>2949</v>
      </c>
      <c r="J225" s="124"/>
      <c r="K225" s="124"/>
      <c r="L225" s="124"/>
      <c r="M225" s="124"/>
      <c r="N225" s="213">
        <v>14850</v>
      </c>
      <c r="O225" s="213">
        <v>0</v>
      </c>
      <c r="P225" s="124" t="s">
        <v>1315</v>
      </c>
    </row>
    <row r="226" spans="1:16" ht="63.75">
      <c r="A226" s="266" t="s">
        <v>622</v>
      </c>
      <c r="B226" s="124"/>
      <c r="C226" s="125" t="s">
        <v>715</v>
      </c>
      <c r="D226" s="119">
        <v>43125</v>
      </c>
      <c r="E226" s="120" t="s">
        <v>1639</v>
      </c>
      <c r="F226" s="120" t="s">
        <v>1316</v>
      </c>
      <c r="G226" s="120">
        <v>16422365</v>
      </c>
      <c r="H226" s="124"/>
      <c r="I226" s="128" t="s">
        <v>2950</v>
      </c>
      <c r="J226" s="124"/>
      <c r="K226" s="124"/>
      <c r="L226" s="124"/>
      <c r="M226" s="124"/>
      <c r="N226" s="213">
        <v>5850</v>
      </c>
      <c r="O226" s="213">
        <v>0</v>
      </c>
      <c r="P226" s="124" t="s">
        <v>1315</v>
      </c>
    </row>
    <row r="227" spans="1:16" ht="63.75">
      <c r="A227" s="266" t="s">
        <v>622</v>
      </c>
      <c r="B227" s="124"/>
      <c r="C227" s="125" t="s">
        <v>715</v>
      </c>
      <c r="D227" s="119">
        <v>43125</v>
      </c>
      <c r="E227" s="120" t="s">
        <v>1640</v>
      </c>
      <c r="F227" s="120" t="s">
        <v>1316</v>
      </c>
      <c r="G227" s="120">
        <v>16422361</v>
      </c>
      <c r="H227" s="124"/>
      <c r="I227" s="128" t="s">
        <v>2951</v>
      </c>
      <c r="J227" s="124"/>
      <c r="K227" s="124"/>
      <c r="L227" s="124"/>
      <c r="M227" s="124"/>
      <c r="N227" s="213">
        <v>10350</v>
      </c>
      <c r="O227" s="213">
        <v>0</v>
      </c>
      <c r="P227" s="124" t="s">
        <v>1315</v>
      </c>
    </row>
    <row r="228" spans="1:16" ht="63.75">
      <c r="A228" s="266" t="s">
        <v>622</v>
      </c>
      <c r="B228" s="124"/>
      <c r="C228" s="125" t="s">
        <v>715</v>
      </c>
      <c r="D228" s="119">
        <v>43125</v>
      </c>
      <c r="E228" s="120" t="s">
        <v>1641</v>
      </c>
      <c r="F228" s="120" t="s">
        <v>1316</v>
      </c>
      <c r="G228" s="120">
        <v>16422352</v>
      </c>
      <c r="H228" s="124"/>
      <c r="I228" s="128" t="s">
        <v>2952</v>
      </c>
      <c r="J228" s="124"/>
      <c r="K228" s="124"/>
      <c r="L228" s="124"/>
      <c r="M228" s="124"/>
      <c r="N228" s="213">
        <v>10575</v>
      </c>
      <c r="O228" s="213">
        <v>0</v>
      </c>
      <c r="P228" s="124" t="s">
        <v>1315</v>
      </c>
    </row>
    <row r="229" spans="1:16" ht="63.75">
      <c r="A229" s="266" t="s">
        <v>622</v>
      </c>
      <c r="B229" s="124"/>
      <c r="C229" s="125" t="s">
        <v>715</v>
      </c>
      <c r="D229" s="119">
        <v>43125</v>
      </c>
      <c r="E229" s="120" t="s">
        <v>1642</v>
      </c>
      <c r="F229" s="120" t="s">
        <v>1316</v>
      </c>
      <c r="G229" s="120">
        <v>16422349</v>
      </c>
      <c r="H229" s="124"/>
      <c r="I229" s="128" t="s">
        <v>2953</v>
      </c>
      <c r="J229" s="124"/>
      <c r="K229" s="124"/>
      <c r="L229" s="124"/>
      <c r="M229" s="124"/>
      <c r="N229" s="213">
        <v>9856</v>
      </c>
      <c r="O229" s="213">
        <v>0</v>
      </c>
      <c r="P229" s="124" t="s">
        <v>1315</v>
      </c>
    </row>
    <row r="230" spans="1:16" ht="63.75">
      <c r="A230" s="266" t="s">
        <v>622</v>
      </c>
      <c r="B230" s="124"/>
      <c r="C230" s="125" t="s">
        <v>715</v>
      </c>
      <c r="D230" s="119">
        <v>43125</v>
      </c>
      <c r="E230" s="120" t="s">
        <v>1643</v>
      </c>
      <c r="F230" s="120" t="s">
        <v>1316</v>
      </c>
      <c r="G230" s="120">
        <v>16422348</v>
      </c>
      <c r="H230" s="124"/>
      <c r="I230" s="128" t="s">
        <v>2954</v>
      </c>
      <c r="J230" s="124"/>
      <c r="K230" s="124"/>
      <c r="L230" s="124"/>
      <c r="M230" s="124"/>
      <c r="N230" s="213">
        <v>12000</v>
      </c>
      <c r="O230" s="213">
        <v>0</v>
      </c>
      <c r="P230" s="124" t="s">
        <v>1315</v>
      </c>
    </row>
    <row r="231" spans="1:16" ht="63.75">
      <c r="A231" s="266" t="s">
        <v>622</v>
      </c>
      <c r="B231" s="124"/>
      <c r="C231" s="125" t="s">
        <v>715</v>
      </c>
      <c r="D231" s="119">
        <v>43125</v>
      </c>
      <c r="E231" s="120" t="s">
        <v>1644</v>
      </c>
      <c r="F231" s="120" t="s">
        <v>1316</v>
      </c>
      <c r="G231" s="120">
        <v>16422346</v>
      </c>
      <c r="H231" s="124"/>
      <c r="I231" s="128" t="s">
        <v>2955</v>
      </c>
      <c r="J231" s="124"/>
      <c r="K231" s="124"/>
      <c r="L231" s="124"/>
      <c r="M231" s="124"/>
      <c r="N231" s="213">
        <v>13500</v>
      </c>
      <c r="O231" s="213">
        <v>0</v>
      </c>
      <c r="P231" s="124" t="s">
        <v>1315</v>
      </c>
    </row>
    <row r="232" spans="1:16" ht="63.75">
      <c r="A232" s="266" t="s">
        <v>622</v>
      </c>
      <c r="B232" s="124"/>
      <c r="C232" s="125" t="s">
        <v>715</v>
      </c>
      <c r="D232" s="119">
        <v>43125</v>
      </c>
      <c r="E232" s="120" t="s">
        <v>1645</v>
      </c>
      <c r="F232" s="120" t="s">
        <v>1316</v>
      </c>
      <c r="G232" s="120">
        <v>16421988</v>
      </c>
      <c r="H232" s="124"/>
      <c r="I232" s="128" t="s">
        <v>2956</v>
      </c>
      <c r="J232" s="124"/>
      <c r="K232" s="124"/>
      <c r="L232" s="124"/>
      <c r="M232" s="124"/>
      <c r="N232" s="213">
        <v>19959</v>
      </c>
      <c r="O232" s="213">
        <v>0</v>
      </c>
      <c r="P232" s="124" t="s">
        <v>1315</v>
      </c>
    </row>
    <row r="233" spans="1:16" ht="63.75">
      <c r="A233" s="266" t="s">
        <v>622</v>
      </c>
      <c r="B233" s="124"/>
      <c r="C233" s="125" t="s">
        <v>715</v>
      </c>
      <c r="D233" s="119">
        <v>43125</v>
      </c>
      <c r="E233" s="120" t="s">
        <v>1646</v>
      </c>
      <c r="F233" s="120" t="s">
        <v>1316</v>
      </c>
      <c r="G233" s="120">
        <v>16421987</v>
      </c>
      <c r="H233" s="124"/>
      <c r="I233" s="128" t="s">
        <v>2957</v>
      </c>
      <c r="J233" s="124"/>
      <c r="K233" s="124"/>
      <c r="L233" s="124"/>
      <c r="M233" s="124"/>
      <c r="N233" s="213">
        <v>11700</v>
      </c>
      <c r="O233" s="213">
        <v>0</v>
      </c>
      <c r="P233" s="124" t="s">
        <v>1315</v>
      </c>
    </row>
    <row r="234" spans="1:16" ht="63.75">
      <c r="A234" s="266" t="s">
        <v>622</v>
      </c>
      <c r="B234" s="124"/>
      <c r="C234" s="125" t="s">
        <v>715</v>
      </c>
      <c r="D234" s="119">
        <v>43125</v>
      </c>
      <c r="E234" s="120" t="s">
        <v>1647</v>
      </c>
      <c r="F234" s="120" t="s">
        <v>1316</v>
      </c>
      <c r="G234" s="120">
        <v>16421986</v>
      </c>
      <c r="H234" s="124"/>
      <c r="I234" s="128" t="s">
        <v>2958</v>
      </c>
      <c r="J234" s="124"/>
      <c r="K234" s="124"/>
      <c r="L234" s="124"/>
      <c r="M234" s="124"/>
      <c r="N234" s="213">
        <v>5850</v>
      </c>
      <c r="O234" s="213">
        <v>0</v>
      </c>
      <c r="P234" s="124" t="s">
        <v>1315</v>
      </c>
    </row>
    <row r="235" spans="1:16" ht="63.75">
      <c r="A235" s="266" t="s">
        <v>622</v>
      </c>
      <c r="B235" s="124"/>
      <c r="C235" s="125" t="s">
        <v>715</v>
      </c>
      <c r="D235" s="119">
        <v>43125</v>
      </c>
      <c r="E235" s="120" t="s">
        <v>1648</v>
      </c>
      <c r="F235" s="120" t="s">
        <v>1316</v>
      </c>
      <c r="G235" s="120">
        <v>16421984</v>
      </c>
      <c r="H235" s="124"/>
      <c r="I235" s="128" t="s">
        <v>2959</v>
      </c>
      <c r="J235" s="124"/>
      <c r="K235" s="124"/>
      <c r="L235" s="124"/>
      <c r="M235" s="124"/>
      <c r="N235" s="213">
        <v>11334.5</v>
      </c>
      <c r="O235" s="213">
        <v>0</v>
      </c>
      <c r="P235" s="124" t="s">
        <v>1315</v>
      </c>
    </row>
    <row r="236" spans="1:16" ht="63.75">
      <c r="A236" s="266" t="s">
        <v>622</v>
      </c>
      <c r="B236" s="124"/>
      <c r="C236" s="125" t="s">
        <v>715</v>
      </c>
      <c r="D236" s="119">
        <v>43125</v>
      </c>
      <c r="E236" s="120" t="s">
        <v>1649</v>
      </c>
      <c r="F236" s="120" t="s">
        <v>1316</v>
      </c>
      <c r="G236" s="120">
        <v>16421983</v>
      </c>
      <c r="H236" s="124"/>
      <c r="I236" s="128" t="s">
        <v>2960</v>
      </c>
      <c r="J236" s="124"/>
      <c r="K236" s="124"/>
      <c r="L236" s="124"/>
      <c r="M236" s="124"/>
      <c r="N236" s="213">
        <v>12000</v>
      </c>
      <c r="O236" s="213">
        <v>0</v>
      </c>
      <c r="P236" s="124" t="s">
        <v>1315</v>
      </c>
    </row>
    <row r="237" spans="1:16" ht="63.75">
      <c r="A237" s="266" t="s">
        <v>622</v>
      </c>
      <c r="B237" s="124"/>
      <c r="C237" s="125" t="s">
        <v>715</v>
      </c>
      <c r="D237" s="119">
        <v>43125</v>
      </c>
      <c r="E237" s="120" t="s">
        <v>1650</v>
      </c>
      <c r="F237" s="120" t="s">
        <v>1316</v>
      </c>
      <c r="G237" s="120">
        <v>16421981</v>
      </c>
      <c r="H237" s="124"/>
      <c r="I237" s="128" t="s">
        <v>2961</v>
      </c>
      <c r="J237" s="124"/>
      <c r="K237" s="124"/>
      <c r="L237" s="124"/>
      <c r="M237" s="124"/>
      <c r="N237" s="213">
        <v>9856</v>
      </c>
      <c r="O237" s="213">
        <v>0</v>
      </c>
      <c r="P237" s="124" t="s">
        <v>1315</v>
      </c>
    </row>
    <row r="238" spans="1:16" ht="63.75">
      <c r="A238" s="266" t="s">
        <v>622</v>
      </c>
      <c r="B238" s="124"/>
      <c r="C238" s="125" t="s">
        <v>715</v>
      </c>
      <c r="D238" s="119">
        <v>43125</v>
      </c>
      <c r="E238" s="120" t="s">
        <v>1651</v>
      </c>
      <c r="F238" s="120" t="s">
        <v>1316</v>
      </c>
      <c r="G238" s="120">
        <v>16421951</v>
      </c>
      <c r="H238" s="124"/>
      <c r="I238" s="128" t="s">
        <v>2962</v>
      </c>
      <c r="J238" s="124"/>
      <c r="K238" s="124"/>
      <c r="L238" s="124"/>
      <c r="M238" s="124"/>
      <c r="N238" s="213">
        <v>17100</v>
      </c>
      <c r="O238" s="213">
        <v>0</v>
      </c>
      <c r="P238" s="124" t="s">
        <v>1315</v>
      </c>
    </row>
    <row r="239" spans="1:16" ht="63.75">
      <c r="A239" s="266" t="s">
        <v>622</v>
      </c>
      <c r="B239" s="124"/>
      <c r="C239" s="125" t="s">
        <v>715</v>
      </c>
      <c r="D239" s="119">
        <v>43125</v>
      </c>
      <c r="E239" s="120" t="s">
        <v>1652</v>
      </c>
      <c r="F239" s="120" t="s">
        <v>1316</v>
      </c>
      <c r="G239" s="120">
        <v>16421925</v>
      </c>
      <c r="H239" s="124"/>
      <c r="I239" s="128" t="s">
        <v>2963</v>
      </c>
      <c r="J239" s="124"/>
      <c r="K239" s="124"/>
      <c r="L239" s="124"/>
      <c r="M239" s="124"/>
      <c r="N239" s="213">
        <v>17325</v>
      </c>
      <c r="O239" s="213">
        <v>0</v>
      </c>
      <c r="P239" s="124" t="s">
        <v>1315</v>
      </c>
    </row>
    <row r="240" spans="1:16" ht="63.75">
      <c r="A240" s="266" t="s">
        <v>622</v>
      </c>
      <c r="B240" s="124"/>
      <c r="C240" s="125" t="s">
        <v>715</v>
      </c>
      <c r="D240" s="119">
        <v>43125</v>
      </c>
      <c r="E240" s="120" t="s">
        <v>1653</v>
      </c>
      <c r="F240" s="120" t="s">
        <v>1316</v>
      </c>
      <c r="G240" s="120">
        <v>16421903</v>
      </c>
      <c r="H240" s="124"/>
      <c r="I240" s="128" t="s">
        <v>2964</v>
      </c>
      <c r="J240" s="124"/>
      <c r="K240" s="124"/>
      <c r="L240" s="124"/>
      <c r="M240" s="124"/>
      <c r="N240" s="213">
        <v>3000</v>
      </c>
      <c r="O240" s="213">
        <v>0</v>
      </c>
      <c r="P240" s="124" t="s">
        <v>1315</v>
      </c>
    </row>
    <row r="241" spans="1:16" ht="63.75">
      <c r="A241" s="266" t="s">
        <v>622</v>
      </c>
      <c r="B241" s="124"/>
      <c r="C241" s="125" t="s">
        <v>715</v>
      </c>
      <c r="D241" s="119">
        <v>43125</v>
      </c>
      <c r="E241" s="120" t="s">
        <v>1654</v>
      </c>
      <c r="F241" s="120" t="s">
        <v>1316</v>
      </c>
      <c r="G241" s="120">
        <v>16421834</v>
      </c>
      <c r="H241" s="124"/>
      <c r="I241" s="128" t="s">
        <v>2965</v>
      </c>
      <c r="J241" s="124"/>
      <c r="K241" s="124"/>
      <c r="L241" s="124"/>
      <c r="M241" s="124"/>
      <c r="N241" s="213">
        <v>6000</v>
      </c>
      <c r="O241" s="213">
        <v>0</v>
      </c>
      <c r="P241" s="124" t="s">
        <v>1315</v>
      </c>
    </row>
    <row r="242" spans="1:16" ht="63.75">
      <c r="A242" s="266" t="s">
        <v>622</v>
      </c>
      <c r="B242" s="124"/>
      <c r="C242" s="125" t="s">
        <v>715</v>
      </c>
      <c r="D242" s="119">
        <v>43125</v>
      </c>
      <c r="E242" s="120" t="s">
        <v>1655</v>
      </c>
      <c r="F242" s="120" t="s">
        <v>1316</v>
      </c>
      <c r="G242" s="120">
        <v>16421810</v>
      </c>
      <c r="H242" s="124"/>
      <c r="I242" s="128" t="s">
        <v>2966</v>
      </c>
      <c r="J242" s="124"/>
      <c r="K242" s="124"/>
      <c r="L242" s="124"/>
      <c r="M242" s="124"/>
      <c r="N242" s="213">
        <v>10800</v>
      </c>
      <c r="O242" s="213">
        <v>0</v>
      </c>
      <c r="P242" s="124" t="s">
        <v>1315</v>
      </c>
    </row>
    <row r="243" spans="1:16" ht="63.75">
      <c r="A243" s="266" t="s">
        <v>622</v>
      </c>
      <c r="B243" s="124"/>
      <c r="C243" s="125" t="s">
        <v>715</v>
      </c>
      <c r="D243" s="119">
        <v>43125</v>
      </c>
      <c r="E243" s="120" t="s">
        <v>1656</v>
      </c>
      <c r="F243" s="120" t="s">
        <v>1316</v>
      </c>
      <c r="G243" s="120">
        <v>16421809</v>
      </c>
      <c r="H243" s="124"/>
      <c r="I243" s="128" t="s">
        <v>2967</v>
      </c>
      <c r="J243" s="124"/>
      <c r="K243" s="124"/>
      <c r="L243" s="124"/>
      <c r="M243" s="124"/>
      <c r="N243" s="213">
        <v>15750</v>
      </c>
      <c r="O243" s="213">
        <v>0</v>
      </c>
      <c r="P243" s="124" t="s">
        <v>1315</v>
      </c>
    </row>
    <row r="244" spans="1:16" ht="63.75">
      <c r="A244" s="266" t="s">
        <v>622</v>
      </c>
      <c r="B244" s="124"/>
      <c r="C244" s="125" t="s">
        <v>715</v>
      </c>
      <c r="D244" s="119">
        <v>43125</v>
      </c>
      <c r="E244" s="120" t="s">
        <v>1657</v>
      </c>
      <c r="F244" s="120" t="s">
        <v>1316</v>
      </c>
      <c r="G244" s="120">
        <v>16421240</v>
      </c>
      <c r="H244" s="124"/>
      <c r="I244" s="128" t="s">
        <v>2968</v>
      </c>
      <c r="J244" s="124"/>
      <c r="K244" s="124"/>
      <c r="L244" s="124"/>
      <c r="M244" s="124"/>
      <c r="N244" s="213">
        <v>9000</v>
      </c>
      <c r="O244" s="213">
        <v>0</v>
      </c>
      <c r="P244" s="124" t="s">
        <v>1315</v>
      </c>
    </row>
    <row r="245" spans="1:16" ht="63.75">
      <c r="A245" s="266" t="s">
        <v>622</v>
      </c>
      <c r="B245" s="124"/>
      <c r="C245" s="125" t="s">
        <v>715</v>
      </c>
      <c r="D245" s="119">
        <v>43125</v>
      </c>
      <c r="E245" s="120" t="s">
        <v>1658</v>
      </c>
      <c r="F245" s="120" t="s">
        <v>1316</v>
      </c>
      <c r="G245" s="120">
        <v>16421223</v>
      </c>
      <c r="H245" s="124"/>
      <c r="I245" s="128" t="s">
        <v>2969</v>
      </c>
      <c r="J245" s="124"/>
      <c r="K245" s="124"/>
      <c r="L245" s="124"/>
      <c r="M245" s="124"/>
      <c r="N245" s="213">
        <v>15000</v>
      </c>
      <c r="O245" s="213">
        <v>0</v>
      </c>
      <c r="P245" s="124" t="s">
        <v>1315</v>
      </c>
    </row>
    <row r="246" spans="1:16" ht="63.75">
      <c r="A246" s="266" t="s">
        <v>622</v>
      </c>
      <c r="B246" s="124"/>
      <c r="C246" s="125" t="s">
        <v>715</v>
      </c>
      <c r="D246" s="119">
        <v>43125</v>
      </c>
      <c r="E246" s="120" t="s">
        <v>1659</v>
      </c>
      <c r="F246" s="120" t="s">
        <v>1316</v>
      </c>
      <c r="G246" s="120">
        <v>16421189</v>
      </c>
      <c r="H246" s="124"/>
      <c r="I246" s="128" t="s">
        <v>2970</v>
      </c>
      <c r="J246" s="124"/>
      <c r="K246" s="124"/>
      <c r="L246" s="124"/>
      <c r="M246" s="124"/>
      <c r="N246" s="213">
        <v>18000</v>
      </c>
      <c r="O246" s="213">
        <v>0</v>
      </c>
      <c r="P246" s="124" t="s">
        <v>1315</v>
      </c>
    </row>
    <row r="247" spans="1:16" ht="63.75">
      <c r="A247" s="266" t="s">
        <v>622</v>
      </c>
      <c r="B247" s="124"/>
      <c r="C247" s="125" t="s">
        <v>715</v>
      </c>
      <c r="D247" s="119">
        <v>43125</v>
      </c>
      <c r="E247" s="120" t="s">
        <v>1660</v>
      </c>
      <c r="F247" s="120" t="s">
        <v>1316</v>
      </c>
      <c r="G247" s="120">
        <v>16421187</v>
      </c>
      <c r="H247" s="124"/>
      <c r="I247" s="128" t="s">
        <v>2971</v>
      </c>
      <c r="J247" s="124"/>
      <c r="K247" s="124"/>
      <c r="L247" s="124"/>
      <c r="M247" s="124"/>
      <c r="N247" s="213">
        <v>6000</v>
      </c>
      <c r="O247" s="213">
        <v>0</v>
      </c>
      <c r="P247" s="124" t="s">
        <v>1315</v>
      </c>
    </row>
    <row r="248" spans="1:16" ht="63.75">
      <c r="A248" s="266" t="s">
        <v>622</v>
      </c>
      <c r="B248" s="124"/>
      <c r="C248" s="125" t="s">
        <v>715</v>
      </c>
      <c r="D248" s="119">
        <v>43125</v>
      </c>
      <c r="E248" s="120" t="s">
        <v>1661</v>
      </c>
      <c r="F248" s="120" t="s">
        <v>1316</v>
      </c>
      <c r="G248" s="120">
        <v>16420747</v>
      </c>
      <c r="H248" s="124"/>
      <c r="I248" s="128" t="s">
        <v>2972</v>
      </c>
      <c r="J248" s="124"/>
      <c r="K248" s="124"/>
      <c r="L248" s="124"/>
      <c r="M248" s="124"/>
      <c r="N248" s="213">
        <v>9000</v>
      </c>
      <c r="O248" s="213">
        <v>0</v>
      </c>
      <c r="P248" s="124" t="s">
        <v>1315</v>
      </c>
    </row>
    <row r="249" spans="1:16" ht="63.75">
      <c r="A249" s="266" t="s">
        <v>622</v>
      </c>
      <c r="B249" s="124"/>
      <c r="C249" s="125" t="s">
        <v>715</v>
      </c>
      <c r="D249" s="119">
        <v>43125</v>
      </c>
      <c r="E249" s="120" t="s">
        <v>1662</v>
      </c>
      <c r="F249" s="120" t="s">
        <v>1316</v>
      </c>
      <c r="G249" s="120">
        <v>16420648</v>
      </c>
      <c r="H249" s="124"/>
      <c r="I249" s="128" t="s">
        <v>2973</v>
      </c>
      <c r="J249" s="124"/>
      <c r="K249" s="124"/>
      <c r="L249" s="124"/>
      <c r="M249" s="124"/>
      <c r="N249" s="213">
        <v>14625</v>
      </c>
      <c r="O249" s="213">
        <v>0</v>
      </c>
      <c r="P249" s="124" t="s">
        <v>1315</v>
      </c>
    </row>
    <row r="250" spans="1:16" ht="63.75">
      <c r="A250" s="266" t="s">
        <v>622</v>
      </c>
      <c r="B250" s="124"/>
      <c r="C250" s="125" t="s">
        <v>715</v>
      </c>
      <c r="D250" s="119">
        <v>43125</v>
      </c>
      <c r="E250" s="120" t="s">
        <v>1663</v>
      </c>
      <c r="F250" s="120" t="s">
        <v>1316</v>
      </c>
      <c r="G250" s="120">
        <v>16420643</v>
      </c>
      <c r="H250" s="124"/>
      <c r="I250" s="128" t="s">
        <v>2974</v>
      </c>
      <c r="J250" s="124"/>
      <c r="K250" s="124"/>
      <c r="L250" s="124"/>
      <c r="M250" s="124"/>
      <c r="N250" s="213">
        <v>31663</v>
      </c>
      <c r="O250" s="213">
        <v>0</v>
      </c>
      <c r="P250" s="124" t="s">
        <v>1315</v>
      </c>
    </row>
    <row r="251" spans="1:16" ht="63.75">
      <c r="A251" s="266" t="s">
        <v>622</v>
      </c>
      <c r="B251" s="124"/>
      <c r="C251" s="125" t="s">
        <v>715</v>
      </c>
      <c r="D251" s="119">
        <v>43125</v>
      </c>
      <c r="E251" s="120" t="s">
        <v>1664</v>
      </c>
      <c r="F251" s="120" t="s">
        <v>1316</v>
      </c>
      <c r="G251" s="120">
        <v>16420641</v>
      </c>
      <c r="H251" s="124"/>
      <c r="I251" s="128" t="s">
        <v>2975</v>
      </c>
      <c r="J251" s="124"/>
      <c r="K251" s="124"/>
      <c r="L251" s="124"/>
      <c r="M251" s="124"/>
      <c r="N251" s="213">
        <v>11925</v>
      </c>
      <c r="O251" s="213">
        <v>0</v>
      </c>
      <c r="P251" s="124" t="s">
        <v>1315</v>
      </c>
    </row>
    <row r="252" spans="1:16" ht="63.75">
      <c r="A252" s="266" t="s">
        <v>622</v>
      </c>
      <c r="B252" s="124"/>
      <c r="C252" s="125" t="s">
        <v>715</v>
      </c>
      <c r="D252" s="119">
        <v>43125</v>
      </c>
      <c r="E252" s="120" t="s">
        <v>1665</v>
      </c>
      <c r="F252" s="120" t="s">
        <v>1316</v>
      </c>
      <c r="G252" s="120">
        <v>16420639</v>
      </c>
      <c r="H252" s="124"/>
      <c r="I252" s="128" t="s">
        <v>2976</v>
      </c>
      <c r="J252" s="124"/>
      <c r="K252" s="124"/>
      <c r="L252" s="124"/>
      <c r="M252" s="124"/>
      <c r="N252" s="213">
        <v>14907.5</v>
      </c>
      <c r="O252" s="213">
        <v>0</v>
      </c>
      <c r="P252" s="124" t="s">
        <v>1315</v>
      </c>
    </row>
    <row r="253" spans="1:16" ht="63.75">
      <c r="A253" s="266" t="s">
        <v>622</v>
      </c>
      <c r="B253" s="124"/>
      <c r="C253" s="125" t="s">
        <v>715</v>
      </c>
      <c r="D253" s="119">
        <v>43125</v>
      </c>
      <c r="E253" s="120" t="s">
        <v>1666</v>
      </c>
      <c r="F253" s="120" t="s">
        <v>1316</v>
      </c>
      <c r="G253" s="120">
        <v>16420637</v>
      </c>
      <c r="H253" s="124"/>
      <c r="I253" s="128" t="s">
        <v>2977</v>
      </c>
      <c r="J253" s="124"/>
      <c r="K253" s="124"/>
      <c r="L253" s="124"/>
      <c r="M253" s="124"/>
      <c r="N253" s="213">
        <v>16650</v>
      </c>
      <c r="O253" s="213">
        <v>0</v>
      </c>
      <c r="P253" s="124" t="s">
        <v>1315</v>
      </c>
    </row>
    <row r="254" spans="1:16" ht="76.5">
      <c r="A254" s="266" t="s">
        <v>622</v>
      </c>
      <c r="B254" s="124"/>
      <c r="C254" s="125" t="s">
        <v>715</v>
      </c>
      <c r="D254" s="119">
        <v>43125</v>
      </c>
      <c r="E254" s="120" t="s">
        <v>1667</v>
      </c>
      <c r="F254" s="120" t="s">
        <v>1316</v>
      </c>
      <c r="G254" s="120">
        <v>16420624</v>
      </c>
      <c r="H254" s="124"/>
      <c r="I254" s="128" t="s">
        <v>2978</v>
      </c>
      <c r="J254" s="124"/>
      <c r="K254" s="124"/>
      <c r="L254" s="124"/>
      <c r="M254" s="124"/>
      <c r="N254" s="213">
        <v>12197</v>
      </c>
      <c r="O254" s="213">
        <v>0</v>
      </c>
      <c r="P254" s="124" t="s">
        <v>1315</v>
      </c>
    </row>
    <row r="255" spans="1:16" ht="63.75">
      <c r="A255" s="266" t="s">
        <v>622</v>
      </c>
      <c r="B255" s="124"/>
      <c r="C255" s="125" t="s">
        <v>715</v>
      </c>
      <c r="D255" s="119">
        <v>43125</v>
      </c>
      <c r="E255" s="120" t="s">
        <v>1668</v>
      </c>
      <c r="F255" s="120" t="s">
        <v>1316</v>
      </c>
      <c r="G255" s="120">
        <v>16420609</v>
      </c>
      <c r="H255" s="124"/>
      <c r="I255" s="128" t="s">
        <v>2979</v>
      </c>
      <c r="J255" s="124"/>
      <c r="K255" s="124"/>
      <c r="L255" s="124"/>
      <c r="M255" s="124"/>
      <c r="N255" s="213">
        <v>5174</v>
      </c>
      <c r="O255" s="213">
        <v>0</v>
      </c>
      <c r="P255" s="124" t="s">
        <v>1315</v>
      </c>
    </row>
    <row r="256" spans="1:16" ht="63.75">
      <c r="A256" s="266" t="s">
        <v>622</v>
      </c>
      <c r="B256" s="124"/>
      <c r="C256" s="125" t="s">
        <v>715</v>
      </c>
      <c r="D256" s="119">
        <v>43125</v>
      </c>
      <c r="E256" s="120" t="s">
        <v>1669</v>
      </c>
      <c r="F256" s="120" t="s">
        <v>1316</v>
      </c>
      <c r="G256" s="120">
        <v>16420608</v>
      </c>
      <c r="H256" s="124"/>
      <c r="I256" s="128" t="s">
        <v>2980</v>
      </c>
      <c r="J256" s="124"/>
      <c r="K256" s="124"/>
      <c r="L256" s="124"/>
      <c r="M256" s="124"/>
      <c r="N256" s="213">
        <v>13552</v>
      </c>
      <c r="O256" s="213">
        <v>0</v>
      </c>
      <c r="P256" s="124" t="s">
        <v>1315</v>
      </c>
    </row>
    <row r="257" spans="1:16" ht="63.75">
      <c r="A257" s="266" t="s">
        <v>622</v>
      </c>
      <c r="B257" s="124"/>
      <c r="C257" s="125" t="s">
        <v>715</v>
      </c>
      <c r="D257" s="119">
        <v>43125</v>
      </c>
      <c r="E257" s="120" t="s">
        <v>1670</v>
      </c>
      <c r="F257" s="120" t="s">
        <v>1316</v>
      </c>
      <c r="G257" s="120">
        <v>16420606</v>
      </c>
      <c r="H257" s="124"/>
      <c r="I257" s="128" t="s">
        <v>2981</v>
      </c>
      <c r="J257" s="124"/>
      <c r="K257" s="124"/>
      <c r="L257" s="124"/>
      <c r="M257" s="124"/>
      <c r="N257" s="213">
        <v>15523</v>
      </c>
      <c r="O257" s="213">
        <v>0</v>
      </c>
      <c r="P257" s="124" t="s">
        <v>1315</v>
      </c>
    </row>
    <row r="258" spans="1:16" ht="63.75">
      <c r="A258" s="266" t="s">
        <v>622</v>
      </c>
      <c r="B258" s="124"/>
      <c r="C258" s="125" t="s">
        <v>715</v>
      </c>
      <c r="D258" s="119">
        <v>43125</v>
      </c>
      <c r="E258" s="120" t="s">
        <v>1671</v>
      </c>
      <c r="F258" s="120" t="s">
        <v>1316</v>
      </c>
      <c r="G258" s="120">
        <v>16420605</v>
      </c>
      <c r="H258" s="124"/>
      <c r="I258" s="128" t="s">
        <v>2982</v>
      </c>
      <c r="J258" s="124"/>
      <c r="K258" s="124"/>
      <c r="L258" s="124"/>
      <c r="M258" s="124"/>
      <c r="N258" s="213">
        <v>17002</v>
      </c>
      <c r="O258" s="213">
        <v>0</v>
      </c>
      <c r="P258" s="124" t="s">
        <v>1315</v>
      </c>
    </row>
    <row r="259" spans="1:16" ht="63.75">
      <c r="A259" s="266" t="s">
        <v>622</v>
      </c>
      <c r="B259" s="124"/>
      <c r="C259" s="125" t="s">
        <v>715</v>
      </c>
      <c r="D259" s="119">
        <v>43125</v>
      </c>
      <c r="E259" s="120" t="s">
        <v>1672</v>
      </c>
      <c r="F259" s="120" t="s">
        <v>1316</v>
      </c>
      <c r="G259" s="120">
        <v>16420603</v>
      </c>
      <c r="H259" s="124"/>
      <c r="I259" s="128" t="s">
        <v>2983</v>
      </c>
      <c r="J259" s="124"/>
      <c r="K259" s="124"/>
      <c r="L259" s="124"/>
      <c r="M259" s="124"/>
      <c r="N259" s="213">
        <v>11700</v>
      </c>
      <c r="O259" s="213">
        <v>0</v>
      </c>
      <c r="P259" s="124" t="s">
        <v>1315</v>
      </c>
    </row>
    <row r="260" spans="1:16" ht="63.75">
      <c r="A260" s="266" t="s">
        <v>622</v>
      </c>
      <c r="B260" s="124"/>
      <c r="C260" s="125" t="s">
        <v>715</v>
      </c>
      <c r="D260" s="119">
        <v>43125</v>
      </c>
      <c r="E260" s="120" t="s">
        <v>1673</v>
      </c>
      <c r="F260" s="120" t="s">
        <v>1316</v>
      </c>
      <c r="G260" s="120">
        <v>16420601</v>
      </c>
      <c r="H260" s="124"/>
      <c r="I260" s="128" t="s">
        <v>2984</v>
      </c>
      <c r="J260" s="124"/>
      <c r="K260" s="124"/>
      <c r="L260" s="124"/>
      <c r="M260" s="124"/>
      <c r="N260" s="213">
        <v>19800</v>
      </c>
      <c r="O260" s="213">
        <v>0</v>
      </c>
      <c r="P260" s="124" t="s">
        <v>1315</v>
      </c>
    </row>
    <row r="261" spans="1:16" ht="63.75">
      <c r="A261" s="266" t="s">
        <v>622</v>
      </c>
      <c r="B261" s="124"/>
      <c r="C261" s="125" t="s">
        <v>715</v>
      </c>
      <c r="D261" s="119">
        <v>43125</v>
      </c>
      <c r="E261" s="120" t="s">
        <v>1674</v>
      </c>
      <c r="F261" s="120" t="s">
        <v>1316</v>
      </c>
      <c r="G261" s="120">
        <v>16420600</v>
      </c>
      <c r="H261" s="124"/>
      <c r="I261" s="128" t="s">
        <v>2985</v>
      </c>
      <c r="J261" s="124"/>
      <c r="K261" s="124"/>
      <c r="L261" s="124"/>
      <c r="M261" s="124"/>
      <c r="N261" s="213">
        <v>11458</v>
      </c>
      <c r="O261" s="213">
        <v>0</v>
      </c>
      <c r="P261" s="124" t="s">
        <v>1315</v>
      </c>
    </row>
    <row r="262" spans="1:16" ht="63.75">
      <c r="A262" s="266" t="s">
        <v>622</v>
      </c>
      <c r="B262" s="124"/>
      <c r="C262" s="125" t="s">
        <v>715</v>
      </c>
      <c r="D262" s="119">
        <v>43125</v>
      </c>
      <c r="E262" s="120" t="s">
        <v>1675</v>
      </c>
      <c r="F262" s="120" t="s">
        <v>1316</v>
      </c>
      <c r="G262" s="120">
        <v>16420598</v>
      </c>
      <c r="H262" s="124"/>
      <c r="I262" s="128" t="s">
        <v>2986</v>
      </c>
      <c r="J262" s="124"/>
      <c r="K262" s="124"/>
      <c r="L262" s="124"/>
      <c r="M262" s="124"/>
      <c r="N262" s="213">
        <v>25626</v>
      </c>
      <c r="O262" s="213">
        <v>0</v>
      </c>
      <c r="P262" s="124" t="s">
        <v>1315</v>
      </c>
    </row>
    <row r="263" spans="1:16" ht="63.75">
      <c r="A263" s="266" t="s">
        <v>622</v>
      </c>
      <c r="B263" s="124"/>
      <c r="C263" s="125" t="s">
        <v>715</v>
      </c>
      <c r="D263" s="119">
        <v>43125</v>
      </c>
      <c r="E263" s="120" t="s">
        <v>1676</v>
      </c>
      <c r="F263" s="120" t="s">
        <v>1316</v>
      </c>
      <c r="G263" s="120">
        <v>16420596</v>
      </c>
      <c r="H263" s="124"/>
      <c r="I263" s="128" t="s">
        <v>2987</v>
      </c>
      <c r="J263" s="124"/>
      <c r="K263" s="124"/>
      <c r="L263" s="124"/>
      <c r="M263" s="124"/>
      <c r="N263" s="213">
        <v>13552</v>
      </c>
      <c r="O263" s="213">
        <v>0</v>
      </c>
      <c r="P263" s="124" t="s">
        <v>1315</v>
      </c>
    </row>
    <row r="264" spans="1:16" ht="63.75">
      <c r="A264" s="266" t="s">
        <v>622</v>
      </c>
      <c r="B264" s="124"/>
      <c r="C264" s="125" t="s">
        <v>715</v>
      </c>
      <c r="D264" s="119">
        <v>43125</v>
      </c>
      <c r="E264" s="120" t="s">
        <v>1677</v>
      </c>
      <c r="F264" s="120" t="s">
        <v>1316</v>
      </c>
      <c r="G264" s="120">
        <v>16420594</v>
      </c>
      <c r="H264" s="124"/>
      <c r="I264" s="128" t="s">
        <v>2988</v>
      </c>
      <c r="J264" s="124"/>
      <c r="K264" s="124"/>
      <c r="L264" s="124"/>
      <c r="M264" s="124"/>
      <c r="N264" s="213">
        <v>13675.5</v>
      </c>
      <c r="O264" s="213">
        <v>0</v>
      </c>
      <c r="P264" s="124" t="s">
        <v>1315</v>
      </c>
    </row>
    <row r="265" spans="1:16" ht="63.75">
      <c r="A265" s="266" t="s">
        <v>622</v>
      </c>
      <c r="B265" s="124"/>
      <c r="C265" s="125" t="s">
        <v>715</v>
      </c>
      <c r="D265" s="119">
        <v>43125</v>
      </c>
      <c r="E265" s="120" t="s">
        <v>1678</v>
      </c>
      <c r="F265" s="120" t="s">
        <v>1316</v>
      </c>
      <c r="G265" s="120">
        <v>16420584</v>
      </c>
      <c r="H265" s="124"/>
      <c r="I265" s="128" t="s">
        <v>2989</v>
      </c>
      <c r="J265" s="124"/>
      <c r="K265" s="124"/>
      <c r="L265" s="124"/>
      <c r="M265" s="124"/>
      <c r="N265" s="213">
        <v>10500</v>
      </c>
      <c r="O265" s="213">
        <v>0</v>
      </c>
      <c r="P265" s="124" t="s">
        <v>1315</v>
      </c>
    </row>
    <row r="266" spans="1:16" ht="63.75">
      <c r="A266" s="266" t="s">
        <v>622</v>
      </c>
      <c r="B266" s="124"/>
      <c r="C266" s="125" t="s">
        <v>715</v>
      </c>
      <c r="D266" s="119">
        <v>43125</v>
      </c>
      <c r="E266" s="120" t="s">
        <v>1679</v>
      </c>
      <c r="F266" s="120" t="s">
        <v>1316</v>
      </c>
      <c r="G266" s="120">
        <v>16420578</v>
      </c>
      <c r="H266" s="124"/>
      <c r="I266" s="128" t="s">
        <v>2990</v>
      </c>
      <c r="J266" s="124"/>
      <c r="K266" s="124"/>
      <c r="L266" s="124"/>
      <c r="M266" s="124"/>
      <c r="N266" s="213">
        <v>7650</v>
      </c>
      <c r="O266" s="213">
        <v>0</v>
      </c>
      <c r="P266" s="124" t="s">
        <v>1315</v>
      </c>
    </row>
    <row r="267" spans="1:16" ht="63.75">
      <c r="A267" s="266" t="s">
        <v>622</v>
      </c>
      <c r="B267" s="124"/>
      <c r="C267" s="125" t="s">
        <v>715</v>
      </c>
      <c r="D267" s="119">
        <v>43125</v>
      </c>
      <c r="E267" s="120" t="s">
        <v>1680</v>
      </c>
      <c r="F267" s="120" t="s">
        <v>1316</v>
      </c>
      <c r="G267" s="120">
        <v>16420563</v>
      </c>
      <c r="H267" s="124"/>
      <c r="I267" s="128" t="s">
        <v>2991</v>
      </c>
      <c r="J267" s="124"/>
      <c r="K267" s="124"/>
      <c r="L267" s="124"/>
      <c r="M267" s="124"/>
      <c r="N267" s="213">
        <v>9450</v>
      </c>
      <c r="O267" s="213">
        <v>0</v>
      </c>
      <c r="P267" s="124" t="s">
        <v>1315</v>
      </c>
    </row>
    <row r="268" spans="1:16" ht="63.75">
      <c r="A268" s="266" t="s">
        <v>622</v>
      </c>
      <c r="B268" s="124"/>
      <c r="C268" s="125" t="s">
        <v>715</v>
      </c>
      <c r="D268" s="119">
        <v>43125</v>
      </c>
      <c r="E268" s="120" t="s">
        <v>1681</v>
      </c>
      <c r="F268" s="120" t="s">
        <v>1316</v>
      </c>
      <c r="G268" s="120">
        <v>16420561</v>
      </c>
      <c r="H268" s="124"/>
      <c r="I268" s="128" t="s">
        <v>2992</v>
      </c>
      <c r="J268" s="124"/>
      <c r="K268" s="124"/>
      <c r="L268" s="124"/>
      <c r="M268" s="124"/>
      <c r="N268" s="213">
        <v>14045</v>
      </c>
      <c r="O268" s="213">
        <v>0</v>
      </c>
      <c r="P268" s="124" t="s">
        <v>1315</v>
      </c>
    </row>
    <row r="269" spans="1:16" ht="63.75">
      <c r="A269" s="266" t="s">
        <v>622</v>
      </c>
      <c r="B269" s="124"/>
      <c r="C269" s="125" t="s">
        <v>715</v>
      </c>
      <c r="D269" s="119">
        <v>43125</v>
      </c>
      <c r="E269" s="120" t="s">
        <v>1682</v>
      </c>
      <c r="F269" s="120" t="s">
        <v>1316</v>
      </c>
      <c r="G269" s="120">
        <v>16420517</v>
      </c>
      <c r="H269" s="124"/>
      <c r="I269" s="128" t="s">
        <v>2993</v>
      </c>
      <c r="J269" s="124"/>
      <c r="K269" s="124"/>
      <c r="L269" s="124"/>
      <c r="M269" s="124"/>
      <c r="N269" s="213">
        <v>13552</v>
      </c>
      <c r="O269" s="213">
        <v>0</v>
      </c>
      <c r="P269" s="124" t="s">
        <v>1315</v>
      </c>
    </row>
    <row r="270" spans="1:16" ht="63.75">
      <c r="A270" s="266" t="s">
        <v>622</v>
      </c>
      <c r="B270" s="124"/>
      <c r="C270" s="125" t="s">
        <v>715</v>
      </c>
      <c r="D270" s="119">
        <v>43125</v>
      </c>
      <c r="E270" s="120" t="s">
        <v>1683</v>
      </c>
      <c r="F270" s="120" t="s">
        <v>1316</v>
      </c>
      <c r="G270" s="120">
        <v>16420493</v>
      </c>
      <c r="H270" s="124"/>
      <c r="I270" s="128" t="s">
        <v>2994</v>
      </c>
      <c r="J270" s="124"/>
      <c r="K270" s="124"/>
      <c r="L270" s="124"/>
      <c r="M270" s="124"/>
      <c r="N270" s="213">
        <v>900</v>
      </c>
      <c r="O270" s="213">
        <v>0</v>
      </c>
      <c r="P270" s="124" t="s">
        <v>1315</v>
      </c>
    </row>
    <row r="271" spans="1:16" ht="63.75">
      <c r="A271" s="266" t="s">
        <v>622</v>
      </c>
      <c r="B271" s="124"/>
      <c r="C271" s="125" t="s">
        <v>715</v>
      </c>
      <c r="D271" s="119">
        <v>43125</v>
      </c>
      <c r="E271" s="120" t="s">
        <v>1684</v>
      </c>
      <c r="F271" s="120" t="s">
        <v>1316</v>
      </c>
      <c r="G271" s="120">
        <v>16420492</v>
      </c>
      <c r="H271" s="124"/>
      <c r="I271" s="128" t="s">
        <v>2995</v>
      </c>
      <c r="J271" s="124"/>
      <c r="K271" s="124"/>
      <c r="L271" s="124"/>
      <c r="M271" s="124"/>
      <c r="N271" s="213">
        <v>17550</v>
      </c>
      <c r="O271" s="213">
        <v>0</v>
      </c>
      <c r="P271" s="124" t="s">
        <v>1315</v>
      </c>
    </row>
    <row r="272" spans="1:16" ht="63.75">
      <c r="A272" s="266" t="s">
        <v>622</v>
      </c>
      <c r="B272" s="124"/>
      <c r="C272" s="125" t="s">
        <v>715</v>
      </c>
      <c r="D272" s="119">
        <v>43125</v>
      </c>
      <c r="E272" s="120" t="s">
        <v>1685</v>
      </c>
      <c r="F272" s="120" t="s">
        <v>1316</v>
      </c>
      <c r="G272" s="120">
        <v>16423152</v>
      </c>
      <c r="H272" s="124"/>
      <c r="I272" s="128" t="s">
        <v>2996</v>
      </c>
      <c r="J272" s="124"/>
      <c r="K272" s="124"/>
      <c r="L272" s="124"/>
      <c r="M272" s="124"/>
      <c r="N272" s="213">
        <v>13500</v>
      </c>
      <c r="O272" s="213">
        <v>0</v>
      </c>
      <c r="P272" s="124" t="s">
        <v>1315</v>
      </c>
    </row>
    <row r="273" spans="1:16" ht="63.75">
      <c r="A273" s="266" t="s">
        <v>622</v>
      </c>
      <c r="B273" s="124"/>
      <c r="C273" s="125" t="s">
        <v>715</v>
      </c>
      <c r="D273" s="119">
        <v>43125</v>
      </c>
      <c r="E273" s="120" t="s">
        <v>1686</v>
      </c>
      <c r="F273" s="120" t="s">
        <v>1316</v>
      </c>
      <c r="G273" s="120">
        <v>16423151</v>
      </c>
      <c r="H273" s="124"/>
      <c r="I273" s="128" t="s">
        <v>2997</v>
      </c>
      <c r="J273" s="124"/>
      <c r="K273" s="124"/>
      <c r="L273" s="124"/>
      <c r="M273" s="124"/>
      <c r="N273" s="213">
        <v>27720.5</v>
      </c>
      <c r="O273" s="213">
        <v>0</v>
      </c>
      <c r="P273" s="124" t="s">
        <v>1315</v>
      </c>
    </row>
    <row r="274" spans="1:16" ht="63.75">
      <c r="A274" s="266" t="s">
        <v>622</v>
      </c>
      <c r="B274" s="124"/>
      <c r="C274" s="125" t="s">
        <v>715</v>
      </c>
      <c r="D274" s="119">
        <v>43125</v>
      </c>
      <c r="E274" s="120" t="s">
        <v>1687</v>
      </c>
      <c r="F274" s="120" t="s">
        <v>1316</v>
      </c>
      <c r="G274" s="120">
        <v>16423150</v>
      </c>
      <c r="H274" s="124"/>
      <c r="I274" s="128" t="s">
        <v>2998</v>
      </c>
      <c r="J274" s="124"/>
      <c r="K274" s="124"/>
      <c r="L274" s="124"/>
      <c r="M274" s="124"/>
      <c r="N274" s="213">
        <v>12600</v>
      </c>
      <c r="O274" s="213">
        <v>0</v>
      </c>
      <c r="P274" s="124" t="s">
        <v>1315</v>
      </c>
    </row>
    <row r="275" spans="1:16" ht="63.75">
      <c r="A275" s="266" t="s">
        <v>622</v>
      </c>
      <c r="B275" s="124"/>
      <c r="C275" s="125" t="s">
        <v>715</v>
      </c>
      <c r="D275" s="119">
        <v>43125</v>
      </c>
      <c r="E275" s="120" t="s">
        <v>1688</v>
      </c>
      <c r="F275" s="120" t="s">
        <v>1316</v>
      </c>
      <c r="G275" s="120">
        <v>16423149</v>
      </c>
      <c r="H275" s="124"/>
      <c r="I275" s="128" t="s">
        <v>2999</v>
      </c>
      <c r="J275" s="124"/>
      <c r="K275" s="124"/>
      <c r="L275" s="124"/>
      <c r="M275" s="124"/>
      <c r="N275" s="213">
        <v>24394</v>
      </c>
      <c r="O275" s="213">
        <v>0</v>
      </c>
      <c r="P275" s="124" t="s">
        <v>1315</v>
      </c>
    </row>
    <row r="276" spans="1:16" ht="63.75">
      <c r="A276" s="266" t="s">
        <v>622</v>
      </c>
      <c r="B276" s="124"/>
      <c r="C276" s="125" t="s">
        <v>715</v>
      </c>
      <c r="D276" s="119">
        <v>43125</v>
      </c>
      <c r="E276" s="120" t="s">
        <v>1689</v>
      </c>
      <c r="F276" s="120" t="s">
        <v>1316</v>
      </c>
      <c r="G276" s="120">
        <v>16423148</v>
      </c>
      <c r="H276" s="124"/>
      <c r="I276" s="128" t="s">
        <v>3000</v>
      </c>
      <c r="J276" s="124"/>
      <c r="K276" s="124"/>
      <c r="L276" s="124"/>
      <c r="M276" s="124"/>
      <c r="N276" s="213">
        <v>13950</v>
      </c>
      <c r="O276" s="213">
        <v>0</v>
      </c>
      <c r="P276" s="124" t="s">
        <v>1315</v>
      </c>
    </row>
    <row r="277" spans="1:16" ht="63.75">
      <c r="A277" s="266" t="s">
        <v>622</v>
      </c>
      <c r="B277" s="124"/>
      <c r="C277" s="125" t="s">
        <v>715</v>
      </c>
      <c r="D277" s="119">
        <v>43125</v>
      </c>
      <c r="E277" s="120" t="s">
        <v>1690</v>
      </c>
      <c r="F277" s="120" t="s">
        <v>1316</v>
      </c>
      <c r="G277" s="120">
        <v>16423146</v>
      </c>
      <c r="H277" s="124"/>
      <c r="I277" s="128" t="s">
        <v>3001</v>
      </c>
      <c r="J277" s="124"/>
      <c r="K277" s="124"/>
      <c r="L277" s="124"/>
      <c r="M277" s="124"/>
      <c r="N277" s="213">
        <v>11700</v>
      </c>
      <c r="O277" s="213">
        <v>0</v>
      </c>
      <c r="P277" s="124" t="s">
        <v>1315</v>
      </c>
    </row>
    <row r="278" spans="1:16" ht="63.75">
      <c r="A278" s="266" t="s">
        <v>622</v>
      </c>
      <c r="B278" s="124"/>
      <c r="C278" s="125" t="s">
        <v>715</v>
      </c>
      <c r="D278" s="119">
        <v>43125</v>
      </c>
      <c r="E278" s="120" t="s">
        <v>1691</v>
      </c>
      <c r="F278" s="120" t="s">
        <v>1316</v>
      </c>
      <c r="G278" s="120">
        <v>16423133</v>
      </c>
      <c r="H278" s="124"/>
      <c r="I278" s="128" t="s">
        <v>3002</v>
      </c>
      <c r="J278" s="124"/>
      <c r="K278" s="124"/>
      <c r="L278" s="124"/>
      <c r="M278" s="124"/>
      <c r="N278" s="213">
        <v>10595.5</v>
      </c>
      <c r="O278" s="213">
        <v>0</v>
      </c>
      <c r="P278" s="124" t="s">
        <v>1315</v>
      </c>
    </row>
    <row r="279" spans="1:16" ht="63.75">
      <c r="A279" s="266" t="s">
        <v>622</v>
      </c>
      <c r="B279" s="124"/>
      <c r="C279" s="125" t="s">
        <v>715</v>
      </c>
      <c r="D279" s="119">
        <v>43125</v>
      </c>
      <c r="E279" s="120" t="s">
        <v>1692</v>
      </c>
      <c r="F279" s="120" t="s">
        <v>1316</v>
      </c>
      <c r="G279" s="120">
        <v>16423131</v>
      </c>
      <c r="H279" s="124"/>
      <c r="I279" s="128" t="s">
        <v>3003</v>
      </c>
      <c r="J279" s="124"/>
      <c r="K279" s="124"/>
      <c r="L279" s="124"/>
      <c r="M279" s="124"/>
      <c r="N279" s="213">
        <v>6300</v>
      </c>
      <c r="O279" s="213">
        <v>0</v>
      </c>
      <c r="P279" s="124" t="s">
        <v>1315</v>
      </c>
    </row>
    <row r="280" spans="1:16" ht="63.75">
      <c r="A280" s="266" t="s">
        <v>622</v>
      </c>
      <c r="B280" s="124"/>
      <c r="C280" s="125" t="s">
        <v>715</v>
      </c>
      <c r="D280" s="119">
        <v>43125</v>
      </c>
      <c r="E280" s="120" t="s">
        <v>1693</v>
      </c>
      <c r="F280" s="120" t="s">
        <v>1316</v>
      </c>
      <c r="G280" s="120">
        <v>16423129</v>
      </c>
      <c r="H280" s="124"/>
      <c r="I280" s="128" t="s">
        <v>3004</v>
      </c>
      <c r="J280" s="124"/>
      <c r="K280" s="124"/>
      <c r="L280" s="124"/>
      <c r="M280" s="124"/>
      <c r="N280" s="213">
        <v>11335</v>
      </c>
      <c r="O280" s="213">
        <v>0</v>
      </c>
      <c r="P280" s="124" t="s">
        <v>1315</v>
      </c>
    </row>
    <row r="281" spans="1:16" ht="63.75">
      <c r="A281" s="266" t="s">
        <v>622</v>
      </c>
      <c r="B281" s="124"/>
      <c r="C281" s="125" t="s">
        <v>715</v>
      </c>
      <c r="D281" s="119">
        <v>43125</v>
      </c>
      <c r="E281" s="120" t="s">
        <v>1694</v>
      </c>
      <c r="F281" s="120" t="s">
        <v>1316</v>
      </c>
      <c r="G281" s="120">
        <v>16423127</v>
      </c>
      <c r="H281" s="124"/>
      <c r="I281" s="128" t="s">
        <v>3005</v>
      </c>
      <c r="J281" s="124"/>
      <c r="K281" s="124"/>
      <c r="L281" s="124"/>
      <c r="M281" s="124"/>
      <c r="N281" s="213">
        <v>17495</v>
      </c>
      <c r="O281" s="213">
        <v>0</v>
      </c>
      <c r="P281" s="124" t="s">
        <v>1315</v>
      </c>
    </row>
    <row r="282" spans="1:16" ht="63.75">
      <c r="A282" s="266" t="s">
        <v>622</v>
      </c>
      <c r="B282" s="124"/>
      <c r="C282" s="125" t="s">
        <v>715</v>
      </c>
      <c r="D282" s="119">
        <v>43125</v>
      </c>
      <c r="E282" s="120" t="s">
        <v>1695</v>
      </c>
      <c r="F282" s="120" t="s">
        <v>1316</v>
      </c>
      <c r="G282" s="120">
        <v>16423126</v>
      </c>
      <c r="H282" s="124"/>
      <c r="I282" s="128" t="s">
        <v>3006</v>
      </c>
      <c r="J282" s="124"/>
      <c r="K282" s="124"/>
      <c r="L282" s="124"/>
      <c r="M282" s="124"/>
      <c r="N282" s="213">
        <v>12074</v>
      </c>
      <c r="O282" s="213">
        <v>0</v>
      </c>
      <c r="P282" s="124" t="s">
        <v>1315</v>
      </c>
    </row>
    <row r="283" spans="1:16" ht="63.75">
      <c r="A283" s="266" t="s">
        <v>622</v>
      </c>
      <c r="B283" s="124"/>
      <c r="C283" s="125" t="s">
        <v>715</v>
      </c>
      <c r="D283" s="119">
        <v>43125</v>
      </c>
      <c r="E283" s="120" t="s">
        <v>1696</v>
      </c>
      <c r="F283" s="120" t="s">
        <v>1316</v>
      </c>
      <c r="G283" s="120">
        <v>16423124</v>
      </c>
      <c r="H283" s="124"/>
      <c r="I283" s="128" t="s">
        <v>3007</v>
      </c>
      <c r="J283" s="124"/>
      <c r="K283" s="124"/>
      <c r="L283" s="124"/>
      <c r="M283" s="124"/>
      <c r="N283" s="213">
        <v>16755</v>
      </c>
      <c r="O283" s="213">
        <v>0</v>
      </c>
      <c r="P283" s="124" t="s">
        <v>1315</v>
      </c>
    </row>
    <row r="284" spans="1:16" ht="63.75">
      <c r="A284" s="266" t="s">
        <v>622</v>
      </c>
      <c r="B284" s="124"/>
      <c r="C284" s="125" t="s">
        <v>715</v>
      </c>
      <c r="D284" s="119">
        <v>43125</v>
      </c>
      <c r="E284" s="120" t="s">
        <v>1697</v>
      </c>
      <c r="F284" s="120" t="s">
        <v>1316</v>
      </c>
      <c r="G284" s="120">
        <v>16423121</v>
      </c>
      <c r="H284" s="124"/>
      <c r="I284" s="128" t="s">
        <v>3008</v>
      </c>
      <c r="J284" s="124"/>
      <c r="K284" s="124"/>
      <c r="L284" s="124"/>
      <c r="M284" s="124"/>
      <c r="N284" s="213">
        <v>17741</v>
      </c>
      <c r="O284" s="213">
        <v>0</v>
      </c>
      <c r="P284" s="124" t="s">
        <v>1315</v>
      </c>
    </row>
    <row r="285" spans="1:16" ht="63.75">
      <c r="A285" s="266" t="s">
        <v>622</v>
      </c>
      <c r="B285" s="124"/>
      <c r="C285" s="125" t="s">
        <v>715</v>
      </c>
      <c r="D285" s="119">
        <v>43125</v>
      </c>
      <c r="E285" s="120" t="s">
        <v>1698</v>
      </c>
      <c r="F285" s="120" t="s">
        <v>1316</v>
      </c>
      <c r="G285" s="120">
        <v>16423118</v>
      </c>
      <c r="H285" s="124"/>
      <c r="I285" s="128" t="s">
        <v>3009</v>
      </c>
      <c r="J285" s="124"/>
      <c r="K285" s="124"/>
      <c r="L285" s="124"/>
      <c r="M285" s="124"/>
      <c r="N285" s="213">
        <v>13798.5</v>
      </c>
      <c r="O285" s="213">
        <v>0</v>
      </c>
      <c r="P285" s="124" t="s">
        <v>1315</v>
      </c>
    </row>
    <row r="286" spans="1:16" ht="63.75">
      <c r="A286" s="266" t="s">
        <v>622</v>
      </c>
      <c r="B286" s="124"/>
      <c r="C286" s="125" t="s">
        <v>715</v>
      </c>
      <c r="D286" s="119">
        <v>43125</v>
      </c>
      <c r="E286" s="120" t="s">
        <v>1699</v>
      </c>
      <c r="F286" s="120" t="s">
        <v>1316</v>
      </c>
      <c r="G286" s="120">
        <v>16423116</v>
      </c>
      <c r="H286" s="124"/>
      <c r="I286" s="128" t="s">
        <v>3010</v>
      </c>
      <c r="J286" s="124"/>
      <c r="K286" s="124"/>
      <c r="L286" s="124"/>
      <c r="M286" s="124"/>
      <c r="N286" s="213">
        <v>22050</v>
      </c>
      <c r="O286" s="213">
        <v>0</v>
      </c>
      <c r="P286" s="124" t="s">
        <v>1315</v>
      </c>
    </row>
    <row r="287" spans="1:16" ht="63.75">
      <c r="A287" s="266" t="s">
        <v>622</v>
      </c>
      <c r="B287" s="124"/>
      <c r="C287" s="125" t="s">
        <v>715</v>
      </c>
      <c r="D287" s="119">
        <v>43125</v>
      </c>
      <c r="E287" s="120" t="s">
        <v>1700</v>
      </c>
      <c r="F287" s="120" t="s">
        <v>1316</v>
      </c>
      <c r="G287" s="120">
        <v>16423114</v>
      </c>
      <c r="H287" s="124"/>
      <c r="I287" s="128" t="s">
        <v>3011</v>
      </c>
      <c r="J287" s="124"/>
      <c r="K287" s="124"/>
      <c r="L287" s="124"/>
      <c r="M287" s="124"/>
      <c r="N287" s="213">
        <v>2700</v>
      </c>
      <c r="O287" s="213">
        <v>0</v>
      </c>
      <c r="P287" s="124" t="s">
        <v>1315</v>
      </c>
    </row>
    <row r="288" spans="1:16" ht="63.75">
      <c r="A288" s="266" t="s">
        <v>622</v>
      </c>
      <c r="B288" s="124"/>
      <c r="C288" s="125" t="s">
        <v>715</v>
      </c>
      <c r="D288" s="119">
        <v>43125</v>
      </c>
      <c r="E288" s="120" t="s">
        <v>1701</v>
      </c>
      <c r="F288" s="120" t="s">
        <v>1316</v>
      </c>
      <c r="G288" s="120">
        <v>16423113</v>
      </c>
      <c r="H288" s="124"/>
      <c r="I288" s="128" t="s">
        <v>3012</v>
      </c>
      <c r="J288" s="124"/>
      <c r="K288" s="124"/>
      <c r="L288" s="124"/>
      <c r="M288" s="124"/>
      <c r="N288" s="213">
        <v>13950</v>
      </c>
      <c r="O288" s="213">
        <v>0</v>
      </c>
      <c r="P288" s="124" t="s">
        <v>1315</v>
      </c>
    </row>
    <row r="289" spans="1:16" ht="63.75">
      <c r="A289" s="266" t="s">
        <v>622</v>
      </c>
      <c r="B289" s="124"/>
      <c r="C289" s="125" t="s">
        <v>715</v>
      </c>
      <c r="D289" s="119">
        <v>43125</v>
      </c>
      <c r="E289" s="120" t="s">
        <v>1702</v>
      </c>
      <c r="F289" s="120" t="s">
        <v>1316</v>
      </c>
      <c r="G289" s="120">
        <v>16423111</v>
      </c>
      <c r="H289" s="124"/>
      <c r="I289" s="128" t="s">
        <v>3013</v>
      </c>
      <c r="J289" s="124"/>
      <c r="K289" s="124"/>
      <c r="L289" s="124"/>
      <c r="M289" s="124"/>
      <c r="N289" s="213">
        <v>28706</v>
      </c>
      <c r="O289" s="213">
        <v>0</v>
      </c>
      <c r="P289" s="124" t="s">
        <v>1315</v>
      </c>
    </row>
    <row r="290" spans="1:16" ht="63.75">
      <c r="A290" s="266" t="s">
        <v>622</v>
      </c>
      <c r="B290" s="124"/>
      <c r="C290" s="125" t="s">
        <v>715</v>
      </c>
      <c r="D290" s="119">
        <v>43125</v>
      </c>
      <c r="E290" s="120" t="s">
        <v>1703</v>
      </c>
      <c r="F290" s="120" t="s">
        <v>1316</v>
      </c>
      <c r="G290" s="120">
        <v>16423108</v>
      </c>
      <c r="H290" s="124"/>
      <c r="I290" s="128" t="s">
        <v>3014</v>
      </c>
      <c r="J290" s="124"/>
      <c r="K290" s="124"/>
      <c r="L290" s="124"/>
      <c r="M290" s="124"/>
      <c r="N290" s="213">
        <v>29691.5</v>
      </c>
      <c r="O290" s="213">
        <v>0</v>
      </c>
      <c r="P290" s="124" t="s">
        <v>1315</v>
      </c>
    </row>
    <row r="291" spans="1:16" ht="63.75">
      <c r="A291" s="266" t="s">
        <v>622</v>
      </c>
      <c r="B291" s="124"/>
      <c r="C291" s="125" t="s">
        <v>715</v>
      </c>
      <c r="D291" s="119">
        <v>43125</v>
      </c>
      <c r="E291" s="120" t="s">
        <v>1704</v>
      </c>
      <c r="F291" s="120" t="s">
        <v>1316</v>
      </c>
      <c r="G291" s="120">
        <v>16423100</v>
      </c>
      <c r="H291" s="124"/>
      <c r="I291" s="128" t="s">
        <v>3015</v>
      </c>
      <c r="J291" s="124"/>
      <c r="K291" s="124"/>
      <c r="L291" s="124"/>
      <c r="M291" s="124"/>
      <c r="N291" s="213">
        <v>33634</v>
      </c>
      <c r="O291" s="213">
        <v>0</v>
      </c>
      <c r="P291" s="124" t="s">
        <v>1315</v>
      </c>
    </row>
    <row r="292" spans="1:16" ht="63.75">
      <c r="A292" s="266" t="s">
        <v>622</v>
      </c>
      <c r="B292" s="124"/>
      <c r="C292" s="125" t="s">
        <v>715</v>
      </c>
      <c r="D292" s="119">
        <v>43125</v>
      </c>
      <c r="E292" s="120" t="s">
        <v>1705</v>
      </c>
      <c r="F292" s="120" t="s">
        <v>1316</v>
      </c>
      <c r="G292" s="120">
        <v>16423097</v>
      </c>
      <c r="H292" s="124"/>
      <c r="I292" s="128" t="s">
        <v>3016</v>
      </c>
      <c r="J292" s="124"/>
      <c r="K292" s="124"/>
      <c r="L292" s="124"/>
      <c r="M292" s="124"/>
      <c r="N292" s="213">
        <v>24886.5</v>
      </c>
      <c r="O292" s="213">
        <v>0</v>
      </c>
      <c r="P292" s="124" t="s">
        <v>1315</v>
      </c>
    </row>
    <row r="293" spans="1:16" ht="63.75">
      <c r="A293" s="266" t="s">
        <v>622</v>
      </c>
      <c r="B293" s="124"/>
      <c r="C293" s="125" t="s">
        <v>715</v>
      </c>
      <c r="D293" s="119">
        <v>43125</v>
      </c>
      <c r="E293" s="120" t="s">
        <v>1706</v>
      </c>
      <c r="F293" s="120" t="s">
        <v>1316</v>
      </c>
      <c r="G293" s="120">
        <v>16423093</v>
      </c>
      <c r="H293" s="124"/>
      <c r="I293" s="128" t="s">
        <v>3017</v>
      </c>
      <c r="J293" s="124"/>
      <c r="K293" s="124"/>
      <c r="L293" s="124"/>
      <c r="M293" s="124"/>
      <c r="N293" s="213">
        <v>8871</v>
      </c>
      <c r="O293" s="213">
        <v>0</v>
      </c>
      <c r="P293" s="124" t="s">
        <v>1315</v>
      </c>
    </row>
    <row r="294" spans="1:16" ht="63.75">
      <c r="A294" s="266" t="s">
        <v>622</v>
      </c>
      <c r="B294" s="124"/>
      <c r="C294" s="125" t="s">
        <v>715</v>
      </c>
      <c r="D294" s="119">
        <v>43125</v>
      </c>
      <c r="E294" s="120" t="s">
        <v>1707</v>
      </c>
      <c r="F294" s="120" t="s">
        <v>1316</v>
      </c>
      <c r="G294" s="120">
        <v>16420451</v>
      </c>
      <c r="H294" s="124"/>
      <c r="I294" s="128" t="s">
        <v>3018</v>
      </c>
      <c r="J294" s="124"/>
      <c r="K294" s="124"/>
      <c r="L294" s="124"/>
      <c r="M294" s="124"/>
      <c r="N294" s="213">
        <v>6750</v>
      </c>
      <c r="O294" s="213">
        <v>0</v>
      </c>
      <c r="P294" s="124" t="s">
        <v>1315</v>
      </c>
    </row>
    <row r="295" spans="1:16" ht="63.75">
      <c r="A295" s="266" t="s">
        <v>622</v>
      </c>
      <c r="B295" s="124"/>
      <c r="C295" s="125" t="s">
        <v>715</v>
      </c>
      <c r="D295" s="119">
        <v>43125</v>
      </c>
      <c r="E295" s="120" t="s">
        <v>1708</v>
      </c>
      <c r="F295" s="120" t="s">
        <v>1316</v>
      </c>
      <c r="G295" s="120">
        <v>16420446</v>
      </c>
      <c r="H295" s="124"/>
      <c r="I295" s="128" t="s">
        <v>3019</v>
      </c>
      <c r="J295" s="124"/>
      <c r="K295" s="124"/>
      <c r="L295" s="124"/>
      <c r="M295" s="124"/>
      <c r="N295" s="213">
        <v>9450</v>
      </c>
      <c r="O295" s="213">
        <v>0</v>
      </c>
      <c r="P295" s="124" t="s">
        <v>1315</v>
      </c>
    </row>
    <row r="296" spans="1:16" ht="63.75">
      <c r="A296" s="266" t="s">
        <v>622</v>
      </c>
      <c r="B296" s="124"/>
      <c r="C296" s="125" t="s">
        <v>715</v>
      </c>
      <c r="D296" s="119">
        <v>43125</v>
      </c>
      <c r="E296" s="120" t="s">
        <v>1709</v>
      </c>
      <c r="F296" s="120" t="s">
        <v>1316</v>
      </c>
      <c r="G296" s="120">
        <v>16407156</v>
      </c>
      <c r="H296" s="124"/>
      <c r="I296" s="128" t="s">
        <v>3020</v>
      </c>
      <c r="J296" s="124"/>
      <c r="K296" s="124"/>
      <c r="L296" s="124"/>
      <c r="M296" s="124"/>
      <c r="N296" s="213">
        <v>15000</v>
      </c>
      <c r="O296" s="213">
        <v>0</v>
      </c>
      <c r="P296" s="124" t="s">
        <v>1315</v>
      </c>
    </row>
    <row r="297" spans="1:16" ht="63.75">
      <c r="A297" s="266" t="s">
        <v>622</v>
      </c>
      <c r="B297" s="124"/>
      <c r="C297" s="125" t="s">
        <v>715</v>
      </c>
      <c r="D297" s="119">
        <v>43125</v>
      </c>
      <c r="E297" s="120" t="s">
        <v>1710</v>
      </c>
      <c r="F297" s="120" t="s">
        <v>1316</v>
      </c>
      <c r="G297" s="120">
        <v>16407154</v>
      </c>
      <c r="H297" s="124"/>
      <c r="I297" s="128" t="s">
        <v>3021</v>
      </c>
      <c r="J297" s="124"/>
      <c r="K297" s="124"/>
      <c r="L297" s="124"/>
      <c r="M297" s="124"/>
      <c r="N297" s="213">
        <v>7650</v>
      </c>
      <c r="O297" s="213">
        <v>0</v>
      </c>
      <c r="P297" s="124" t="s">
        <v>1315</v>
      </c>
    </row>
    <row r="298" spans="1:16" ht="63.75">
      <c r="A298" s="266" t="s">
        <v>622</v>
      </c>
      <c r="B298" s="124"/>
      <c r="C298" s="125" t="s">
        <v>715</v>
      </c>
      <c r="D298" s="119">
        <v>43125</v>
      </c>
      <c r="E298" s="120" t="s">
        <v>1711</v>
      </c>
      <c r="F298" s="120" t="s">
        <v>1316</v>
      </c>
      <c r="G298" s="120">
        <v>16407153</v>
      </c>
      <c r="H298" s="124"/>
      <c r="I298" s="128" t="s">
        <v>3022</v>
      </c>
      <c r="J298" s="124"/>
      <c r="K298" s="124"/>
      <c r="L298" s="124"/>
      <c r="M298" s="124"/>
      <c r="N298" s="213">
        <v>12150</v>
      </c>
      <c r="O298" s="213">
        <v>0</v>
      </c>
      <c r="P298" s="124" t="s">
        <v>1315</v>
      </c>
    </row>
    <row r="299" spans="1:16" ht="63.75">
      <c r="A299" s="266" t="s">
        <v>622</v>
      </c>
      <c r="B299" s="124"/>
      <c r="C299" s="125" t="s">
        <v>715</v>
      </c>
      <c r="D299" s="119">
        <v>43125</v>
      </c>
      <c r="E299" s="120" t="s">
        <v>1712</v>
      </c>
      <c r="F299" s="120" t="s">
        <v>1316</v>
      </c>
      <c r="G299" s="120">
        <v>16407152</v>
      </c>
      <c r="H299" s="124"/>
      <c r="I299" s="128" t="s">
        <v>3023</v>
      </c>
      <c r="J299" s="124"/>
      <c r="K299" s="124"/>
      <c r="L299" s="124"/>
      <c r="M299" s="124"/>
      <c r="N299" s="213">
        <v>10800</v>
      </c>
      <c r="O299" s="213">
        <v>0</v>
      </c>
      <c r="P299" s="124" t="s">
        <v>1315</v>
      </c>
    </row>
    <row r="300" spans="1:16" ht="63.75">
      <c r="A300" s="266" t="s">
        <v>622</v>
      </c>
      <c r="B300" s="124"/>
      <c r="C300" s="125" t="s">
        <v>715</v>
      </c>
      <c r="D300" s="119">
        <v>43125</v>
      </c>
      <c r="E300" s="120" t="s">
        <v>1713</v>
      </c>
      <c r="F300" s="120" t="s">
        <v>1316</v>
      </c>
      <c r="G300" s="120">
        <v>16407151</v>
      </c>
      <c r="H300" s="124"/>
      <c r="I300" s="128" t="s">
        <v>3024</v>
      </c>
      <c r="J300" s="124"/>
      <c r="K300" s="124"/>
      <c r="L300" s="124"/>
      <c r="M300" s="124"/>
      <c r="N300" s="213">
        <v>17987</v>
      </c>
      <c r="O300" s="213">
        <v>0</v>
      </c>
      <c r="P300" s="124" t="s">
        <v>1315</v>
      </c>
    </row>
    <row r="301" spans="1:16" ht="63.75">
      <c r="A301" s="266" t="s">
        <v>622</v>
      </c>
      <c r="B301" s="124"/>
      <c r="C301" s="125" t="s">
        <v>715</v>
      </c>
      <c r="D301" s="119">
        <v>43125</v>
      </c>
      <c r="E301" s="120" t="s">
        <v>1714</v>
      </c>
      <c r="F301" s="120" t="s">
        <v>1316</v>
      </c>
      <c r="G301" s="120">
        <v>16407147</v>
      </c>
      <c r="H301" s="124"/>
      <c r="I301" s="128" t="s">
        <v>3025</v>
      </c>
      <c r="J301" s="124"/>
      <c r="K301" s="124"/>
      <c r="L301" s="124"/>
      <c r="M301" s="124"/>
      <c r="N301" s="213">
        <v>12320</v>
      </c>
      <c r="O301" s="213">
        <v>0</v>
      </c>
      <c r="P301" s="124" t="s">
        <v>1315</v>
      </c>
    </row>
    <row r="302" spans="1:16" ht="63.75">
      <c r="A302" s="266" t="s">
        <v>622</v>
      </c>
      <c r="B302" s="124"/>
      <c r="C302" s="125" t="s">
        <v>715</v>
      </c>
      <c r="D302" s="119">
        <v>43125</v>
      </c>
      <c r="E302" s="120" t="s">
        <v>1715</v>
      </c>
      <c r="F302" s="120" t="s">
        <v>1316</v>
      </c>
      <c r="G302" s="120">
        <v>16407146</v>
      </c>
      <c r="H302" s="124"/>
      <c r="I302" s="128" t="s">
        <v>3026</v>
      </c>
      <c r="J302" s="124"/>
      <c r="K302" s="124"/>
      <c r="L302" s="124"/>
      <c r="M302" s="124"/>
      <c r="N302" s="213">
        <v>14784</v>
      </c>
      <c r="O302" s="213">
        <v>0</v>
      </c>
      <c r="P302" s="124" t="s">
        <v>1315</v>
      </c>
    </row>
    <row r="303" spans="1:16" ht="63.75">
      <c r="A303" s="266" t="s">
        <v>622</v>
      </c>
      <c r="B303" s="124"/>
      <c r="C303" s="125" t="s">
        <v>715</v>
      </c>
      <c r="D303" s="119">
        <v>43125</v>
      </c>
      <c r="E303" s="120" t="s">
        <v>1716</v>
      </c>
      <c r="F303" s="120" t="s">
        <v>1316</v>
      </c>
      <c r="G303" s="120">
        <v>16407145</v>
      </c>
      <c r="H303" s="124"/>
      <c r="I303" s="128" t="s">
        <v>3027</v>
      </c>
      <c r="J303" s="124"/>
      <c r="K303" s="124"/>
      <c r="L303" s="124"/>
      <c r="M303" s="124"/>
      <c r="N303" s="213">
        <v>13306</v>
      </c>
      <c r="O303" s="213">
        <v>0</v>
      </c>
      <c r="P303" s="124" t="s">
        <v>1315</v>
      </c>
    </row>
    <row r="304" spans="1:16" ht="63.75">
      <c r="A304" s="266" t="s">
        <v>622</v>
      </c>
      <c r="B304" s="124"/>
      <c r="C304" s="125" t="s">
        <v>715</v>
      </c>
      <c r="D304" s="119">
        <v>43125</v>
      </c>
      <c r="E304" s="120" t="s">
        <v>1717</v>
      </c>
      <c r="F304" s="120" t="s">
        <v>1316</v>
      </c>
      <c r="G304" s="120">
        <v>16407144</v>
      </c>
      <c r="H304" s="124"/>
      <c r="I304" s="128" t="s">
        <v>3028</v>
      </c>
      <c r="J304" s="124"/>
      <c r="K304" s="124"/>
      <c r="L304" s="124"/>
      <c r="M304" s="124"/>
      <c r="N304" s="213">
        <v>12813</v>
      </c>
      <c r="O304" s="213">
        <v>0</v>
      </c>
      <c r="P304" s="124" t="s">
        <v>1315</v>
      </c>
    </row>
    <row r="305" spans="1:16" ht="63.75">
      <c r="A305" s="266" t="s">
        <v>622</v>
      </c>
      <c r="B305" s="124"/>
      <c r="C305" s="125" t="s">
        <v>715</v>
      </c>
      <c r="D305" s="119">
        <v>43125</v>
      </c>
      <c r="E305" s="120" t="s">
        <v>1718</v>
      </c>
      <c r="F305" s="120" t="s">
        <v>1316</v>
      </c>
      <c r="G305" s="120">
        <v>16407143</v>
      </c>
      <c r="H305" s="124"/>
      <c r="I305" s="128" t="s">
        <v>3029</v>
      </c>
      <c r="J305" s="124"/>
      <c r="K305" s="124"/>
      <c r="L305" s="124"/>
      <c r="M305" s="124"/>
      <c r="N305" s="213">
        <v>16650</v>
      </c>
      <c r="O305" s="213">
        <v>0</v>
      </c>
      <c r="P305" s="124" t="s">
        <v>1315</v>
      </c>
    </row>
    <row r="306" spans="1:16" ht="63.75">
      <c r="A306" s="266" t="s">
        <v>622</v>
      </c>
      <c r="B306" s="124"/>
      <c r="C306" s="125" t="s">
        <v>715</v>
      </c>
      <c r="D306" s="119">
        <v>43125</v>
      </c>
      <c r="E306" s="120" t="s">
        <v>1719</v>
      </c>
      <c r="F306" s="120" t="s">
        <v>1316</v>
      </c>
      <c r="G306" s="120">
        <v>16407142</v>
      </c>
      <c r="H306" s="124"/>
      <c r="I306" s="128" t="s">
        <v>3030</v>
      </c>
      <c r="J306" s="124"/>
      <c r="K306" s="124"/>
      <c r="L306" s="124"/>
      <c r="M306" s="124"/>
      <c r="N306" s="213">
        <v>11088</v>
      </c>
      <c r="O306" s="213">
        <v>0</v>
      </c>
      <c r="P306" s="124" t="s">
        <v>1315</v>
      </c>
    </row>
    <row r="307" spans="1:16" ht="76.5">
      <c r="A307" s="266" t="s">
        <v>622</v>
      </c>
      <c r="B307" s="124"/>
      <c r="C307" s="125" t="s">
        <v>715</v>
      </c>
      <c r="D307" s="119">
        <v>43125</v>
      </c>
      <c r="E307" s="120" t="s">
        <v>1720</v>
      </c>
      <c r="F307" s="120" t="s">
        <v>1316</v>
      </c>
      <c r="G307" s="120">
        <v>16407141</v>
      </c>
      <c r="H307" s="124"/>
      <c r="I307" s="128" t="s">
        <v>3031</v>
      </c>
      <c r="J307" s="124"/>
      <c r="K307" s="124"/>
      <c r="L307" s="124"/>
      <c r="M307" s="124"/>
      <c r="N307" s="213">
        <v>13306</v>
      </c>
      <c r="O307" s="213">
        <v>0</v>
      </c>
      <c r="P307" s="124" t="s">
        <v>1315</v>
      </c>
    </row>
    <row r="308" spans="1:16" ht="63.75">
      <c r="A308" s="266" t="s">
        <v>622</v>
      </c>
      <c r="B308" s="124"/>
      <c r="C308" s="125" t="s">
        <v>715</v>
      </c>
      <c r="D308" s="119">
        <v>43125</v>
      </c>
      <c r="E308" s="120" t="s">
        <v>1721</v>
      </c>
      <c r="F308" s="120" t="s">
        <v>1316</v>
      </c>
      <c r="G308" s="120">
        <v>16407140</v>
      </c>
      <c r="H308" s="124"/>
      <c r="I308" s="128" t="s">
        <v>3032</v>
      </c>
      <c r="J308" s="124"/>
      <c r="K308" s="124"/>
      <c r="L308" s="124"/>
      <c r="M308" s="124"/>
      <c r="N308" s="213">
        <v>17100</v>
      </c>
      <c r="O308" s="213">
        <v>0</v>
      </c>
      <c r="P308" s="124" t="s">
        <v>1315</v>
      </c>
    </row>
    <row r="309" spans="1:16" ht="63.75">
      <c r="A309" s="266" t="s">
        <v>622</v>
      </c>
      <c r="B309" s="124"/>
      <c r="C309" s="125" t="s">
        <v>715</v>
      </c>
      <c r="D309" s="119">
        <v>43125</v>
      </c>
      <c r="E309" s="120" t="s">
        <v>1722</v>
      </c>
      <c r="F309" s="120" t="s">
        <v>1316</v>
      </c>
      <c r="G309" s="120">
        <v>16407139</v>
      </c>
      <c r="H309" s="124"/>
      <c r="I309" s="128" t="s">
        <v>3033</v>
      </c>
      <c r="J309" s="124"/>
      <c r="K309" s="124"/>
      <c r="L309" s="124"/>
      <c r="M309" s="124"/>
      <c r="N309" s="213">
        <v>3150</v>
      </c>
      <c r="O309" s="213">
        <v>0</v>
      </c>
      <c r="P309" s="124" t="s">
        <v>1315</v>
      </c>
    </row>
    <row r="310" spans="1:16" ht="63.75">
      <c r="A310" s="266" t="s">
        <v>622</v>
      </c>
      <c r="B310" s="124"/>
      <c r="C310" s="125" t="s">
        <v>715</v>
      </c>
      <c r="D310" s="119">
        <v>43125</v>
      </c>
      <c r="E310" s="120" t="s">
        <v>1723</v>
      </c>
      <c r="F310" s="120" t="s">
        <v>1316</v>
      </c>
      <c r="G310" s="120">
        <v>16407138</v>
      </c>
      <c r="H310" s="124"/>
      <c r="I310" s="128" t="s">
        <v>3034</v>
      </c>
      <c r="J310" s="124"/>
      <c r="K310" s="124"/>
      <c r="L310" s="124"/>
      <c r="M310" s="124"/>
      <c r="N310" s="213">
        <v>8550</v>
      </c>
      <c r="O310" s="213">
        <v>0</v>
      </c>
      <c r="P310" s="124" t="s">
        <v>1315</v>
      </c>
    </row>
    <row r="311" spans="1:16" ht="63.75">
      <c r="A311" s="266" t="s">
        <v>622</v>
      </c>
      <c r="B311" s="124"/>
      <c r="C311" s="125" t="s">
        <v>715</v>
      </c>
      <c r="D311" s="119">
        <v>43125</v>
      </c>
      <c r="E311" s="120" t="s">
        <v>1724</v>
      </c>
      <c r="F311" s="120" t="s">
        <v>1316</v>
      </c>
      <c r="G311" s="120">
        <v>16407137</v>
      </c>
      <c r="H311" s="124"/>
      <c r="I311" s="128" t="s">
        <v>3035</v>
      </c>
      <c r="J311" s="124"/>
      <c r="K311" s="124"/>
      <c r="L311" s="124"/>
      <c r="M311" s="124"/>
      <c r="N311" s="213">
        <v>14850</v>
      </c>
      <c r="O311" s="213">
        <v>0</v>
      </c>
      <c r="P311" s="124" t="s">
        <v>1315</v>
      </c>
    </row>
    <row r="312" spans="1:16" ht="63.75">
      <c r="A312" s="266" t="s">
        <v>622</v>
      </c>
      <c r="B312" s="124"/>
      <c r="C312" s="125" t="s">
        <v>715</v>
      </c>
      <c r="D312" s="119">
        <v>43125</v>
      </c>
      <c r="E312" s="120" t="s">
        <v>1725</v>
      </c>
      <c r="F312" s="120" t="s">
        <v>1316</v>
      </c>
      <c r="G312" s="120">
        <v>16407136</v>
      </c>
      <c r="H312" s="124"/>
      <c r="I312" s="128" t="s">
        <v>3036</v>
      </c>
      <c r="J312" s="124"/>
      <c r="K312" s="124"/>
      <c r="L312" s="124"/>
      <c r="M312" s="124"/>
      <c r="N312" s="213">
        <v>16200</v>
      </c>
      <c r="O312" s="213">
        <v>0</v>
      </c>
      <c r="P312" s="124" t="s">
        <v>1315</v>
      </c>
    </row>
    <row r="313" spans="1:16" ht="63.75">
      <c r="A313" s="266" t="s">
        <v>622</v>
      </c>
      <c r="B313" s="124"/>
      <c r="C313" s="125" t="s">
        <v>715</v>
      </c>
      <c r="D313" s="119">
        <v>43125</v>
      </c>
      <c r="E313" s="120" t="s">
        <v>1726</v>
      </c>
      <c r="F313" s="120" t="s">
        <v>1316</v>
      </c>
      <c r="G313" s="120">
        <v>16407135</v>
      </c>
      <c r="H313" s="124"/>
      <c r="I313" s="128" t="s">
        <v>3037</v>
      </c>
      <c r="J313" s="124"/>
      <c r="K313" s="124"/>
      <c r="L313" s="124"/>
      <c r="M313" s="124"/>
      <c r="N313" s="213">
        <v>7200</v>
      </c>
      <c r="O313" s="213">
        <v>0</v>
      </c>
      <c r="P313" s="124" t="s">
        <v>1315</v>
      </c>
    </row>
    <row r="314" spans="1:16" ht="63.75">
      <c r="A314" s="266" t="s">
        <v>622</v>
      </c>
      <c r="B314" s="124"/>
      <c r="C314" s="125" t="s">
        <v>715</v>
      </c>
      <c r="D314" s="119">
        <v>43125</v>
      </c>
      <c r="E314" s="120" t="s">
        <v>1727</v>
      </c>
      <c r="F314" s="120" t="s">
        <v>1316</v>
      </c>
      <c r="G314" s="120">
        <v>16407134</v>
      </c>
      <c r="H314" s="124"/>
      <c r="I314" s="128" t="s">
        <v>3038</v>
      </c>
      <c r="J314" s="124"/>
      <c r="K314" s="124"/>
      <c r="L314" s="124"/>
      <c r="M314" s="124"/>
      <c r="N314" s="213">
        <v>17248</v>
      </c>
      <c r="O314" s="213">
        <v>0</v>
      </c>
      <c r="P314" s="124" t="s">
        <v>1315</v>
      </c>
    </row>
    <row r="315" spans="1:16" ht="63.75">
      <c r="A315" s="266" t="s">
        <v>622</v>
      </c>
      <c r="B315" s="124"/>
      <c r="C315" s="125" t="s">
        <v>715</v>
      </c>
      <c r="D315" s="119">
        <v>43125</v>
      </c>
      <c r="E315" s="120" t="s">
        <v>1728</v>
      </c>
      <c r="F315" s="120" t="s">
        <v>1316</v>
      </c>
      <c r="G315" s="120">
        <v>16407133</v>
      </c>
      <c r="H315" s="124"/>
      <c r="I315" s="128" t="s">
        <v>3039</v>
      </c>
      <c r="J315" s="124"/>
      <c r="K315" s="124"/>
      <c r="L315" s="124"/>
      <c r="M315" s="124"/>
      <c r="N315" s="213">
        <v>10350</v>
      </c>
      <c r="O315" s="213">
        <v>0</v>
      </c>
      <c r="P315" s="124" t="s">
        <v>1315</v>
      </c>
    </row>
    <row r="316" spans="1:16" ht="63.75">
      <c r="A316" s="266" t="s">
        <v>622</v>
      </c>
      <c r="B316" s="124"/>
      <c r="C316" s="125" t="s">
        <v>715</v>
      </c>
      <c r="D316" s="119">
        <v>43125</v>
      </c>
      <c r="E316" s="120" t="s">
        <v>1729</v>
      </c>
      <c r="F316" s="120" t="s">
        <v>1316</v>
      </c>
      <c r="G316" s="120">
        <v>16422975</v>
      </c>
      <c r="H316" s="124"/>
      <c r="I316" s="128" t="s">
        <v>3040</v>
      </c>
      <c r="J316" s="124"/>
      <c r="K316" s="124"/>
      <c r="L316" s="124"/>
      <c r="M316" s="124"/>
      <c r="N316" s="213">
        <v>5400</v>
      </c>
      <c r="O316" s="213">
        <v>0</v>
      </c>
      <c r="P316" s="124" t="s">
        <v>1315</v>
      </c>
    </row>
    <row r="317" spans="1:16" ht="63.75">
      <c r="A317" s="266" t="s">
        <v>622</v>
      </c>
      <c r="B317" s="124"/>
      <c r="C317" s="125" t="s">
        <v>715</v>
      </c>
      <c r="D317" s="119">
        <v>43125</v>
      </c>
      <c r="E317" s="120" t="s">
        <v>1730</v>
      </c>
      <c r="F317" s="120" t="s">
        <v>1316</v>
      </c>
      <c r="G317" s="120">
        <v>16422973</v>
      </c>
      <c r="H317" s="124"/>
      <c r="I317" s="128" t="s">
        <v>3041</v>
      </c>
      <c r="J317" s="124"/>
      <c r="K317" s="124"/>
      <c r="L317" s="124"/>
      <c r="M317" s="124"/>
      <c r="N317" s="213">
        <v>9900</v>
      </c>
      <c r="O317" s="213">
        <v>0</v>
      </c>
      <c r="P317" s="124" t="s">
        <v>1315</v>
      </c>
    </row>
    <row r="318" spans="1:16" ht="63.75">
      <c r="A318" s="266" t="s">
        <v>622</v>
      </c>
      <c r="B318" s="124"/>
      <c r="C318" s="125" t="s">
        <v>715</v>
      </c>
      <c r="D318" s="119">
        <v>43125</v>
      </c>
      <c r="E318" s="120" t="s">
        <v>1731</v>
      </c>
      <c r="F318" s="120" t="s">
        <v>1316</v>
      </c>
      <c r="G318" s="120">
        <v>16422609</v>
      </c>
      <c r="H318" s="124"/>
      <c r="I318" s="128" t="s">
        <v>3042</v>
      </c>
      <c r="J318" s="124"/>
      <c r="K318" s="124"/>
      <c r="L318" s="124"/>
      <c r="M318" s="124"/>
      <c r="N318" s="213">
        <v>17550</v>
      </c>
      <c r="O318" s="213">
        <v>0</v>
      </c>
      <c r="P318" s="124" t="s">
        <v>1315</v>
      </c>
    </row>
    <row r="319" spans="1:16" ht="63.75">
      <c r="A319" s="266" t="s">
        <v>622</v>
      </c>
      <c r="B319" s="124"/>
      <c r="C319" s="125" t="s">
        <v>715</v>
      </c>
      <c r="D319" s="119">
        <v>43125</v>
      </c>
      <c r="E319" s="120" t="s">
        <v>1732</v>
      </c>
      <c r="F319" s="120" t="s">
        <v>1316</v>
      </c>
      <c r="G319" s="120">
        <v>16422368</v>
      </c>
      <c r="H319" s="124"/>
      <c r="I319" s="128" t="s">
        <v>3043</v>
      </c>
      <c r="J319" s="124"/>
      <c r="K319" s="124"/>
      <c r="L319" s="124"/>
      <c r="M319" s="124"/>
      <c r="N319" s="213">
        <v>17494.5</v>
      </c>
      <c r="O319" s="213">
        <v>0</v>
      </c>
      <c r="P319" s="124" t="s">
        <v>1315</v>
      </c>
    </row>
    <row r="320" spans="1:16" ht="63.75">
      <c r="A320" s="266" t="s">
        <v>622</v>
      </c>
      <c r="B320" s="124"/>
      <c r="C320" s="125" t="s">
        <v>715</v>
      </c>
      <c r="D320" s="119">
        <v>43125</v>
      </c>
      <c r="E320" s="120" t="s">
        <v>1733</v>
      </c>
      <c r="F320" s="120" t="s">
        <v>1316</v>
      </c>
      <c r="G320" s="120">
        <v>16422367</v>
      </c>
      <c r="H320" s="124"/>
      <c r="I320" s="128" t="s">
        <v>3044</v>
      </c>
      <c r="J320" s="124"/>
      <c r="K320" s="124"/>
      <c r="L320" s="124"/>
      <c r="M320" s="124"/>
      <c r="N320" s="213">
        <v>16755</v>
      </c>
      <c r="O320" s="213">
        <v>0</v>
      </c>
      <c r="P320" s="124" t="s">
        <v>1315</v>
      </c>
    </row>
    <row r="321" spans="1:16" ht="89.25">
      <c r="A321" s="266">
        <v>25</v>
      </c>
      <c r="B321" s="124"/>
      <c r="C321" s="125" t="s">
        <v>694</v>
      </c>
      <c r="D321" s="119">
        <v>43125</v>
      </c>
      <c r="E321" s="120" t="s">
        <v>1734</v>
      </c>
      <c r="F321" s="120" t="s">
        <v>15</v>
      </c>
      <c r="G321" s="120">
        <v>4225</v>
      </c>
      <c r="H321" s="124"/>
      <c r="I321" s="128" t="s">
        <v>3045</v>
      </c>
      <c r="J321" s="124"/>
      <c r="K321" s="124"/>
      <c r="L321" s="124"/>
      <c r="M321" s="124"/>
      <c r="N321" s="213">
        <v>930.14</v>
      </c>
      <c r="O321" s="213">
        <v>0</v>
      </c>
      <c r="P321" s="124" t="s">
        <v>1315</v>
      </c>
    </row>
    <row r="322" spans="1:16" ht="76.5">
      <c r="A322" s="266">
        <v>15</v>
      </c>
      <c r="B322" s="124"/>
      <c r="C322" s="125" t="s">
        <v>691</v>
      </c>
      <c r="D322" s="119">
        <v>43125</v>
      </c>
      <c r="E322" s="120" t="s">
        <v>1735</v>
      </c>
      <c r="F322" s="120" t="s">
        <v>15</v>
      </c>
      <c r="G322" s="120">
        <v>4222</v>
      </c>
      <c r="H322" s="124"/>
      <c r="I322" s="128" t="s">
        <v>3046</v>
      </c>
      <c r="J322" s="124"/>
      <c r="K322" s="124"/>
      <c r="L322" s="124"/>
      <c r="M322" s="124"/>
      <c r="N322" s="213">
        <v>1071.45</v>
      </c>
      <c r="O322" s="213">
        <v>0</v>
      </c>
      <c r="P322" s="124" t="s">
        <v>1315</v>
      </c>
    </row>
    <row r="323" spans="1:16" ht="63.75">
      <c r="A323" s="266" t="s">
        <v>622</v>
      </c>
      <c r="B323" s="124"/>
      <c r="C323" s="125" t="s">
        <v>715</v>
      </c>
      <c r="D323" s="119">
        <v>43125</v>
      </c>
      <c r="E323" s="120" t="s">
        <v>1736</v>
      </c>
      <c r="F323" s="120" t="s">
        <v>1316</v>
      </c>
      <c r="G323" s="120">
        <v>16407119</v>
      </c>
      <c r="H323" s="124"/>
      <c r="I323" s="128" t="s">
        <v>3047</v>
      </c>
      <c r="J323" s="124"/>
      <c r="K323" s="124"/>
      <c r="L323" s="124"/>
      <c r="M323" s="124"/>
      <c r="N323" s="213">
        <v>479747</v>
      </c>
      <c r="O323" s="213">
        <v>0</v>
      </c>
      <c r="P323" s="124" t="s">
        <v>1315</v>
      </c>
    </row>
    <row r="324" spans="1:16" ht="63.75">
      <c r="A324" s="266" t="s">
        <v>622</v>
      </c>
      <c r="B324" s="124"/>
      <c r="C324" s="125" t="s">
        <v>715</v>
      </c>
      <c r="D324" s="119">
        <v>43125</v>
      </c>
      <c r="E324" s="120" t="s">
        <v>1737</v>
      </c>
      <c r="F324" s="120" t="s">
        <v>1316</v>
      </c>
      <c r="G324" s="120">
        <v>16407109</v>
      </c>
      <c r="H324" s="124"/>
      <c r="I324" s="128" t="s">
        <v>3048</v>
      </c>
      <c r="J324" s="124"/>
      <c r="K324" s="124"/>
      <c r="L324" s="124"/>
      <c r="M324" s="124"/>
      <c r="N324" s="213">
        <v>9450</v>
      </c>
      <c r="O324" s="213">
        <v>0</v>
      </c>
      <c r="P324" s="124" t="s">
        <v>1315</v>
      </c>
    </row>
    <row r="325" spans="1:16" ht="63.75">
      <c r="A325" s="266" t="s">
        <v>622</v>
      </c>
      <c r="B325" s="124"/>
      <c r="C325" s="125" t="s">
        <v>715</v>
      </c>
      <c r="D325" s="119">
        <v>43125</v>
      </c>
      <c r="E325" s="120" t="s">
        <v>1738</v>
      </c>
      <c r="F325" s="120" t="s">
        <v>1316</v>
      </c>
      <c r="G325" s="120">
        <v>16407105</v>
      </c>
      <c r="H325" s="124"/>
      <c r="I325" s="128" t="s">
        <v>3049</v>
      </c>
      <c r="J325" s="124"/>
      <c r="K325" s="124"/>
      <c r="L325" s="124"/>
      <c r="M325" s="124"/>
      <c r="N325" s="213">
        <v>10350</v>
      </c>
      <c r="O325" s="213">
        <v>0</v>
      </c>
      <c r="P325" s="124" t="s">
        <v>1315</v>
      </c>
    </row>
    <row r="326" spans="1:16" ht="63.75">
      <c r="A326" s="266" t="s">
        <v>622</v>
      </c>
      <c r="B326" s="124"/>
      <c r="C326" s="125" t="s">
        <v>715</v>
      </c>
      <c r="D326" s="119">
        <v>43125</v>
      </c>
      <c r="E326" s="120" t="s">
        <v>1739</v>
      </c>
      <c r="F326" s="120" t="s">
        <v>1316</v>
      </c>
      <c r="G326" s="120">
        <v>16407099</v>
      </c>
      <c r="H326" s="124"/>
      <c r="I326" s="128" t="s">
        <v>3050</v>
      </c>
      <c r="J326" s="124"/>
      <c r="K326" s="124"/>
      <c r="L326" s="124"/>
      <c r="M326" s="124"/>
      <c r="N326" s="213">
        <v>18480</v>
      </c>
      <c r="O326" s="213">
        <v>0</v>
      </c>
      <c r="P326" s="124" t="s">
        <v>1315</v>
      </c>
    </row>
    <row r="327" spans="1:16" ht="63.75">
      <c r="A327" s="266" t="s">
        <v>622</v>
      </c>
      <c r="B327" s="124"/>
      <c r="C327" s="125" t="s">
        <v>715</v>
      </c>
      <c r="D327" s="119">
        <v>43125</v>
      </c>
      <c r="E327" s="120" t="s">
        <v>1740</v>
      </c>
      <c r="F327" s="120" t="s">
        <v>1316</v>
      </c>
      <c r="G327" s="120">
        <v>16406832</v>
      </c>
      <c r="H327" s="124"/>
      <c r="I327" s="128" t="s">
        <v>3051</v>
      </c>
      <c r="J327" s="124"/>
      <c r="K327" s="124"/>
      <c r="L327" s="124"/>
      <c r="M327" s="124"/>
      <c r="N327" s="213">
        <v>13050</v>
      </c>
      <c r="O327" s="213">
        <v>0</v>
      </c>
      <c r="P327" s="124" t="s">
        <v>1315</v>
      </c>
    </row>
    <row r="328" spans="1:16" ht="63.75">
      <c r="A328" s="266" t="s">
        <v>622</v>
      </c>
      <c r="B328" s="124"/>
      <c r="C328" s="125" t="s">
        <v>715</v>
      </c>
      <c r="D328" s="119">
        <v>43125</v>
      </c>
      <c r="E328" s="120" t="s">
        <v>1741</v>
      </c>
      <c r="F328" s="120" t="s">
        <v>1316</v>
      </c>
      <c r="G328" s="120">
        <v>16406831</v>
      </c>
      <c r="H328" s="124"/>
      <c r="I328" s="128" t="s">
        <v>3052</v>
      </c>
      <c r="J328" s="124"/>
      <c r="K328" s="124"/>
      <c r="L328" s="124"/>
      <c r="M328" s="124"/>
      <c r="N328" s="213">
        <v>10800</v>
      </c>
      <c r="O328" s="213">
        <v>0</v>
      </c>
      <c r="P328" s="124" t="s">
        <v>1315</v>
      </c>
    </row>
    <row r="329" spans="1:16" ht="63.75">
      <c r="A329" s="266" t="s">
        <v>622</v>
      </c>
      <c r="B329" s="124"/>
      <c r="C329" s="125" t="s">
        <v>715</v>
      </c>
      <c r="D329" s="119">
        <v>43125</v>
      </c>
      <c r="E329" s="120" t="s">
        <v>1742</v>
      </c>
      <c r="F329" s="120" t="s">
        <v>1316</v>
      </c>
      <c r="G329" s="120">
        <v>16406829</v>
      </c>
      <c r="H329" s="124"/>
      <c r="I329" s="128" t="s">
        <v>3053</v>
      </c>
      <c r="J329" s="124"/>
      <c r="K329" s="124"/>
      <c r="L329" s="124"/>
      <c r="M329" s="124"/>
      <c r="N329" s="213">
        <v>11700</v>
      </c>
      <c r="O329" s="213">
        <v>0</v>
      </c>
      <c r="P329" s="124" t="s">
        <v>1315</v>
      </c>
    </row>
    <row r="330" spans="1:16" ht="63.75">
      <c r="A330" s="266" t="s">
        <v>622</v>
      </c>
      <c r="B330" s="124"/>
      <c r="C330" s="125" t="s">
        <v>715</v>
      </c>
      <c r="D330" s="119">
        <v>43125</v>
      </c>
      <c r="E330" s="120" t="s">
        <v>1743</v>
      </c>
      <c r="F330" s="120" t="s">
        <v>1316</v>
      </c>
      <c r="G330" s="120">
        <v>16406828</v>
      </c>
      <c r="H330" s="124"/>
      <c r="I330" s="128" t="s">
        <v>3054</v>
      </c>
      <c r="J330" s="124"/>
      <c r="K330" s="124"/>
      <c r="L330" s="124"/>
      <c r="M330" s="124"/>
      <c r="N330" s="213">
        <v>18973</v>
      </c>
      <c r="O330" s="213">
        <v>0</v>
      </c>
      <c r="P330" s="124" t="s">
        <v>1315</v>
      </c>
    </row>
    <row r="331" spans="1:16" ht="63.75">
      <c r="A331" s="266" t="s">
        <v>622</v>
      </c>
      <c r="B331" s="124"/>
      <c r="C331" s="125" t="s">
        <v>715</v>
      </c>
      <c r="D331" s="119">
        <v>43125</v>
      </c>
      <c r="E331" s="120" t="s">
        <v>1744</v>
      </c>
      <c r="F331" s="120" t="s">
        <v>1316</v>
      </c>
      <c r="G331" s="120">
        <v>16406827</v>
      </c>
      <c r="H331" s="124"/>
      <c r="I331" s="128" t="s">
        <v>3055</v>
      </c>
      <c r="J331" s="124"/>
      <c r="K331" s="124"/>
      <c r="L331" s="124"/>
      <c r="M331" s="124"/>
      <c r="N331" s="213">
        <v>25749</v>
      </c>
      <c r="O331" s="213">
        <v>0</v>
      </c>
      <c r="P331" s="124" t="s">
        <v>1315</v>
      </c>
    </row>
    <row r="332" spans="1:16" ht="63.75">
      <c r="A332" s="266" t="s">
        <v>622</v>
      </c>
      <c r="B332" s="124"/>
      <c r="C332" s="125" t="s">
        <v>715</v>
      </c>
      <c r="D332" s="119">
        <v>43125</v>
      </c>
      <c r="E332" s="120" t="s">
        <v>1745</v>
      </c>
      <c r="F332" s="120" t="s">
        <v>1316</v>
      </c>
      <c r="G332" s="120">
        <v>16406816</v>
      </c>
      <c r="H332" s="124"/>
      <c r="I332" s="128" t="s">
        <v>3056</v>
      </c>
      <c r="J332" s="124"/>
      <c r="K332" s="124"/>
      <c r="L332" s="124"/>
      <c r="M332" s="124"/>
      <c r="N332" s="213">
        <v>7200</v>
      </c>
      <c r="O332" s="213">
        <v>0</v>
      </c>
      <c r="P332" s="124" t="s">
        <v>1315</v>
      </c>
    </row>
    <row r="333" spans="1:16" ht="63.75">
      <c r="A333" s="266" t="s">
        <v>622</v>
      </c>
      <c r="B333" s="124"/>
      <c r="C333" s="125" t="s">
        <v>715</v>
      </c>
      <c r="D333" s="119">
        <v>43125</v>
      </c>
      <c r="E333" s="120" t="s">
        <v>1746</v>
      </c>
      <c r="F333" s="120" t="s">
        <v>1316</v>
      </c>
      <c r="G333" s="120">
        <v>16406815</v>
      </c>
      <c r="H333" s="124"/>
      <c r="I333" s="128" t="s">
        <v>3057</v>
      </c>
      <c r="J333" s="124"/>
      <c r="K333" s="124"/>
      <c r="L333" s="124"/>
      <c r="M333" s="124"/>
      <c r="N333" s="213">
        <v>18000</v>
      </c>
      <c r="O333" s="213">
        <v>0</v>
      </c>
      <c r="P333" s="124" t="s">
        <v>1315</v>
      </c>
    </row>
    <row r="334" spans="1:16" ht="63.75">
      <c r="A334" s="266" t="s">
        <v>622</v>
      </c>
      <c r="B334" s="124"/>
      <c r="C334" s="125" t="s">
        <v>715</v>
      </c>
      <c r="D334" s="119">
        <v>43125</v>
      </c>
      <c r="E334" s="120" t="s">
        <v>1747</v>
      </c>
      <c r="F334" s="120" t="s">
        <v>1316</v>
      </c>
      <c r="G334" s="120">
        <v>16406316</v>
      </c>
      <c r="H334" s="124"/>
      <c r="I334" s="128" t="s">
        <v>3058</v>
      </c>
      <c r="J334" s="124"/>
      <c r="K334" s="124"/>
      <c r="L334" s="124"/>
      <c r="M334" s="124"/>
      <c r="N334" s="213">
        <v>10125</v>
      </c>
      <c r="O334" s="213">
        <v>0</v>
      </c>
      <c r="P334" s="124" t="s">
        <v>1315</v>
      </c>
    </row>
    <row r="335" spans="1:16" ht="63.75">
      <c r="A335" s="266" t="s">
        <v>622</v>
      </c>
      <c r="B335" s="124"/>
      <c r="C335" s="125" t="s">
        <v>715</v>
      </c>
      <c r="D335" s="119">
        <v>43125</v>
      </c>
      <c r="E335" s="120" t="s">
        <v>1748</v>
      </c>
      <c r="F335" s="120" t="s">
        <v>1316</v>
      </c>
      <c r="G335" s="120">
        <v>16405998</v>
      </c>
      <c r="H335" s="124"/>
      <c r="I335" s="128" t="s">
        <v>3059</v>
      </c>
      <c r="J335" s="124"/>
      <c r="K335" s="124"/>
      <c r="L335" s="124"/>
      <c r="M335" s="124"/>
      <c r="N335" s="213">
        <v>33757</v>
      </c>
      <c r="O335" s="213">
        <v>0</v>
      </c>
      <c r="P335" s="124" t="s">
        <v>1315</v>
      </c>
    </row>
    <row r="336" spans="1:16" ht="63.75">
      <c r="A336" s="266" t="s">
        <v>622</v>
      </c>
      <c r="B336" s="124"/>
      <c r="C336" s="125" t="s">
        <v>715</v>
      </c>
      <c r="D336" s="119">
        <v>43125</v>
      </c>
      <c r="E336" s="120" t="s">
        <v>1749</v>
      </c>
      <c r="F336" s="120" t="s">
        <v>1316</v>
      </c>
      <c r="G336" s="120">
        <v>16405996</v>
      </c>
      <c r="H336" s="124"/>
      <c r="I336" s="128" t="s">
        <v>3060</v>
      </c>
      <c r="J336" s="124"/>
      <c r="K336" s="124"/>
      <c r="L336" s="124"/>
      <c r="M336" s="124"/>
      <c r="N336" s="213">
        <v>10125</v>
      </c>
      <c r="O336" s="213">
        <v>0</v>
      </c>
      <c r="P336" s="124" t="s">
        <v>1315</v>
      </c>
    </row>
    <row r="337" spans="1:16" ht="63.75">
      <c r="A337" s="266" t="s">
        <v>622</v>
      </c>
      <c r="B337" s="124"/>
      <c r="C337" s="125" t="s">
        <v>715</v>
      </c>
      <c r="D337" s="119">
        <v>43125</v>
      </c>
      <c r="E337" s="120" t="s">
        <v>1750</v>
      </c>
      <c r="F337" s="120" t="s">
        <v>1316</v>
      </c>
      <c r="G337" s="120">
        <v>16405993</v>
      </c>
      <c r="H337" s="124"/>
      <c r="I337" s="128" t="s">
        <v>3061</v>
      </c>
      <c r="J337" s="124"/>
      <c r="K337" s="124"/>
      <c r="L337" s="124"/>
      <c r="M337" s="124"/>
      <c r="N337" s="213">
        <v>15277</v>
      </c>
      <c r="O337" s="213">
        <v>0</v>
      </c>
      <c r="P337" s="124" t="s">
        <v>1315</v>
      </c>
    </row>
    <row r="338" spans="1:16" ht="63.75">
      <c r="A338" s="266" t="s">
        <v>622</v>
      </c>
      <c r="B338" s="124"/>
      <c r="C338" s="125" t="s">
        <v>715</v>
      </c>
      <c r="D338" s="119">
        <v>43125</v>
      </c>
      <c r="E338" s="120" t="s">
        <v>1751</v>
      </c>
      <c r="F338" s="120" t="s">
        <v>1316</v>
      </c>
      <c r="G338" s="120">
        <v>16405990</v>
      </c>
      <c r="H338" s="124"/>
      <c r="I338" s="128" t="s">
        <v>3062</v>
      </c>
      <c r="J338" s="124"/>
      <c r="K338" s="124"/>
      <c r="L338" s="124"/>
      <c r="M338" s="124"/>
      <c r="N338" s="213">
        <v>7392</v>
      </c>
      <c r="O338" s="213">
        <v>0</v>
      </c>
      <c r="P338" s="124" t="s">
        <v>1315</v>
      </c>
    </row>
    <row r="339" spans="1:16" ht="63.75">
      <c r="A339" s="266" t="s">
        <v>622</v>
      </c>
      <c r="B339" s="124"/>
      <c r="C339" s="125" t="s">
        <v>715</v>
      </c>
      <c r="D339" s="119">
        <v>43125</v>
      </c>
      <c r="E339" s="120" t="s">
        <v>1752</v>
      </c>
      <c r="F339" s="120" t="s">
        <v>1316</v>
      </c>
      <c r="G339" s="120">
        <v>16405988</v>
      </c>
      <c r="H339" s="124"/>
      <c r="I339" s="128" t="s">
        <v>3063</v>
      </c>
      <c r="J339" s="124"/>
      <c r="K339" s="124"/>
      <c r="L339" s="124"/>
      <c r="M339" s="124"/>
      <c r="N339" s="213">
        <v>9856</v>
      </c>
      <c r="O339" s="213">
        <v>0</v>
      </c>
      <c r="P339" s="124" t="s">
        <v>1315</v>
      </c>
    </row>
    <row r="340" spans="1:16" ht="63.75">
      <c r="A340" s="266" t="s">
        <v>622</v>
      </c>
      <c r="B340" s="124"/>
      <c r="C340" s="125" t="s">
        <v>715</v>
      </c>
      <c r="D340" s="119">
        <v>43125</v>
      </c>
      <c r="E340" s="120" t="s">
        <v>1753</v>
      </c>
      <c r="F340" s="120" t="s">
        <v>1316</v>
      </c>
      <c r="G340" s="120">
        <v>16405934</v>
      </c>
      <c r="H340" s="124"/>
      <c r="I340" s="128" t="s">
        <v>3064</v>
      </c>
      <c r="J340" s="124"/>
      <c r="K340" s="124"/>
      <c r="L340" s="124"/>
      <c r="M340" s="124"/>
      <c r="N340" s="213">
        <v>3203</v>
      </c>
      <c r="O340" s="213">
        <v>0</v>
      </c>
      <c r="P340" s="124" t="s">
        <v>1315</v>
      </c>
    </row>
    <row r="341" spans="1:16" ht="63.75">
      <c r="A341" s="266" t="s">
        <v>622</v>
      </c>
      <c r="B341" s="124"/>
      <c r="C341" s="125" t="s">
        <v>715</v>
      </c>
      <c r="D341" s="119">
        <v>43125</v>
      </c>
      <c r="E341" s="120" t="s">
        <v>1754</v>
      </c>
      <c r="F341" s="120" t="s">
        <v>1316</v>
      </c>
      <c r="G341" s="120">
        <v>16405926</v>
      </c>
      <c r="H341" s="124"/>
      <c r="I341" s="128" t="s">
        <v>3065</v>
      </c>
      <c r="J341" s="124"/>
      <c r="K341" s="124"/>
      <c r="L341" s="124"/>
      <c r="M341" s="124"/>
      <c r="N341" s="213">
        <v>13725</v>
      </c>
      <c r="O341" s="213">
        <v>0</v>
      </c>
      <c r="P341" s="124" t="s">
        <v>1315</v>
      </c>
    </row>
    <row r="342" spans="1:16" ht="63.75">
      <c r="A342" s="266" t="s">
        <v>622</v>
      </c>
      <c r="B342" s="124"/>
      <c r="C342" s="125" t="s">
        <v>715</v>
      </c>
      <c r="D342" s="119">
        <v>43125</v>
      </c>
      <c r="E342" s="120" t="s">
        <v>1755</v>
      </c>
      <c r="F342" s="120" t="s">
        <v>1316</v>
      </c>
      <c r="G342" s="120">
        <v>16405922</v>
      </c>
      <c r="H342" s="124"/>
      <c r="I342" s="128" t="s">
        <v>3066</v>
      </c>
      <c r="J342" s="124"/>
      <c r="K342" s="124"/>
      <c r="L342" s="124"/>
      <c r="M342" s="124"/>
      <c r="N342" s="213">
        <v>43500</v>
      </c>
      <c r="O342" s="213">
        <v>0</v>
      </c>
      <c r="P342" s="124" t="s">
        <v>1315</v>
      </c>
    </row>
    <row r="343" spans="1:16" ht="63.75">
      <c r="A343" s="266" t="s">
        <v>622</v>
      </c>
      <c r="B343" s="124"/>
      <c r="C343" s="125" t="s">
        <v>715</v>
      </c>
      <c r="D343" s="119">
        <v>43125</v>
      </c>
      <c r="E343" s="120" t="s">
        <v>1756</v>
      </c>
      <c r="F343" s="120" t="s">
        <v>1316</v>
      </c>
      <c r="G343" s="120">
        <v>16421594</v>
      </c>
      <c r="H343" s="124"/>
      <c r="I343" s="128" t="s">
        <v>3067</v>
      </c>
      <c r="J343" s="124"/>
      <c r="K343" s="124"/>
      <c r="L343" s="124"/>
      <c r="M343" s="124"/>
      <c r="N343" s="213">
        <v>9000</v>
      </c>
      <c r="O343" s="213">
        <v>0</v>
      </c>
      <c r="P343" s="124" t="s">
        <v>1315</v>
      </c>
    </row>
    <row r="344" spans="1:16" ht="63.75">
      <c r="A344" s="266" t="s">
        <v>622</v>
      </c>
      <c r="B344" s="124"/>
      <c r="C344" s="125" t="s">
        <v>715</v>
      </c>
      <c r="D344" s="119">
        <v>43125</v>
      </c>
      <c r="E344" s="120" t="s">
        <v>1757</v>
      </c>
      <c r="F344" s="120" t="s">
        <v>1316</v>
      </c>
      <c r="G344" s="120">
        <v>16421498</v>
      </c>
      <c r="H344" s="124"/>
      <c r="I344" s="128" t="s">
        <v>3068</v>
      </c>
      <c r="J344" s="124"/>
      <c r="K344" s="124"/>
      <c r="L344" s="124"/>
      <c r="M344" s="124"/>
      <c r="N344" s="213">
        <v>9000</v>
      </c>
      <c r="O344" s="213">
        <v>0</v>
      </c>
      <c r="P344" s="124" t="s">
        <v>1315</v>
      </c>
    </row>
    <row r="345" spans="1:16" ht="63.75">
      <c r="A345" s="266" t="s">
        <v>622</v>
      </c>
      <c r="B345" s="124"/>
      <c r="C345" s="125" t="s">
        <v>715</v>
      </c>
      <c r="D345" s="119">
        <v>43125</v>
      </c>
      <c r="E345" s="120" t="s">
        <v>1758</v>
      </c>
      <c r="F345" s="120" t="s">
        <v>1316</v>
      </c>
      <c r="G345" s="120">
        <v>16421493</v>
      </c>
      <c r="H345" s="124"/>
      <c r="I345" s="128" t="s">
        <v>3069</v>
      </c>
      <c r="J345" s="124"/>
      <c r="K345" s="124"/>
      <c r="L345" s="124"/>
      <c r="M345" s="124"/>
      <c r="N345" s="213">
        <v>9450</v>
      </c>
      <c r="O345" s="213">
        <v>0</v>
      </c>
      <c r="P345" s="124" t="s">
        <v>1315</v>
      </c>
    </row>
    <row r="346" spans="1:16" ht="63.75">
      <c r="A346" s="266" t="s">
        <v>622</v>
      </c>
      <c r="B346" s="124"/>
      <c r="C346" s="125" t="s">
        <v>715</v>
      </c>
      <c r="D346" s="119">
        <v>43125</v>
      </c>
      <c r="E346" s="120" t="s">
        <v>1759</v>
      </c>
      <c r="F346" s="120" t="s">
        <v>1316</v>
      </c>
      <c r="G346" s="120">
        <v>16421491</v>
      </c>
      <c r="H346" s="124"/>
      <c r="I346" s="128" t="s">
        <v>3070</v>
      </c>
      <c r="J346" s="124"/>
      <c r="K346" s="124"/>
      <c r="L346" s="124"/>
      <c r="M346" s="124"/>
      <c r="N346" s="213">
        <v>14400</v>
      </c>
      <c r="O346" s="213">
        <v>0</v>
      </c>
      <c r="P346" s="124" t="s">
        <v>1315</v>
      </c>
    </row>
    <row r="347" spans="1:16" ht="63.75">
      <c r="A347" s="266" t="s">
        <v>622</v>
      </c>
      <c r="B347" s="124"/>
      <c r="C347" s="125" t="s">
        <v>715</v>
      </c>
      <c r="D347" s="119">
        <v>43125</v>
      </c>
      <c r="E347" s="120" t="s">
        <v>1760</v>
      </c>
      <c r="F347" s="120" t="s">
        <v>1316</v>
      </c>
      <c r="G347" s="120">
        <v>16421394</v>
      </c>
      <c r="H347" s="124"/>
      <c r="I347" s="128" t="s">
        <v>3071</v>
      </c>
      <c r="J347" s="124"/>
      <c r="K347" s="124"/>
      <c r="L347" s="124"/>
      <c r="M347" s="124"/>
      <c r="N347" s="213">
        <v>9000</v>
      </c>
      <c r="O347" s="213">
        <v>0</v>
      </c>
      <c r="P347" s="124" t="s">
        <v>1315</v>
      </c>
    </row>
    <row r="348" spans="1:16" ht="63.75">
      <c r="A348" s="266" t="s">
        <v>622</v>
      </c>
      <c r="B348" s="124"/>
      <c r="C348" s="125" t="s">
        <v>715</v>
      </c>
      <c r="D348" s="119">
        <v>43125</v>
      </c>
      <c r="E348" s="120" t="s">
        <v>1761</v>
      </c>
      <c r="F348" s="120" t="s">
        <v>1316</v>
      </c>
      <c r="G348" s="120">
        <v>16421393</v>
      </c>
      <c r="H348" s="124"/>
      <c r="I348" s="128" t="s">
        <v>3072</v>
      </c>
      <c r="J348" s="124"/>
      <c r="K348" s="124"/>
      <c r="L348" s="124"/>
      <c r="M348" s="124"/>
      <c r="N348" s="213">
        <v>3000</v>
      </c>
      <c r="O348" s="213">
        <v>0</v>
      </c>
      <c r="P348" s="124" t="s">
        <v>1315</v>
      </c>
    </row>
    <row r="349" spans="1:16" ht="63.75">
      <c r="A349" s="266" t="s">
        <v>622</v>
      </c>
      <c r="B349" s="124"/>
      <c r="C349" s="125" t="s">
        <v>715</v>
      </c>
      <c r="D349" s="119">
        <v>43125</v>
      </c>
      <c r="E349" s="120" t="s">
        <v>1762</v>
      </c>
      <c r="F349" s="120" t="s">
        <v>1316</v>
      </c>
      <c r="G349" s="120">
        <v>16421379</v>
      </c>
      <c r="H349" s="124"/>
      <c r="I349" s="128" t="s">
        <v>3073</v>
      </c>
      <c r="J349" s="124"/>
      <c r="K349" s="124"/>
      <c r="L349" s="124"/>
      <c r="M349" s="124"/>
      <c r="N349" s="213">
        <v>18000</v>
      </c>
      <c r="O349" s="213">
        <v>0</v>
      </c>
      <c r="P349" s="124" t="s">
        <v>1315</v>
      </c>
    </row>
    <row r="350" spans="1:16" ht="63.75">
      <c r="A350" s="266" t="s">
        <v>622</v>
      </c>
      <c r="B350" s="124"/>
      <c r="C350" s="125" t="s">
        <v>715</v>
      </c>
      <c r="D350" s="119">
        <v>43125</v>
      </c>
      <c r="E350" s="120" t="s">
        <v>1763</v>
      </c>
      <c r="F350" s="120" t="s">
        <v>1316</v>
      </c>
      <c r="G350" s="120">
        <v>16420746</v>
      </c>
      <c r="H350" s="124"/>
      <c r="I350" s="128" t="s">
        <v>3074</v>
      </c>
      <c r="J350" s="124"/>
      <c r="K350" s="124"/>
      <c r="L350" s="124"/>
      <c r="M350" s="124"/>
      <c r="N350" s="213">
        <v>9450</v>
      </c>
      <c r="O350" s="213">
        <v>0</v>
      </c>
      <c r="P350" s="124" t="s">
        <v>1315</v>
      </c>
    </row>
    <row r="351" spans="1:16" ht="76.5">
      <c r="A351" s="266" t="s">
        <v>622</v>
      </c>
      <c r="B351" s="124"/>
      <c r="C351" s="125" t="s">
        <v>715</v>
      </c>
      <c r="D351" s="119">
        <v>43125</v>
      </c>
      <c r="E351" s="120" t="s">
        <v>1764</v>
      </c>
      <c r="F351" s="120" t="s">
        <v>1316</v>
      </c>
      <c r="G351" s="120">
        <v>16420644</v>
      </c>
      <c r="H351" s="124"/>
      <c r="I351" s="128" t="s">
        <v>3075</v>
      </c>
      <c r="J351" s="124"/>
      <c r="K351" s="124"/>
      <c r="L351" s="124"/>
      <c r="M351" s="124"/>
      <c r="N351" s="213">
        <v>19500</v>
      </c>
      <c r="O351" s="213">
        <v>0</v>
      </c>
      <c r="P351" s="124" t="s">
        <v>1315</v>
      </c>
    </row>
    <row r="352" spans="1:16" ht="63.75">
      <c r="A352" s="266" t="s">
        <v>622</v>
      </c>
      <c r="B352" s="124"/>
      <c r="C352" s="125" t="s">
        <v>715</v>
      </c>
      <c r="D352" s="119">
        <v>43125</v>
      </c>
      <c r="E352" s="120" t="s">
        <v>1765</v>
      </c>
      <c r="F352" s="120" t="s">
        <v>1316</v>
      </c>
      <c r="G352" s="120">
        <v>16420642</v>
      </c>
      <c r="H352" s="124"/>
      <c r="I352" s="128" t="s">
        <v>3076</v>
      </c>
      <c r="J352" s="124"/>
      <c r="K352" s="124"/>
      <c r="L352" s="124"/>
      <c r="M352" s="124"/>
      <c r="N352" s="213">
        <v>12000</v>
      </c>
      <c r="O352" s="213">
        <v>0</v>
      </c>
      <c r="P352" s="124" t="s">
        <v>1315</v>
      </c>
    </row>
    <row r="353" spans="1:16" ht="63.75">
      <c r="A353" s="266" t="s">
        <v>622</v>
      </c>
      <c r="B353" s="124"/>
      <c r="C353" s="125" t="s">
        <v>715</v>
      </c>
      <c r="D353" s="119">
        <v>43125</v>
      </c>
      <c r="E353" s="120" t="s">
        <v>1766</v>
      </c>
      <c r="F353" s="120" t="s">
        <v>1316</v>
      </c>
      <c r="G353" s="120">
        <v>16420640</v>
      </c>
      <c r="H353" s="124"/>
      <c r="I353" s="128" t="s">
        <v>3077</v>
      </c>
      <c r="J353" s="124"/>
      <c r="K353" s="124"/>
      <c r="L353" s="124"/>
      <c r="M353" s="124"/>
      <c r="N353" s="213">
        <v>9900</v>
      </c>
      <c r="O353" s="213">
        <v>0</v>
      </c>
      <c r="P353" s="124" t="s">
        <v>1315</v>
      </c>
    </row>
    <row r="354" spans="1:16" ht="63.75">
      <c r="A354" s="266" t="s">
        <v>622</v>
      </c>
      <c r="B354" s="124"/>
      <c r="C354" s="125" t="s">
        <v>715</v>
      </c>
      <c r="D354" s="119">
        <v>43125</v>
      </c>
      <c r="E354" s="120" t="s">
        <v>1767</v>
      </c>
      <c r="F354" s="120" t="s">
        <v>1316</v>
      </c>
      <c r="G354" s="120">
        <v>16420638</v>
      </c>
      <c r="H354" s="124"/>
      <c r="I354" s="128" t="s">
        <v>3078</v>
      </c>
      <c r="J354" s="124"/>
      <c r="K354" s="124"/>
      <c r="L354" s="124"/>
      <c r="M354" s="124"/>
      <c r="N354" s="213">
        <v>12600</v>
      </c>
      <c r="O354" s="213">
        <v>0</v>
      </c>
      <c r="P354" s="124" t="s">
        <v>1315</v>
      </c>
    </row>
    <row r="355" spans="1:16" ht="63.75">
      <c r="A355" s="266" t="s">
        <v>622</v>
      </c>
      <c r="B355" s="124"/>
      <c r="C355" s="125" t="s">
        <v>715</v>
      </c>
      <c r="D355" s="119">
        <v>43125</v>
      </c>
      <c r="E355" s="120" t="s">
        <v>1768</v>
      </c>
      <c r="F355" s="120" t="s">
        <v>1316</v>
      </c>
      <c r="G355" s="120">
        <v>16420636</v>
      </c>
      <c r="H355" s="124"/>
      <c r="I355" s="128" t="s">
        <v>3079</v>
      </c>
      <c r="J355" s="124"/>
      <c r="K355" s="124"/>
      <c r="L355" s="124"/>
      <c r="M355" s="124"/>
      <c r="N355" s="213">
        <v>5850</v>
      </c>
      <c r="O355" s="213">
        <v>0</v>
      </c>
      <c r="P355" s="124" t="s">
        <v>1315</v>
      </c>
    </row>
    <row r="356" spans="1:16" ht="63.75">
      <c r="A356" s="266" t="s">
        <v>622</v>
      </c>
      <c r="B356" s="124"/>
      <c r="C356" s="125" t="s">
        <v>715</v>
      </c>
      <c r="D356" s="119">
        <v>43125</v>
      </c>
      <c r="E356" s="120" t="s">
        <v>1769</v>
      </c>
      <c r="F356" s="120" t="s">
        <v>1316</v>
      </c>
      <c r="G356" s="120">
        <v>16420625</v>
      </c>
      <c r="H356" s="124"/>
      <c r="I356" s="128" t="s">
        <v>3080</v>
      </c>
      <c r="J356" s="124"/>
      <c r="K356" s="124"/>
      <c r="L356" s="124"/>
      <c r="M356" s="124"/>
      <c r="N356" s="213">
        <v>6300</v>
      </c>
      <c r="O356" s="213">
        <v>0</v>
      </c>
      <c r="P356" s="124" t="s">
        <v>1315</v>
      </c>
    </row>
    <row r="357" spans="1:16" ht="63.75">
      <c r="A357" s="266" t="s">
        <v>622</v>
      </c>
      <c r="B357" s="124"/>
      <c r="C357" s="125" t="s">
        <v>715</v>
      </c>
      <c r="D357" s="119">
        <v>43125</v>
      </c>
      <c r="E357" s="120" t="s">
        <v>1770</v>
      </c>
      <c r="F357" s="120" t="s">
        <v>1316</v>
      </c>
      <c r="G357" s="120">
        <v>16420623</v>
      </c>
      <c r="H357" s="124"/>
      <c r="I357" s="128" t="s">
        <v>3081</v>
      </c>
      <c r="J357" s="124"/>
      <c r="K357" s="124"/>
      <c r="L357" s="124"/>
      <c r="M357" s="124"/>
      <c r="N357" s="213">
        <v>9000</v>
      </c>
      <c r="O357" s="213">
        <v>0</v>
      </c>
      <c r="P357" s="124" t="s">
        <v>1315</v>
      </c>
    </row>
    <row r="358" spans="1:16" ht="63.75">
      <c r="A358" s="266" t="s">
        <v>622</v>
      </c>
      <c r="B358" s="124"/>
      <c r="C358" s="125" t="s">
        <v>715</v>
      </c>
      <c r="D358" s="119">
        <v>43125</v>
      </c>
      <c r="E358" s="120" t="s">
        <v>1771</v>
      </c>
      <c r="F358" s="120" t="s">
        <v>1316</v>
      </c>
      <c r="G358" s="120">
        <v>16420610</v>
      </c>
      <c r="H358" s="124"/>
      <c r="I358" s="128" t="s">
        <v>3082</v>
      </c>
      <c r="J358" s="124"/>
      <c r="K358" s="124"/>
      <c r="L358" s="124"/>
      <c r="M358" s="124"/>
      <c r="N358" s="213">
        <v>6300</v>
      </c>
      <c r="O358" s="213">
        <v>0</v>
      </c>
      <c r="P358" s="124" t="s">
        <v>1315</v>
      </c>
    </row>
    <row r="359" spans="1:16" ht="63.75">
      <c r="A359" s="266" t="s">
        <v>622</v>
      </c>
      <c r="B359" s="124"/>
      <c r="C359" s="125" t="s">
        <v>715</v>
      </c>
      <c r="D359" s="119">
        <v>43125</v>
      </c>
      <c r="E359" s="120" t="s">
        <v>1772</v>
      </c>
      <c r="F359" s="120" t="s">
        <v>1316</v>
      </c>
      <c r="G359" s="120">
        <v>16420607</v>
      </c>
      <c r="H359" s="124"/>
      <c r="I359" s="128" t="s">
        <v>3083</v>
      </c>
      <c r="J359" s="124"/>
      <c r="K359" s="124"/>
      <c r="L359" s="124"/>
      <c r="M359" s="124"/>
      <c r="N359" s="213">
        <v>15750</v>
      </c>
      <c r="O359" s="213">
        <v>0</v>
      </c>
      <c r="P359" s="124" t="s">
        <v>1315</v>
      </c>
    </row>
    <row r="360" spans="1:16" ht="63.75">
      <c r="A360" s="266" t="s">
        <v>622</v>
      </c>
      <c r="B360" s="124"/>
      <c r="C360" s="125" t="s">
        <v>715</v>
      </c>
      <c r="D360" s="119">
        <v>43125</v>
      </c>
      <c r="E360" s="120" t="s">
        <v>1773</v>
      </c>
      <c r="F360" s="120" t="s">
        <v>1316</v>
      </c>
      <c r="G360" s="120">
        <v>16420604</v>
      </c>
      <c r="H360" s="124"/>
      <c r="I360" s="128" t="s">
        <v>3084</v>
      </c>
      <c r="J360" s="124"/>
      <c r="K360" s="124"/>
      <c r="L360" s="124"/>
      <c r="M360" s="124"/>
      <c r="N360" s="213">
        <v>22500</v>
      </c>
      <c r="O360" s="213">
        <v>0</v>
      </c>
      <c r="P360" s="124" t="s">
        <v>1315</v>
      </c>
    </row>
    <row r="361" spans="1:16" ht="63.75">
      <c r="A361" s="266" t="s">
        <v>622</v>
      </c>
      <c r="B361" s="124"/>
      <c r="C361" s="125" t="s">
        <v>715</v>
      </c>
      <c r="D361" s="119">
        <v>43125</v>
      </c>
      <c r="E361" s="120" t="s">
        <v>1774</v>
      </c>
      <c r="F361" s="120" t="s">
        <v>1316</v>
      </c>
      <c r="G361" s="120">
        <v>16420602</v>
      </c>
      <c r="H361" s="124"/>
      <c r="I361" s="128" t="s">
        <v>3085</v>
      </c>
      <c r="J361" s="124"/>
      <c r="K361" s="124"/>
      <c r="L361" s="124"/>
      <c r="M361" s="124"/>
      <c r="N361" s="213">
        <v>13922</v>
      </c>
      <c r="O361" s="213">
        <v>0</v>
      </c>
      <c r="P361" s="124" t="s">
        <v>1315</v>
      </c>
    </row>
    <row r="362" spans="1:16" ht="76.5">
      <c r="A362" s="266" t="s">
        <v>622</v>
      </c>
      <c r="B362" s="124"/>
      <c r="C362" s="125" t="s">
        <v>715</v>
      </c>
      <c r="D362" s="119">
        <v>43125</v>
      </c>
      <c r="E362" s="120" t="s">
        <v>1775</v>
      </c>
      <c r="F362" s="120" t="s">
        <v>1316</v>
      </c>
      <c r="G362" s="120">
        <v>16420599</v>
      </c>
      <c r="H362" s="124"/>
      <c r="I362" s="128" t="s">
        <v>3086</v>
      </c>
      <c r="J362" s="124"/>
      <c r="K362" s="124"/>
      <c r="L362" s="124"/>
      <c r="M362" s="124"/>
      <c r="N362" s="213">
        <v>10500</v>
      </c>
      <c r="O362" s="213">
        <v>0</v>
      </c>
      <c r="P362" s="124" t="s">
        <v>1315</v>
      </c>
    </row>
    <row r="363" spans="1:16" ht="63.75">
      <c r="A363" s="266" t="s">
        <v>622</v>
      </c>
      <c r="B363" s="124"/>
      <c r="C363" s="125" t="s">
        <v>715</v>
      </c>
      <c r="D363" s="119">
        <v>43125</v>
      </c>
      <c r="E363" s="120" t="s">
        <v>1776</v>
      </c>
      <c r="F363" s="120" t="s">
        <v>1316</v>
      </c>
      <c r="G363" s="120">
        <v>16420597</v>
      </c>
      <c r="H363" s="124"/>
      <c r="I363" s="128" t="s">
        <v>3087</v>
      </c>
      <c r="J363" s="124"/>
      <c r="K363" s="124"/>
      <c r="L363" s="124"/>
      <c r="M363" s="124"/>
      <c r="N363" s="213">
        <v>14907.5</v>
      </c>
      <c r="O363" s="213">
        <v>0</v>
      </c>
      <c r="P363" s="124" t="s">
        <v>1315</v>
      </c>
    </row>
    <row r="364" spans="1:16" ht="63.75">
      <c r="A364" s="266" t="s">
        <v>622</v>
      </c>
      <c r="B364" s="124"/>
      <c r="C364" s="125" t="s">
        <v>715</v>
      </c>
      <c r="D364" s="119">
        <v>43125</v>
      </c>
      <c r="E364" s="120" t="s">
        <v>1777</v>
      </c>
      <c r="F364" s="120" t="s">
        <v>1316</v>
      </c>
      <c r="G364" s="120">
        <v>16420595</v>
      </c>
      <c r="H364" s="124"/>
      <c r="I364" s="128" t="s">
        <v>3088</v>
      </c>
      <c r="J364" s="124"/>
      <c r="K364" s="124"/>
      <c r="L364" s="124"/>
      <c r="M364" s="124"/>
      <c r="N364" s="213">
        <v>900</v>
      </c>
      <c r="O364" s="213">
        <v>0</v>
      </c>
      <c r="P364" s="124" t="s">
        <v>1315</v>
      </c>
    </row>
    <row r="365" spans="1:16" ht="63.75">
      <c r="A365" s="266" t="s">
        <v>622</v>
      </c>
      <c r="B365" s="124"/>
      <c r="C365" s="125" t="s">
        <v>715</v>
      </c>
      <c r="D365" s="119">
        <v>43125</v>
      </c>
      <c r="E365" s="120" t="s">
        <v>1778</v>
      </c>
      <c r="F365" s="120" t="s">
        <v>1316</v>
      </c>
      <c r="G365" s="120">
        <v>16420593</v>
      </c>
      <c r="H365" s="124"/>
      <c r="I365" s="128" t="s">
        <v>3089</v>
      </c>
      <c r="J365" s="124"/>
      <c r="K365" s="124"/>
      <c r="L365" s="124"/>
      <c r="M365" s="124"/>
      <c r="N365" s="213">
        <v>17495</v>
      </c>
      <c r="O365" s="213">
        <v>0</v>
      </c>
      <c r="P365" s="124" t="s">
        <v>1315</v>
      </c>
    </row>
    <row r="366" spans="1:16" ht="63.75">
      <c r="A366" s="266" t="s">
        <v>622</v>
      </c>
      <c r="B366" s="124"/>
      <c r="C366" s="125" t="s">
        <v>715</v>
      </c>
      <c r="D366" s="119">
        <v>43125</v>
      </c>
      <c r="E366" s="120" t="s">
        <v>1779</v>
      </c>
      <c r="F366" s="120" t="s">
        <v>1316</v>
      </c>
      <c r="G366" s="120">
        <v>16420583</v>
      </c>
      <c r="H366" s="124"/>
      <c r="I366" s="128" t="s">
        <v>3090</v>
      </c>
      <c r="J366" s="124"/>
      <c r="K366" s="124"/>
      <c r="L366" s="124"/>
      <c r="M366" s="124"/>
      <c r="N366" s="213">
        <v>182461.5</v>
      </c>
      <c r="O366" s="213">
        <v>0</v>
      </c>
      <c r="P366" s="124" t="s">
        <v>1315</v>
      </c>
    </row>
    <row r="367" spans="1:16" ht="63.75">
      <c r="A367" s="266" t="s">
        <v>622</v>
      </c>
      <c r="B367" s="124"/>
      <c r="C367" s="125" t="s">
        <v>715</v>
      </c>
      <c r="D367" s="119">
        <v>43125</v>
      </c>
      <c r="E367" s="120" t="s">
        <v>1780</v>
      </c>
      <c r="F367" s="120" t="s">
        <v>1316</v>
      </c>
      <c r="G367" s="120">
        <v>16420577</v>
      </c>
      <c r="H367" s="124"/>
      <c r="I367" s="128" t="s">
        <v>3091</v>
      </c>
      <c r="J367" s="124"/>
      <c r="K367" s="124"/>
      <c r="L367" s="124"/>
      <c r="M367" s="124"/>
      <c r="N367" s="213">
        <v>9610</v>
      </c>
      <c r="O367" s="213">
        <v>0</v>
      </c>
      <c r="P367" s="124" t="s">
        <v>1315</v>
      </c>
    </row>
    <row r="368" spans="1:16" ht="63.75">
      <c r="A368" s="266" t="s">
        <v>622</v>
      </c>
      <c r="B368" s="124"/>
      <c r="C368" s="125" t="s">
        <v>715</v>
      </c>
      <c r="D368" s="119">
        <v>43125</v>
      </c>
      <c r="E368" s="120" t="s">
        <v>1781</v>
      </c>
      <c r="F368" s="120" t="s">
        <v>1316</v>
      </c>
      <c r="G368" s="120">
        <v>16420572</v>
      </c>
      <c r="H368" s="124"/>
      <c r="I368" s="128" t="s">
        <v>3092</v>
      </c>
      <c r="J368" s="124"/>
      <c r="K368" s="124"/>
      <c r="L368" s="124"/>
      <c r="M368" s="124"/>
      <c r="N368" s="213">
        <v>16016</v>
      </c>
      <c r="O368" s="213">
        <v>0</v>
      </c>
      <c r="P368" s="124" t="s">
        <v>1315</v>
      </c>
    </row>
    <row r="369" spans="1:16" ht="63.75">
      <c r="A369" s="266" t="s">
        <v>622</v>
      </c>
      <c r="B369" s="124"/>
      <c r="C369" s="125" t="s">
        <v>715</v>
      </c>
      <c r="D369" s="119">
        <v>43125</v>
      </c>
      <c r="E369" s="120" t="s">
        <v>1782</v>
      </c>
      <c r="F369" s="120" t="s">
        <v>1316</v>
      </c>
      <c r="G369" s="120">
        <v>16420568</v>
      </c>
      <c r="H369" s="124"/>
      <c r="I369" s="128" t="s">
        <v>3093</v>
      </c>
      <c r="J369" s="124"/>
      <c r="K369" s="124"/>
      <c r="L369" s="124"/>
      <c r="M369" s="124"/>
      <c r="N369" s="213">
        <v>10500</v>
      </c>
      <c r="O369" s="213">
        <v>0</v>
      </c>
      <c r="P369" s="124" t="s">
        <v>1315</v>
      </c>
    </row>
    <row r="370" spans="1:16" ht="76.5">
      <c r="A370" s="266" t="s">
        <v>620</v>
      </c>
      <c r="B370" s="124"/>
      <c r="C370" s="125" t="s">
        <v>714</v>
      </c>
      <c r="D370" s="119">
        <v>43126</v>
      </c>
      <c r="E370" s="120" t="s">
        <v>1783</v>
      </c>
      <c r="F370" s="120" t="s">
        <v>1256</v>
      </c>
      <c r="G370" s="120">
        <v>16452573</v>
      </c>
      <c r="H370" s="124"/>
      <c r="I370" s="128" t="s">
        <v>3094</v>
      </c>
      <c r="J370" s="124"/>
      <c r="K370" s="124"/>
      <c r="L370" s="124"/>
      <c r="M370" s="124"/>
      <c r="N370" s="213">
        <v>0</v>
      </c>
      <c r="O370" s="213">
        <v>67206.820000000007</v>
      </c>
      <c r="P370" s="124" t="s">
        <v>1315</v>
      </c>
    </row>
    <row r="371" spans="1:16" ht="76.5">
      <c r="A371" s="266">
        <v>25</v>
      </c>
      <c r="B371" s="124"/>
      <c r="C371" s="125" t="s">
        <v>694</v>
      </c>
      <c r="D371" s="119">
        <v>43126</v>
      </c>
      <c r="E371" s="120" t="s">
        <v>1784</v>
      </c>
      <c r="F371" s="120" t="s">
        <v>6</v>
      </c>
      <c r="G371" s="120">
        <v>912021</v>
      </c>
      <c r="H371" s="124"/>
      <c r="I371" s="128" t="s">
        <v>3095</v>
      </c>
      <c r="J371" s="124"/>
      <c r="K371" s="124"/>
      <c r="L371" s="124"/>
      <c r="M371" s="124"/>
      <c r="N371" s="213">
        <v>0</v>
      </c>
      <c r="O371" s="213">
        <v>1730009.31</v>
      </c>
      <c r="P371" s="124" t="s">
        <v>1315</v>
      </c>
    </row>
    <row r="372" spans="1:16" ht="63.75">
      <c r="A372" s="266" t="s">
        <v>622</v>
      </c>
      <c r="B372" s="124"/>
      <c r="C372" s="125" t="s">
        <v>715</v>
      </c>
      <c r="D372" s="119">
        <v>43126</v>
      </c>
      <c r="E372" s="120" t="s">
        <v>1785</v>
      </c>
      <c r="F372" s="120" t="s">
        <v>1316</v>
      </c>
      <c r="G372" s="120">
        <v>16436894</v>
      </c>
      <c r="H372" s="124"/>
      <c r="I372" s="128" t="s">
        <v>3096</v>
      </c>
      <c r="J372" s="124"/>
      <c r="K372" s="124"/>
      <c r="L372" s="124"/>
      <c r="M372" s="124"/>
      <c r="N372" s="213">
        <v>4500</v>
      </c>
      <c r="O372" s="213">
        <v>0</v>
      </c>
      <c r="P372" s="124" t="s">
        <v>1315</v>
      </c>
    </row>
    <row r="373" spans="1:16" ht="63.75">
      <c r="A373" s="266" t="s">
        <v>622</v>
      </c>
      <c r="B373" s="124"/>
      <c r="C373" s="125" t="s">
        <v>715</v>
      </c>
      <c r="D373" s="119">
        <v>43126</v>
      </c>
      <c r="E373" s="120" t="s">
        <v>1786</v>
      </c>
      <c r="F373" s="120" t="s">
        <v>1316</v>
      </c>
      <c r="G373" s="120">
        <v>16436856</v>
      </c>
      <c r="H373" s="124"/>
      <c r="I373" s="128" t="s">
        <v>3097</v>
      </c>
      <c r="J373" s="124"/>
      <c r="K373" s="124"/>
      <c r="L373" s="124"/>
      <c r="M373" s="124"/>
      <c r="N373" s="213">
        <v>5400</v>
      </c>
      <c r="O373" s="213">
        <v>0</v>
      </c>
      <c r="P373" s="124" t="s">
        <v>1315</v>
      </c>
    </row>
    <row r="374" spans="1:16" ht="63.75">
      <c r="A374" s="266" t="s">
        <v>622</v>
      </c>
      <c r="B374" s="124"/>
      <c r="C374" s="125" t="s">
        <v>715</v>
      </c>
      <c r="D374" s="119">
        <v>43126</v>
      </c>
      <c r="E374" s="120" t="s">
        <v>1787</v>
      </c>
      <c r="F374" s="120" t="s">
        <v>1316</v>
      </c>
      <c r="G374" s="120">
        <v>16436854</v>
      </c>
      <c r="H374" s="124"/>
      <c r="I374" s="128" t="s">
        <v>3098</v>
      </c>
      <c r="J374" s="124"/>
      <c r="K374" s="124"/>
      <c r="L374" s="124"/>
      <c r="M374" s="124"/>
      <c r="N374" s="213">
        <v>18973</v>
      </c>
      <c r="O374" s="213">
        <v>0</v>
      </c>
      <c r="P374" s="124" t="s">
        <v>1315</v>
      </c>
    </row>
    <row r="375" spans="1:16" ht="63.75">
      <c r="A375" s="266" t="s">
        <v>622</v>
      </c>
      <c r="B375" s="124"/>
      <c r="C375" s="125" t="s">
        <v>715</v>
      </c>
      <c r="D375" s="119">
        <v>43126</v>
      </c>
      <c r="E375" s="120" t="s">
        <v>1788</v>
      </c>
      <c r="F375" s="120" t="s">
        <v>1316</v>
      </c>
      <c r="G375" s="120">
        <v>16436852</v>
      </c>
      <c r="H375" s="124"/>
      <c r="I375" s="128" t="s">
        <v>3099</v>
      </c>
      <c r="J375" s="124"/>
      <c r="K375" s="124"/>
      <c r="L375" s="124"/>
      <c r="M375" s="124"/>
      <c r="N375" s="213">
        <v>11088</v>
      </c>
      <c r="O375" s="213">
        <v>0</v>
      </c>
      <c r="P375" s="124" t="s">
        <v>1315</v>
      </c>
    </row>
    <row r="376" spans="1:16" ht="63.75">
      <c r="A376" s="266" t="s">
        <v>622</v>
      </c>
      <c r="B376" s="124"/>
      <c r="C376" s="125" t="s">
        <v>715</v>
      </c>
      <c r="D376" s="119">
        <v>43126</v>
      </c>
      <c r="E376" s="120" t="s">
        <v>1789</v>
      </c>
      <c r="F376" s="120" t="s">
        <v>1316</v>
      </c>
      <c r="G376" s="120">
        <v>16436790</v>
      </c>
      <c r="H376" s="124"/>
      <c r="I376" s="128" t="s">
        <v>3100</v>
      </c>
      <c r="J376" s="124"/>
      <c r="K376" s="124"/>
      <c r="L376" s="124"/>
      <c r="M376" s="124"/>
      <c r="N376" s="213">
        <v>8871</v>
      </c>
      <c r="O376" s="213">
        <v>0</v>
      </c>
      <c r="P376" s="124" t="s">
        <v>1315</v>
      </c>
    </row>
    <row r="377" spans="1:16" ht="63.75">
      <c r="A377" s="266" t="s">
        <v>622</v>
      </c>
      <c r="B377" s="124"/>
      <c r="C377" s="125" t="s">
        <v>715</v>
      </c>
      <c r="D377" s="119">
        <v>43126</v>
      </c>
      <c r="E377" s="120" t="s">
        <v>1790</v>
      </c>
      <c r="F377" s="120" t="s">
        <v>1316</v>
      </c>
      <c r="G377" s="120">
        <v>16436787</v>
      </c>
      <c r="H377" s="124"/>
      <c r="I377" s="128" t="s">
        <v>3101</v>
      </c>
      <c r="J377" s="124"/>
      <c r="K377" s="124"/>
      <c r="L377" s="124"/>
      <c r="M377" s="124"/>
      <c r="N377" s="213">
        <v>7650</v>
      </c>
      <c r="O377" s="213">
        <v>0</v>
      </c>
      <c r="P377" s="124" t="s">
        <v>1315</v>
      </c>
    </row>
    <row r="378" spans="1:16" ht="63.75">
      <c r="A378" s="266" t="s">
        <v>622</v>
      </c>
      <c r="B378" s="124"/>
      <c r="C378" s="125" t="s">
        <v>715</v>
      </c>
      <c r="D378" s="119">
        <v>43126</v>
      </c>
      <c r="E378" s="120" t="s">
        <v>1791</v>
      </c>
      <c r="F378" s="120" t="s">
        <v>1316</v>
      </c>
      <c r="G378" s="120">
        <v>16436785</v>
      </c>
      <c r="H378" s="124"/>
      <c r="I378" s="128" t="s">
        <v>3102</v>
      </c>
      <c r="J378" s="124"/>
      <c r="K378" s="124"/>
      <c r="L378" s="124"/>
      <c r="M378" s="124"/>
      <c r="N378" s="213">
        <v>6750</v>
      </c>
      <c r="O378" s="213">
        <v>0</v>
      </c>
      <c r="P378" s="124" t="s">
        <v>1315</v>
      </c>
    </row>
    <row r="379" spans="1:16" ht="63.75">
      <c r="A379" s="266" t="s">
        <v>622</v>
      </c>
      <c r="B379" s="124"/>
      <c r="C379" s="125" t="s">
        <v>715</v>
      </c>
      <c r="D379" s="119">
        <v>43126</v>
      </c>
      <c r="E379" s="120" t="s">
        <v>1792</v>
      </c>
      <c r="F379" s="120" t="s">
        <v>1316</v>
      </c>
      <c r="G379" s="120">
        <v>16436742</v>
      </c>
      <c r="H379" s="124"/>
      <c r="I379" s="128" t="s">
        <v>3103</v>
      </c>
      <c r="J379" s="124"/>
      <c r="K379" s="124"/>
      <c r="L379" s="124"/>
      <c r="M379" s="124"/>
      <c r="N379" s="213">
        <v>13950</v>
      </c>
      <c r="O379" s="213">
        <v>0</v>
      </c>
      <c r="P379" s="124" t="s">
        <v>1315</v>
      </c>
    </row>
    <row r="380" spans="1:16" ht="63.75">
      <c r="A380" s="266" t="s">
        <v>622</v>
      </c>
      <c r="B380" s="124"/>
      <c r="C380" s="125" t="s">
        <v>715</v>
      </c>
      <c r="D380" s="119">
        <v>43126</v>
      </c>
      <c r="E380" s="120" t="s">
        <v>1793</v>
      </c>
      <c r="F380" s="120" t="s">
        <v>1316</v>
      </c>
      <c r="G380" s="120">
        <v>16436739</v>
      </c>
      <c r="H380" s="124"/>
      <c r="I380" s="128" t="s">
        <v>3104</v>
      </c>
      <c r="J380" s="124"/>
      <c r="K380" s="124"/>
      <c r="L380" s="124"/>
      <c r="M380" s="124"/>
      <c r="N380" s="213">
        <v>13050</v>
      </c>
      <c r="O380" s="213">
        <v>0</v>
      </c>
      <c r="P380" s="124" t="s">
        <v>1315</v>
      </c>
    </row>
    <row r="381" spans="1:16" ht="63.75">
      <c r="A381" s="266" t="s">
        <v>622</v>
      </c>
      <c r="B381" s="124"/>
      <c r="C381" s="125" t="s">
        <v>715</v>
      </c>
      <c r="D381" s="119">
        <v>43126</v>
      </c>
      <c r="E381" s="120" t="s">
        <v>1794</v>
      </c>
      <c r="F381" s="120" t="s">
        <v>1316</v>
      </c>
      <c r="G381" s="120">
        <v>16436721</v>
      </c>
      <c r="H381" s="124"/>
      <c r="I381" s="128" t="s">
        <v>3105</v>
      </c>
      <c r="J381" s="124"/>
      <c r="K381" s="124"/>
      <c r="L381" s="124"/>
      <c r="M381" s="124"/>
      <c r="N381" s="213">
        <v>14850</v>
      </c>
      <c r="O381" s="213">
        <v>0</v>
      </c>
      <c r="P381" s="124" t="s">
        <v>1315</v>
      </c>
    </row>
    <row r="382" spans="1:16" ht="63.75">
      <c r="A382" s="266" t="s">
        <v>622</v>
      </c>
      <c r="B382" s="124"/>
      <c r="C382" s="125" t="s">
        <v>715</v>
      </c>
      <c r="D382" s="119">
        <v>43126</v>
      </c>
      <c r="E382" s="120" t="s">
        <v>1795</v>
      </c>
      <c r="F382" s="120" t="s">
        <v>1316</v>
      </c>
      <c r="G382" s="120">
        <v>16436548</v>
      </c>
      <c r="H382" s="124"/>
      <c r="I382" s="128" t="s">
        <v>3106</v>
      </c>
      <c r="J382" s="124"/>
      <c r="K382" s="124"/>
      <c r="L382" s="124"/>
      <c r="M382" s="124"/>
      <c r="N382" s="213">
        <v>2250</v>
      </c>
      <c r="O382" s="213">
        <v>0</v>
      </c>
      <c r="P382" s="124" t="s">
        <v>1315</v>
      </c>
    </row>
    <row r="383" spans="1:16" ht="63.75">
      <c r="A383" s="266" t="s">
        <v>622</v>
      </c>
      <c r="B383" s="124"/>
      <c r="C383" s="125" t="s">
        <v>715</v>
      </c>
      <c r="D383" s="119">
        <v>43126</v>
      </c>
      <c r="E383" s="120" t="s">
        <v>1796</v>
      </c>
      <c r="F383" s="120" t="s">
        <v>1316</v>
      </c>
      <c r="G383" s="120">
        <v>16436384</v>
      </c>
      <c r="H383" s="124"/>
      <c r="I383" s="128" t="s">
        <v>3107</v>
      </c>
      <c r="J383" s="124"/>
      <c r="K383" s="124"/>
      <c r="L383" s="124"/>
      <c r="M383" s="124"/>
      <c r="N383" s="213">
        <v>17100</v>
      </c>
      <c r="O383" s="213">
        <v>0</v>
      </c>
      <c r="P383" s="124" t="s">
        <v>1315</v>
      </c>
    </row>
    <row r="384" spans="1:16" ht="76.5">
      <c r="A384" s="266" t="s">
        <v>622</v>
      </c>
      <c r="B384" s="124"/>
      <c r="C384" s="125" t="s">
        <v>715</v>
      </c>
      <c r="D384" s="119">
        <v>43126</v>
      </c>
      <c r="E384" s="120" t="s">
        <v>1797</v>
      </c>
      <c r="F384" s="120" t="s">
        <v>1316</v>
      </c>
      <c r="G384" s="120">
        <v>16436377</v>
      </c>
      <c r="H384" s="124"/>
      <c r="I384" s="128" t="s">
        <v>3108</v>
      </c>
      <c r="J384" s="124"/>
      <c r="K384" s="124"/>
      <c r="L384" s="124"/>
      <c r="M384" s="124"/>
      <c r="N384" s="213">
        <v>16509</v>
      </c>
      <c r="O384" s="213">
        <v>0</v>
      </c>
      <c r="P384" s="124" t="s">
        <v>1315</v>
      </c>
    </row>
    <row r="385" spans="1:16" ht="63.75">
      <c r="A385" s="266" t="s">
        <v>622</v>
      </c>
      <c r="B385" s="124"/>
      <c r="C385" s="125" t="s">
        <v>715</v>
      </c>
      <c r="D385" s="119">
        <v>43126</v>
      </c>
      <c r="E385" s="120" t="s">
        <v>1798</v>
      </c>
      <c r="F385" s="120" t="s">
        <v>1316</v>
      </c>
      <c r="G385" s="120">
        <v>16423107</v>
      </c>
      <c r="H385" s="124"/>
      <c r="I385" s="128" t="s">
        <v>3109</v>
      </c>
      <c r="J385" s="124"/>
      <c r="K385" s="124"/>
      <c r="L385" s="124"/>
      <c r="M385" s="124"/>
      <c r="N385" s="213">
        <v>16263</v>
      </c>
      <c r="O385" s="213">
        <v>0</v>
      </c>
      <c r="P385" s="124" t="s">
        <v>1315</v>
      </c>
    </row>
    <row r="386" spans="1:16" ht="63.75">
      <c r="A386" s="266" t="s">
        <v>622</v>
      </c>
      <c r="B386" s="124"/>
      <c r="C386" s="125" t="s">
        <v>715</v>
      </c>
      <c r="D386" s="119">
        <v>43126</v>
      </c>
      <c r="E386" s="120" t="s">
        <v>1799</v>
      </c>
      <c r="F386" s="120" t="s">
        <v>1316</v>
      </c>
      <c r="G386" s="120">
        <v>16423105</v>
      </c>
      <c r="H386" s="124"/>
      <c r="I386" s="128" t="s">
        <v>3110</v>
      </c>
      <c r="J386" s="124"/>
      <c r="K386" s="124"/>
      <c r="L386" s="124"/>
      <c r="M386" s="124"/>
      <c r="N386" s="213">
        <v>11211.5</v>
      </c>
      <c r="O386" s="213">
        <v>0</v>
      </c>
      <c r="P386" s="124" t="s">
        <v>1315</v>
      </c>
    </row>
    <row r="387" spans="1:16" ht="63.75">
      <c r="A387" s="266" t="s">
        <v>622</v>
      </c>
      <c r="B387" s="124"/>
      <c r="C387" s="125" t="s">
        <v>715</v>
      </c>
      <c r="D387" s="119">
        <v>43126</v>
      </c>
      <c r="E387" s="120" t="s">
        <v>1800</v>
      </c>
      <c r="F387" s="120" t="s">
        <v>1316</v>
      </c>
      <c r="G387" s="120">
        <v>16423103</v>
      </c>
      <c r="H387" s="124"/>
      <c r="I387" s="128" t="s">
        <v>3111</v>
      </c>
      <c r="J387" s="124"/>
      <c r="K387" s="124"/>
      <c r="L387" s="124"/>
      <c r="M387" s="124"/>
      <c r="N387" s="213">
        <v>8100</v>
      </c>
      <c r="O387" s="213">
        <v>0</v>
      </c>
      <c r="P387" s="124" t="s">
        <v>1315</v>
      </c>
    </row>
    <row r="388" spans="1:16" ht="63.75">
      <c r="A388" s="266" t="s">
        <v>622</v>
      </c>
      <c r="B388" s="124"/>
      <c r="C388" s="125" t="s">
        <v>715</v>
      </c>
      <c r="D388" s="119">
        <v>43126</v>
      </c>
      <c r="E388" s="120" t="s">
        <v>1801</v>
      </c>
      <c r="F388" s="120" t="s">
        <v>1316</v>
      </c>
      <c r="G388" s="120">
        <v>16423102</v>
      </c>
      <c r="H388" s="124"/>
      <c r="I388" s="128" t="s">
        <v>3112</v>
      </c>
      <c r="J388" s="124"/>
      <c r="K388" s="124"/>
      <c r="L388" s="124"/>
      <c r="M388" s="124"/>
      <c r="N388" s="213">
        <v>18480</v>
      </c>
      <c r="O388" s="213">
        <v>0</v>
      </c>
      <c r="P388" s="124" t="s">
        <v>1315</v>
      </c>
    </row>
    <row r="389" spans="1:16" ht="63.75">
      <c r="A389" s="266" t="s">
        <v>622</v>
      </c>
      <c r="B389" s="124"/>
      <c r="C389" s="125" t="s">
        <v>715</v>
      </c>
      <c r="D389" s="119">
        <v>43126</v>
      </c>
      <c r="E389" s="120" t="s">
        <v>1802</v>
      </c>
      <c r="F389" s="120" t="s">
        <v>1316</v>
      </c>
      <c r="G389" s="120">
        <v>16423101</v>
      </c>
      <c r="H389" s="124"/>
      <c r="I389" s="128" t="s">
        <v>3113</v>
      </c>
      <c r="J389" s="124"/>
      <c r="K389" s="124"/>
      <c r="L389" s="124"/>
      <c r="M389" s="124"/>
      <c r="N389" s="213">
        <v>10125</v>
      </c>
      <c r="O389" s="213">
        <v>0</v>
      </c>
      <c r="P389" s="124" t="s">
        <v>1315</v>
      </c>
    </row>
    <row r="390" spans="1:16" ht="63.75">
      <c r="A390" s="266" t="s">
        <v>622</v>
      </c>
      <c r="B390" s="124"/>
      <c r="C390" s="125" t="s">
        <v>715</v>
      </c>
      <c r="D390" s="119">
        <v>43126</v>
      </c>
      <c r="E390" s="120" t="s">
        <v>1803</v>
      </c>
      <c r="F390" s="120" t="s">
        <v>1316</v>
      </c>
      <c r="G390" s="120">
        <v>16423099</v>
      </c>
      <c r="H390" s="124"/>
      <c r="I390" s="128" t="s">
        <v>3114</v>
      </c>
      <c r="J390" s="124"/>
      <c r="K390" s="124"/>
      <c r="L390" s="124"/>
      <c r="M390" s="124"/>
      <c r="N390" s="213">
        <v>21930</v>
      </c>
      <c r="O390" s="213">
        <v>0</v>
      </c>
      <c r="P390" s="124" t="s">
        <v>1315</v>
      </c>
    </row>
    <row r="391" spans="1:16" ht="63.75">
      <c r="A391" s="266" t="s">
        <v>622</v>
      </c>
      <c r="B391" s="124"/>
      <c r="C391" s="125" t="s">
        <v>715</v>
      </c>
      <c r="D391" s="119">
        <v>43126</v>
      </c>
      <c r="E391" s="120" t="s">
        <v>1804</v>
      </c>
      <c r="F391" s="120" t="s">
        <v>1316</v>
      </c>
      <c r="G391" s="120">
        <v>16423098</v>
      </c>
      <c r="H391" s="124"/>
      <c r="I391" s="128" t="s">
        <v>3096</v>
      </c>
      <c r="J391" s="124"/>
      <c r="K391" s="124"/>
      <c r="L391" s="124"/>
      <c r="M391" s="124"/>
      <c r="N391" s="213">
        <v>14400</v>
      </c>
      <c r="O391" s="213">
        <v>0</v>
      </c>
      <c r="P391" s="124" t="s">
        <v>1315</v>
      </c>
    </row>
    <row r="392" spans="1:16" ht="63.75">
      <c r="A392" s="266" t="s">
        <v>622</v>
      </c>
      <c r="B392" s="124"/>
      <c r="C392" s="125" t="s">
        <v>715</v>
      </c>
      <c r="D392" s="119">
        <v>43126</v>
      </c>
      <c r="E392" s="120" t="s">
        <v>1805</v>
      </c>
      <c r="F392" s="120" t="s">
        <v>1316</v>
      </c>
      <c r="G392" s="120">
        <v>16423096</v>
      </c>
      <c r="H392" s="124"/>
      <c r="I392" s="128" t="s">
        <v>3115</v>
      </c>
      <c r="J392" s="124"/>
      <c r="K392" s="124"/>
      <c r="L392" s="124"/>
      <c r="M392" s="124"/>
      <c r="N392" s="213">
        <v>10718.5</v>
      </c>
      <c r="O392" s="213">
        <v>0</v>
      </c>
      <c r="P392" s="124" t="s">
        <v>1315</v>
      </c>
    </row>
    <row r="393" spans="1:16" ht="63.75">
      <c r="A393" s="266" t="s">
        <v>622</v>
      </c>
      <c r="B393" s="124"/>
      <c r="C393" s="125" t="s">
        <v>715</v>
      </c>
      <c r="D393" s="119">
        <v>43126</v>
      </c>
      <c r="E393" s="120" t="s">
        <v>1806</v>
      </c>
      <c r="F393" s="120" t="s">
        <v>1316</v>
      </c>
      <c r="G393" s="120">
        <v>16423094</v>
      </c>
      <c r="H393" s="124"/>
      <c r="I393" s="128" t="s">
        <v>3116</v>
      </c>
      <c r="J393" s="124"/>
      <c r="K393" s="124"/>
      <c r="L393" s="124"/>
      <c r="M393" s="124"/>
      <c r="N393" s="213">
        <v>19466</v>
      </c>
      <c r="O393" s="213">
        <v>0</v>
      </c>
      <c r="P393" s="124" t="s">
        <v>1315</v>
      </c>
    </row>
    <row r="394" spans="1:16" ht="76.5">
      <c r="A394" s="266" t="s">
        <v>622</v>
      </c>
      <c r="B394" s="124"/>
      <c r="C394" s="125" t="s">
        <v>715</v>
      </c>
      <c r="D394" s="119">
        <v>43126</v>
      </c>
      <c r="E394" s="120" t="s">
        <v>1807</v>
      </c>
      <c r="F394" s="120" t="s">
        <v>1316</v>
      </c>
      <c r="G394" s="120">
        <v>16423091</v>
      </c>
      <c r="H394" s="124"/>
      <c r="I394" s="128" t="s">
        <v>3117</v>
      </c>
      <c r="J394" s="124"/>
      <c r="K394" s="124"/>
      <c r="L394" s="124"/>
      <c r="M394" s="124"/>
      <c r="N394" s="213">
        <v>20475</v>
      </c>
      <c r="O394" s="213">
        <v>0</v>
      </c>
      <c r="P394" s="124" t="s">
        <v>1315</v>
      </c>
    </row>
    <row r="395" spans="1:16" ht="63.75">
      <c r="A395" s="266" t="s">
        <v>622</v>
      </c>
      <c r="B395" s="124"/>
      <c r="C395" s="125" t="s">
        <v>715</v>
      </c>
      <c r="D395" s="119">
        <v>43126</v>
      </c>
      <c r="E395" s="120" t="s">
        <v>1808</v>
      </c>
      <c r="F395" s="120" t="s">
        <v>1316</v>
      </c>
      <c r="G395" s="120">
        <v>16423089</v>
      </c>
      <c r="H395" s="124"/>
      <c r="I395" s="128" t="s">
        <v>3118</v>
      </c>
      <c r="J395" s="124"/>
      <c r="K395" s="124"/>
      <c r="L395" s="124"/>
      <c r="M395" s="124"/>
      <c r="N395" s="213">
        <v>78110</v>
      </c>
      <c r="O395" s="213">
        <v>0</v>
      </c>
      <c r="P395" s="124" t="s">
        <v>1315</v>
      </c>
    </row>
    <row r="396" spans="1:16" ht="63.75">
      <c r="A396" s="266" t="s">
        <v>622</v>
      </c>
      <c r="B396" s="124"/>
      <c r="C396" s="125" t="s">
        <v>715</v>
      </c>
      <c r="D396" s="119">
        <v>43126</v>
      </c>
      <c r="E396" s="120" t="s">
        <v>1809</v>
      </c>
      <c r="F396" s="120" t="s">
        <v>1316</v>
      </c>
      <c r="G396" s="120">
        <v>16423086</v>
      </c>
      <c r="H396" s="124"/>
      <c r="I396" s="128" t="s">
        <v>3119</v>
      </c>
      <c r="J396" s="124"/>
      <c r="K396" s="124"/>
      <c r="L396" s="124"/>
      <c r="M396" s="124"/>
      <c r="N396" s="213">
        <v>15000</v>
      </c>
      <c r="O396" s="213">
        <v>0</v>
      </c>
      <c r="P396" s="124" t="s">
        <v>1315</v>
      </c>
    </row>
    <row r="397" spans="1:16" ht="63.75">
      <c r="A397" s="266" t="s">
        <v>622</v>
      </c>
      <c r="B397" s="124"/>
      <c r="C397" s="125" t="s">
        <v>715</v>
      </c>
      <c r="D397" s="119">
        <v>43126</v>
      </c>
      <c r="E397" s="120" t="s">
        <v>1810</v>
      </c>
      <c r="F397" s="120" t="s">
        <v>1316</v>
      </c>
      <c r="G397" s="120">
        <v>16423082</v>
      </c>
      <c r="H397" s="124"/>
      <c r="I397" s="128" t="s">
        <v>3120</v>
      </c>
      <c r="J397" s="124"/>
      <c r="K397" s="124"/>
      <c r="L397" s="124"/>
      <c r="M397" s="124"/>
      <c r="N397" s="213">
        <v>17550</v>
      </c>
      <c r="O397" s="213">
        <v>0</v>
      </c>
      <c r="P397" s="124" t="s">
        <v>1315</v>
      </c>
    </row>
    <row r="398" spans="1:16" ht="63.75">
      <c r="A398" s="266" t="s">
        <v>622</v>
      </c>
      <c r="B398" s="124"/>
      <c r="C398" s="125" t="s">
        <v>715</v>
      </c>
      <c r="D398" s="119">
        <v>43126</v>
      </c>
      <c r="E398" s="120" t="s">
        <v>1811</v>
      </c>
      <c r="F398" s="120" t="s">
        <v>1316</v>
      </c>
      <c r="G398" s="120">
        <v>16423080</v>
      </c>
      <c r="H398" s="124"/>
      <c r="I398" s="128" t="s">
        <v>3121</v>
      </c>
      <c r="J398" s="124"/>
      <c r="K398" s="124"/>
      <c r="L398" s="124"/>
      <c r="M398" s="124"/>
      <c r="N398" s="213">
        <v>19350</v>
      </c>
      <c r="O398" s="213">
        <v>0</v>
      </c>
      <c r="P398" s="124" t="s">
        <v>1315</v>
      </c>
    </row>
    <row r="399" spans="1:16" ht="63.75">
      <c r="A399" s="266" t="s">
        <v>622</v>
      </c>
      <c r="B399" s="124"/>
      <c r="C399" s="125" t="s">
        <v>715</v>
      </c>
      <c r="D399" s="119">
        <v>43126</v>
      </c>
      <c r="E399" s="120" t="s">
        <v>1812</v>
      </c>
      <c r="F399" s="120" t="s">
        <v>1316</v>
      </c>
      <c r="G399" s="120">
        <v>16423073</v>
      </c>
      <c r="H399" s="124"/>
      <c r="I399" s="128" t="s">
        <v>3122</v>
      </c>
      <c r="J399" s="124"/>
      <c r="K399" s="124"/>
      <c r="L399" s="124"/>
      <c r="M399" s="124"/>
      <c r="N399" s="213">
        <v>11475</v>
      </c>
      <c r="O399" s="213">
        <v>0</v>
      </c>
      <c r="P399" s="124" t="s">
        <v>1315</v>
      </c>
    </row>
    <row r="400" spans="1:16" ht="63.75">
      <c r="A400" s="266" t="s">
        <v>622</v>
      </c>
      <c r="B400" s="124"/>
      <c r="C400" s="125" t="s">
        <v>715</v>
      </c>
      <c r="D400" s="119">
        <v>43126</v>
      </c>
      <c r="E400" s="120" t="s">
        <v>1813</v>
      </c>
      <c r="F400" s="120" t="s">
        <v>1316</v>
      </c>
      <c r="G400" s="120">
        <v>16423072</v>
      </c>
      <c r="H400" s="124"/>
      <c r="I400" s="128" t="s">
        <v>3123</v>
      </c>
      <c r="J400" s="124"/>
      <c r="K400" s="124"/>
      <c r="L400" s="124"/>
      <c r="M400" s="124"/>
      <c r="N400" s="213">
        <v>22500</v>
      </c>
      <c r="O400" s="213">
        <v>0</v>
      </c>
      <c r="P400" s="124" t="s">
        <v>1315</v>
      </c>
    </row>
    <row r="401" spans="1:16" ht="63.75">
      <c r="A401" s="266" t="s">
        <v>622</v>
      </c>
      <c r="B401" s="124"/>
      <c r="C401" s="125" t="s">
        <v>715</v>
      </c>
      <c r="D401" s="119">
        <v>43126</v>
      </c>
      <c r="E401" s="120" t="s">
        <v>1814</v>
      </c>
      <c r="F401" s="120" t="s">
        <v>1316</v>
      </c>
      <c r="G401" s="120">
        <v>16423070</v>
      </c>
      <c r="H401" s="124"/>
      <c r="I401" s="128" t="s">
        <v>3124</v>
      </c>
      <c r="J401" s="124"/>
      <c r="K401" s="124"/>
      <c r="L401" s="124"/>
      <c r="M401" s="124"/>
      <c r="N401" s="213">
        <v>33000</v>
      </c>
      <c r="O401" s="213">
        <v>0</v>
      </c>
      <c r="P401" s="124" t="s">
        <v>1315</v>
      </c>
    </row>
    <row r="402" spans="1:16" ht="63.75">
      <c r="A402" s="266" t="s">
        <v>622</v>
      </c>
      <c r="B402" s="124"/>
      <c r="C402" s="125" t="s">
        <v>715</v>
      </c>
      <c r="D402" s="119">
        <v>43126</v>
      </c>
      <c r="E402" s="120" t="s">
        <v>1815</v>
      </c>
      <c r="F402" s="120" t="s">
        <v>1316</v>
      </c>
      <c r="G402" s="120">
        <v>16423053</v>
      </c>
      <c r="H402" s="124"/>
      <c r="I402" s="128" t="s">
        <v>3125</v>
      </c>
      <c r="J402" s="124"/>
      <c r="K402" s="124"/>
      <c r="L402" s="124"/>
      <c r="M402" s="124"/>
      <c r="N402" s="213">
        <v>18000</v>
      </c>
      <c r="O402" s="213">
        <v>0</v>
      </c>
      <c r="P402" s="124" t="s">
        <v>1315</v>
      </c>
    </row>
    <row r="403" spans="1:16" ht="89.25">
      <c r="A403" s="266" t="s">
        <v>620</v>
      </c>
      <c r="B403" s="124"/>
      <c r="C403" s="125" t="s">
        <v>714</v>
      </c>
      <c r="D403" s="119">
        <v>43126</v>
      </c>
      <c r="E403" s="120" t="s">
        <v>1816</v>
      </c>
      <c r="F403" s="120" t="s">
        <v>11</v>
      </c>
      <c r="G403" s="120">
        <v>911981</v>
      </c>
      <c r="H403" s="124"/>
      <c r="I403" s="128" t="s">
        <v>3126</v>
      </c>
      <c r="J403" s="124"/>
      <c r="K403" s="124"/>
      <c r="L403" s="124"/>
      <c r="M403" s="124"/>
      <c r="N403" s="213">
        <v>50</v>
      </c>
      <c r="O403" s="213">
        <v>0</v>
      </c>
      <c r="P403" s="124" t="s">
        <v>1315</v>
      </c>
    </row>
    <row r="404" spans="1:16" ht="63.75">
      <c r="A404" s="266" t="s">
        <v>622</v>
      </c>
      <c r="B404" s="124"/>
      <c r="C404" s="125" t="s">
        <v>715</v>
      </c>
      <c r="D404" s="119">
        <v>43126</v>
      </c>
      <c r="E404" s="120" t="s">
        <v>1817</v>
      </c>
      <c r="F404" s="120" t="s">
        <v>1316</v>
      </c>
      <c r="G404" s="120">
        <v>16437008</v>
      </c>
      <c r="H404" s="124"/>
      <c r="I404" s="128" t="s">
        <v>3127</v>
      </c>
      <c r="J404" s="124"/>
      <c r="K404" s="124"/>
      <c r="L404" s="124"/>
      <c r="M404" s="124"/>
      <c r="N404" s="213">
        <v>426770.5</v>
      </c>
      <c r="O404" s="213">
        <v>0</v>
      </c>
      <c r="P404" s="124" t="s">
        <v>1315</v>
      </c>
    </row>
    <row r="405" spans="1:16" ht="63.75">
      <c r="A405" s="266" t="s">
        <v>622</v>
      </c>
      <c r="B405" s="124"/>
      <c r="C405" s="125" t="s">
        <v>715</v>
      </c>
      <c r="D405" s="119">
        <v>43126</v>
      </c>
      <c r="E405" s="120" t="s">
        <v>1818</v>
      </c>
      <c r="F405" s="120" t="s">
        <v>1316</v>
      </c>
      <c r="G405" s="120">
        <v>16437003</v>
      </c>
      <c r="H405" s="124"/>
      <c r="I405" s="128" t="s">
        <v>3128</v>
      </c>
      <c r="J405" s="124"/>
      <c r="K405" s="124"/>
      <c r="L405" s="124"/>
      <c r="M405" s="124"/>
      <c r="N405" s="213">
        <v>41519</v>
      </c>
      <c r="O405" s="213">
        <v>0</v>
      </c>
      <c r="P405" s="124" t="s">
        <v>1315</v>
      </c>
    </row>
    <row r="406" spans="1:16" ht="63.75">
      <c r="A406" s="266" t="s">
        <v>622</v>
      </c>
      <c r="B406" s="124"/>
      <c r="C406" s="125" t="s">
        <v>715</v>
      </c>
      <c r="D406" s="119">
        <v>43126</v>
      </c>
      <c r="E406" s="120" t="s">
        <v>1819</v>
      </c>
      <c r="F406" s="120" t="s">
        <v>1316</v>
      </c>
      <c r="G406" s="120">
        <v>16437002</v>
      </c>
      <c r="H406" s="124"/>
      <c r="I406" s="128" t="s">
        <v>3129</v>
      </c>
      <c r="J406" s="124"/>
      <c r="K406" s="124"/>
      <c r="L406" s="124"/>
      <c r="M406" s="124"/>
      <c r="N406" s="213">
        <v>857976</v>
      </c>
      <c r="O406" s="213">
        <v>0</v>
      </c>
      <c r="P406" s="124" t="s">
        <v>1315</v>
      </c>
    </row>
    <row r="407" spans="1:16" ht="63.75">
      <c r="A407" s="266" t="s">
        <v>622</v>
      </c>
      <c r="B407" s="124"/>
      <c r="C407" s="125" t="s">
        <v>715</v>
      </c>
      <c r="D407" s="119">
        <v>43126</v>
      </c>
      <c r="E407" s="120" t="s">
        <v>1820</v>
      </c>
      <c r="F407" s="120" t="s">
        <v>1316</v>
      </c>
      <c r="G407" s="120">
        <v>16436997</v>
      </c>
      <c r="H407" s="124"/>
      <c r="I407" s="128" t="s">
        <v>3092</v>
      </c>
      <c r="J407" s="124"/>
      <c r="K407" s="124"/>
      <c r="L407" s="124"/>
      <c r="M407" s="124"/>
      <c r="N407" s="213">
        <v>47309.5</v>
      </c>
      <c r="O407" s="213">
        <v>0</v>
      </c>
      <c r="P407" s="124" t="s">
        <v>1315</v>
      </c>
    </row>
    <row r="408" spans="1:16" ht="63.75">
      <c r="A408" s="266" t="s">
        <v>622</v>
      </c>
      <c r="B408" s="124"/>
      <c r="C408" s="125" t="s">
        <v>715</v>
      </c>
      <c r="D408" s="119">
        <v>43126</v>
      </c>
      <c r="E408" s="120" t="s">
        <v>1821</v>
      </c>
      <c r="F408" s="120" t="s">
        <v>1316</v>
      </c>
      <c r="G408" s="120">
        <v>16436994</v>
      </c>
      <c r="H408" s="124"/>
      <c r="I408" s="128" t="s">
        <v>3130</v>
      </c>
      <c r="J408" s="124"/>
      <c r="K408" s="124"/>
      <c r="L408" s="124"/>
      <c r="M408" s="124"/>
      <c r="N408" s="213">
        <v>36675</v>
      </c>
      <c r="O408" s="213">
        <v>0</v>
      </c>
      <c r="P408" s="124" t="s">
        <v>1315</v>
      </c>
    </row>
    <row r="409" spans="1:16" ht="63.75">
      <c r="A409" s="266" t="s">
        <v>622</v>
      </c>
      <c r="B409" s="124"/>
      <c r="C409" s="125" t="s">
        <v>715</v>
      </c>
      <c r="D409" s="119">
        <v>43126</v>
      </c>
      <c r="E409" s="120" t="s">
        <v>1822</v>
      </c>
      <c r="F409" s="120" t="s">
        <v>1316</v>
      </c>
      <c r="G409" s="120">
        <v>16436991</v>
      </c>
      <c r="H409" s="124"/>
      <c r="I409" s="128" t="s">
        <v>3131</v>
      </c>
      <c r="J409" s="124"/>
      <c r="K409" s="124"/>
      <c r="L409" s="124"/>
      <c r="M409" s="124"/>
      <c r="N409" s="213">
        <v>59876</v>
      </c>
      <c r="O409" s="213">
        <v>0</v>
      </c>
      <c r="P409" s="124" t="s">
        <v>1315</v>
      </c>
    </row>
    <row r="410" spans="1:16" ht="63.75">
      <c r="A410" s="266" t="s">
        <v>622</v>
      </c>
      <c r="B410" s="124"/>
      <c r="C410" s="125" t="s">
        <v>715</v>
      </c>
      <c r="D410" s="119">
        <v>43126</v>
      </c>
      <c r="E410" s="120" t="s">
        <v>1823</v>
      </c>
      <c r="F410" s="120" t="s">
        <v>1316</v>
      </c>
      <c r="G410" s="120">
        <v>16436990</v>
      </c>
      <c r="H410" s="124"/>
      <c r="I410" s="128" t="s">
        <v>3132</v>
      </c>
      <c r="J410" s="124"/>
      <c r="K410" s="124"/>
      <c r="L410" s="124"/>
      <c r="M410" s="124"/>
      <c r="N410" s="213">
        <v>18675</v>
      </c>
      <c r="O410" s="213">
        <v>0</v>
      </c>
      <c r="P410" s="124" t="s">
        <v>1315</v>
      </c>
    </row>
    <row r="411" spans="1:16" ht="63.75">
      <c r="A411" s="266" t="s">
        <v>622</v>
      </c>
      <c r="B411" s="124"/>
      <c r="C411" s="125" t="s">
        <v>715</v>
      </c>
      <c r="D411" s="119">
        <v>43126</v>
      </c>
      <c r="E411" s="120" t="s">
        <v>1824</v>
      </c>
      <c r="F411" s="120" t="s">
        <v>1316</v>
      </c>
      <c r="G411" s="120">
        <v>16436989</v>
      </c>
      <c r="H411" s="124"/>
      <c r="I411" s="128" t="s">
        <v>3133</v>
      </c>
      <c r="J411" s="124"/>
      <c r="K411" s="124"/>
      <c r="L411" s="124"/>
      <c r="M411" s="124"/>
      <c r="N411" s="213">
        <v>42975</v>
      </c>
      <c r="O411" s="213">
        <v>0</v>
      </c>
      <c r="P411" s="124" t="s">
        <v>1315</v>
      </c>
    </row>
    <row r="412" spans="1:16" ht="63.75">
      <c r="A412" s="266" t="s">
        <v>622</v>
      </c>
      <c r="B412" s="124"/>
      <c r="C412" s="125" t="s">
        <v>715</v>
      </c>
      <c r="D412" s="119">
        <v>43126</v>
      </c>
      <c r="E412" s="120" t="s">
        <v>1825</v>
      </c>
      <c r="F412" s="120" t="s">
        <v>1316</v>
      </c>
      <c r="G412" s="120">
        <v>16436967</v>
      </c>
      <c r="H412" s="124"/>
      <c r="I412" s="128" t="s">
        <v>3134</v>
      </c>
      <c r="J412" s="124"/>
      <c r="K412" s="124"/>
      <c r="L412" s="124"/>
      <c r="M412" s="124"/>
      <c r="N412" s="213">
        <v>35112.5</v>
      </c>
      <c r="O412" s="213">
        <v>0</v>
      </c>
      <c r="P412" s="124" t="s">
        <v>1315</v>
      </c>
    </row>
    <row r="413" spans="1:16" ht="63.75">
      <c r="A413" s="266" t="s">
        <v>622</v>
      </c>
      <c r="B413" s="124"/>
      <c r="C413" s="125" t="s">
        <v>715</v>
      </c>
      <c r="D413" s="119">
        <v>43126</v>
      </c>
      <c r="E413" s="120" t="s">
        <v>1826</v>
      </c>
      <c r="F413" s="120" t="s">
        <v>1316</v>
      </c>
      <c r="G413" s="120">
        <v>16436962</v>
      </c>
      <c r="H413" s="124"/>
      <c r="I413" s="128" t="s">
        <v>3135</v>
      </c>
      <c r="J413" s="124"/>
      <c r="K413" s="124"/>
      <c r="L413" s="124"/>
      <c r="M413" s="124"/>
      <c r="N413" s="213">
        <v>27104.5</v>
      </c>
      <c r="O413" s="213">
        <v>0</v>
      </c>
      <c r="P413" s="124" t="s">
        <v>1315</v>
      </c>
    </row>
    <row r="414" spans="1:16" ht="63.75">
      <c r="A414" s="266" t="s">
        <v>622</v>
      </c>
      <c r="B414" s="124"/>
      <c r="C414" s="125" t="s">
        <v>715</v>
      </c>
      <c r="D414" s="119">
        <v>43126</v>
      </c>
      <c r="E414" s="120" t="s">
        <v>1827</v>
      </c>
      <c r="F414" s="120" t="s">
        <v>1316</v>
      </c>
      <c r="G414" s="120">
        <v>16436961</v>
      </c>
      <c r="H414" s="124"/>
      <c r="I414" s="128" t="s">
        <v>3136</v>
      </c>
      <c r="J414" s="124"/>
      <c r="K414" s="124"/>
      <c r="L414" s="124"/>
      <c r="M414" s="124"/>
      <c r="N414" s="213">
        <v>101764.5</v>
      </c>
      <c r="O414" s="213">
        <v>0</v>
      </c>
      <c r="P414" s="124" t="s">
        <v>1315</v>
      </c>
    </row>
    <row r="415" spans="1:16" ht="63.75">
      <c r="A415" s="266" t="s">
        <v>622</v>
      </c>
      <c r="B415" s="124"/>
      <c r="C415" s="125" t="s">
        <v>715</v>
      </c>
      <c r="D415" s="119">
        <v>43126</v>
      </c>
      <c r="E415" s="120" t="s">
        <v>1828</v>
      </c>
      <c r="F415" s="120" t="s">
        <v>1316</v>
      </c>
      <c r="G415" s="120">
        <v>16436960</v>
      </c>
      <c r="H415" s="124"/>
      <c r="I415" s="128" t="s">
        <v>3137</v>
      </c>
      <c r="J415" s="124"/>
      <c r="K415" s="124"/>
      <c r="L415" s="124"/>
      <c r="M415" s="124"/>
      <c r="N415" s="213">
        <v>44968.5</v>
      </c>
      <c r="O415" s="213">
        <v>0</v>
      </c>
      <c r="P415" s="124" t="s">
        <v>1315</v>
      </c>
    </row>
    <row r="416" spans="1:16" ht="63.75">
      <c r="A416" s="266" t="s">
        <v>622</v>
      </c>
      <c r="B416" s="124"/>
      <c r="C416" s="125" t="s">
        <v>715</v>
      </c>
      <c r="D416" s="119">
        <v>43126</v>
      </c>
      <c r="E416" s="120" t="s">
        <v>1829</v>
      </c>
      <c r="F416" s="120" t="s">
        <v>1316</v>
      </c>
      <c r="G416" s="120">
        <v>16436941</v>
      </c>
      <c r="H416" s="124"/>
      <c r="I416" s="128" t="s">
        <v>3138</v>
      </c>
      <c r="J416" s="124"/>
      <c r="K416" s="124"/>
      <c r="L416" s="124"/>
      <c r="M416" s="124"/>
      <c r="N416" s="213">
        <v>44352.5</v>
      </c>
      <c r="O416" s="213">
        <v>0</v>
      </c>
      <c r="P416" s="124" t="s">
        <v>1315</v>
      </c>
    </row>
    <row r="417" spans="1:16" ht="63.75">
      <c r="A417" s="266" t="s">
        <v>622</v>
      </c>
      <c r="B417" s="124"/>
      <c r="C417" s="125" t="s">
        <v>715</v>
      </c>
      <c r="D417" s="119">
        <v>43126</v>
      </c>
      <c r="E417" s="120" t="s">
        <v>1830</v>
      </c>
      <c r="F417" s="120" t="s">
        <v>1316</v>
      </c>
      <c r="G417" s="120">
        <v>16436940</v>
      </c>
      <c r="H417" s="124"/>
      <c r="I417" s="128" t="s">
        <v>3139</v>
      </c>
      <c r="J417" s="124"/>
      <c r="K417" s="124"/>
      <c r="L417" s="124"/>
      <c r="M417" s="124"/>
      <c r="N417" s="213">
        <v>313178.5</v>
      </c>
      <c r="O417" s="213">
        <v>0</v>
      </c>
      <c r="P417" s="124" t="s">
        <v>1315</v>
      </c>
    </row>
    <row r="418" spans="1:16" ht="63.75">
      <c r="A418" s="266" t="s">
        <v>622</v>
      </c>
      <c r="B418" s="124"/>
      <c r="C418" s="125" t="s">
        <v>715</v>
      </c>
      <c r="D418" s="119">
        <v>43126</v>
      </c>
      <c r="E418" s="120" t="s">
        <v>1831</v>
      </c>
      <c r="F418" s="120" t="s">
        <v>1316</v>
      </c>
      <c r="G418" s="120">
        <v>16436939</v>
      </c>
      <c r="H418" s="124"/>
      <c r="I418" s="128" t="s">
        <v>3140</v>
      </c>
      <c r="J418" s="124"/>
      <c r="K418" s="124"/>
      <c r="L418" s="124"/>
      <c r="M418" s="124"/>
      <c r="N418" s="213">
        <v>900</v>
      </c>
      <c r="O418" s="213">
        <v>0</v>
      </c>
      <c r="P418" s="124" t="s">
        <v>1315</v>
      </c>
    </row>
    <row r="419" spans="1:16" ht="63.75">
      <c r="A419" s="266" t="s">
        <v>622</v>
      </c>
      <c r="B419" s="124"/>
      <c r="C419" s="125" t="s">
        <v>715</v>
      </c>
      <c r="D419" s="119">
        <v>43126</v>
      </c>
      <c r="E419" s="120" t="s">
        <v>1832</v>
      </c>
      <c r="F419" s="120" t="s">
        <v>1316</v>
      </c>
      <c r="G419" s="120">
        <v>16436938</v>
      </c>
      <c r="H419" s="124"/>
      <c r="I419" s="128" t="s">
        <v>3141</v>
      </c>
      <c r="J419" s="124"/>
      <c r="K419" s="124"/>
      <c r="L419" s="124"/>
      <c r="M419" s="124"/>
      <c r="N419" s="213">
        <v>1232</v>
      </c>
      <c r="O419" s="213">
        <v>0</v>
      </c>
      <c r="P419" s="124" t="s">
        <v>1315</v>
      </c>
    </row>
    <row r="420" spans="1:16" ht="63.75">
      <c r="A420" s="266" t="s">
        <v>622</v>
      </c>
      <c r="B420" s="124"/>
      <c r="C420" s="125" t="s">
        <v>715</v>
      </c>
      <c r="D420" s="119">
        <v>43126</v>
      </c>
      <c r="E420" s="120" t="s">
        <v>1833</v>
      </c>
      <c r="F420" s="120" t="s">
        <v>1316</v>
      </c>
      <c r="G420" s="120">
        <v>16436921</v>
      </c>
      <c r="H420" s="124"/>
      <c r="I420" s="128" t="s">
        <v>3142</v>
      </c>
      <c r="J420" s="124"/>
      <c r="K420" s="124"/>
      <c r="L420" s="124"/>
      <c r="M420" s="124"/>
      <c r="N420" s="213">
        <v>12000</v>
      </c>
      <c r="O420" s="213">
        <v>0</v>
      </c>
      <c r="P420" s="124" t="s">
        <v>1315</v>
      </c>
    </row>
    <row r="421" spans="1:16" ht="63.75">
      <c r="A421" s="266" t="s">
        <v>622</v>
      </c>
      <c r="B421" s="124"/>
      <c r="C421" s="125" t="s">
        <v>715</v>
      </c>
      <c r="D421" s="119">
        <v>43126</v>
      </c>
      <c r="E421" s="120" t="s">
        <v>1834</v>
      </c>
      <c r="F421" s="120" t="s">
        <v>1316</v>
      </c>
      <c r="G421" s="120">
        <v>16436920</v>
      </c>
      <c r="H421" s="124"/>
      <c r="I421" s="128" t="s">
        <v>3143</v>
      </c>
      <c r="J421" s="124"/>
      <c r="K421" s="124"/>
      <c r="L421" s="124"/>
      <c r="M421" s="124"/>
      <c r="N421" s="213">
        <v>25379.5</v>
      </c>
      <c r="O421" s="213">
        <v>0</v>
      </c>
      <c r="P421" s="124" t="s">
        <v>1315</v>
      </c>
    </row>
    <row r="422" spans="1:16" ht="63.75">
      <c r="A422" s="266" t="s">
        <v>622</v>
      </c>
      <c r="B422" s="124"/>
      <c r="C422" s="125" t="s">
        <v>715</v>
      </c>
      <c r="D422" s="119">
        <v>43126</v>
      </c>
      <c r="E422" s="120" t="s">
        <v>1835</v>
      </c>
      <c r="F422" s="120" t="s">
        <v>1316</v>
      </c>
      <c r="G422" s="120">
        <v>16436895</v>
      </c>
      <c r="H422" s="124"/>
      <c r="I422" s="128" t="s">
        <v>3144</v>
      </c>
      <c r="J422" s="124"/>
      <c r="K422" s="124"/>
      <c r="L422" s="124"/>
      <c r="M422" s="124"/>
      <c r="N422" s="213">
        <v>3000</v>
      </c>
      <c r="O422" s="213">
        <v>0</v>
      </c>
      <c r="P422" s="124" t="s">
        <v>1315</v>
      </c>
    </row>
    <row r="423" spans="1:16" ht="63.75">
      <c r="A423" s="266" t="s">
        <v>622</v>
      </c>
      <c r="B423" s="124"/>
      <c r="C423" s="125" t="s">
        <v>715</v>
      </c>
      <c r="D423" s="119">
        <v>43126</v>
      </c>
      <c r="E423" s="120" t="s">
        <v>1836</v>
      </c>
      <c r="F423" s="120" t="s">
        <v>1316</v>
      </c>
      <c r="G423" s="120">
        <v>16436858</v>
      </c>
      <c r="H423" s="124"/>
      <c r="I423" s="128" t="s">
        <v>3145</v>
      </c>
      <c r="J423" s="124"/>
      <c r="K423" s="124"/>
      <c r="L423" s="124"/>
      <c r="M423" s="124"/>
      <c r="N423" s="213">
        <v>18000</v>
      </c>
      <c r="O423" s="213">
        <v>0</v>
      </c>
      <c r="P423" s="124" t="s">
        <v>1315</v>
      </c>
    </row>
    <row r="424" spans="1:16" ht="63.75">
      <c r="A424" s="266" t="s">
        <v>622</v>
      </c>
      <c r="B424" s="124"/>
      <c r="C424" s="125" t="s">
        <v>715</v>
      </c>
      <c r="D424" s="119">
        <v>43126</v>
      </c>
      <c r="E424" s="120" t="s">
        <v>1837</v>
      </c>
      <c r="F424" s="120" t="s">
        <v>1316</v>
      </c>
      <c r="G424" s="120">
        <v>16436857</v>
      </c>
      <c r="H424" s="124"/>
      <c r="I424" s="128" t="s">
        <v>3146</v>
      </c>
      <c r="J424" s="124"/>
      <c r="K424" s="124"/>
      <c r="L424" s="124"/>
      <c r="M424" s="124"/>
      <c r="N424" s="213">
        <v>5850</v>
      </c>
      <c r="O424" s="213">
        <v>0</v>
      </c>
      <c r="P424" s="124" t="s">
        <v>1315</v>
      </c>
    </row>
    <row r="425" spans="1:16" ht="63.75">
      <c r="A425" s="266" t="s">
        <v>622</v>
      </c>
      <c r="B425" s="124"/>
      <c r="C425" s="125" t="s">
        <v>715</v>
      </c>
      <c r="D425" s="119">
        <v>43126</v>
      </c>
      <c r="E425" s="120" t="s">
        <v>1838</v>
      </c>
      <c r="F425" s="120" t="s">
        <v>1316</v>
      </c>
      <c r="G425" s="120">
        <v>16436855</v>
      </c>
      <c r="H425" s="124"/>
      <c r="I425" s="128" t="s">
        <v>3147</v>
      </c>
      <c r="J425" s="124"/>
      <c r="K425" s="124"/>
      <c r="L425" s="124"/>
      <c r="M425" s="124"/>
      <c r="N425" s="213">
        <v>16500</v>
      </c>
      <c r="O425" s="213">
        <v>0</v>
      </c>
      <c r="P425" s="124" t="s">
        <v>1315</v>
      </c>
    </row>
    <row r="426" spans="1:16" ht="63.75">
      <c r="A426" s="266" t="s">
        <v>622</v>
      </c>
      <c r="B426" s="124"/>
      <c r="C426" s="125" t="s">
        <v>715</v>
      </c>
      <c r="D426" s="119">
        <v>43126</v>
      </c>
      <c r="E426" s="120" t="s">
        <v>1839</v>
      </c>
      <c r="F426" s="120" t="s">
        <v>1316</v>
      </c>
      <c r="G426" s="120">
        <v>16436853</v>
      </c>
      <c r="H426" s="124"/>
      <c r="I426" s="128" t="s">
        <v>3148</v>
      </c>
      <c r="J426" s="124"/>
      <c r="K426" s="124"/>
      <c r="L426" s="124"/>
      <c r="M426" s="124"/>
      <c r="N426" s="213">
        <v>3150</v>
      </c>
      <c r="O426" s="213">
        <v>0</v>
      </c>
      <c r="P426" s="124" t="s">
        <v>1315</v>
      </c>
    </row>
    <row r="427" spans="1:16" ht="63.75">
      <c r="A427" s="266" t="s">
        <v>622</v>
      </c>
      <c r="B427" s="124"/>
      <c r="C427" s="125" t="s">
        <v>715</v>
      </c>
      <c r="D427" s="119">
        <v>43126</v>
      </c>
      <c r="E427" s="120" t="s">
        <v>1840</v>
      </c>
      <c r="F427" s="120" t="s">
        <v>1316</v>
      </c>
      <c r="G427" s="120">
        <v>16436851</v>
      </c>
      <c r="H427" s="124"/>
      <c r="I427" s="128" t="s">
        <v>3149</v>
      </c>
      <c r="J427" s="124"/>
      <c r="K427" s="124"/>
      <c r="L427" s="124"/>
      <c r="M427" s="124"/>
      <c r="N427" s="213">
        <v>17550</v>
      </c>
      <c r="O427" s="213">
        <v>0</v>
      </c>
      <c r="P427" s="124" t="s">
        <v>1315</v>
      </c>
    </row>
    <row r="428" spans="1:16" ht="63.75">
      <c r="A428" s="266" t="s">
        <v>622</v>
      </c>
      <c r="B428" s="124"/>
      <c r="C428" s="125" t="s">
        <v>715</v>
      </c>
      <c r="D428" s="119">
        <v>43126</v>
      </c>
      <c r="E428" s="120" t="s">
        <v>1841</v>
      </c>
      <c r="F428" s="120" t="s">
        <v>1316</v>
      </c>
      <c r="G428" s="120">
        <v>16436789</v>
      </c>
      <c r="H428" s="124"/>
      <c r="I428" s="128" t="s">
        <v>3150</v>
      </c>
      <c r="J428" s="124"/>
      <c r="K428" s="124"/>
      <c r="L428" s="124"/>
      <c r="M428" s="124"/>
      <c r="N428" s="213">
        <v>13675.5</v>
      </c>
      <c r="O428" s="213">
        <v>0</v>
      </c>
      <c r="P428" s="124" t="s">
        <v>1315</v>
      </c>
    </row>
    <row r="429" spans="1:16" ht="63.75">
      <c r="A429" s="266" t="s">
        <v>622</v>
      </c>
      <c r="B429" s="124"/>
      <c r="C429" s="125" t="s">
        <v>715</v>
      </c>
      <c r="D429" s="119">
        <v>43126</v>
      </c>
      <c r="E429" s="120" t="s">
        <v>1842</v>
      </c>
      <c r="F429" s="120" t="s">
        <v>1316</v>
      </c>
      <c r="G429" s="120">
        <v>16436788</v>
      </c>
      <c r="H429" s="124"/>
      <c r="I429" s="128" t="s">
        <v>3151</v>
      </c>
      <c r="J429" s="124"/>
      <c r="K429" s="124"/>
      <c r="L429" s="124"/>
      <c r="M429" s="124"/>
      <c r="N429" s="213">
        <v>15750</v>
      </c>
      <c r="O429" s="213">
        <v>0</v>
      </c>
      <c r="P429" s="124" t="s">
        <v>1315</v>
      </c>
    </row>
    <row r="430" spans="1:16" ht="63.75">
      <c r="A430" s="266" t="s">
        <v>622</v>
      </c>
      <c r="B430" s="124"/>
      <c r="C430" s="125" t="s">
        <v>715</v>
      </c>
      <c r="D430" s="119">
        <v>43126</v>
      </c>
      <c r="E430" s="120" t="s">
        <v>1843</v>
      </c>
      <c r="F430" s="120" t="s">
        <v>1316</v>
      </c>
      <c r="G430" s="120">
        <v>16436786</v>
      </c>
      <c r="H430" s="124"/>
      <c r="I430" s="128" t="s">
        <v>3152</v>
      </c>
      <c r="J430" s="124"/>
      <c r="K430" s="124"/>
      <c r="L430" s="124"/>
      <c r="M430" s="124"/>
      <c r="N430" s="213">
        <v>19589</v>
      </c>
      <c r="O430" s="213">
        <v>0</v>
      </c>
      <c r="P430" s="124" t="s">
        <v>1315</v>
      </c>
    </row>
    <row r="431" spans="1:16" ht="63.75">
      <c r="A431" s="266" t="s">
        <v>622</v>
      </c>
      <c r="B431" s="124"/>
      <c r="C431" s="125" t="s">
        <v>715</v>
      </c>
      <c r="D431" s="119">
        <v>43126</v>
      </c>
      <c r="E431" s="120" t="s">
        <v>1844</v>
      </c>
      <c r="F431" s="120" t="s">
        <v>1316</v>
      </c>
      <c r="G431" s="120">
        <v>16436783</v>
      </c>
      <c r="H431" s="124"/>
      <c r="I431" s="128" t="s">
        <v>3153</v>
      </c>
      <c r="J431" s="124"/>
      <c r="K431" s="124"/>
      <c r="L431" s="124"/>
      <c r="M431" s="124"/>
      <c r="N431" s="213">
        <v>7650</v>
      </c>
      <c r="O431" s="213">
        <v>0</v>
      </c>
      <c r="P431" s="124" t="s">
        <v>1315</v>
      </c>
    </row>
    <row r="432" spans="1:16" ht="63.75">
      <c r="A432" s="266" t="s">
        <v>622</v>
      </c>
      <c r="B432" s="124"/>
      <c r="C432" s="125" t="s">
        <v>715</v>
      </c>
      <c r="D432" s="119">
        <v>43126</v>
      </c>
      <c r="E432" s="120" t="s">
        <v>1845</v>
      </c>
      <c r="F432" s="120" t="s">
        <v>1316</v>
      </c>
      <c r="G432" s="120">
        <v>16436750</v>
      </c>
      <c r="H432" s="124"/>
      <c r="I432" s="128" t="s">
        <v>3154</v>
      </c>
      <c r="J432" s="124"/>
      <c r="K432" s="124"/>
      <c r="L432" s="124"/>
      <c r="M432" s="124"/>
      <c r="N432" s="213">
        <v>4435</v>
      </c>
      <c r="O432" s="213">
        <v>0</v>
      </c>
      <c r="P432" s="124" t="s">
        <v>1315</v>
      </c>
    </row>
    <row r="433" spans="1:16" ht="63.75">
      <c r="A433" s="266">
        <v>513</v>
      </c>
      <c r="B433" s="124"/>
      <c r="C433" s="125" t="s">
        <v>201</v>
      </c>
      <c r="D433" s="119">
        <v>43126</v>
      </c>
      <c r="E433" s="120" t="s">
        <v>1846</v>
      </c>
      <c r="F433" s="120" t="s">
        <v>15</v>
      </c>
      <c r="G433" s="120">
        <v>650809</v>
      </c>
      <c r="H433" s="124"/>
      <c r="I433" s="128" t="s">
        <v>3155</v>
      </c>
      <c r="J433" s="124"/>
      <c r="K433" s="124"/>
      <c r="L433" s="124"/>
      <c r="M433" s="124"/>
      <c r="N433" s="213">
        <v>50</v>
      </c>
      <c r="O433" s="213">
        <v>0</v>
      </c>
      <c r="P433" s="124" t="s">
        <v>1315</v>
      </c>
    </row>
    <row r="434" spans="1:16" ht="63.75">
      <c r="A434" s="266" t="s">
        <v>622</v>
      </c>
      <c r="B434" s="124"/>
      <c r="C434" s="125" t="s">
        <v>715</v>
      </c>
      <c r="D434" s="119">
        <v>43126</v>
      </c>
      <c r="E434" s="120" t="s">
        <v>1847</v>
      </c>
      <c r="F434" s="120" t="s">
        <v>1316</v>
      </c>
      <c r="G434" s="120">
        <v>16436784</v>
      </c>
      <c r="H434" s="124"/>
      <c r="I434" s="128" t="s">
        <v>3156</v>
      </c>
      <c r="J434" s="124"/>
      <c r="K434" s="124"/>
      <c r="L434" s="124"/>
      <c r="M434" s="124"/>
      <c r="N434" s="213">
        <v>16263</v>
      </c>
      <c r="O434" s="213">
        <v>0</v>
      </c>
      <c r="P434" s="124" t="s">
        <v>1315</v>
      </c>
    </row>
    <row r="435" spans="1:16" ht="63.75">
      <c r="A435" s="266" t="s">
        <v>622</v>
      </c>
      <c r="B435" s="124"/>
      <c r="C435" s="125" t="s">
        <v>715</v>
      </c>
      <c r="D435" s="119">
        <v>43126</v>
      </c>
      <c r="E435" s="120" t="s">
        <v>1848</v>
      </c>
      <c r="F435" s="120" t="s">
        <v>1316</v>
      </c>
      <c r="G435" s="120">
        <v>16436782</v>
      </c>
      <c r="H435" s="124"/>
      <c r="I435" s="128" t="s">
        <v>3157</v>
      </c>
      <c r="J435" s="124"/>
      <c r="K435" s="124"/>
      <c r="L435" s="124"/>
      <c r="M435" s="124"/>
      <c r="N435" s="213">
        <v>3000</v>
      </c>
      <c r="O435" s="213">
        <v>0</v>
      </c>
      <c r="P435" s="124" t="s">
        <v>1315</v>
      </c>
    </row>
    <row r="436" spans="1:16" ht="76.5">
      <c r="A436" s="266" t="s">
        <v>622</v>
      </c>
      <c r="B436" s="124"/>
      <c r="C436" s="125" t="s">
        <v>715</v>
      </c>
      <c r="D436" s="119">
        <v>43126</v>
      </c>
      <c r="E436" s="120" t="s">
        <v>1849</v>
      </c>
      <c r="F436" s="120" t="s">
        <v>1316</v>
      </c>
      <c r="G436" s="120">
        <v>16436752</v>
      </c>
      <c r="H436" s="124"/>
      <c r="I436" s="128" t="s">
        <v>3158</v>
      </c>
      <c r="J436" s="124"/>
      <c r="K436" s="124"/>
      <c r="L436" s="124"/>
      <c r="M436" s="124"/>
      <c r="N436" s="213">
        <v>12000</v>
      </c>
      <c r="O436" s="213">
        <v>0</v>
      </c>
      <c r="P436" s="124" t="s">
        <v>1315</v>
      </c>
    </row>
    <row r="437" spans="1:16" ht="63.75">
      <c r="A437" s="266" t="s">
        <v>622</v>
      </c>
      <c r="B437" s="124"/>
      <c r="C437" s="125" t="s">
        <v>715</v>
      </c>
      <c r="D437" s="119">
        <v>43126</v>
      </c>
      <c r="E437" s="120" t="s">
        <v>1850</v>
      </c>
      <c r="F437" s="120" t="s">
        <v>1316</v>
      </c>
      <c r="G437" s="120">
        <v>16436751</v>
      </c>
      <c r="H437" s="124"/>
      <c r="I437" s="128" t="s">
        <v>3159</v>
      </c>
      <c r="J437" s="124"/>
      <c r="K437" s="124"/>
      <c r="L437" s="124"/>
      <c r="M437" s="124"/>
      <c r="N437" s="213">
        <v>15000</v>
      </c>
      <c r="O437" s="213">
        <v>0</v>
      </c>
      <c r="P437" s="124" t="s">
        <v>1315</v>
      </c>
    </row>
    <row r="438" spans="1:16" ht="63.75">
      <c r="A438" s="266" t="s">
        <v>622</v>
      </c>
      <c r="B438" s="124"/>
      <c r="C438" s="125" t="s">
        <v>715</v>
      </c>
      <c r="D438" s="119">
        <v>43126</v>
      </c>
      <c r="E438" s="120" t="s">
        <v>1851</v>
      </c>
      <c r="F438" s="120" t="s">
        <v>1316</v>
      </c>
      <c r="G438" s="120">
        <v>16436745</v>
      </c>
      <c r="H438" s="124"/>
      <c r="I438" s="128" t="s">
        <v>3160</v>
      </c>
      <c r="J438" s="124"/>
      <c r="K438" s="124"/>
      <c r="L438" s="124"/>
      <c r="M438" s="124"/>
      <c r="N438" s="213">
        <v>10500</v>
      </c>
      <c r="O438" s="213">
        <v>0</v>
      </c>
      <c r="P438" s="124" t="s">
        <v>1315</v>
      </c>
    </row>
    <row r="439" spans="1:16" ht="63.75">
      <c r="A439" s="266" t="s">
        <v>622</v>
      </c>
      <c r="B439" s="124"/>
      <c r="C439" s="125" t="s">
        <v>715</v>
      </c>
      <c r="D439" s="119">
        <v>43126</v>
      </c>
      <c r="E439" s="120" t="s">
        <v>1852</v>
      </c>
      <c r="F439" s="120" t="s">
        <v>1316</v>
      </c>
      <c r="G439" s="120">
        <v>16436741</v>
      </c>
      <c r="H439" s="124"/>
      <c r="I439" s="128" t="s">
        <v>3161</v>
      </c>
      <c r="J439" s="124"/>
      <c r="K439" s="124"/>
      <c r="L439" s="124"/>
      <c r="M439" s="124"/>
      <c r="N439" s="213">
        <v>13950</v>
      </c>
      <c r="O439" s="213">
        <v>0</v>
      </c>
      <c r="P439" s="124" t="s">
        <v>1315</v>
      </c>
    </row>
    <row r="440" spans="1:16" ht="63.75">
      <c r="A440" s="266" t="s">
        <v>622</v>
      </c>
      <c r="B440" s="124"/>
      <c r="C440" s="125" t="s">
        <v>715</v>
      </c>
      <c r="D440" s="119">
        <v>43126</v>
      </c>
      <c r="E440" s="120" t="s">
        <v>1853</v>
      </c>
      <c r="F440" s="120" t="s">
        <v>1316</v>
      </c>
      <c r="G440" s="120">
        <v>16436740</v>
      </c>
      <c r="H440" s="124"/>
      <c r="I440" s="128" t="s">
        <v>3162</v>
      </c>
      <c r="J440" s="124"/>
      <c r="K440" s="124"/>
      <c r="L440" s="124"/>
      <c r="M440" s="124"/>
      <c r="N440" s="213">
        <v>12600</v>
      </c>
      <c r="O440" s="213">
        <v>0</v>
      </c>
      <c r="P440" s="124" t="s">
        <v>1315</v>
      </c>
    </row>
    <row r="441" spans="1:16" ht="63.75">
      <c r="A441" s="266" t="s">
        <v>622</v>
      </c>
      <c r="B441" s="124"/>
      <c r="C441" s="125" t="s">
        <v>715</v>
      </c>
      <c r="D441" s="119">
        <v>43126</v>
      </c>
      <c r="E441" s="120" t="s">
        <v>1854</v>
      </c>
      <c r="F441" s="120" t="s">
        <v>1316</v>
      </c>
      <c r="G441" s="120">
        <v>16436738</v>
      </c>
      <c r="H441" s="124"/>
      <c r="I441" s="128" t="s">
        <v>3163</v>
      </c>
      <c r="J441" s="124"/>
      <c r="K441" s="124"/>
      <c r="L441" s="124"/>
      <c r="M441" s="124"/>
      <c r="N441" s="213">
        <v>11250</v>
      </c>
      <c r="O441" s="213">
        <v>0</v>
      </c>
      <c r="P441" s="124" t="s">
        <v>1315</v>
      </c>
    </row>
    <row r="442" spans="1:16" ht="63.75">
      <c r="A442" s="266" t="s">
        <v>622</v>
      </c>
      <c r="B442" s="124"/>
      <c r="C442" s="125" t="s">
        <v>715</v>
      </c>
      <c r="D442" s="119">
        <v>43126</v>
      </c>
      <c r="E442" s="120" t="s">
        <v>1855</v>
      </c>
      <c r="F442" s="120" t="s">
        <v>1316</v>
      </c>
      <c r="G442" s="120">
        <v>16436724</v>
      </c>
      <c r="H442" s="124"/>
      <c r="I442" s="128" t="s">
        <v>3164</v>
      </c>
      <c r="J442" s="124"/>
      <c r="K442" s="124"/>
      <c r="L442" s="124"/>
      <c r="M442" s="124"/>
      <c r="N442" s="213">
        <v>11250</v>
      </c>
      <c r="O442" s="213">
        <v>0</v>
      </c>
      <c r="P442" s="124" t="s">
        <v>1315</v>
      </c>
    </row>
    <row r="443" spans="1:16" ht="63.75">
      <c r="A443" s="266" t="s">
        <v>622</v>
      </c>
      <c r="B443" s="124"/>
      <c r="C443" s="125" t="s">
        <v>715</v>
      </c>
      <c r="D443" s="119">
        <v>43126</v>
      </c>
      <c r="E443" s="120" t="s">
        <v>1856</v>
      </c>
      <c r="F443" s="120" t="s">
        <v>1316</v>
      </c>
      <c r="G443" s="120">
        <v>16436722</v>
      </c>
      <c r="H443" s="124"/>
      <c r="I443" s="128" t="s">
        <v>3165</v>
      </c>
      <c r="J443" s="124"/>
      <c r="K443" s="124"/>
      <c r="L443" s="124"/>
      <c r="M443" s="124"/>
      <c r="N443" s="213">
        <v>6750</v>
      </c>
      <c r="O443" s="213">
        <v>0</v>
      </c>
      <c r="P443" s="124" t="s">
        <v>1315</v>
      </c>
    </row>
    <row r="444" spans="1:16" ht="63.75">
      <c r="A444" s="266" t="s">
        <v>622</v>
      </c>
      <c r="B444" s="124"/>
      <c r="C444" s="125" t="s">
        <v>715</v>
      </c>
      <c r="D444" s="119">
        <v>43126</v>
      </c>
      <c r="E444" s="120" t="s">
        <v>1857</v>
      </c>
      <c r="F444" s="120" t="s">
        <v>1316</v>
      </c>
      <c r="G444" s="120">
        <v>16436690</v>
      </c>
      <c r="H444" s="124"/>
      <c r="I444" s="128" t="s">
        <v>3166</v>
      </c>
      <c r="J444" s="124"/>
      <c r="K444" s="124"/>
      <c r="L444" s="124"/>
      <c r="M444" s="124"/>
      <c r="N444" s="213">
        <v>24000</v>
      </c>
      <c r="O444" s="213">
        <v>0</v>
      </c>
      <c r="P444" s="124" t="s">
        <v>1315</v>
      </c>
    </row>
    <row r="445" spans="1:16" ht="63.75">
      <c r="A445" s="266" t="s">
        <v>622</v>
      </c>
      <c r="B445" s="124"/>
      <c r="C445" s="125" t="s">
        <v>715</v>
      </c>
      <c r="D445" s="119">
        <v>43126</v>
      </c>
      <c r="E445" s="120" t="s">
        <v>1858</v>
      </c>
      <c r="F445" s="120" t="s">
        <v>1316</v>
      </c>
      <c r="G445" s="120">
        <v>16436650</v>
      </c>
      <c r="H445" s="124"/>
      <c r="I445" s="128" t="s">
        <v>3167</v>
      </c>
      <c r="J445" s="124"/>
      <c r="K445" s="124"/>
      <c r="L445" s="124"/>
      <c r="M445" s="124"/>
      <c r="N445" s="213">
        <v>13500</v>
      </c>
      <c r="O445" s="213">
        <v>0</v>
      </c>
      <c r="P445" s="124" t="s">
        <v>1315</v>
      </c>
    </row>
    <row r="446" spans="1:16" ht="63.75">
      <c r="A446" s="266" t="s">
        <v>622</v>
      </c>
      <c r="B446" s="124"/>
      <c r="C446" s="125" t="s">
        <v>715</v>
      </c>
      <c r="D446" s="119">
        <v>43126</v>
      </c>
      <c r="E446" s="120" t="s">
        <v>1859</v>
      </c>
      <c r="F446" s="120" t="s">
        <v>1316</v>
      </c>
      <c r="G446" s="120">
        <v>16436506</v>
      </c>
      <c r="H446" s="124"/>
      <c r="I446" s="128" t="s">
        <v>3168</v>
      </c>
      <c r="J446" s="124"/>
      <c r="K446" s="124"/>
      <c r="L446" s="124"/>
      <c r="M446" s="124"/>
      <c r="N446" s="213">
        <v>10575</v>
      </c>
      <c r="O446" s="213">
        <v>0</v>
      </c>
      <c r="P446" s="124" t="s">
        <v>1315</v>
      </c>
    </row>
    <row r="447" spans="1:16" ht="63.75">
      <c r="A447" s="266" t="s">
        <v>622</v>
      </c>
      <c r="B447" s="124"/>
      <c r="C447" s="125" t="s">
        <v>715</v>
      </c>
      <c r="D447" s="119">
        <v>43126</v>
      </c>
      <c r="E447" s="120" t="s">
        <v>1860</v>
      </c>
      <c r="F447" s="120" t="s">
        <v>1316</v>
      </c>
      <c r="G447" s="120">
        <v>16423132</v>
      </c>
      <c r="H447" s="124"/>
      <c r="I447" s="128" t="s">
        <v>3169</v>
      </c>
      <c r="J447" s="124"/>
      <c r="K447" s="124"/>
      <c r="L447" s="124"/>
      <c r="M447" s="124"/>
      <c r="N447" s="213">
        <v>47679</v>
      </c>
      <c r="O447" s="213">
        <v>0</v>
      </c>
      <c r="P447" s="124" t="s">
        <v>1315</v>
      </c>
    </row>
    <row r="448" spans="1:16" ht="63.75">
      <c r="A448" s="266" t="s">
        <v>622</v>
      </c>
      <c r="B448" s="124"/>
      <c r="C448" s="125" t="s">
        <v>715</v>
      </c>
      <c r="D448" s="119">
        <v>43126</v>
      </c>
      <c r="E448" s="120" t="s">
        <v>1861</v>
      </c>
      <c r="F448" s="120" t="s">
        <v>1316</v>
      </c>
      <c r="G448" s="120">
        <v>16423130</v>
      </c>
      <c r="H448" s="124"/>
      <c r="I448" s="128" t="s">
        <v>3170</v>
      </c>
      <c r="J448" s="124"/>
      <c r="K448" s="124"/>
      <c r="L448" s="124"/>
      <c r="M448" s="124"/>
      <c r="N448" s="213">
        <v>3600</v>
      </c>
      <c r="O448" s="213">
        <v>0</v>
      </c>
      <c r="P448" s="124" t="s">
        <v>1315</v>
      </c>
    </row>
    <row r="449" spans="1:16" ht="63.75">
      <c r="A449" s="266" t="s">
        <v>622</v>
      </c>
      <c r="B449" s="124"/>
      <c r="C449" s="125" t="s">
        <v>715</v>
      </c>
      <c r="D449" s="119">
        <v>43126</v>
      </c>
      <c r="E449" s="120" t="s">
        <v>1862</v>
      </c>
      <c r="F449" s="120" t="s">
        <v>1316</v>
      </c>
      <c r="G449" s="120">
        <v>16423128</v>
      </c>
      <c r="H449" s="124"/>
      <c r="I449" s="128" t="s">
        <v>3171</v>
      </c>
      <c r="J449" s="124"/>
      <c r="K449" s="124"/>
      <c r="L449" s="124"/>
      <c r="M449" s="124"/>
      <c r="N449" s="213">
        <v>46500</v>
      </c>
      <c r="O449" s="213">
        <v>0</v>
      </c>
      <c r="P449" s="124" t="s">
        <v>1315</v>
      </c>
    </row>
    <row r="450" spans="1:16" ht="63.75">
      <c r="A450" s="266" t="s">
        <v>622</v>
      </c>
      <c r="B450" s="124"/>
      <c r="C450" s="125" t="s">
        <v>715</v>
      </c>
      <c r="D450" s="119">
        <v>43126</v>
      </c>
      <c r="E450" s="120" t="s">
        <v>1863</v>
      </c>
      <c r="F450" s="120" t="s">
        <v>1316</v>
      </c>
      <c r="G450" s="120">
        <v>16423125</v>
      </c>
      <c r="H450" s="124"/>
      <c r="I450" s="128" t="s">
        <v>3172</v>
      </c>
      <c r="J450" s="124"/>
      <c r="K450" s="124"/>
      <c r="L450" s="124"/>
      <c r="M450" s="124"/>
      <c r="N450" s="213">
        <v>14400</v>
      </c>
      <c r="O450" s="213">
        <v>0</v>
      </c>
      <c r="P450" s="124" t="s">
        <v>1315</v>
      </c>
    </row>
    <row r="451" spans="1:16" ht="63.75">
      <c r="A451" s="266" t="s">
        <v>622</v>
      </c>
      <c r="B451" s="124"/>
      <c r="C451" s="125" t="s">
        <v>715</v>
      </c>
      <c r="D451" s="119">
        <v>43126</v>
      </c>
      <c r="E451" s="120" t="s">
        <v>1864</v>
      </c>
      <c r="F451" s="120" t="s">
        <v>1316</v>
      </c>
      <c r="G451" s="120">
        <v>16423123</v>
      </c>
      <c r="H451" s="124"/>
      <c r="I451" s="128" t="s">
        <v>3173</v>
      </c>
      <c r="J451" s="124"/>
      <c r="K451" s="124"/>
      <c r="L451" s="124"/>
      <c r="M451" s="124"/>
      <c r="N451" s="213">
        <v>17550</v>
      </c>
      <c r="O451" s="213">
        <v>0</v>
      </c>
      <c r="P451" s="124" t="s">
        <v>1315</v>
      </c>
    </row>
    <row r="452" spans="1:16" ht="63.75">
      <c r="A452" s="266" t="s">
        <v>622</v>
      </c>
      <c r="B452" s="124"/>
      <c r="C452" s="125" t="s">
        <v>715</v>
      </c>
      <c r="D452" s="119">
        <v>43126</v>
      </c>
      <c r="E452" s="120" t="s">
        <v>1865</v>
      </c>
      <c r="F452" s="120" t="s">
        <v>1316</v>
      </c>
      <c r="G452" s="120">
        <v>16423122</v>
      </c>
      <c r="H452" s="124"/>
      <c r="I452" s="128" t="s">
        <v>3174</v>
      </c>
      <c r="J452" s="124"/>
      <c r="K452" s="124"/>
      <c r="L452" s="124"/>
      <c r="M452" s="124"/>
      <c r="N452" s="213">
        <v>64500</v>
      </c>
      <c r="O452" s="213">
        <v>0</v>
      </c>
      <c r="P452" s="124" t="s">
        <v>1315</v>
      </c>
    </row>
    <row r="453" spans="1:16" ht="63.75">
      <c r="A453" s="266" t="s">
        <v>622</v>
      </c>
      <c r="B453" s="124"/>
      <c r="C453" s="125" t="s">
        <v>715</v>
      </c>
      <c r="D453" s="119">
        <v>43126</v>
      </c>
      <c r="E453" s="120" t="s">
        <v>1866</v>
      </c>
      <c r="F453" s="120" t="s">
        <v>1316</v>
      </c>
      <c r="G453" s="120">
        <v>16423120</v>
      </c>
      <c r="H453" s="124"/>
      <c r="I453" s="128" t="s">
        <v>3175</v>
      </c>
      <c r="J453" s="124"/>
      <c r="K453" s="124"/>
      <c r="L453" s="124"/>
      <c r="M453" s="124"/>
      <c r="N453" s="213">
        <v>11250</v>
      </c>
      <c r="O453" s="213">
        <v>0</v>
      </c>
      <c r="P453" s="124" t="s">
        <v>1315</v>
      </c>
    </row>
    <row r="454" spans="1:16" ht="63.75">
      <c r="A454" s="266" t="s">
        <v>622</v>
      </c>
      <c r="B454" s="124"/>
      <c r="C454" s="125" t="s">
        <v>715</v>
      </c>
      <c r="D454" s="119">
        <v>43126</v>
      </c>
      <c r="E454" s="120" t="s">
        <v>1867</v>
      </c>
      <c r="F454" s="120" t="s">
        <v>1316</v>
      </c>
      <c r="G454" s="120">
        <v>16423117</v>
      </c>
      <c r="H454" s="124"/>
      <c r="I454" s="128" t="s">
        <v>3176</v>
      </c>
      <c r="J454" s="124"/>
      <c r="K454" s="124"/>
      <c r="L454" s="124"/>
      <c r="M454" s="124"/>
      <c r="N454" s="213">
        <v>14850</v>
      </c>
      <c r="O454" s="213">
        <v>0</v>
      </c>
      <c r="P454" s="124" t="s">
        <v>1315</v>
      </c>
    </row>
    <row r="455" spans="1:16" ht="63.75">
      <c r="A455" s="266" t="s">
        <v>622</v>
      </c>
      <c r="B455" s="124"/>
      <c r="C455" s="125" t="s">
        <v>715</v>
      </c>
      <c r="D455" s="119">
        <v>43126</v>
      </c>
      <c r="E455" s="120" t="s">
        <v>1868</v>
      </c>
      <c r="F455" s="120" t="s">
        <v>1316</v>
      </c>
      <c r="G455" s="120">
        <v>16423115</v>
      </c>
      <c r="H455" s="124"/>
      <c r="I455" s="128" t="s">
        <v>3177</v>
      </c>
      <c r="J455" s="124"/>
      <c r="K455" s="124"/>
      <c r="L455" s="124"/>
      <c r="M455" s="124"/>
      <c r="N455" s="213">
        <v>10500</v>
      </c>
      <c r="O455" s="213">
        <v>0</v>
      </c>
      <c r="P455" s="124" t="s">
        <v>1315</v>
      </c>
    </row>
    <row r="456" spans="1:16" ht="63.75">
      <c r="A456" s="266" t="s">
        <v>622</v>
      </c>
      <c r="B456" s="124"/>
      <c r="C456" s="125" t="s">
        <v>715</v>
      </c>
      <c r="D456" s="119">
        <v>43126</v>
      </c>
      <c r="E456" s="120" t="s">
        <v>1869</v>
      </c>
      <c r="F456" s="120" t="s">
        <v>1316</v>
      </c>
      <c r="G456" s="120">
        <v>16423112</v>
      </c>
      <c r="H456" s="124"/>
      <c r="I456" s="128" t="s">
        <v>3013</v>
      </c>
      <c r="J456" s="124"/>
      <c r="K456" s="124"/>
      <c r="L456" s="124"/>
      <c r="M456" s="124"/>
      <c r="N456" s="213">
        <v>19589</v>
      </c>
      <c r="O456" s="213">
        <v>0</v>
      </c>
      <c r="P456" s="124" t="s">
        <v>1315</v>
      </c>
    </row>
    <row r="457" spans="1:16" ht="63.75">
      <c r="A457" s="266" t="s">
        <v>622</v>
      </c>
      <c r="B457" s="124"/>
      <c r="C457" s="125" t="s">
        <v>715</v>
      </c>
      <c r="D457" s="119">
        <v>43126</v>
      </c>
      <c r="E457" s="120" t="s">
        <v>1870</v>
      </c>
      <c r="F457" s="120" t="s">
        <v>1316</v>
      </c>
      <c r="G457" s="120">
        <v>16423110</v>
      </c>
      <c r="H457" s="124"/>
      <c r="I457" s="128" t="s">
        <v>3178</v>
      </c>
      <c r="J457" s="124"/>
      <c r="K457" s="124"/>
      <c r="L457" s="124"/>
      <c r="M457" s="124"/>
      <c r="N457" s="213">
        <v>10841.5</v>
      </c>
      <c r="O457" s="213">
        <v>0</v>
      </c>
      <c r="P457" s="124" t="s">
        <v>1315</v>
      </c>
    </row>
    <row r="458" spans="1:16" ht="63.75">
      <c r="A458" s="266" t="s">
        <v>622</v>
      </c>
      <c r="B458" s="124"/>
      <c r="C458" s="125" t="s">
        <v>715</v>
      </c>
      <c r="D458" s="119">
        <v>43126</v>
      </c>
      <c r="E458" s="120" t="s">
        <v>1871</v>
      </c>
      <c r="F458" s="120" t="s">
        <v>1316</v>
      </c>
      <c r="G458" s="120">
        <v>16423109</v>
      </c>
      <c r="H458" s="124"/>
      <c r="I458" s="128" t="s">
        <v>3179</v>
      </c>
      <c r="J458" s="124"/>
      <c r="K458" s="124"/>
      <c r="L458" s="124"/>
      <c r="M458" s="124"/>
      <c r="N458" s="213">
        <v>13050</v>
      </c>
      <c r="O458" s="213">
        <v>0</v>
      </c>
      <c r="P458" s="124" t="s">
        <v>1315</v>
      </c>
    </row>
    <row r="459" spans="1:16" ht="63.75">
      <c r="A459" s="266" t="s">
        <v>622</v>
      </c>
      <c r="B459" s="124"/>
      <c r="C459" s="125" t="s">
        <v>715</v>
      </c>
      <c r="D459" s="119">
        <v>43126</v>
      </c>
      <c r="E459" s="120" t="s">
        <v>1872</v>
      </c>
      <c r="F459" s="120" t="s">
        <v>1316</v>
      </c>
      <c r="G459" s="120">
        <v>16423106</v>
      </c>
      <c r="H459" s="124"/>
      <c r="I459" s="128" t="s">
        <v>3180</v>
      </c>
      <c r="J459" s="124"/>
      <c r="K459" s="124"/>
      <c r="L459" s="124"/>
      <c r="M459" s="124"/>
      <c r="N459" s="213">
        <v>23285</v>
      </c>
      <c r="O459" s="213">
        <v>0</v>
      </c>
      <c r="P459" s="124" t="s">
        <v>1315</v>
      </c>
    </row>
    <row r="460" spans="1:16" ht="63.75">
      <c r="A460" s="266" t="s">
        <v>622</v>
      </c>
      <c r="B460" s="124"/>
      <c r="C460" s="125" t="s">
        <v>715</v>
      </c>
      <c r="D460" s="119">
        <v>43126</v>
      </c>
      <c r="E460" s="120" t="s">
        <v>1873</v>
      </c>
      <c r="F460" s="120" t="s">
        <v>1316</v>
      </c>
      <c r="G460" s="120">
        <v>16423104</v>
      </c>
      <c r="H460" s="124"/>
      <c r="I460" s="128" t="s">
        <v>3181</v>
      </c>
      <c r="J460" s="124"/>
      <c r="K460" s="124"/>
      <c r="L460" s="124"/>
      <c r="M460" s="124"/>
      <c r="N460" s="213">
        <v>17495</v>
      </c>
      <c r="O460" s="213">
        <v>0</v>
      </c>
      <c r="P460" s="124" t="s">
        <v>1315</v>
      </c>
    </row>
    <row r="461" spans="1:16" ht="63.75">
      <c r="A461" s="266" t="s">
        <v>622</v>
      </c>
      <c r="B461" s="124"/>
      <c r="C461" s="125" t="s">
        <v>715</v>
      </c>
      <c r="D461" s="119">
        <v>43126</v>
      </c>
      <c r="E461" s="120" t="s">
        <v>1874</v>
      </c>
      <c r="F461" s="120" t="s">
        <v>1316</v>
      </c>
      <c r="G461" s="120">
        <v>16423090</v>
      </c>
      <c r="H461" s="124"/>
      <c r="I461" s="128" t="s">
        <v>3182</v>
      </c>
      <c r="J461" s="124"/>
      <c r="K461" s="124"/>
      <c r="L461" s="124"/>
      <c r="M461" s="124"/>
      <c r="N461" s="213">
        <v>21600</v>
      </c>
      <c r="O461" s="213">
        <v>0</v>
      </c>
      <c r="P461" s="124" t="s">
        <v>1315</v>
      </c>
    </row>
    <row r="462" spans="1:16" ht="63.75">
      <c r="A462" s="266" t="s">
        <v>622</v>
      </c>
      <c r="B462" s="124"/>
      <c r="C462" s="125" t="s">
        <v>715</v>
      </c>
      <c r="D462" s="119">
        <v>43126</v>
      </c>
      <c r="E462" s="120" t="s">
        <v>1875</v>
      </c>
      <c r="F462" s="120" t="s">
        <v>1316</v>
      </c>
      <c r="G462" s="120">
        <v>16423085</v>
      </c>
      <c r="H462" s="124"/>
      <c r="I462" s="128" t="s">
        <v>3183</v>
      </c>
      <c r="J462" s="124"/>
      <c r="K462" s="124"/>
      <c r="L462" s="124"/>
      <c r="M462" s="124"/>
      <c r="N462" s="213">
        <v>32402</v>
      </c>
      <c r="O462" s="213">
        <v>0</v>
      </c>
      <c r="P462" s="124" t="s">
        <v>1315</v>
      </c>
    </row>
    <row r="463" spans="1:16" ht="63.75">
      <c r="A463" s="266" t="s">
        <v>622</v>
      </c>
      <c r="B463" s="124"/>
      <c r="C463" s="125" t="s">
        <v>715</v>
      </c>
      <c r="D463" s="119">
        <v>43126</v>
      </c>
      <c r="E463" s="120" t="s">
        <v>1876</v>
      </c>
      <c r="F463" s="120" t="s">
        <v>1316</v>
      </c>
      <c r="G463" s="120">
        <v>16423081</v>
      </c>
      <c r="H463" s="124"/>
      <c r="I463" s="128" t="s">
        <v>3184</v>
      </c>
      <c r="J463" s="124"/>
      <c r="K463" s="124"/>
      <c r="L463" s="124"/>
      <c r="M463" s="124"/>
      <c r="N463" s="213">
        <v>61601</v>
      </c>
      <c r="O463" s="213">
        <v>0</v>
      </c>
      <c r="P463" s="124" t="s">
        <v>1315</v>
      </c>
    </row>
    <row r="464" spans="1:16" ht="63.75">
      <c r="A464" s="266" t="s">
        <v>622</v>
      </c>
      <c r="B464" s="124"/>
      <c r="C464" s="125" t="s">
        <v>715</v>
      </c>
      <c r="D464" s="119">
        <v>43126</v>
      </c>
      <c r="E464" s="120" t="s">
        <v>1877</v>
      </c>
      <c r="F464" s="120" t="s">
        <v>1316</v>
      </c>
      <c r="G464" s="120">
        <v>16407155</v>
      </c>
      <c r="H464" s="124"/>
      <c r="I464" s="128" t="s">
        <v>3185</v>
      </c>
      <c r="J464" s="124"/>
      <c r="K464" s="124"/>
      <c r="L464" s="124"/>
      <c r="M464" s="124"/>
      <c r="N464" s="213">
        <v>113099</v>
      </c>
      <c r="O464" s="213">
        <v>0</v>
      </c>
      <c r="P464" s="124" t="s">
        <v>1315</v>
      </c>
    </row>
    <row r="465" spans="1:16" ht="63.75">
      <c r="A465" s="266" t="s">
        <v>622</v>
      </c>
      <c r="B465" s="124"/>
      <c r="C465" s="125" t="s">
        <v>715</v>
      </c>
      <c r="D465" s="119">
        <v>43126</v>
      </c>
      <c r="E465" s="120" t="s">
        <v>1878</v>
      </c>
      <c r="F465" s="120" t="s">
        <v>1316</v>
      </c>
      <c r="G465" s="120">
        <v>16423088</v>
      </c>
      <c r="H465" s="124"/>
      <c r="I465" s="128" t="s">
        <v>3186</v>
      </c>
      <c r="J465" s="124"/>
      <c r="K465" s="124"/>
      <c r="L465" s="124"/>
      <c r="M465" s="124"/>
      <c r="N465" s="213">
        <v>22915.5</v>
      </c>
      <c r="O465" s="213">
        <v>0</v>
      </c>
      <c r="P465" s="124" t="s">
        <v>1315</v>
      </c>
    </row>
    <row r="466" spans="1:16" ht="63.75">
      <c r="A466" s="266" t="s">
        <v>622</v>
      </c>
      <c r="B466" s="124"/>
      <c r="C466" s="125" t="s">
        <v>715</v>
      </c>
      <c r="D466" s="119">
        <v>43126</v>
      </c>
      <c r="E466" s="120" t="s">
        <v>1879</v>
      </c>
      <c r="F466" s="120" t="s">
        <v>1316</v>
      </c>
      <c r="G466" s="120">
        <v>16423087</v>
      </c>
      <c r="H466" s="124"/>
      <c r="I466" s="128" t="s">
        <v>3187</v>
      </c>
      <c r="J466" s="124"/>
      <c r="K466" s="124"/>
      <c r="L466" s="124"/>
      <c r="M466" s="124"/>
      <c r="N466" s="213">
        <v>20205</v>
      </c>
      <c r="O466" s="213">
        <v>0</v>
      </c>
      <c r="P466" s="124" t="s">
        <v>1315</v>
      </c>
    </row>
    <row r="467" spans="1:16" ht="63.75">
      <c r="A467" s="266" t="s">
        <v>622</v>
      </c>
      <c r="B467" s="124"/>
      <c r="C467" s="125" t="s">
        <v>715</v>
      </c>
      <c r="D467" s="119">
        <v>43126</v>
      </c>
      <c r="E467" s="120" t="s">
        <v>1880</v>
      </c>
      <c r="F467" s="120" t="s">
        <v>1316</v>
      </c>
      <c r="G467" s="120">
        <v>16423084</v>
      </c>
      <c r="H467" s="124"/>
      <c r="I467" s="128" t="s">
        <v>3188</v>
      </c>
      <c r="J467" s="124"/>
      <c r="K467" s="124"/>
      <c r="L467" s="124"/>
      <c r="M467" s="124"/>
      <c r="N467" s="213">
        <v>13306</v>
      </c>
      <c r="O467" s="213">
        <v>0</v>
      </c>
      <c r="P467" s="124" t="s">
        <v>1315</v>
      </c>
    </row>
    <row r="468" spans="1:16" ht="63.75">
      <c r="A468" s="266" t="s">
        <v>622</v>
      </c>
      <c r="B468" s="124"/>
      <c r="C468" s="125" t="s">
        <v>715</v>
      </c>
      <c r="D468" s="119">
        <v>43126</v>
      </c>
      <c r="E468" s="120" t="s">
        <v>1881</v>
      </c>
      <c r="F468" s="120" t="s">
        <v>1316</v>
      </c>
      <c r="G468" s="120">
        <v>16423083</v>
      </c>
      <c r="H468" s="124"/>
      <c r="I468" s="128" t="s">
        <v>3189</v>
      </c>
      <c r="J468" s="124"/>
      <c r="K468" s="124"/>
      <c r="L468" s="124"/>
      <c r="M468" s="124"/>
      <c r="N468" s="213">
        <v>103859</v>
      </c>
      <c r="O468" s="213">
        <v>0</v>
      </c>
      <c r="P468" s="124" t="s">
        <v>1315</v>
      </c>
    </row>
    <row r="469" spans="1:16" ht="63.75">
      <c r="A469" s="266" t="s">
        <v>622</v>
      </c>
      <c r="B469" s="124"/>
      <c r="C469" s="125" t="s">
        <v>715</v>
      </c>
      <c r="D469" s="119">
        <v>43126</v>
      </c>
      <c r="E469" s="120" t="s">
        <v>1882</v>
      </c>
      <c r="F469" s="120" t="s">
        <v>1316</v>
      </c>
      <c r="G469" s="120">
        <v>16423079</v>
      </c>
      <c r="H469" s="124"/>
      <c r="I469" s="128" t="s">
        <v>3190</v>
      </c>
      <c r="J469" s="124"/>
      <c r="K469" s="124"/>
      <c r="L469" s="124"/>
      <c r="M469" s="124"/>
      <c r="N469" s="213">
        <v>10800</v>
      </c>
      <c r="O469" s="213">
        <v>0</v>
      </c>
      <c r="P469" s="124" t="s">
        <v>1315</v>
      </c>
    </row>
    <row r="470" spans="1:16" ht="63.75">
      <c r="A470" s="266" t="s">
        <v>622</v>
      </c>
      <c r="B470" s="124"/>
      <c r="C470" s="125" t="s">
        <v>715</v>
      </c>
      <c r="D470" s="119">
        <v>43126</v>
      </c>
      <c r="E470" s="120" t="s">
        <v>1883</v>
      </c>
      <c r="F470" s="120" t="s">
        <v>1316</v>
      </c>
      <c r="G470" s="120">
        <v>16423074</v>
      </c>
      <c r="H470" s="124"/>
      <c r="I470" s="128" t="s">
        <v>3191</v>
      </c>
      <c r="J470" s="124"/>
      <c r="K470" s="124"/>
      <c r="L470" s="124"/>
      <c r="M470" s="124"/>
      <c r="N470" s="213">
        <v>7392</v>
      </c>
      <c r="O470" s="213">
        <v>0</v>
      </c>
      <c r="P470" s="124" t="s">
        <v>1315</v>
      </c>
    </row>
    <row r="471" spans="1:16" ht="63.75">
      <c r="A471" s="266" t="s">
        <v>622</v>
      </c>
      <c r="B471" s="124"/>
      <c r="C471" s="125" t="s">
        <v>715</v>
      </c>
      <c r="D471" s="119">
        <v>43126</v>
      </c>
      <c r="E471" s="120" t="s">
        <v>1884</v>
      </c>
      <c r="F471" s="120" t="s">
        <v>1316</v>
      </c>
      <c r="G471" s="120">
        <v>16423071</v>
      </c>
      <c r="H471" s="124"/>
      <c r="I471" s="128" t="s">
        <v>3192</v>
      </c>
      <c r="J471" s="124"/>
      <c r="K471" s="124"/>
      <c r="L471" s="124"/>
      <c r="M471" s="124"/>
      <c r="N471" s="213">
        <v>5850</v>
      </c>
      <c r="O471" s="213">
        <v>0</v>
      </c>
      <c r="P471" s="124" t="s">
        <v>1315</v>
      </c>
    </row>
    <row r="472" spans="1:16" ht="63.75">
      <c r="A472" s="266" t="s">
        <v>622</v>
      </c>
      <c r="B472" s="124"/>
      <c r="C472" s="125" t="s">
        <v>715</v>
      </c>
      <c r="D472" s="119">
        <v>43126</v>
      </c>
      <c r="E472" s="120" t="s">
        <v>1885</v>
      </c>
      <c r="F472" s="120" t="s">
        <v>1316</v>
      </c>
      <c r="G472" s="120">
        <v>16423054</v>
      </c>
      <c r="H472" s="124"/>
      <c r="I472" s="128" t="s">
        <v>3193</v>
      </c>
      <c r="J472" s="124"/>
      <c r="K472" s="124"/>
      <c r="L472" s="124"/>
      <c r="M472" s="124"/>
      <c r="N472" s="213">
        <v>14400</v>
      </c>
      <c r="O472" s="213">
        <v>0</v>
      </c>
      <c r="P472" s="124" t="s">
        <v>1315</v>
      </c>
    </row>
    <row r="473" spans="1:16" ht="63.75">
      <c r="A473" s="266" t="s">
        <v>622</v>
      </c>
      <c r="B473" s="124"/>
      <c r="C473" s="125" t="s">
        <v>715</v>
      </c>
      <c r="D473" s="119">
        <v>43126</v>
      </c>
      <c r="E473" s="120" t="s">
        <v>1886</v>
      </c>
      <c r="F473" s="120" t="s">
        <v>1316</v>
      </c>
      <c r="G473" s="120">
        <v>16423052</v>
      </c>
      <c r="H473" s="124"/>
      <c r="I473" s="128" t="s">
        <v>3194</v>
      </c>
      <c r="J473" s="124"/>
      <c r="K473" s="124"/>
      <c r="L473" s="124"/>
      <c r="M473" s="124"/>
      <c r="N473" s="213">
        <v>16139.5</v>
      </c>
      <c r="O473" s="213">
        <v>0</v>
      </c>
      <c r="P473" s="124" t="s">
        <v>1315</v>
      </c>
    </row>
    <row r="474" spans="1:16" ht="63.75">
      <c r="A474" s="266" t="s">
        <v>622</v>
      </c>
      <c r="B474" s="124"/>
      <c r="C474" s="125" t="s">
        <v>715</v>
      </c>
      <c r="D474" s="119">
        <v>43126</v>
      </c>
      <c r="E474" s="120" t="s">
        <v>1887</v>
      </c>
      <c r="F474" s="120" t="s">
        <v>1316</v>
      </c>
      <c r="G474" s="120">
        <v>16423051</v>
      </c>
      <c r="H474" s="124"/>
      <c r="I474" s="128" t="s">
        <v>3195</v>
      </c>
      <c r="J474" s="124"/>
      <c r="K474" s="124"/>
      <c r="L474" s="124"/>
      <c r="M474" s="124"/>
      <c r="N474" s="213">
        <v>51498.5</v>
      </c>
      <c r="O474" s="213">
        <v>0</v>
      </c>
      <c r="P474" s="124" t="s">
        <v>1315</v>
      </c>
    </row>
    <row r="475" spans="1:16" ht="63.75">
      <c r="A475" s="266" t="s">
        <v>622</v>
      </c>
      <c r="B475" s="124"/>
      <c r="C475" s="125" t="s">
        <v>715</v>
      </c>
      <c r="D475" s="119">
        <v>43126</v>
      </c>
      <c r="E475" s="120" t="s">
        <v>1888</v>
      </c>
      <c r="F475" s="120" t="s">
        <v>1316</v>
      </c>
      <c r="G475" s="120">
        <v>16422976</v>
      </c>
      <c r="H475" s="124"/>
      <c r="I475" s="128" t="s">
        <v>3196</v>
      </c>
      <c r="J475" s="124"/>
      <c r="K475" s="124"/>
      <c r="L475" s="124"/>
      <c r="M475" s="124"/>
      <c r="N475" s="213">
        <v>16755.5</v>
      </c>
      <c r="O475" s="213">
        <v>0</v>
      </c>
      <c r="P475" s="124" t="s">
        <v>1315</v>
      </c>
    </row>
    <row r="476" spans="1:16" ht="63.75">
      <c r="A476" s="266" t="s">
        <v>622</v>
      </c>
      <c r="B476" s="124"/>
      <c r="C476" s="125" t="s">
        <v>715</v>
      </c>
      <c r="D476" s="119">
        <v>43126</v>
      </c>
      <c r="E476" s="120" t="s">
        <v>1889</v>
      </c>
      <c r="F476" s="120" t="s">
        <v>1316</v>
      </c>
      <c r="G476" s="120">
        <v>16422974</v>
      </c>
      <c r="H476" s="124"/>
      <c r="I476" s="128" t="s">
        <v>3197</v>
      </c>
      <c r="J476" s="124"/>
      <c r="K476" s="124"/>
      <c r="L476" s="124"/>
      <c r="M476" s="124"/>
      <c r="N476" s="213">
        <v>31047</v>
      </c>
      <c r="O476" s="213">
        <v>0</v>
      </c>
      <c r="P476" s="124" t="s">
        <v>1315</v>
      </c>
    </row>
    <row r="477" spans="1:16" ht="63.75">
      <c r="A477" s="266" t="s">
        <v>622</v>
      </c>
      <c r="B477" s="124"/>
      <c r="C477" s="125" t="s">
        <v>715</v>
      </c>
      <c r="D477" s="119">
        <v>43126</v>
      </c>
      <c r="E477" s="120" t="s">
        <v>1890</v>
      </c>
      <c r="F477" s="120" t="s">
        <v>1316</v>
      </c>
      <c r="G477" s="120">
        <v>16422778</v>
      </c>
      <c r="H477" s="124"/>
      <c r="I477" s="128" t="s">
        <v>3198</v>
      </c>
      <c r="J477" s="124"/>
      <c r="K477" s="124"/>
      <c r="L477" s="124"/>
      <c r="M477" s="124"/>
      <c r="N477" s="213">
        <v>13429</v>
      </c>
      <c r="O477" s="213">
        <v>0</v>
      </c>
      <c r="P477" s="124" t="s">
        <v>1315</v>
      </c>
    </row>
    <row r="478" spans="1:16" ht="63.75">
      <c r="A478" s="266" t="s">
        <v>622</v>
      </c>
      <c r="B478" s="124"/>
      <c r="C478" s="125" t="s">
        <v>715</v>
      </c>
      <c r="D478" s="119">
        <v>43126</v>
      </c>
      <c r="E478" s="120" t="s">
        <v>1891</v>
      </c>
      <c r="F478" s="120" t="s">
        <v>1316</v>
      </c>
      <c r="G478" s="120">
        <v>16422369</v>
      </c>
      <c r="H478" s="124"/>
      <c r="I478" s="128" t="s">
        <v>3199</v>
      </c>
      <c r="J478" s="124"/>
      <c r="K478" s="124"/>
      <c r="L478" s="124"/>
      <c r="M478" s="124"/>
      <c r="N478" s="213">
        <v>65543.5</v>
      </c>
      <c r="O478" s="213">
        <v>0</v>
      </c>
      <c r="P478" s="124" t="s">
        <v>1315</v>
      </c>
    </row>
    <row r="479" spans="1:16" ht="63.75">
      <c r="A479" s="266" t="s">
        <v>622</v>
      </c>
      <c r="B479" s="124"/>
      <c r="C479" s="125" t="s">
        <v>715</v>
      </c>
      <c r="D479" s="119">
        <v>43126</v>
      </c>
      <c r="E479" s="120" t="s">
        <v>1892</v>
      </c>
      <c r="F479" s="120" t="s">
        <v>1316</v>
      </c>
      <c r="G479" s="120">
        <v>16422366</v>
      </c>
      <c r="H479" s="124"/>
      <c r="I479" s="128" t="s">
        <v>3200</v>
      </c>
      <c r="J479" s="124"/>
      <c r="K479" s="124"/>
      <c r="L479" s="124"/>
      <c r="M479" s="124"/>
      <c r="N479" s="213">
        <v>341022</v>
      </c>
      <c r="O479" s="213">
        <v>0</v>
      </c>
      <c r="P479" s="124" t="s">
        <v>1315</v>
      </c>
    </row>
    <row r="480" spans="1:16" ht="63.75">
      <c r="A480" s="266" t="s">
        <v>622</v>
      </c>
      <c r="B480" s="124"/>
      <c r="C480" s="125" t="s">
        <v>715</v>
      </c>
      <c r="D480" s="119">
        <v>43126</v>
      </c>
      <c r="E480" s="120" t="s">
        <v>1893</v>
      </c>
      <c r="F480" s="120" t="s">
        <v>1316</v>
      </c>
      <c r="G480" s="120">
        <v>16422364</v>
      </c>
      <c r="H480" s="124"/>
      <c r="I480" s="128" t="s">
        <v>3201</v>
      </c>
      <c r="J480" s="124"/>
      <c r="K480" s="124"/>
      <c r="L480" s="124"/>
      <c r="M480" s="124"/>
      <c r="N480" s="213">
        <v>19500</v>
      </c>
      <c r="O480" s="213">
        <v>0</v>
      </c>
      <c r="P480" s="124" t="s">
        <v>1315</v>
      </c>
    </row>
    <row r="481" spans="1:16" ht="63.75">
      <c r="A481" s="266" t="s">
        <v>622</v>
      </c>
      <c r="B481" s="124"/>
      <c r="C481" s="125" t="s">
        <v>715</v>
      </c>
      <c r="D481" s="119">
        <v>43126</v>
      </c>
      <c r="E481" s="120" t="s">
        <v>1894</v>
      </c>
      <c r="F481" s="120" t="s">
        <v>1316</v>
      </c>
      <c r="G481" s="120">
        <v>16422358</v>
      </c>
      <c r="H481" s="124"/>
      <c r="I481" s="128" t="s">
        <v>3202</v>
      </c>
      <c r="J481" s="124"/>
      <c r="K481" s="124"/>
      <c r="L481" s="124"/>
      <c r="M481" s="124"/>
      <c r="N481" s="213">
        <v>1800</v>
      </c>
      <c r="O481" s="213">
        <v>0</v>
      </c>
      <c r="P481" s="124" t="s">
        <v>1315</v>
      </c>
    </row>
    <row r="482" spans="1:16" ht="63.75">
      <c r="A482" s="266" t="s">
        <v>622</v>
      </c>
      <c r="B482" s="124"/>
      <c r="C482" s="125" t="s">
        <v>715</v>
      </c>
      <c r="D482" s="119">
        <v>43126</v>
      </c>
      <c r="E482" s="120" t="s">
        <v>1895</v>
      </c>
      <c r="F482" s="120" t="s">
        <v>1316</v>
      </c>
      <c r="G482" s="120">
        <v>16422351</v>
      </c>
      <c r="H482" s="124"/>
      <c r="I482" s="128" t="s">
        <v>3203</v>
      </c>
      <c r="J482" s="124"/>
      <c r="K482" s="124"/>
      <c r="L482" s="124"/>
      <c r="M482" s="124"/>
      <c r="N482" s="213">
        <v>450</v>
      </c>
      <c r="O482" s="213">
        <v>0</v>
      </c>
      <c r="P482" s="124" t="s">
        <v>1315</v>
      </c>
    </row>
    <row r="483" spans="1:16" ht="63.75">
      <c r="A483" s="266" t="s">
        <v>622</v>
      </c>
      <c r="B483" s="124"/>
      <c r="C483" s="125" t="s">
        <v>715</v>
      </c>
      <c r="D483" s="119">
        <v>43126</v>
      </c>
      <c r="E483" s="120" t="s">
        <v>1896</v>
      </c>
      <c r="F483" s="120" t="s">
        <v>1316</v>
      </c>
      <c r="G483" s="120">
        <v>16422347</v>
      </c>
      <c r="H483" s="124"/>
      <c r="I483" s="128" t="s">
        <v>3204</v>
      </c>
      <c r="J483" s="124"/>
      <c r="K483" s="124"/>
      <c r="L483" s="124"/>
      <c r="M483" s="124"/>
      <c r="N483" s="213">
        <v>450</v>
      </c>
      <c r="O483" s="213">
        <v>0</v>
      </c>
      <c r="P483" s="124" t="s">
        <v>1315</v>
      </c>
    </row>
    <row r="484" spans="1:16" ht="63.75">
      <c r="A484" s="266" t="s">
        <v>622</v>
      </c>
      <c r="B484" s="124"/>
      <c r="C484" s="125" t="s">
        <v>715</v>
      </c>
      <c r="D484" s="119">
        <v>43126</v>
      </c>
      <c r="E484" s="120" t="s">
        <v>1897</v>
      </c>
      <c r="F484" s="120" t="s">
        <v>1316</v>
      </c>
      <c r="G484" s="120">
        <v>16422345</v>
      </c>
      <c r="H484" s="124"/>
      <c r="I484" s="128" t="s">
        <v>3205</v>
      </c>
      <c r="J484" s="124"/>
      <c r="K484" s="124"/>
      <c r="L484" s="124"/>
      <c r="M484" s="124"/>
      <c r="N484" s="213">
        <v>4050</v>
      </c>
      <c r="O484" s="213">
        <v>0</v>
      </c>
      <c r="P484" s="124" t="s">
        <v>1315</v>
      </c>
    </row>
    <row r="485" spans="1:16" ht="63.75">
      <c r="A485" s="266" t="s">
        <v>622</v>
      </c>
      <c r="B485" s="124"/>
      <c r="C485" s="125" t="s">
        <v>715</v>
      </c>
      <c r="D485" s="119">
        <v>43126</v>
      </c>
      <c r="E485" s="120" t="s">
        <v>1898</v>
      </c>
      <c r="F485" s="120" t="s">
        <v>1316</v>
      </c>
      <c r="G485" s="120">
        <v>16422344</v>
      </c>
      <c r="H485" s="124"/>
      <c r="I485" s="128" t="s">
        <v>3206</v>
      </c>
      <c r="J485" s="124"/>
      <c r="K485" s="124"/>
      <c r="L485" s="124"/>
      <c r="M485" s="124"/>
      <c r="N485" s="213">
        <v>2700</v>
      </c>
      <c r="O485" s="213">
        <v>0</v>
      </c>
      <c r="P485" s="124" t="s">
        <v>1315</v>
      </c>
    </row>
    <row r="486" spans="1:16" ht="63.75">
      <c r="A486" s="266" t="s">
        <v>622</v>
      </c>
      <c r="B486" s="124"/>
      <c r="C486" s="125" t="s">
        <v>715</v>
      </c>
      <c r="D486" s="119">
        <v>43126</v>
      </c>
      <c r="E486" s="120" t="s">
        <v>1899</v>
      </c>
      <c r="F486" s="120" t="s">
        <v>1316</v>
      </c>
      <c r="G486" s="120">
        <v>16421989</v>
      </c>
      <c r="H486" s="124"/>
      <c r="I486" s="128" t="s">
        <v>3207</v>
      </c>
      <c r="J486" s="124"/>
      <c r="K486" s="124"/>
      <c r="L486" s="124"/>
      <c r="M486" s="124"/>
      <c r="N486" s="213">
        <v>5667</v>
      </c>
      <c r="O486" s="213">
        <v>0</v>
      </c>
      <c r="P486" s="124" t="s">
        <v>1315</v>
      </c>
    </row>
    <row r="487" spans="1:16" ht="63.75">
      <c r="A487" s="266" t="s">
        <v>622</v>
      </c>
      <c r="B487" s="124"/>
      <c r="C487" s="125" t="s">
        <v>715</v>
      </c>
      <c r="D487" s="119">
        <v>43126</v>
      </c>
      <c r="E487" s="120" t="s">
        <v>1900</v>
      </c>
      <c r="F487" s="120" t="s">
        <v>1316</v>
      </c>
      <c r="G487" s="120">
        <v>16421985</v>
      </c>
      <c r="H487" s="124"/>
      <c r="I487" s="128" t="s">
        <v>3208</v>
      </c>
      <c r="J487" s="124"/>
      <c r="K487" s="124"/>
      <c r="L487" s="124"/>
      <c r="M487" s="124"/>
      <c r="N487" s="213">
        <v>4500</v>
      </c>
      <c r="O487" s="213">
        <v>0</v>
      </c>
      <c r="P487" s="124" t="s">
        <v>1315</v>
      </c>
    </row>
    <row r="488" spans="1:16" ht="63.75">
      <c r="A488" s="266" t="s">
        <v>622</v>
      </c>
      <c r="B488" s="124"/>
      <c r="C488" s="125" t="s">
        <v>715</v>
      </c>
      <c r="D488" s="119">
        <v>43126</v>
      </c>
      <c r="E488" s="120" t="s">
        <v>1901</v>
      </c>
      <c r="F488" s="120" t="s">
        <v>1316</v>
      </c>
      <c r="G488" s="120">
        <v>16421982</v>
      </c>
      <c r="H488" s="124"/>
      <c r="I488" s="128" t="s">
        <v>3209</v>
      </c>
      <c r="J488" s="124"/>
      <c r="K488" s="124"/>
      <c r="L488" s="124"/>
      <c r="M488" s="124"/>
      <c r="N488" s="213">
        <v>11700</v>
      </c>
      <c r="O488" s="213">
        <v>0</v>
      </c>
      <c r="P488" s="124" t="s">
        <v>1315</v>
      </c>
    </row>
    <row r="489" spans="1:16" ht="63.75">
      <c r="A489" s="266" t="s">
        <v>622</v>
      </c>
      <c r="B489" s="124"/>
      <c r="C489" s="125" t="s">
        <v>715</v>
      </c>
      <c r="D489" s="119">
        <v>43126</v>
      </c>
      <c r="E489" s="120" t="s">
        <v>1902</v>
      </c>
      <c r="F489" s="120" t="s">
        <v>1316</v>
      </c>
      <c r="G489" s="120">
        <v>16421980</v>
      </c>
      <c r="H489" s="124"/>
      <c r="I489" s="128" t="s">
        <v>3210</v>
      </c>
      <c r="J489" s="124"/>
      <c r="K489" s="124"/>
      <c r="L489" s="124"/>
      <c r="M489" s="124"/>
      <c r="N489" s="213">
        <v>7200</v>
      </c>
      <c r="O489" s="213">
        <v>0</v>
      </c>
      <c r="P489" s="124" t="s">
        <v>1315</v>
      </c>
    </row>
    <row r="490" spans="1:16" ht="63.75">
      <c r="A490" s="266" t="s">
        <v>622</v>
      </c>
      <c r="B490" s="124"/>
      <c r="C490" s="125" t="s">
        <v>715</v>
      </c>
      <c r="D490" s="119">
        <v>43126</v>
      </c>
      <c r="E490" s="120" t="s">
        <v>1903</v>
      </c>
      <c r="F490" s="120" t="s">
        <v>1316</v>
      </c>
      <c r="G490" s="120">
        <v>16421577</v>
      </c>
      <c r="H490" s="124"/>
      <c r="I490" s="128" t="s">
        <v>3211</v>
      </c>
      <c r="J490" s="124"/>
      <c r="K490" s="124"/>
      <c r="L490" s="124"/>
      <c r="M490" s="124"/>
      <c r="N490" s="213">
        <v>3000</v>
      </c>
      <c r="O490" s="213">
        <v>0</v>
      </c>
      <c r="P490" s="124" t="s">
        <v>1315</v>
      </c>
    </row>
    <row r="491" spans="1:16" ht="63.75">
      <c r="A491" s="266" t="s">
        <v>622</v>
      </c>
      <c r="B491" s="124"/>
      <c r="C491" s="125" t="s">
        <v>715</v>
      </c>
      <c r="D491" s="119">
        <v>43126</v>
      </c>
      <c r="E491" s="120" t="s">
        <v>1904</v>
      </c>
      <c r="F491" s="120" t="s">
        <v>1316</v>
      </c>
      <c r="G491" s="120">
        <v>16421492</v>
      </c>
      <c r="H491" s="124"/>
      <c r="I491" s="128" t="s">
        <v>3212</v>
      </c>
      <c r="J491" s="124"/>
      <c r="K491" s="124"/>
      <c r="L491" s="124"/>
      <c r="M491" s="124"/>
      <c r="N491" s="213">
        <v>42000</v>
      </c>
      <c r="O491" s="213">
        <v>0</v>
      </c>
      <c r="P491" s="124" t="s">
        <v>1315</v>
      </c>
    </row>
    <row r="492" spans="1:16" ht="63.75">
      <c r="A492" s="266" t="s">
        <v>622</v>
      </c>
      <c r="B492" s="124"/>
      <c r="C492" s="125" t="s">
        <v>715</v>
      </c>
      <c r="D492" s="119">
        <v>43126</v>
      </c>
      <c r="E492" s="120" t="s">
        <v>1905</v>
      </c>
      <c r="F492" s="120" t="s">
        <v>1316</v>
      </c>
      <c r="G492" s="120">
        <v>16421392</v>
      </c>
      <c r="H492" s="124"/>
      <c r="I492" s="128" t="s">
        <v>3213</v>
      </c>
      <c r="J492" s="124"/>
      <c r="K492" s="124"/>
      <c r="L492" s="124"/>
      <c r="M492" s="124"/>
      <c r="N492" s="213">
        <v>9000</v>
      </c>
      <c r="O492" s="213">
        <v>0</v>
      </c>
      <c r="P492" s="124" t="s">
        <v>1315</v>
      </c>
    </row>
    <row r="493" spans="1:16" ht="76.5">
      <c r="A493" s="266">
        <v>291</v>
      </c>
      <c r="B493" s="124"/>
      <c r="C493" s="125" t="s">
        <v>794</v>
      </c>
      <c r="D493" s="119">
        <v>43129</v>
      </c>
      <c r="E493" s="120" t="s">
        <v>1906</v>
      </c>
      <c r="F493" s="120" t="s">
        <v>6</v>
      </c>
      <c r="G493" s="120">
        <v>935535</v>
      </c>
      <c r="H493" s="124"/>
      <c r="I493" s="128" t="s">
        <v>3214</v>
      </c>
      <c r="J493" s="124"/>
      <c r="K493" s="124"/>
      <c r="L493" s="124"/>
      <c r="M493" s="124"/>
      <c r="N493" s="213">
        <v>0</v>
      </c>
      <c r="O493" s="213">
        <v>4170600</v>
      </c>
      <c r="P493" s="124" t="s">
        <v>1315</v>
      </c>
    </row>
    <row r="494" spans="1:16" ht="51">
      <c r="A494" s="266" t="s">
        <v>622</v>
      </c>
      <c r="B494" s="124"/>
      <c r="C494" s="125" t="s">
        <v>715</v>
      </c>
      <c r="D494" s="119">
        <v>43129</v>
      </c>
      <c r="E494" s="120" t="s">
        <v>1907</v>
      </c>
      <c r="F494" s="120" t="s">
        <v>6</v>
      </c>
      <c r="G494" s="120">
        <v>935588</v>
      </c>
      <c r="H494" s="124"/>
      <c r="I494" s="128" t="s">
        <v>1388</v>
      </c>
      <c r="J494" s="124"/>
      <c r="K494" s="124"/>
      <c r="L494" s="124"/>
      <c r="M494" s="124"/>
      <c r="N494" s="213">
        <v>0</v>
      </c>
      <c r="O494" s="213">
        <v>621.37</v>
      </c>
      <c r="P494" s="124" t="s">
        <v>1315</v>
      </c>
    </row>
    <row r="495" spans="1:16" ht="76.5">
      <c r="A495" s="266" t="s">
        <v>620</v>
      </c>
      <c r="B495" s="124"/>
      <c r="C495" s="125" t="s">
        <v>714</v>
      </c>
      <c r="D495" s="119">
        <v>43129</v>
      </c>
      <c r="E495" s="120" t="s">
        <v>1908</v>
      </c>
      <c r="F495" s="120" t="s">
        <v>6</v>
      </c>
      <c r="G495" s="120">
        <v>935633</v>
      </c>
      <c r="H495" s="124"/>
      <c r="I495" s="128" t="s">
        <v>3215</v>
      </c>
      <c r="J495" s="124"/>
      <c r="K495" s="124"/>
      <c r="L495" s="124"/>
      <c r="M495" s="124"/>
      <c r="N495" s="213">
        <v>0</v>
      </c>
      <c r="O495" s="213">
        <v>18000</v>
      </c>
      <c r="P495" s="124" t="s">
        <v>1315</v>
      </c>
    </row>
    <row r="496" spans="1:16" ht="102">
      <c r="A496" s="266">
        <v>25</v>
      </c>
      <c r="B496" s="124"/>
      <c r="C496" s="125" t="s">
        <v>694</v>
      </c>
      <c r="D496" s="119">
        <v>43129</v>
      </c>
      <c r="E496" s="120" t="s">
        <v>1909</v>
      </c>
      <c r="F496" s="120" t="s">
        <v>6</v>
      </c>
      <c r="G496" s="120">
        <v>912212</v>
      </c>
      <c r="H496" s="124"/>
      <c r="I496" s="128" t="s">
        <v>3216</v>
      </c>
      <c r="J496" s="124"/>
      <c r="K496" s="124"/>
      <c r="L496" s="124"/>
      <c r="M496" s="124"/>
      <c r="N496" s="213">
        <v>0</v>
      </c>
      <c r="O496" s="213">
        <v>281136.99</v>
      </c>
      <c r="P496" s="124" t="s">
        <v>1315</v>
      </c>
    </row>
    <row r="497" spans="1:16">
      <c r="A497" s="266" t="s">
        <v>1371</v>
      </c>
      <c r="B497" s="124"/>
      <c r="C497" s="125" t="s">
        <v>1371</v>
      </c>
      <c r="D497" s="119">
        <v>43129</v>
      </c>
      <c r="E497" s="120" t="s">
        <v>1910</v>
      </c>
      <c r="F497" s="120" t="s">
        <v>13</v>
      </c>
      <c r="G497" s="120">
        <v>378757</v>
      </c>
      <c r="H497" s="124"/>
      <c r="I497" s="128" t="s">
        <v>1398</v>
      </c>
      <c r="J497" s="124"/>
      <c r="K497" s="124"/>
      <c r="L497" s="124"/>
      <c r="M497" s="124"/>
      <c r="N497" s="213">
        <v>23863988.190000001</v>
      </c>
      <c r="O497" s="213">
        <v>0</v>
      </c>
      <c r="P497" s="124" t="s">
        <v>1315</v>
      </c>
    </row>
    <row r="498" spans="1:16">
      <c r="A498" s="266" t="s">
        <v>1371</v>
      </c>
      <c r="B498" s="124"/>
      <c r="C498" s="125" t="s">
        <v>1371</v>
      </c>
      <c r="D498" s="119">
        <v>43129</v>
      </c>
      <c r="E498" s="120" t="s">
        <v>1911</v>
      </c>
      <c r="F498" s="120" t="s">
        <v>13</v>
      </c>
      <c r="G498" s="120">
        <v>378759</v>
      </c>
      <c r="H498" s="124"/>
      <c r="I498" s="128" t="s">
        <v>1398</v>
      </c>
      <c r="J498" s="124"/>
      <c r="K498" s="124"/>
      <c r="L498" s="124"/>
      <c r="M498" s="124"/>
      <c r="N498" s="213">
        <v>9191174.4600000009</v>
      </c>
      <c r="O498" s="213">
        <v>0</v>
      </c>
      <c r="P498" s="124" t="s">
        <v>1315</v>
      </c>
    </row>
    <row r="499" spans="1:16">
      <c r="A499" s="266" t="s">
        <v>1371</v>
      </c>
      <c r="B499" s="124"/>
      <c r="C499" s="125" t="s">
        <v>1371</v>
      </c>
      <c r="D499" s="119">
        <v>43129</v>
      </c>
      <c r="E499" s="120" t="s">
        <v>1912</v>
      </c>
      <c r="F499" s="120" t="s">
        <v>13</v>
      </c>
      <c r="G499" s="120">
        <v>378761</v>
      </c>
      <c r="H499" s="124"/>
      <c r="I499" s="128" t="s">
        <v>1398</v>
      </c>
      <c r="J499" s="124"/>
      <c r="K499" s="124"/>
      <c r="L499" s="124"/>
      <c r="M499" s="124"/>
      <c r="N499" s="213">
        <v>109892607.92</v>
      </c>
      <c r="O499" s="213">
        <v>0</v>
      </c>
      <c r="P499" s="124" t="s">
        <v>1315</v>
      </c>
    </row>
    <row r="500" spans="1:16">
      <c r="A500" s="266" t="s">
        <v>1371</v>
      </c>
      <c r="B500" s="124"/>
      <c r="C500" s="125" t="s">
        <v>1371</v>
      </c>
      <c r="D500" s="119">
        <v>43129</v>
      </c>
      <c r="E500" s="120" t="s">
        <v>1913</v>
      </c>
      <c r="F500" s="120" t="s">
        <v>13</v>
      </c>
      <c r="G500" s="120">
        <v>378763</v>
      </c>
      <c r="H500" s="124"/>
      <c r="I500" s="128" t="s">
        <v>1398</v>
      </c>
      <c r="J500" s="124"/>
      <c r="K500" s="124"/>
      <c r="L500" s="124"/>
      <c r="M500" s="124"/>
      <c r="N500" s="213">
        <v>47231779.759999998</v>
      </c>
      <c r="O500" s="213">
        <v>0</v>
      </c>
      <c r="P500" s="124" t="s">
        <v>1315</v>
      </c>
    </row>
    <row r="501" spans="1:16">
      <c r="A501" s="266" t="s">
        <v>1371</v>
      </c>
      <c r="B501" s="124"/>
      <c r="C501" s="125" t="s">
        <v>1371</v>
      </c>
      <c r="D501" s="119">
        <v>43129</v>
      </c>
      <c r="E501" s="120" t="s">
        <v>1914</v>
      </c>
      <c r="F501" s="120" t="s">
        <v>13</v>
      </c>
      <c r="G501" s="120">
        <v>378765</v>
      </c>
      <c r="H501" s="124"/>
      <c r="I501" s="128" t="s">
        <v>1398</v>
      </c>
      <c r="J501" s="124"/>
      <c r="K501" s="124"/>
      <c r="L501" s="124"/>
      <c r="M501" s="124"/>
      <c r="N501" s="213">
        <v>10874.06</v>
      </c>
      <c r="O501" s="213">
        <v>0</v>
      </c>
      <c r="P501" s="124" t="s">
        <v>1315</v>
      </c>
    </row>
    <row r="502" spans="1:16">
      <c r="A502" s="266" t="s">
        <v>1371</v>
      </c>
      <c r="B502" s="124"/>
      <c r="C502" s="125" t="s">
        <v>1371</v>
      </c>
      <c r="D502" s="119">
        <v>43129</v>
      </c>
      <c r="E502" s="120" t="s">
        <v>1915</v>
      </c>
      <c r="F502" s="120" t="s">
        <v>13</v>
      </c>
      <c r="G502" s="120">
        <v>378767</v>
      </c>
      <c r="H502" s="124"/>
      <c r="I502" s="128" t="s">
        <v>1398</v>
      </c>
      <c r="J502" s="124"/>
      <c r="K502" s="124"/>
      <c r="L502" s="124"/>
      <c r="M502" s="124"/>
      <c r="N502" s="213">
        <v>17377.41</v>
      </c>
      <c r="O502" s="213">
        <v>0</v>
      </c>
      <c r="P502" s="124" t="s">
        <v>1315</v>
      </c>
    </row>
    <row r="503" spans="1:16">
      <c r="A503" s="266" t="s">
        <v>1371</v>
      </c>
      <c r="B503" s="124"/>
      <c r="C503" s="125" t="s">
        <v>1371</v>
      </c>
      <c r="D503" s="119">
        <v>43129</v>
      </c>
      <c r="E503" s="120" t="s">
        <v>1916</v>
      </c>
      <c r="F503" s="120" t="s">
        <v>13</v>
      </c>
      <c r="G503" s="120">
        <v>378769</v>
      </c>
      <c r="H503" s="124"/>
      <c r="I503" s="128" t="s">
        <v>1398</v>
      </c>
      <c r="J503" s="124"/>
      <c r="K503" s="124"/>
      <c r="L503" s="124"/>
      <c r="M503" s="124"/>
      <c r="N503" s="213">
        <v>1072.22</v>
      </c>
      <c r="O503" s="213">
        <v>0</v>
      </c>
      <c r="P503" s="124" t="s">
        <v>1315</v>
      </c>
    </row>
    <row r="504" spans="1:16">
      <c r="A504" s="266" t="s">
        <v>1371</v>
      </c>
      <c r="B504" s="124"/>
      <c r="C504" s="125" t="s">
        <v>1371</v>
      </c>
      <c r="D504" s="119">
        <v>43129</v>
      </c>
      <c r="E504" s="120" t="s">
        <v>1917</v>
      </c>
      <c r="F504" s="120" t="s">
        <v>13</v>
      </c>
      <c r="G504" s="120">
        <v>378771</v>
      </c>
      <c r="H504" s="124"/>
      <c r="I504" s="128" t="s">
        <v>1398</v>
      </c>
      <c r="J504" s="124"/>
      <c r="K504" s="124"/>
      <c r="L504" s="124"/>
      <c r="M504" s="124"/>
      <c r="N504" s="213">
        <v>16580.349999999999</v>
      </c>
      <c r="O504" s="213">
        <v>0</v>
      </c>
      <c r="P504" s="124" t="s">
        <v>1315</v>
      </c>
    </row>
    <row r="505" spans="1:16">
      <c r="A505" s="266" t="s">
        <v>1371</v>
      </c>
      <c r="B505" s="124"/>
      <c r="C505" s="125" t="s">
        <v>1371</v>
      </c>
      <c r="D505" s="119">
        <v>43129</v>
      </c>
      <c r="E505" s="120" t="s">
        <v>1918</v>
      </c>
      <c r="F505" s="120" t="s">
        <v>13</v>
      </c>
      <c r="G505" s="120">
        <v>378773</v>
      </c>
      <c r="H505" s="124"/>
      <c r="I505" s="128" t="s">
        <v>1398</v>
      </c>
      <c r="J505" s="124"/>
      <c r="K505" s="124"/>
      <c r="L505" s="124"/>
      <c r="M505" s="124"/>
      <c r="N505" s="213">
        <v>16580.349999999999</v>
      </c>
      <c r="O505" s="213">
        <v>0</v>
      </c>
      <c r="P505" s="124" t="s">
        <v>1315</v>
      </c>
    </row>
    <row r="506" spans="1:16">
      <c r="A506" s="266" t="s">
        <v>1371</v>
      </c>
      <c r="B506" s="124"/>
      <c r="C506" s="125" t="s">
        <v>1371</v>
      </c>
      <c r="D506" s="119">
        <v>43129</v>
      </c>
      <c r="E506" s="120" t="s">
        <v>1919</v>
      </c>
      <c r="F506" s="120" t="s">
        <v>13</v>
      </c>
      <c r="G506" s="120">
        <v>378775</v>
      </c>
      <c r="H506" s="124"/>
      <c r="I506" s="128" t="s">
        <v>1398</v>
      </c>
      <c r="J506" s="124"/>
      <c r="K506" s="124"/>
      <c r="L506" s="124"/>
      <c r="M506" s="124"/>
      <c r="N506" s="213">
        <v>16580.349999999999</v>
      </c>
      <c r="O506" s="213">
        <v>0</v>
      </c>
      <c r="P506" s="124" t="s">
        <v>1315</v>
      </c>
    </row>
    <row r="507" spans="1:16">
      <c r="A507" s="266" t="s">
        <v>1371</v>
      </c>
      <c r="B507" s="124"/>
      <c r="C507" s="125" t="s">
        <v>1371</v>
      </c>
      <c r="D507" s="119">
        <v>43129</v>
      </c>
      <c r="E507" s="120" t="s">
        <v>1920</v>
      </c>
      <c r="F507" s="120" t="s">
        <v>13</v>
      </c>
      <c r="G507" s="120">
        <v>378777</v>
      </c>
      <c r="H507" s="124"/>
      <c r="I507" s="128" t="s">
        <v>1398</v>
      </c>
      <c r="J507" s="124"/>
      <c r="K507" s="124"/>
      <c r="L507" s="124"/>
      <c r="M507" s="124"/>
      <c r="N507" s="213">
        <v>16580.349999999999</v>
      </c>
      <c r="O507" s="213">
        <v>0</v>
      </c>
      <c r="P507" s="124" t="s">
        <v>1315</v>
      </c>
    </row>
    <row r="508" spans="1:16">
      <c r="A508" s="266" t="s">
        <v>1371</v>
      </c>
      <c r="B508" s="124"/>
      <c r="C508" s="125" t="s">
        <v>1371</v>
      </c>
      <c r="D508" s="119">
        <v>43129</v>
      </c>
      <c r="E508" s="120" t="s">
        <v>1921</v>
      </c>
      <c r="F508" s="120" t="s">
        <v>13</v>
      </c>
      <c r="G508" s="120">
        <v>378779</v>
      </c>
      <c r="H508" s="124"/>
      <c r="I508" s="128" t="s">
        <v>1398</v>
      </c>
      <c r="J508" s="124"/>
      <c r="K508" s="124"/>
      <c r="L508" s="124"/>
      <c r="M508" s="124"/>
      <c r="N508" s="213">
        <v>314878.53000000003</v>
      </c>
      <c r="O508" s="213">
        <v>0</v>
      </c>
      <c r="P508" s="124" t="s">
        <v>1315</v>
      </c>
    </row>
    <row r="509" spans="1:16">
      <c r="A509" s="266" t="s">
        <v>1371</v>
      </c>
      <c r="B509" s="124"/>
      <c r="C509" s="125" t="s">
        <v>1371</v>
      </c>
      <c r="D509" s="119">
        <v>43129</v>
      </c>
      <c r="E509" s="120" t="s">
        <v>1922</v>
      </c>
      <c r="F509" s="120" t="s">
        <v>13</v>
      </c>
      <c r="G509" s="120">
        <v>378781</v>
      </c>
      <c r="H509" s="124"/>
      <c r="I509" s="128" t="s">
        <v>1398</v>
      </c>
      <c r="J509" s="124"/>
      <c r="K509" s="124"/>
      <c r="L509" s="124"/>
      <c r="M509" s="124"/>
      <c r="N509" s="213">
        <v>6141.62</v>
      </c>
      <c r="O509" s="213">
        <v>0</v>
      </c>
      <c r="P509" s="124" t="s">
        <v>1315</v>
      </c>
    </row>
    <row r="510" spans="1:16">
      <c r="A510" s="266" t="s">
        <v>1371</v>
      </c>
      <c r="B510" s="124"/>
      <c r="C510" s="125" t="s">
        <v>1371</v>
      </c>
      <c r="D510" s="119">
        <v>43129</v>
      </c>
      <c r="E510" s="120" t="s">
        <v>1923</v>
      </c>
      <c r="F510" s="120" t="s">
        <v>13</v>
      </c>
      <c r="G510" s="120">
        <v>378783</v>
      </c>
      <c r="H510" s="124"/>
      <c r="I510" s="128" t="s">
        <v>1398</v>
      </c>
      <c r="J510" s="124"/>
      <c r="K510" s="124"/>
      <c r="L510" s="124"/>
      <c r="M510" s="124"/>
      <c r="N510" s="213">
        <v>378.95</v>
      </c>
      <c r="O510" s="213">
        <v>0</v>
      </c>
      <c r="P510" s="124" t="s">
        <v>1315</v>
      </c>
    </row>
    <row r="511" spans="1:16">
      <c r="A511" s="266" t="s">
        <v>1371</v>
      </c>
      <c r="B511" s="124"/>
      <c r="C511" s="125" t="s">
        <v>1371</v>
      </c>
      <c r="D511" s="119">
        <v>43129</v>
      </c>
      <c r="E511" s="120" t="s">
        <v>1924</v>
      </c>
      <c r="F511" s="120" t="s">
        <v>13</v>
      </c>
      <c r="G511" s="120">
        <v>378785</v>
      </c>
      <c r="H511" s="124"/>
      <c r="I511" s="128" t="s">
        <v>1398</v>
      </c>
      <c r="J511" s="124"/>
      <c r="K511" s="124"/>
      <c r="L511" s="124"/>
      <c r="M511" s="124"/>
      <c r="N511" s="213">
        <v>1356.08</v>
      </c>
      <c r="O511" s="213">
        <v>0</v>
      </c>
      <c r="P511" s="124" t="s">
        <v>1315</v>
      </c>
    </row>
    <row r="512" spans="1:16">
      <c r="A512" s="266" t="s">
        <v>1371</v>
      </c>
      <c r="B512" s="124"/>
      <c r="C512" s="125" t="s">
        <v>1371</v>
      </c>
      <c r="D512" s="119">
        <v>43129</v>
      </c>
      <c r="E512" s="120" t="s">
        <v>1925</v>
      </c>
      <c r="F512" s="120" t="s">
        <v>13</v>
      </c>
      <c r="G512" s="120">
        <v>378787</v>
      </c>
      <c r="H512" s="124"/>
      <c r="I512" s="128" t="s">
        <v>1398</v>
      </c>
      <c r="J512" s="124"/>
      <c r="K512" s="124"/>
      <c r="L512" s="124"/>
      <c r="M512" s="124"/>
      <c r="N512" s="213">
        <v>5859.88</v>
      </c>
      <c r="O512" s="213">
        <v>0</v>
      </c>
      <c r="P512" s="124" t="s">
        <v>1315</v>
      </c>
    </row>
    <row r="513" spans="1:16">
      <c r="A513" s="266" t="s">
        <v>1371</v>
      </c>
      <c r="B513" s="124"/>
      <c r="C513" s="125" t="s">
        <v>1371</v>
      </c>
      <c r="D513" s="119">
        <v>43129</v>
      </c>
      <c r="E513" s="120" t="s">
        <v>1926</v>
      </c>
      <c r="F513" s="120" t="s">
        <v>13</v>
      </c>
      <c r="G513" s="120">
        <v>378789</v>
      </c>
      <c r="H513" s="124"/>
      <c r="I513" s="128" t="s">
        <v>1398</v>
      </c>
      <c r="J513" s="124"/>
      <c r="K513" s="124"/>
      <c r="L513" s="124"/>
      <c r="M513" s="124"/>
      <c r="N513" s="213">
        <v>5859.88</v>
      </c>
      <c r="O513" s="213">
        <v>0</v>
      </c>
      <c r="P513" s="124" t="s">
        <v>1315</v>
      </c>
    </row>
    <row r="514" spans="1:16">
      <c r="A514" s="266" t="s">
        <v>1371</v>
      </c>
      <c r="B514" s="124"/>
      <c r="C514" s="125" t="s">
        <v>1371</v>
      </c>
      <c r="D514" s="119">
        <v>43129</v>
      </c>
      <c r="E514" s="120" t="s">
        <v>1927</v>
      </c>
      <c r="F514" s="120" t="s">
        <v>13</v>
      </c>
      <c r="G514" s="120">
        <v>378791</v>
      </c>
      <c r="H514" s="124"/>
      <c r="I514" s="128" t="s">
        <v>1398</v>
      </c>
      <c r="J514" s="124"/>
      <c r="K514" s="124"/>
      <c r="L514" s="124"/>
      <c r="M514" s="124"/>
      <c r="N514" s="213">
        <v>5859.88</v>
      </c>
      <c r="O514" s="213">
        <v>0</v>
      </c>
      <c r="P514" s="124" t="s">
        <v>1315</v>
      </c>
    </row>
    <row r="515" spans="1:16">
      <c r="A515" s="266" t="s">
        <v>1371</v>
      </c>
      <c r="B515" s="124"/>
      <c r="C515" s="125" t="s">
        <v>1371</v>
      </c>
      <c r="D515" s="119">
        <v>43129</v>
      </c>
      <c r="E515" s="120" t="s">
        <v>1928</v>
      </c>
      <c r="F515" s="120" t="s">
        <v>13</v>
      </c>
      <c r="G515" s="120">
        <v>378793</v>
      </c>
      <c r="H515" s="124"/>
      <c r="I515" s="128" t="s">
        <v>1398</v>
      </c>
      <c r="J515" s="124"/>
      <c r="K515" s="124"/>
      <c r="L515" s="124"/>
      <c r="M515" s="124"/>
      <c r="N515" s="213">
        <v>5859.88</v>
      </c>
      <c r="O515" s="213">
        <v>0</v>
      </c>
      <c r="P515" s="124" t="s">
        <v>1315</v>
      </c>
    </row>
    <row r="516" spans="1:16">
      <c r="A516" s="266" t="s">
        <v>1371</v>
      </c>
      <c r="B516" s="124"/>
      <c r="C516" s="125" t="s">
        <v>1371</v>
      </c>
      <c r="D516" s="119">
        <v>43129</v>
      </c>
      <c r="E516" s="120" t="s">
        <v>1929</v>
      </c>
      <c r="F516" s="120" t="s">
        <v>13</v>
      </c>
      <c r="G516" s="120">
        <v>378795</v>
      </c>
      <c r="H516" s="124"/>
      <c r="I516" s="128" t="s">
        <v>1398</v>
      </c>
      <c r="J516" s="124"/>
      <c r="K516" s="124"/>
      <c r="L516" s="124"/>
      <c r="M516" s="124"/>
      <c r="N516" s="213">
        <v>47729.14</v>
      </c>
      <c r="O516" s="213">
        <v>0</v>
      </c>
      <c r="P516" s="124" t="s">
        <v>1315</v>
      </c>
    </row>
    <row r="517" spans="1:16">
      <c r="A517" s="266" t="s">
        <v>1371</v>
      </c>
      <c r="B517" s="124"/>
      <c r="C517" s="125" t="s">
        <v>1371</v>
      </c>
      <c r="D517" s="119">
        <v>43129</v>
      </c>
      <c r="E517" s="120" t="s">
        <v>1930</v>
      </c>
      <c r="F517" s="120" t="s">
        <v>13</v>
      </c>
      <c r="G517" s="120">
        <v>378797</v>
      </c>
      <c r="H517" s="124"/>
      <c r="I517" s="128" t="s">
        <v>1398</v>
      </c>
      <c r="J517" s="124"/>
      <c r="K517" s="124"/>
      <c r="L517" s="124"/>
      <c r="M517" s="124"/>
      <c r="N517" s="213">
        <v>2945</v>
      </c>
      <c r="O517" s="213">
        <v>0</v>
      </c>
      <c r="P517" s="124" t="s">
        <v>1315</v>
      </c>
    </row>
    <row r="518" spans="1:16">
      <c r="A518" s="266" t="s">
        <v>1371</v>
      </c>
      <c r="B518" s="124"/>
      <c r="C518" s="125" t="s">
        <v>1371</v>
      </c>
      <c r="D518" s="119">
        <v>43129</v>
      </c>
      <c r="E518" s="120" t="s">
        <v>1931</v>
      </c>
      <c r="F518" s="120" t="s">
        <v>13</v>
      </c>
      <c r="G518" s="120">
        <v>378799</v>
      </c>
      <c r="H518" s="124"/>
      <c r="I518" s="128" t="s">
        <v>1398</v>
      </c>
      <c r="J518" s="124"/>
      <c r="K518" s="124"/>
      <c r="L518" s="124"/>
      <c r="M518" s="124"/>
      <c r="N518" s="213">
        <v>10538.61</v>
      </c>
      <c r="O518" s="213">
        <v>0</v>
      </c>
      <c r="P518" s="124" t="s">
        <v>1315</v>
      </c>
    </row>
    <row r="519" spans="1:16">
      <c r="A519" s="266" t="s">
        <v>1371</v>
      </c>
      <c r="B519" s="124"/>
      <c r="C519" s="125" t="s">
        <v>1371</v>
      </c>
      <c r="D519" s="119">
        <v>43129</v>
      </c>
      <c r="E519" s="120" t="s">
        <v>1932</v>
      </c>
      <c r="F519" s="120" t="s">
        <v>13</v>
      </c>
      <c r="G519" s="120">
        <v>378801</v>
      </c>
      <c r="H519" s="124"/>
      <c r="I519" s="128" t="s">
        <v>1398</v>
      </c>
      <c r="J519" s="124"/>
      <c r="K519" s="124"/>
      <c r="L519" s="124"/>
      <c r="M519" s="124"/>
      <c r="N519" s="213">
        <v>45539.839999999997</v>
      </c>
      <c r="O519" s="213">
        <v>0</v>
      </c>
      <c r="P519" s="124" t="s">
        <v>1315</v>
      </c>
    </row>
    <row r="520" spans="1:16">
      <c r="A520" s="266" t="s">
        <v>1371</v>
      </c>
      <c r="B520" s="124"/>
      <c r="C520" s="125" t="s">
        <v>1371</v>
      </c>
      <c r="D520" s="119">
        <v>43129</v>
      </c>
      <c r="E520" s="120" t="s">
        <v>1933</v>
      </c>
      <c r="F520" s="120" t="s">
        <v>13</v>
      </c>
      <c r="G520" s="120">
        <v>378803</v>
      </c>
      <c r="H520" s="124"/>
      <c r="I520" s="128" t="s">
        <v>1398</v>
      </c>
      <c r="J520" s="124"/>
      <c r="K520" s="124"/>
      <c r="L520" s="124"/>
      <c r="M520" s="124"/>
      <c r="N520" s="213">
        <v>45539.839999999997</v>
      </c>
      <c r="O520" s="213">
        <v>0</v>
      </c>
      <c r="P520" s="124" t="s">
        <v>1315</v>
      </c>
    </row>
    <row r="521" spans="1:16">
      <c r="A521" s="266" t="s">
        <v>1371</v>
      </c>
      <c r="B521" s="124"/>
      <c r="C521" s="125" t="s">
        <v>1371</v>
      </c>
      <c r="D521" s="119">
        <v>43129</v>
      </c>
      <c r="E521" s="120" t="s">
        <v>1934</v>
      </c>
      <c r="F521" s="120" t="s">
        <v>13</v>
      </c>
      <c r="G521" s="120">
        <v>378805</v>
      </c>
      <c r="H521" s="124"/>
      <c r="I521" s="128" t="s">
        <v>1398</v>
      </c>
      <c r="J521" s="124"/>
      <c r="K521" s="124"/>
      <c r="L521" s="124"/>
      <c r="M521" s="124"/>
      <c r="N521" s="213">
        <v>45539.839999999997</v>
      </c>
      <c r="O521" s="213">
        <v>0</v>
      </c>
      <c r="P521" s="124" t="s">
        <v>1315</v>
      </c>
    </row>
    <row r="522" spans="1:16">
      <c r="A522" s="266" t="s">
        <v>1371</v>
      </c>
      <c r="B522" s="124"/>
      <c r="C522" s="125" t="s">
        <v>1371</v>
      </c>
      <c r="D522" s="119">
        <v>43129</v>
      </c>
      <c r="E522" s="120" t="s">
        <v>1935</v>
      </c>
      <c r="F522" s="120" t="s">
        <v>13</v>
      </c>
      <c r="G522" s="120">
        <v>378807</v>
      </c>
      <c r="H522" s="124"/>
      <c r="I522" s="128" t="s">
        <v>1398</v>
      </c>
      <c r="J522" s="124"/>
      <c r="K522" s="124"/>
      <c r="L522" s="124"/>
      <c r="M522" s="124"/>
      <c r="N522" s="213">
        <v>45539.839999999997</v>
      </c>
      <c r="O522" s="213">
        <v>0</v>
      </c>
      <c r="P522" s="124" t="s">
        <v>1315</v>
      </c>
    </row>
    <row r="523" spans="1:16">
      <c r="A523" s="266" t="s">
        <v>1371</v>
      </c>
      <c r="B523" s="124"/>
      <c r="C523" s="125" t="s">
        <v>1371</v>
      </c>
      <c r="D523" s="119">
        <v>43129</v>
      </c>
      <c r="E523" s="120" t="s">
        <v>1936</v>
      </c>
      <c r="F523" s="120" t="s">
        <v>13</v>
      </c>
      <c r="G523" s="120">
        <v>378809</v>
      </c>
      <c r="H523" s="124"/>
      <c r="I523" s="128" t="s">
        <v>1398</v>
      </c>
      <c r="J523" s="124"/>
      <c r="K523" s="124"/>
      <c r="L523" s="124"/>
      <c r="M523" s="124"/>
      <c r="N523" s="213">
        <v>4503.8</v>
      </c>
      <c r="O523" s="213">
        <v>0</v>
      </c>
      <c r="P523" s="124" t="s">
        <v>1315</v>
      </c>
    </row>
    <row r="524" spans="1:16">
      <c r="A524" s="266" t="s">
        <v>1371</v>
      </c>
      <c r="B524" s="124"/>
      <c r="C524" s="125" t="s">
        <v>1371</v>
      </c>
      <c r="D524" s="119">
        <v>43129</v>
      </c>
      <c r="E524" s="120" t="s">
        <v>1937</v>
      </c>
      <c r="F524" s="120" t="s">
        <v>13</v>
      </c>
      <c r="G524" s="120">
        <v>378811</v>
      </c>
      <c r="H524" s="124"/>
      <c r="I524" s="128" t="s">
        <v>1398</v>
      </c>
      <c r="J524" s="124"/>
      <c r="K524" s="124"/>
      <c r="L524" s="124"/>
      <c r="M524" s="124"/>
      <c r="N524" s="213">
        <v>5480.93</v>
      </c>
      <c r="O524" s="213">
        <v>0</v>
      </c>
      <c r="P524" s="124" t="s">
        <v>1315</v>
      </c>
    </row>
    <row r="525" spans="1:16">
      <c r="A525" s="266" t="s">
        <v>1371</v>
      </c>
      <c r="B525" s="124"/>
      <c r="C525" s="125" t="s">
        <v>1371</v>
      </c>
      <c r="D525" s="119">
        <v>43129</v>
      </c>
      <c r="E525" s="120" t="s">
        <v>1938</v>
      </c>
      <c r="F525" s="120" t="s">
        <v>13</v>
      </c>
      <c r="G525" s="120">
        <v>378813</v>
      </c>
      <c r="H525" s="124"/>
      <c r="I525" s="128" t="s">
        <v>1398</v>
      </c>
      <c r="J525" s="124"/>
      <c r="K525" s="124"/>
      <c r="L525" s="124"/>
      <c r="M525" s="124"/>
      <c r="N525" s="213">
        <v>2016.7</v>
      </c>
      <c r="O525" s="213">
        <v>0</v>
      </c>
      <c r="P525" s="124" t="s">
        <v>1315</v>
      </c>
    </row>
    <row r="526" spans="1:16">
      <c r="A526" s="266" t="s">
        <v>1371</v>
      </c>
      <c r="B526" s="124"/>
      <c r="C526" s="125" t="s">
        <v>1371</v>
      </c>
      <c r="D526" s="119">
        <v>43129</v>
      </c>
      <c r="E526" s="120" t="s">
        <v>1939</v>
      </c>
      <c r="F526" s="120" t="s">
        <v>13</v>
      </c>
      <c r="G526" s="120">
        <v>378815</v>
      </c>
      <c r="H526" s="124"/>
      <c r="I526" s="128" t="s">
        <v>1398</v>
      </c>
      <c r="J526" s="124"/>
      <c r="K526" s="124"/>
      <c r="L526" s="124"/>
      <c r="M526" s="124"/>
      <c r="N526" s="213">
        <v>5706.22</v>
      </c>
      <c r="O526" s="213">
        <v>0</v>
      </c>
      <c r="P526" s="124" t="s">
        <v>1315</v>
      </c>
    </row>
    <row r="527" spans="1:16">
      <c r="A527" s="266" t="s">
        <v>1371</v>
      </c>
      <c r="B527" s="124"/>
      <c r="C527" s="125" t="s">
        <v>1371</v>
      </c>
      <c r="D527" s="119">
        <v>43129</v>
      </c>
      <c r="E527" s="120" t="s">
        <v>1940</v>
      </c>
      <c r="F527" s="120" t="s">
        <v>13</v>
      </c>
      <c r="G527" s="120">
        <v>378817</v>
      </c>
      <c r="H527" s="124"/>
      <c r="I527" s="128" t="s">
        <v>1398</v>
      </c>
      <c r="J527" s="124"/>
      <c r="K527" s="124"/>
      <c r="L527" s="124"/>
      <c r="M527" s="124"/>
      <c r="N527" s="213">
        <v>12743.41</v>
      </c>
      <c r="O527" s="213">
        <v>0</v>
      </c>
      <c r="P527" s="124" t="s">
        <v>1315</v>
      </c>
    </row>
    <row r="528" spans="1:16">
      <c r="A528" s="266" t="s">
        <v>1371</v>
      </c>
      <c r="B528" s="124"/>
      <c r="C528" s="125" t="s">
        <v>1371</v>
      </c>
      <c r="D528" s="119">
        <v>43129</v>
      </c>
      <c r="E528" s="120" t="s">
        <v>1941</v>
      </c>
      <c r="F528" s="120" t="s">
        <v>13</v>
      </c>
      <c r="G528" s="120">
        <v>378819</v>
      </c>
      <c r="H528" s="124"/>
      <c r="I528" s="128" t="s">
        <v>1398</v>
      </c>
      <c r="J528" s="124"/>
      <c r="K528" s="124"/>
      <c r="L528" s="124"/>
      <c r="M528" s="124"/>
      <c r="N528" s="213">
        <v>15672.9</v>
      </c>
      <c r="O528" s="213">
        <v>0</v>
      </c>
      <c r="P528" s="124" t="s">
        <v>1315</v>
      </c>
    </row>
    <row r="529" spans="1:16">
      <c r="A529" s="266" t="s">
        <v>1371</v>
      </c>
      <c r="B529" s="124"/>
      <c r="C529" s="125" t="s">
        <v>1371</v>
      </c>
      <c r="D529" s="119">
        <v>43129</v>
      </c>
      <c r="E529" s="120" t="s">
        <v>1942</v>
      </c>
      <c r="F529" s="120" t="s">
        <v>13</v>
      </c>
      <c r="G529" s="120">
        <v>378821</v>
      </c>
      <c r="H529" s="124"/>
      <c r="I529" s="128" t="s">
        <v>1398</v>
      </c>
      <c r="J529" s="124"/>
      <c r="K529" s="124"/>
      <c r="L529" s="124"/>
      <c r="M529" s="124"/>
      <c r="N529" s="213">
        <v>42594.84</v>
      </c>
      <c r="O529" s="213">
        <v>0</v>
      </c>
      <c r="P529" s="124" t="s">
        <v>1315</v>
      </c>
    </row>
    <row r="530" spans="1:16">
      <c r="A530" s="266" t="s">
        <v>1371</v>
      </c>
      <c r="B530" s="124"/>
      <c r="C530" s="125" t="s">
        <v>1371</v>
      </c>
      <c r="D530" s="119">
        <v>43129</v>
      </c>
      <c r="E530" s="120" t="s">
        <v>1943</v>
      </c>
      <c r="F530" s="120" t="s">
        <v>13</v>
      </c>
      <c r="G530" s="120">
        <v>378629</v>
      </c>
      <c r="H530" s="124"/>
      <c r="I530" s="128" t="s">
        <v>1398</v>
      </c>
      <c r="J530" s="124"/>
      <c r="K530" s="124"/>
      <c r="L530" s="124"/>
      <c r="M530" s="124"/>
      <c r="N530" s="213">
        <v>160833.10999999999</v>
      </c>
      <c r="O530" s="213">
        <v>0</v>
      </c>
      <c r="P530" s="124" t="s">
        <v>1315</v>
      </c>
    </row>
    <row r="531" spans="1:16">
      <c r="A531" s="266" t="s">
        <v>1371</v>
      </c>
      <c r="B531" s="124"/>
      <c r="C531" s="125" t="s">
        <v>1371</v>
      </c>
      <c r="D531" s="119">
        <v>43129</v>
      </c>
      <c r="E531" s="120" t="s">
        <v>1944</v>
      </c>
      <c r="F531" s="120" t="s">
        <v>13</v>
      </c>
      <c r="G531" s="120">
        <v>378631</v>
      </c>
      <c r="H531" s="124"/>
      <c r="I531" s="128" t="s">
        <v>1398</v>
      </c>
      <c r="J531" s="124"/>
      <c r="K531" s="124"/>
      <c r="L531" s="124"/>
      <c r="M531" s="124"/>
      <c r="N531" s="213">
        <v>4480042.84</v>
      </c>
      <c r="O531" s="213">
        <v>0</v>
      </c>
      <c r="P531" s="124" t="s">
        <v>1315</v>
      </c>
    </row>
    <row r="532" spans="1:16">
      <c r="A532" s="266" t="s">
        <v>1371</v>
      </c>
      <c r="B532" s="124"/>
      <c r="C532" s="125" t="s">
        <v>1371</v>
      </c>
      <c r="D532" s="119">
        <v>43129</v>
      </c>
      <c r="E532" s="120" t="s">
        <v>1945</v>
      </c>
      <c r="F532" s="120" t="s">
        <v>13</v>
      </c>
      <c r="G532" s="120">
        <v>378633</v>
      </c>
      <c r="H532" s="124"/>
      <c r="I532" s="128" t="s">
        <v>1398</v>
      </c>
      <c r="J532" s="124"/>
      <c r="K532" s="124"/>
      <c r="L532" s="124"/>
      <c r="M532" s="124"/>
      <c r="N532" s="213">
        <v>1339091.83</v>
      </c>
      <c r="O532" s="213">
        <v>0</v>
      </c>
      <c r="P532" s="124" t="s">
        <v>1315</v>
      </c>
    </row>
    <row r="533" spans="1:16">
      <c r="A533" s="266" t="s">
        <v>1371</v>
      </c>
      <c r="B533" s="124"/>
      <c r="C533" s="125" t="s">
        <v>1371</v>
      </c>
      <c r="D533" s="119">
        <v>43129</v>
      </c>
      <c r="E533" s="120" t="s">
        <v>1946</v>
      </c>
      <c r="F533" s="120" t="s">
        <v>13</v>
      </c>
      <c r="G533" s="120">
        <v>378635</v>
      </c>
      <c r="H533" s="124"/>
      <c r="I533" s="128" t="s">
        <v>1398</v>
      </c>
      <c r="J533" s="124"/>
      <c r="K533" s="124"/>
      <c r="L533" s="124"/>
      <c r="M533" s="124"/>
      <c r="N533" s="213">
        <v>1027798.13</v>
      </c>
      <c r="O533" s="213">
        <v>0</v>
      </c>
      <c r="P533" s="124" t="s">
        <v>1315</v>
      </c>
    </row>
    <row r="534" spans="1:16">
      <c r="A534" s="266" t="s">
        <v>1371</v>
      </c>
      <c r="B534" s="124"/>
      <c r="C534" s="125" t="s">
        <v>1371</v>
      </c>
      <c r="D534" s="119">
        <v>43129</v>
      </c>
      <c r="E534" s="120" t="s">
        <v>1947</v>
      </c>
      <c r="F534" s="120" t="s">
        <v>13</v>
      </c>
      <c r="G534" s="120">
        <v>378637</v>
      </c>
      <c r="H534" s="124"/>
      <c r="I534" s="128" t="s">
        <v>1398</v>
      </c>
      <c r="J534" s="124"/>
      <c r="K534" s="124"/>
      <c r="L534" s="124"/>
      <c r="M534" s="124"/>
      <c r="N534" s="213">
        <v>676676.23</v>
      </c>
      <c r="O534" s="213">
        <v>0</v>
      </c>
      <c r="P534" s="124" t="s">
        <v>1315</v>
      </c>
    </row>
    <row r="535" spans="1:16">
      <c r="A535" s="266" t="s">
        <v>1371</v>
      </c>
      <c r="B535" s="124"/>
      <c r="C535" s="125" t="s">
        <v>1371</v>
      </c>
      <c r="D535" s="119">
        <v>43129</v>
      </c>
      <c r="E535" s="120" t="s">
        <v>1948</v>
      </c>
      <c r="F535" s="120" t="s">
        <v>13</v>
      </c>
      <c r="G535" s="120">
        <v>378639</v>
      </c>
      <c r="H535" s="124"/>
      <c r="I535" s="128" t="s">
        <v>1398</v>
      </c>
      <c r="J535" s="124"/>
      <c r="K535" s="124"/>
      <c r="L535" s="124"/>
      <c r="M535" s="124"/>
      <c r="N535" s="213">
        <v>2326216.94</v>
      </c>
      <c r="O535" s="213">
        <v>0</v>
      </c>
      <c r="P535" s="124" t="s">
        <v>1315</v>
      </c>
    </row>
    <row r="536" spans="1:16">
      <c r="A536" s="266" t="s">
        <v>1371</v>
      </c>
      <c r="B536" s="124"/>
      <c r="C536" s="125" t="s">
        <v>1371</v>
      </c>
      <c r="D536" s="119">
        <v>43129</v>
      </c>
      <c r="E536" s="120" t="s">
        <v>1949</v>
      </c>
      <c r="F536" s="120" t="s">
        <v>13</v>
      </c>
      <c r="G536" s="120">
        <v>378641</v>
      </c>
      <c r="H536" s="124"/>
      <c r="I536" s="128" t="s">
        <v>1398</v>
      </c>
      <c r="J536" s="124"/>
      <c r="K536" s="124"/>
      <c r="L536" s="124"/>
      <c r="M536" s="124"/>
      <c r="N536" s="213">
        <v>2350932.36</v>
      </c>
      <c r="O536" s="213">
        <v>0</v>
      </c>
      <c r="P536" s="124" t="s">
        <v>1315</v>
      </c>
    </row>
    <row r="537" spans="1:16">
      <c r="A537" s="266" t="s">
        <v>1371</v>
      </c>
      <c r="B537" s="124"/>
      <c r="C537" s="125" t="s">
        <v>1371</v>
      </c>
      <c r="D537" s="119">
        <v>43129</v>
      </c>
      <c r="E537" s="120" t="s">
        <v>1950</v>
      </c>
      <c r="F537" s="120" t="s">
        <v>13</v>
      </c>
      <c r="G537" s="120">
        <v>378643</v>
      </c>
      <c r="H537" s="124"/>
      <c r="I537" s="128" t="s">
        <v>1398</v>
      </c>
      <c r="J537" s="124"/>
      <c r="K537" s="124"/>
      <c r="L537" s="124"/>
      <c r="M537" s="124"/>
      <c r="N537" s="213">
        <v>1991480.78</v>
      </c>
      <c r="O537" s="213">
        <v>0</v>
      </c>
      <c r="P537" s="124" t="s">
        <v>1315</v>
      </c>
    </row>
    <row r="538" spans="1:16">
      <c r="A538" s="266" t="s">
        <v>1371</v>
      </c>
      <c r="B538" s="124"/>
      <c r="C538" s="125" t="s">
        <v>1371</v>
      </c>
      <c r="D538" s="119">
        <v>43129</v>
      </c>
      <c r="E538" s="120" t="s">
        <v>1951</v>
      </c>
      <c r="F538" s="120" t="s">
        <v>13</v>
      </c>
      <c r="G538" s="120">
        <v>378645</v>
      </c>
      <c r="H538" s="124"/>
      <c r="I538" s="128" t="s">
        <v>1398</v>
      </c>
      <c r="J538" s="124"/>
      <c r="K538" s="124"/>
      <c r="L538" s="124"/>
      <c r="M538" s="124"/>
      <c r="N538" s="213">
        <v>2247403.98</v>
      </c>
      <c r="O538" s="213">
        <v>0</v>
      </c>
      <c r="P538" s="124" t="s">
        <v>1315</v>
      </c>
    </row>
    <row r="539" spans="1:16">
      <c r="A539" s="266" t="s">
        <v>1371</v>
      </c>
      <c r="B539" s="124"/>
      <c r="C539" s="125" t="s">
        <v>1371</v>
      </c>
      <c r="D539" s="119">
        <v>43129</v>
      </c>
      <c r="E539" s="120" t="s">
        <v>1952</v>
      </c>
      <c r="F539" s="120" t="s">
        <v>13</v>
      </c>
      <c r="G539" s="120">
        <v>378647</v>
      </c>
      <c r="H539" s="124"/>
      <c r="I539" s="128" t="s">
        <v>1398</v>
      </c>
      <c r="J539" s="124"/>
      <c r="K539" s="124"/>
      <c r="L539" s="124"/>
      <c r="M539" s="124"/>
      <c r="N539" s="213">
        <v>18609674.300000001</v>
      </c>
      <c r="O539" s="213">
        <v>0</v>
      </c>
      <c r="P539" s="124" t="s">
        <v>1315</v>
      </c>
    </row>
    <row r="540" spans="1:16">
      <c r="A540" s="266" t="s">
        <v>1371</v>
      </c>
      <c r="B540" s="124"/>
      <c r="C540" s="125" t="s">
        <v>1371</v>
      </c>
      <c r="D540" s="119">
        <v>43129</v>
      </c>
      <c r="E540" s="120" t="s">
        <v>1953</v>
      </c>
      <c r="F540" s="120" t="s">
        <v>13</v>
      </c>
      <c r="G540" s="120">
        <v>378649</v>
      </c>
      <c r="H540" s="124"/>
      <c r="I540" s="128" t="s">
        <v>1398</v>
      </c>
      <c r="J540" s="124"/>
      <c r="K540" s="124"/>
      <c r="L540" s="124"/>
      <c r="M540" s="124"/>
      <c r="N540" s="213">
        <v>8157605.8399999999</v>
      </c>
      <c r="O540" s="213">
        <v>0</v>
      </c>
      <c r="P540" s="124" t="s">
        <v>1315</v>
      </c>
    </row>
    <row r="541" spans="1:16">
      <c r="A541" s="266" t="s">
        <v>1371</v>
      </c>
      <c r="B541" s="124"/>
      <c r="C541" s="125" t="s">
        <v>1371</v>
      </c>
      <c r="D541" s="119">
        <v>43129</v>
      </c>
      <c r="E541" s="120" t="s">
        <v>1954</v>
      </c>
      <c r="F541" s="120" t="s">
        <v>13</v>
      </c>
      <c r="G541" s="120">
        <v>378651</v>
      </c>
      <c r="H541" s="124"/>
      <c r="I541" s="128" t="s">
        <v>1398</v>
      </c>
      <c r="J541" s="124"/>
      <c r="K541" s="124"/>
      <c r="L541" s="124"/>
      <c r="M541" s="124"/>
      <c r="N541" s="213">
        <v>3836.94</v>
      </c>
      <c r="O541" s="213">
        <v>0</v>
      </c>
      <c r="P541" s="124" t="s">
        <v>1315</v>
      </c>
    </row>
    <row r="542" spans="1:16">
      <c r="A542" s="266" t="s">
        <v>1371</v>
      </c>
      <c r="B542" s="124"/>
      <c r="C542" s="125" t="s">
        <v>1371</v>
      </c>
      <c r="D542" s="119">
        <v>43129</v>
      </c>
      <c r="E542" s="120" t="s">
        <v>1955</v>
      </c>
      <c r="F542" s="120" t="s">
        <v>13</v>
      </c>
      <c r="G542" s="120">
        <v>378653</v>
      </c>
      <c r="H542" s="124"/>
      <c r="I542" s="128" t="s">
        <v>1398</v>
      </c>
      <c r="J542" s="124"/>
      <c r="K542" s="124"/>
      <c r="L542" s="124"/>
      <c r="M542" s="124"/>
      <c r="N542" s="213">
        <v>16580.349999999999</v>
      </c>
      <c r="O542" s="213">
        <v>0</v>
      </c>
      <c r="P542" s="124" t="s">
        <v>1315</v>
      </c>
    </row>
    <row r="543" spans="1:16">
      <c r="A543" s="266" t="s">
        <v>1371</v>
      </c>
      <c r="B543" s="124"/>
      <c r="C543" s="125" t="s">
        <v>1371</v>
      </c>
      <c r="D543" s="119">
        <v>43129</v>
      </c>
      <c r="E543" s="120" t="s">
        <v>1956</v>
      </c>
      <c r="F543" s="120" t="s">
        <v>13</v>
      </c>
      <c r="G543" s="120">
        <v>378655</v>
      </c>
      <c r="H543" s="124"/>
      <c r="I543" s="128" t="s">
        <v>1398</v>
      </c>
      <c r="J543" s="124"/>
      <c r="K543" s="124"/>
      <c r="L543" s="124"/>
      <c r="M543" s="124"/>
      <c r="N543" s="213">
        <v>3843.18</v>
      </c>
      <c r="O543" s="213">
        <v>0</v>
      </c>
      <c r="P543" s="124" t="s">
        <v>1315</v>
      </c>
    </row>
    <row r="544" spans="1:16">
      <c r="A544" s="266" t="s">
        <v>1371</v>
      </c>
      <c r="B544" s="124"/>
      <c r="C544" s="125" t="s">
        <v>1371</v>
      </c>
      <c r="D544" s="119">
        <v>43129</v>
      </c>
      <c r="E544" s="120" t="s">
        <v>1957</v>
      </c>
      <c r="F544" s="120" t="s">
        <v>13</v>
      </c>
      <c r="G544" s="120">
        <v>378657</v>
      </c>
      <c r="H544" s="124"/>
      <c r="I544" s="128" t="s">
        <v>1398</v>
      </c>
      <c r="J544" s="124"/>
      <c r="K544" s="124"/>
      <c r="L544" s="124"/>
      <c r="M544" s="124"/>
      <c r="N544" s="213">
        <v>5859.88</v>
      </c>
      <c r="O544" s="213">
        <v>0</v>
      </c>
      <c r="P544" s="124" t="s">
        <v>1315</v>
      </c>
    </row>
    <row r="545" spans="1:16">
      <c r="A545" s="266" t="s">
        <v>1371</v>
      </c>
      <c r="B545" s="124"/>
      <c r="C545" s="125" t="s">
        <v>1371</v>
      </c>
      <c r="D545" s="119">
        <v>43129</v>
      </c>
      <c r="E545" s="120" t="s">
        <v>1958</v>
      </c>
      <c r="F545" s="120" t="s">
        <v>13</v>
      </c>
      <c r="G545" s="120">
        <v>378659</v>
      </c>
      <c r="H545" s="124"/>
      <c r="I545" s="128" t="s">
        <v>1398</v>
      </c>
      <c r="J545" s="124"/>
      <c r="K545" s="124"/>
      <c r="L545" s="124"/>
      <c r="M545" s="124"/>
      <c r="N545" s="213">
        <v>29866.93</v>
      </c>
      <c r="O545" s="213">
        <v>0</v>
      </c>
      <c r="P545" s="124" t="s">
        <v>1315</v>
      </c>
    </row>
    <row r="546" spans="1:16">
      <c r="A546" s="266" t="s">
        <v>1371</v>
      </c>
      <c r="B546" s="124"/>
      <c r="C546" s="125" t="s">
        <v>1371</v>
      </c>
      <c r="D546" s="119">
        <v>43129</v>
      </c>
      <c r="E546" s="120" t="s">
        <v>1959</v>
      </c>
      <c r="F546" s="120" t="s">
        <v>13</v>
      </c>
      <c r="G546" s="120">
        <v>378661</v>
      </c>
      <c r="H546" s="124"/>
      <c r="I546" s="128" t="s">
        <v>1398</v>
      </c>
      <c r="J546" s="124"/>
      <c r="K546" s="124"/>
      <c r="L546" s="124"/>
      <c r="M546" s="124"/>
      <c r="N546" s="213">
        <v>45539.839999999997</v>
      </c>
      <c r="O546" s="213">
        <v>0</v>
      </c>
      <c r="P546" s="124" t="s">
        <v>1315</v>
      </c>
    </row>
    <row r="547" spans="1:16">
      <c r="A547" s="266" t="s">
        <v>1371</v>
      </c>
      <c r="B547" s="124"/>
      <c r="C547" s="125" t="s">
        <v>1371</v>
      </c>
      <c r="D547" s="119">
        <v>43129</v>
      </c>
      <c r="E547" s="120" t="s">
        <v>1960</v>
      </c>
      <c r="F547" s="120" t="s">
        <v>13</v>
      </c>
      <c r="G547" s="120">
        <v>378663</v>
      </c>
      <c r="H547" s="124"/>
      <c r="I547" s="128" t="s">
        <v>1398</v>
      </c>
      <c r="J547" s="124"/>
      <c r="K547" s="124"/>
      <c r="L547" s="124"/>
      <c r="M547" s="124"/>
      <c r="N547" s="213">
        <v>54384.02</v>
      </c>
      <c r="O547" s="213">
        <v>0</v>
      </c>
      <c r="P547" s="124" t="s">
        <v>1315</v>
      </c>
    </row>
    <row r="548" spans="1:16">
      <c r="A548" s="266" t="s">
        <v>1371</v>
      </c>
      <c r="B548" s="124"/>
      <c r="C548" s="125" t="s">
        <v>1371</v>
      </c>
      <c r="D548" s="119">
        <v>43129</v>
      </c>
      <c r="E548" s="120" t="s">
        <v>1961</v>
      </c>
      <c r="F548" s="120" t="s">
        <v>13</v>
      </c>
      <c r="G548" s="120">
        <v>378665</v>
      </c>
      <c r="H548" s="124"/>
      <c r="I548" s="128" t="s">
        <v>1398</v>
      </c>
      <c r="J548" s="124"/>
      <c r="K548" s="124"/>
      <c r="L548" s="124"/>
      <c r="M548" s="124"/>
      <c r="N548" s="213">
        <v>15508.13</v>
      </c>
      <c r="O548" s="213">
        <v>0</v>
      </c>
      <c r="P548" s="124" t="s">
        <v>1315</v>
      </c>
    </row>
    <row r="549" spans="1:16">
      <c r="A549" s="266" t="s">
        <v>1371</v>
      </c>
      <c r="B549" s="124"/>
      <c r="C549" s="125" t="s">
        <v>1371</v>
      </c>
      <c r="D549" s="119">
        <v>43129</v>
      </c>
      <c r="E549" s="120" t="s">
        <v>1962</v>
      </c>
      <c r="F549" s="120" t="s">
        <v>13</v>
      </c>
      <c r="G549" s="120">
        <v>378667</v>
      </c>
      <c r="H549" s="124"/>
      <c r="I549" s="128" t="s">
        <v>1398</v>
      </c>
      <c r="J549" s="124"/>
      <c r="K549" s="124"/>
      <c r="L549" s="124"/>
      <c r="M549" s="124"/>
      <c r="N549" s="213">
        <v>35001.230000000003</v>
      </c>
      <c r="O549" s="213">
        <v>0</v>
      </c>
      <c r="P549" s="124" t="s">
        <v>1315</v>
      </c>
    </row>
    <row r="550" spans="1:16">
      <c r="A550" s="266" t="s">
        <v>1371</v>
      </c>
      <c r="B550" s="124"/>
      <c r="C550" s="125" t="s">
        <v>1371</v>
      </c>
      <c r="D550" s="119">
        <v>43129</v>
      </c>
      <c r="E550" s="120" t="s">
        <v>1963</v>
      </c>
      <c r="F550" s="120" t="s">
        <v>13</v>
      </c>
      <c r="G550" s="120">
        <v>378669</v>
      </c>
      <c r="H550" s="124"/>
      <c r="I550" s="128" t="s">
        <v>1398</v>
      </c>
      <c r="J550" s="124"/>
      <c r="K550" s="124"/>
      <c r="L550" s="124"/>
      <c r="M550" s="124"/>
      <c r="N550" s="213">
        <v>2487050.06</v>
      </c>
      <c r="O550" s="213">
        <v>0</v>
      </c>
      <c r="P550" s="124" t="s">
        <v>1315</v>
      </c>
    </row>
    <row r="551" spans="1:16">
      <c r="A551" s="266" t="s">
        <v>1371</v>
      </c>
      <c r="B551" s="124"/>
      <c r="C551" s="125" t="s">
        <v>1371</v>
      </c>
      <c r="D551" s="119">
        <v>43129</v>
      </c>
      <c r="E551" s="120" t="s">
        <v>1964</v>
      </c>
      <c r="F551" s="120" t="s">
        <v>13</v>
      </c>
      <c r="G551" s="120">
        <v>378671</v>
      </c>
      <c r="H551" s="124"/>
      <c r="I551" s="128" t="s">
        <v>1398</v>
      </c>
      <c r="J551" s="124"/>
      <c r="K551" s="124"/>
      <c r="L551" s="124"/>
      <c r="M551" s="124"/>
      <c r="N551" s="213">
        <v>6830975.2000000002</v>
      </c>
      <c r="O551" s="213">
        <v>0</v>
      </c>
      <c r="P551" s="124" t="s">
        <v>1315</v>
      </c>
    </row>
    <row r="552" spans="1:16">
      <c r="A552" s="266" t="s">
        <v>1371</v>
      </c>
      <c r="B552" s="124"/>
      <c r="C552" s="125" t="s">
        <v>1371</v>
      </c>
      <c r="D552" s="119">
        <v>43129</v>
      </c>
      <c r="E552" s="120" t="s">
        <v>1965</v>
      </c>
      <c r="F552" s="120" t="s">
        <v>13</v>
      </c>
      <c r="G552" s="120">
        <v>378673</v>
      </c>
      <c r="H552" s="124"/>
      <c r="I552" s="128" t="s">
        <v>1398</v>
      </c>
      <c r="J552" s="124"/>
      <c r="K552" s="124"/>
      <c r="L552" s="124"/>
      <c r="M552" s="124"/>
      <c r="N552" s="213">
        <v>6830975.2000000002</v>
      </c>
      <c r="O552" s="213">
        <v>0</v>
      </c>
      <c r="P552" s="124" t="s">
        <v>1315</v>
      </c>
    </row>
    <row r="553" spans="1:16">
      <c r="A553" s="266" t="s">
        <v>1371</v>
      </c>
      <c r="B553" s="124"/>
      <c r="C553" s="125" t="s">
        <v>1371</v>
      </c>
      <c r="D553" s="119">
        <v>43129</v>
      </c>
      <c r="E553" s="120" t="s">
        <v>1966</v>
      </c>
      <c r="F553" s="120" t="s">
        <v>13</v>
      </c>
      <c r="G553" s="120">
        <v>378675</v>
      </c>
      <c r="H553" s="124"/>
      <c r="I553" s="128" t="s">
        <v>1398</v>
      </c>
      <c r="J553" s="124"/>
      <c r="K553" s="124"/>
      <c r="L553" s="124"/>
      <c r="M553" s="124"/>
      <c r="N553" s="213">
        <v>6830975.2000000002</v>
      </c>
      <c r="O553" s="213">
        <v>0</v>
      </c>
      <c r="P553" s="124" t="s">
        <v>1315</v>
      </c>
    </row>
    <row r="554" spans="1:16">
      <c r="A554" s="266" t="s">
        <v>1371</v>
      </c>
      <c r="B554" s="124"/>
      <c r="C554" s="125" t="s">
        <v>1371</v>
      </c>
      <c r="D554" s="119">
        <v>43129</v>
      </c>
      <c r="E554" s="120" t="s">
        <v>1967</v>
      </c>
      <c r="F554" s="120" t="s">
        <v>13</v>
      </c>
      <c r="G554" s="120">
        <v>378677</v>
      </c>
      <c r="H554" s="124"/>
      <c r="I554" s="128" t="s">
        <v>1398</v>
      </c>
      <c r="J554" s="124"/>
      <c r="K554" s="124"/>
      <c r="L554" s="124"/>
      <c r="M554" s="124"/>
      <c r="N554" s="213">
        <v>6830975.2000000002</v>
      </c>
      <c r="O554" s="213">
        <v>0</v>
      </c>
      <c r="P554" s="124" t="s">
        <v>1315</v>
      </c>
    </row>
    <row r="555" spans="1:16">
      <c r="A555" s="266" t="s">
        <v>1371</v>
      </c>
      <c r="B555" s="124"/>
      <c r="C555" s="125" t="s">
        <v>1371</v>
      </c>
      <c r="D555" s="119">
        <v>43129</v>
      </c>
      <c r="E555" s="120" t="s">
        <v>1968</v>
      </c>
      <c r="F555" s="120" t="s">
        <v>13</v>
      </c>
      <c r="G555" s="120">
        <v>378679</v>
      </c>
      <c r="H555" s="124"/>
      <c r="I555" s="128" t="s">
        <v>1398</v>
      </c>
      <c r="J555" s="124"/>
      <c r="K555" s="124"/>
      <c r="L555" s="124"/>
      <c r="M555" s="124"/>
      <c r="N555" s="213">
        <v>5786536.5</v>
      </c>
      <c r="O555" s="213">
        <v>0</v>
      </c>
      <c r="P555" s="124" t="s">
        <v>1315</v>
      </c>
    </row>
    <row r="556" spans="1:16">
      <c r="A556" s="266" t="s">
        <v>1371</v>
      </c>
      <c r="B556" s="124"/>
      <c r="C556" s="125" t="s">
        <v>1371</v>
      </c>
      <c r="D556" s="119">
        <v>43129</v>
      </c>
      <c r="E556" s="120" t="s">
        <v>1969</v>
      </c>
      <c r="F556" s="120" t="s">
        <v>13</v>
      </c>
      <c r="G556" s="120">
        <v>378681</v>
      </c>
      <c r="H556" s="124"/>
      <c r="I556" s="128" t="s">
        <v>1398</v>
      </c>
      <c r="J556" s="124"/>
      <c r="K556" s="124"/>
      <c r="L556" s="124"/>
      <c r="M556" s="124"/>
      <c r="N556" s="213">
        <v>5786536.5</v>
      </c>
      <c r="O556" s="213">
        <v>0</v>
      </c>
      <c r="P556" s="124" t="s">
        <v>1315</v>
      </c>
    </row>
    <row r="557" spans="1:16">
      <c r="A557" s="266" t="s">
        <v>1371</v>
      </c>
      <c r="B557" s="124"/>
      <c r="C557" s="125" t="s">
        <v>1371</v>
      </c>
      <c r="D557" s="119">
        <v>43129</v>
      </c>
      <c r="E557" s="120" t="s">
        <v>1970</v>
      </c>
      <c r="F557" s="120" t="s">
        <v>13</v>
      </c>
      <c r="G557" s="120">
        <v>378683</v>
      </c>
      <c r="H557" s="124"/>
      <c r="I557" s="128" t="s">
        <v>1398</v>
      </c>
      <c r="J557" s="124"/>
      <c r="K557" s="124"/>
      <c r="L557" s="124"/>
      <c r="M557" s="124"/>
      <c r="N557" s="213">
        <v>5786536.5</v>
      </c>
      <c r="O557" s="213">
        <v>0</v>
      </c>
      <c r="P557" s="124" t="s">
        <v>1315</v>
      </c>
    </row>
    <row r="558" spans="1:16">
      <c r="A558" s="266" t="s">
        <v>1371</v>
      </c>
      <c r="B558" s="124"/>
      <c r="C558" s="125" t="s">
        <v>1371</v>
      </c>
      <c r="D558" s="119">
        <v>43129</v>
      </c>
      <c r="E558" s="120" t="s">
        <v>1971</v>
      </c>
      <c r="F558" s="120" t="s">
        <v>13</v>
      </c>
      <c r="G558" s="120">
        <v>378685</v>
      </c>
      <c r="H558" s="124"/>
      <c r="I558" s="128" t="s">
        <v>1398</v>
      </c>
      <c r="J558" s="124"/>
      <c r="K558" s="124"/>
      <c r="L558" s="124"/>
      <c r="M558" s="124"/>
      <c r="N558" s="213">
        <v>5786536.5</v>
      </c>
      <c r="O558" s="213">
        <v>0</v>
      </c>
      <c r="P558" s="124" t="s">
        <v>1315</v>
      </c>
    </row>
    <row r="559" spans="1:16">
      <c r="A559" s="266" t="s">
        <v>1371</v>
      </c>
      <c r="B559" s="124"/>
      <c r="C559" s="125" t="s">
        <v>1371</v>
      </c>
      <c r="D559" s="119">
        <v>43129</v>
      </c>
      <c r="E559" s="120" t="s">
        <v>1972</v>
      </c>
      <c r="F559" s="120" t="s">
        <v>13</v>
      </c>
      <c r="G559" s="120">
        <v>378687</v>
      </c>
      <c r="H559" s="124"/>
      <c r="I559" s="128" t="s">
        <v>1398</v>
      </c>
      <c r="J559" s="124"/>
      <c r="K559" s="124"/>
      <c r="L559" s="124"/>
      <c r="M559" s="124"/>
      <c r="N559" s="213">
        <v>15893402.279999999</v>
      </c>
      <c r="O559" s="213">
        <v>0</v>
      </c>
      <c r="P559" s="124" t="s">
        <v>1315</v>
      </c>
    </row>
    <row r="560" spans="1:16">
      <c r="A560" s="266" t="s">
        <v>1371</v>
      </c>
      <c r="B560" s="124"/>
      <c r="C560" s="125" t="s">
        <v>1371</v>
      </c>
      <c r="D560" s="119">
        <v>43129</v>
      </c>
      <c r="E560" s="120" t="s">
        <v>1973</v>
      </c>
      <c r="F560" s="120" t="s">
        <v>13</v>
      </c>
      <c r="G560" s="120">
        <v>378689</v>
      </c>
      <c r="H560" s="124"/>
      <c r="I560" s="128" t="s">
        <v>1398</v>
      </c>
      <c r="J560" s="124"/>
      <c r="K560" s="124"/>
      <c r="L560" s="124"/>
      <c r="M560" s="124"/>
      <c r="N560" s="213">
        <v>15893402.279999999</v>
      </c>
      <c r="O560" s="213">
        <v>0</v>
      </c>
      <c r="P560" s="124" t="s">
        <v>1315</v>
      </c>
    </row>
    <row r="561" spans="1:16">
      <c r="A561" s="266" t="s">
        <v>1371</v>
      </c>
      <c r="B561" s="124"/>
      <c r="C561" s="125" t="s">
        <v>1371</v>
      </c>
      <c r="D561" s="119">
        <v>43129</v>
      </c>
      <c r="E561" s="120" t="s">
        <v>1974</v>
      </c>
      <c r="F561" s="120" t="s">
        <v>13</v>
      </c>
      <c r="G561" s="120">
        <v>378691</v>
      </c>
      <c r="H561" s="124"/>
      <c r="I561" s="128" t="s">
        <v>1398</v>
      </c>
      <c r="J561" s="124"/>
      <c r="K561" s="124"/>
      <c r="L561" s="124"/>
      <c r="M561" s="124"/>
      <c r="N561" s="213">
        <v>15893402.279999999</v>
      </c>
      <c r="O561" s="213">
        <v>0</v>
      </c>
      <c r="P561" s="124" t="s">
        <v>1315</v>
      </c>
    </row>
    <row r="562" spans="1:16">
      <c r="A562" s="266" t="s">
        <v>1371</v>
      </c>
      <c r="B562" s="124"/>
      <c r="C562" s="125" t="s">
        <v>1371</v>
      </c>
      <c r="D562" s="119">
        <v>43129</v>
      </c>
      <c r="E562" s="120" t="s">
        <v>1975</v>
      </c>
      <c r="F562" s="120" t="s">
        <v>13</v>
      </c>
      <c r="G562" s="120">
        <v>378693</v>
      </c>
      <c r="H562" s="124"/>
      <c r="I562" s="128" t="s">
        <v>1398</v>
      </c>
      <c r="J562" s="124"/>
      <c r="K562" s="124"/>
      <c r="L562" s="124"/>
      <c r="M562" s="124"/>
      <c r="N562" s="213">
        <v>15893402.279999999</v>
      </c>
      <c r="O562" s="213">
        <v>0</v>
      </c>
      <c r="P562" s="124" t="s">
        <v>1315</v>
      </c>
    </row>
    <row r="563" spans="1:16">
      <c r="A563" s="266" t="s">
        <v>1371</v>
      </c>
      <c r="B563" s="124"/>
      <c r="C563" s="125" t="s">
        <v>1371</v>
      </c>
      <c r="D563" s="119">
        <v>43129</v>
      </c>
      <c r="E563" s="120" t="s">
        <v>1976</v>
      </c>
      <c r="F563" s="120" t="s">
        <v>13</v>
      </c>
      <c r="G563" s="120">
        <v>378695</v>
      </c>
      <c r="H563" s="124"/>
      <c r="I563" s="128" t="s">
        <v>1398</v>
      </c>
      <c r="J563" s="124"/>
      <c r="K563" s="124"/>
      <c r="L563" s="124"/>
      <c r="M563" s="124"/>
      <c r="N563" s="213">
        <v>2924080.21</v>
      </c>
      <c r="O563" s="213">
        <v>0</v>
      </c>
      <c r="P563" s="124" t="s">
        <v>1315</v>
      </c>
    </row>
    <row r="564" spans="1:16">
      <c r="A564" s="266" t="s">
        <v>1371</v>
      </c>
      <c r="B564" s="124"/>
      <c r="C564" s="125" t="s">
        <v>1371</v>
      </c>
      <c r="D564" s="119">
        <v>43129</v>
      </c>
      <c r="E564" s="120" t="s">
        <v>1977</v>
      </c>
      <c r="F564" s="120" t="s">
        <v>13</v>
      </c>
      <c r="G564" s="120">
        <v>378697</v>
      </c>
      <c r="H564" s="124"/>
      <c r="I564" s="128" t="s">
        <v>1398</v>
      </c>
      <c r="J564" s="124"/>
      <c r="K564" s="124"/>
      <c r="L564" s="124"/>
      <c r="M564" s="124"/>
      <c r="N564" s="213">
        <v>2924080.21</v>
      </c>
      <c r="O564" s="213">
        <v>0</v>
      </c>
      <c r="P564" s="124" t="s">
        <v>1315</v>
      </c>
    </row>
    <row r="565" spans="1:16">
      <c r="A565" s="266" t="s">
        <v>1371</v>
      </c>
      <c r="B565" s="124"/>
      <c r="C565" s="125" t="s">
        <v>1371</v>
      </c>
      <c r="D565" s="119">
        <v>43129</v>
      </c>
      <c r="E565" s="120" t="s">
        <v>1978</v>
      </c>
      <c r="F565" s="120" t="s">
        <v>13</v>
      </c>
      <c r="G565" s="120">
        <v>378699</v>
      </c>
      <c r="H565" s="124"/>
      <c r="I565" s="128" t="s">
        <v>1398</v>
      </c>
      <c r="J565" s="124"/>
      <c r="K565" s="124"/>
      <c r="L565" s="124"/>
      <c r="M565" s="124"/>
      <c r="N565" s="213">
        <v>2924080.21</v>
      </c>
      <c r="O565" s="213">
        <v>0</v>
      </c>
      <c r="P565" s="124" t="s">
        <v>1315</v>
      </c>
    </row>
    <row r="566" spans="1:16">
      <c r="A566" s="266" t="s">
        <v>1371</v>
      </c>
      <c r="B566" s="124"/>
      <c r="C566" s="125" t="s">
        <v>1371</v>
      </c>
      <c r="D566" s="119">
        <v>43129</v>
      </c>
      <c r="E566" s="120" t="s">
        <v>1979</v>
      </c>
      <c r="F566" s="120" t="s">
        <v>13</v>
      </c>
      <c r="G566" s="120">
        <v>378701</v>
      </c>
      <c r="H566" s="124"/>
      <c r="I566" s="128" t="s">
        <v>1398</v>
      </c>
      <c r="J566" s="124"/>
      <c r="K566" s="124"/>
      <c r="L566" s="124"/>
      <c r="M566" s="124"/>
      <c r="N566" s="213">
        <v>2924080.21</v>
      </c>
      <c r="O566" s="213">
        <v>0</v>
      </c>
      <c r="P566" s="124" t="s">
        <v>1315</v>
      </c>
    </row>
    <row r="567" spans="1:16">
      <c r="A567" s="266" t="s">
        <v>1371</v>
      </c>
      <c r="B567" s="124"/>
      <c r="C567" s="125" t="s">
        <v>1371</v>
      </c>
      <c r="D567" s="119">
        <v>43129</v>
      </c>
      <c r="E567" s="120" t="s">
        <v>1980</v>
      </c>
      <c r="F567" s="120" t="s">
        <v>13</v>
      </c>
      <c r="G567" s="120">
        <v>378703</v>
      </c>
      <c r="H567" s="124"/>
      <c r="I567" s="128" t="s">
        <v>1398</v>
      </c>
      <c r="J567" s="124"/>
      <c r="K567" s="124"/>
      <c r="L567" s="124"/>
      <c r="M567" s="124"/>
      <c r="N567" s="213">
        <v>1631112.76</v>
      </c>
      <c r="O567" s="213">
        <v>0</v>
      </c>
      <c r="P567" s="124" t="s">
        <v>1315</v>
      </c>
    </row>
    <row r="568" spans="1:16">
      <c r="A568" s="266" t="s">
        <v>1371</v>
      </c>
      <c r="B568" s="124"/>
      <c r="C568" s="125" t="s">
        <v>1371</v>
      </c>
      <c r="D568" s="119">
        <v>43129</v>
      </c>
      <c r="E568" s="120" t="s">
        <v>1981</v>
      </c>
      <c r="F568" s="120" t="s">
        <v>13</v>
      </c>
      <c r="G568" s="120">
        <v>378705</v>
      </c>
      <c r="H568" s="124"/>
      <c r="I568" s="128" t="s">
        <v>1398</v>
      </c>
      <c r="J568" s="124"/>
      <c r="K568" s="124"/>
      <c r="L568" s="124"/>
      <c r="M568" s="124"/>
      <c r="N568" s="213">
        <v>2606613.34</v>
      </c>
      <c r="O568" s="213">
        <v>0</v>
      </c>
      <c r="P568" s="124" t="s">
        <v>1315</v>
      </c>
    </row>
    <row r="569" spans="1:16">
      <c r="A569" s="266" t="s">
        <v>1371</v>
      </c>
      <c r="B569" s="124"/>
      <c r="C569" s="125" t="s">
        <v>1371</v>
      </c>
      <c r="D569" s="119">
        <v>43129</v>
      </c>
      <c r="E569" s="120" t="s">
        <v>1982</v>
      </c>
      <c r="F569" s="120" t="s">
        <v>13</v>
      </c>
      <c r="G569" s="120">
        <v>378707</v>
      </c>
      <c r="H569" s="124"/>
      <c r="I569" s="128" t="s">
        <v>1398</v>
      </c>
      <c r="J569" s="124"/>
      <c r="K569" s="124"/>
      <c r="L569" s="124"/>
      <c r="M569" s="124"/>
      <c r="N569" s="213">
        <v>575540.9</v>
      </c>
      <c r="O569" s="213">
        <v>0</v>
      </c>
      <c r="P569" s="124" t="s">
        <v>1315</v>
      </c>
    </row>
    <row r="570" spans="1:16">
      <c r="A570" s="266" t="s">
        <v>1371</v>
      </c>
      <c r="B570" s="124"/>
      <c r="C570" s="125" t="s">
        <v>1371</v>
      </c>
      <c r="D570" s="119">
        <v>43129</v>
      </c>
      <c r="E570" s="120" t="s">
        <v>1983</v>
      </c>
      <c r="F570" s="120" t="s">
        <v>13</v>
      </c>
      <c r="G570" s="120">
        <v>378709</v>
      </c>
      <c r="H570" s="124"/>
      <c r="I570" s="128" t="s">
        <v>1398</v>
      </c>
      <c r="J570" s="124"/>
      <c r="K570" s="124"/>
      <c r="L570" s="124"/>
      <c r="M570" s="124"/>
      <c r="N570" s="213">
        <v>1580790.69</v>
      </c>
      <c r="O570" s="213">
        <v>0</v>
      </c>
      <c r="P570" s="124" t="s">
        <v>1315</v>
      </c>
    </row>
    <row r="571" spans="1:16">
      <c r="A571" s="266" t="s">
        <v>1371</v>
      </c>
      <c r="B571" s="124"/>
      <c r="C571" s="125" t="s">
        <v>1371</v>
      </c>
      <c r="D571" s="119">
        <v>43129</v>
      </c>
      <c r="E571" s="120" t="s">
        <v>1984</v>
      </c>
      <c r="F571" s="120" t="s">
        <v>13</v>
      </c>
      <c r="G571" s="120">
        <v>378711</v>
      </c>
      <c r="H571" s="124"/>
      <c r="I571" s="128" t="s">
        <v>1398</v>
      </c>
      <c r="J571" s="124"/>
      <c r="K571" s="124"/>
      <c r="L571" s="124"/>
      <c r="M571" s="124"/>
      <c r="N571" s="213">
        <v>7159369.7800000003</v>
      </c>
      <c r="O571" s="213">
        <v>0</v>
      </c>
      <c r="P571" s="124" t="s">
        <v>1315</v>
      </c>
    </row>
    <row r="572" spans="1:16">
      <c r="A572" s="266" t="s">
        <v>1371</v>
      </c>
      <c r="B572" s="124"/>
      <c r="C572" s="125" t="s">
        <v>1371</v>
      </c>
      <c r="D572" s="119">
        <v>43129</v>
      </c>
      <c r="E572" s="120" t="s">
        <v>1985</v>
      </c>
      <c r="F572" s="120" t="s">
        <v>13</v>
      </c>
      <c r="G572" s="120">
        <v>378713</v>
      </c>
      <c r="H572" s="124"/>
      <c r="I572" s="128" t="s">
        <v>1398</v>
      </c>
      <c r="J572" s="124"/>
      <c r="K572" s="124"/>
      <c r="L572" s="124"/>
      <c r="M572" s="124"/>
      <c r="N572" s="213">
        <v>441747.02</v>
      </c>
      <c r="O572" s="213">
        <v>0</v>
      </c>
      <c r="P572" s="124" t="s">
        <v>1315</v>
      </c>
    </row>
    <row r="573" spans="1:16">
      <c r="A573" s="266" t="s">
        <v>1371</v>
      </c>
      <c r="B573" s="124"/>
      <c r="C573" s="125" t="s">
        <v>1371</v>
      </c>
      <c r="D573" s="119">
        <v>43129</v>
      </c>
      <c r="E573" s="120" t="s">
        <v>1986</v>
      </c>
      <c r="F573" s="120" t="s">
        <v>13</v>
      </c>
      <c r="G573" s="120">
        <v>378715</v>
      </c>
      <c r="H573" s="124"/>
      <c r="I573" s="128" t="s">
        <v>1398</v>
      </c>
      <c r="J573" s="124"/>
      <c r="K573" s="124"/>
      <c r="L573" s="124"/>
      <c r="M573" s="124"/>
      <c r="N573" s="213">
        <v>3795055.72</v>
      </c>
      <c r="O573" s="213">
        <v>0</v>
      </c>
      <c r="P573" s="124" t="s">
        <v>1315</v>
      </c>
    </row>
    <row r="574" spans="1:16">
      <c r="A574" s="266" t="s">
        <v>1371</v>
      </c>
      <c r="B574" s="124"/>
      <c r="C574" s="125" t="s">
        <v>1371</v>
      </c>
      <c r="D574" s="119">
        <v>43129</v>
      </c>
      <c r="E574" s="120" t="s">
        <v>1987</v>
      </c>
      <c r="F574" s="120" t="s">
        <v>13</v>
      </c>
      <c r="G574" s="120">
        <v>378717</v>
      </c>
      <c r="H574" s="124"/>
      <c r="I574" s="128" t="s">
        <v>1398</v>
      </c>
      <c r="J574" s="124"/>
      <c r="K574" s="124"/>
      <c r="L574" s="124"/>
      <c r="M574" s="124"/>
      <c r="N574" s="213">
        <v>6064720.4100000001</v>
      </c>
      <c r="O574" s="213">
        <v>0</v>
      </c>
      <c r="P574" s="124" t="s">
        <v>1315</v>
      </c>
    </row>
    <row r="575" spans="1:16">
      <c r="A575" s="266" t="s">
        <v>1371</v>
      </c>
      <c r="B575" s="124"/>
      <c r="C575" s="125" t="s">
        <v>1371</v>
      </c>
      <c r="D575" s="119">
        <v>43129</v>
      </c>
      <c r="E575" s="120" t="s">
        <v>1988</v>
      </c>
      <c r="F575" s="120" t="s">
        <v>13</v>
      </c>
      <c r="G575" s="120">
        <v>378719</v>
      </c>
      <c r="H575" s="124"/>
      <c r="I575" s="128" t="s">
        <v>1398</v>
      </c>
      <c r="J575" s="124"/>
      <c r="K575" s="124"/>
      <c r="L575" s="124"/>
      <c r="M575" s="124"/>
      <c r="N575" s="213">
        <v>374205.04</v>
      </c>
      <c r="O575" s="213">
        <v>0</v>
      </c>
      <c r="P575" s="124" t="s">
        <v>1315</v>
      </c>
    </row>
    <row r="576" spans="1:16">
      <c r="A576" s="266" t="s">
        <v>1371</v>
      </c>
      <c r="B576" s="124"/>
      <c r="C576" s="125" t="s">
        <v>1371</v>
      </c>
      <c r="D576" s="119">
        <v>43129</v>
      </c>
      <c r="E576" s="120" t="s">
        <v>1989</v>
      </c>
      <c r="F576" s="120" t="s">
        <v>13</v>
      </c>
      <c r="G576" s="120">
        <v>378721</v>
      </c>
      <c r="H576" s="124"/>
      <c r="I576" s="128" t="s">
        <v>1398</v>
      </c>
      <c r="J576" s="124"/>
      <c r="K576" s="124"/>
      <c r="L576" s="124"/>
      <c r="M576" s="124"/>
      <c r="N576" s="213">
        <v>16657467.02</v>
      </c>
      <c r="O576" s="213">
        <v>0</v>
      </c>
      <c r="P576" s="124" t="s">
        <v>1315</v>
      </c>
    </row>
    <row r="577" spans="1:16">
      <c r="A577" s="266" t="s">
        <v>1371</v>
      </c>
      <c r="B577" s="124"/>
      <c r="C577" s="125" t="s">
        <v>1371</v>
      </c>
      <c r="D577" s="119">
        <v>43129</v>
      </c>
      <c r="E577" s="120" t="s">
        <v>1990</v>
      </c>
      <c r="F577" s="120" t="s">
        <v>13</v>
      </c>
      <c r="G577" s="120">
        <v>378723</v>
      </c>
      <c r="H577" s="124"/>
      <c r="I577" s="128" t="s">
        <v>1398</v>
      </c>
      <c r="J577" s="124"/>
      <c r="K577" s="124"/>
      <c r="L577" s="124"/>
      <c r="M577" s="124"/>
      <c r="N577" s="213">
        <v>3677972.95</v>
      </c>
      <c r="O577" s="213">
        <v>0</v>
      </c>
      <c r="P577" s="124" t="s">
        <v>1315</v>
      </c>
    </row>
    <row r="578" spans="1:16">
      <c r="A578" s="266" t="s">
        <v>1371</v>
      </c>
      <c r="B578" s="124"/>
      <c r="C578" s="125" t="s">
        <v>1371</v>
      </c>
      <c r="D578" s="119">
        <v>43129</v>
      </c>
      <c r="E578" s="120" t="s">
        <v>1991</v>
      </c>
      <c r="F578" s="120" t="s">
        <v>13</v>
      </c>
      <c r="G578" s="120">
        <v>378725</v>
      </c>
      <c r="H578" s="124"/>
      <c r="I578" s="128" t="s">
        <v>1398</v>
      </c>
      <c r="J578" s="124"/>
      <c r="K578" s="124"/>
      <c r="L578" s="124"/>
      <c r="M578" s="124"/>
      <c r="N578" s="213">
        <v>10423566.4</v>
      </c>
      <c r="O578" s="213">
        <v>0</v>
      </c>
      <c r="P578" s="124" t="s">
        <v>1315</v>
      </c>
    </row>
    <row r="579" spans="1:16">
      <c r="A579" s="266" t="s">
        <v>1371</v>
      </c>
      <c r="B579" s="124"/>
      <c r="C579" s="125" t="s">
        <v>1371</v>
      </c>
      <c r="D579" s="119">
        <v>43129</v>
      </c>
      <c r="E579" s="120" t="s">
        <v>1992</v>
      </c>
      <c r="F579" s="120" t="s">
        <v>13</v>
      </c>
      <c r="G579" s="120">
        <v>378727</v>
      </c>
      <c r="H579" s="124"/>
      <c r="I579" s="128" t="s">
        <v>1398</v>
      </c>
      <c r="J579" s="124"/>
      <c r="K579" s="124"/>
      <c r="L579" s="124"/>
      <c r="M579" s="124"/>
      <c r="N579" s="213">
        <v>3064653.41</v>
      </c>
      <c r="O579" s="213">
        <v>0</v>
      </c>
      <c r="P579" s="124" t="s">
        <v>1315</v>
      </c>
    </row>
    <row r="580" spans="1:16">
      <c r="A580" s="266" t="s">
        <v>1371</v>
      </c>
      <c r="B580" s="124"/>
      <c r="C580" s="125" t="s">
        <v>1371</v>
      </c>
      <c r="D580" s="119">
        <v>43129</v>
      </c>
      <c r="E580" s="120" t="s">
        <v>1993</v>
      </c>
      <c r="F580" s="120" t="s">
        <v>13</v>
      </c>
      <c r="G580" s="120">
        <v>378729</v>
      </c>
      <c r="H580" s="124"/>
      <c r="I580" s="128" t="s">
        <v>1398</v>
      </c>
      <c r="J580" s="124"/>
      <c r="K580" s="124"/>
      <c r="L580" s="124"/>
      <c r="M580" s="124"/>
      <c r="N580" s="213">
        <v>189095.08</v>
      </c>
      <c r="O580" s="213">
        <v>0</v>
      </c>
      <c r="P580" s="124" t="s">
        <v>1315</v>
      </c>
    </row>
    <row r="581" spans="1:16">
      <c r="A581" s="266" t="s">
        <v>1371</v>
      </c>
      <c r="B581" s="124"/>
      <c r="C581" s="125" t="s">
        <v>1371</v>
      </c>
      <c r="D581" s="119">
        <v>43129</v>
      </c>
      <c r="E581" s="120" t="s">
        <v>1994</v>
      </c>
      <c r="F581" s="120" t="s">
        <v>13</v>
      </c>
      <c r="G581" s="120">
        <v>378731</v>
      </c>
      <c r="H581" s="124"/>
      <c r="I581" s="128" t="s">
        <v>1398</v>
      </c>
      <c r="J581" s="124"/>
      <c r="K581" s="124"/>
      <c r="L581" s="124"/>
      <c r="M581" s="124"/>
      <c r="N581" s="213">
        <v>1917735.64</v>
      </c>
      <c r="O581" s="213">
        <v>0</v>
      </c>
      <c r="P581" s="124" t="s">
        <v>1315</v>
      </c>
    </row>
    <row r="582" spans="1:16">
      <c r="A582" s="266" t="s">
        <v>1371</v>
      </c>
      <c r="B582" s="124"/>
      <c r="C582" s="125" t="s">
        <v>1371</v>
      </c>
      <c r="D582" s="119">
        <v>43129</v>
      </c>
      <c r="E582" s="120" t="s">
        <v>1995</v>
      </c>
      <c r="F582" s="120" t="s">
        <v>13</v>
      </c>
      <c r="G582" s="120">
        <v>378733</v>
      </c>
      <c r="H582" s="124"/>
      <c r="I582" s="128" t="s">
        <v>1398</v>
      </c>
      <c r="J582" s="124"/>
      <c r="K582" s="124"/>
      <c r="L582" s="124"/>
      <c r="M582" s="124"/>
      <c r="N582" s="213">
        <v>855937.29</v>
      </c>
      <c r="O582" s="213">
        <v>0</v>
      </c>
      <c r="P582" s="124" t="s">
        <v>1315</v>
      </c>
    </row>
    <row r="583" spans="1:16">
      <c r="A583" s="266" t="s">
        <v>1371</v>
      </c>
      <c r="B583" s="124"/>
      <c r="C583" s="125" t="s">
        <v>1371</v>
      </c>
      <c r="D583" s="119">
        <v>43129</v>
      </c>
      <c r="E583" s="120" t="s">
        <v>1996</v>
      </c>
      <c r="F583" s="120" t="s">
        <v>13</v>
      </c>
      <c r="G583" s="120">
        <v>378735</v>
      </c>
      <c r="H583" s="124"/>
      <c r="I583" s="128" t="s">
        <v>1398</v>
      </c>
      <c r="J583" s="124"/>
      <c r="K583" s="124"/>
      <c r="L583" s="124"/>
      <c r="M583" s="124"/>
      <c r="N583" s="213">
        <v>1911509.16</v>
      </c>
      <c r="O583" s="213">
        <v>0</v>
      </c>
      <c r="P583" s="124" t="s">
        <v>1315</v>
      </c>
    </row>
    <row r="584" spans="1:16">
      <c r="A584" s="266" t="s">
        <v>1371</v>
      </c>
      <c r="B584" s="124"/>
      <c r="C584" s="125" t="s">
        <v>1371</v>
      </c>
      <c r="D584" s="119">
        <v>43129</v>
      </c>
      <c r="E584" s="120" t="s">
        <v>1997</v>
      </c>
      <c r="F584" s="120" t="s">
        <v>13</v>
      </c>
      <c r="G584" s="120">
        <v>378737</v>
      </c>
      <c r="H584" s="124"/>
      <c r="I584" s="128" t="s">
        <v>1398</v>
      </c>
      <c r="J584" s="124"/>
      <c r="K584" s="124"/>
      <c r="L584" s="124"/>
      <c r="M584" s="124"/>
      <c r="N584" s="213">
        <v>5250184.5199999996</v>
      </c>
      <c r="O584" s="213">
        <v>0</v>
      </c>
      <c r="P584" s="124" t="s">
        <v>1315</v>
      </c>
    </row>
    <row r="585" spans="1:16">
      <c r="A585" s="266" t="s">
        <v>1371</v>
      </c>
      <c r="B585" s="124"/>
      <c r="C585" s="125" t="s">
        <v>1371</v>
      </c>
      <c r="D585" s="119">
        <v>43129</v>
      </c>
      <c r="E585" s="120" t="s">
        <v>1998</v>
      </c>
      <c r="F585" s="120" t="s">
        <v>13</v>
      </c>
      <c r="G585" s="120">
        <v>378739</v>
      </c>
      <c r="H585" s="124"/>
      <c r="I585" s="128" t="s">
        <v>1398</v>
      </c>
      <c r="J585" s="124"/>
      <c r="K585" s="124"/>
      <c r="L585" s="124"/>
      <c r="M585" s="124"/>
      <c r="N585" s="213">
        <v>6389228.1100000003</v>
      </c>
      <c r="O585" s="213">
        <v>0</v>
      </c>
      <c r="P585" s="124" t="s">
        <v>1315</v>
      </c>
    </row>
    <row r="586" spans="1:16">
      <c r="A586" s="266" t="s">
        <v>1371</v>
      </c>
      <c r="B586" s="124"/>
      <c r="C586" s="125" t="s">
        <v>1371</v>
      </c>
      <c r="D586" s="119">
        <v>43129</v>
      </c>
      <c r="E586" s="120" t="s">
        <v>1999</v>
      </c>
      <c r="F586" s="120" t="s">
        <v>13</v>
      </c>
      <c r="G586" s="120">
        <v>378741</v>
      </c>
      <c r="H586" s="124"/>
      <c r="I586" s="128" t="s">
        <v>1398</v>
      </c>
      <c r="J586" s="124"/>
      <c r="K586" s="124"/>
      <c r="L586" s="124"/>
      <c r="M586" s="124"/>
      <c r="N586" s="213">
        <v>4447444.67</v>
      </c>
      <c r="O586" s="213">
        <v>0</v>
      </c>
      <c r="P586" s="124" t="s">
        <v>1315</v>
      </c>
    </row>
    <row r="587" spans="1:16">
      <c r="A587" s="266" t="s">
        <v>1371</v>
      </c>
      <c r="B587" s="124"/>
      <c r="C587" s="125" t="s">
        <v>1371</v>
      </c>
      <c r="D587" s="119">
        <v>43129</v>
      </c>
      <c r="E587" s="120" t="s">
        <v>2000</v>
      </c>
      <c r="F587" s="120" t="s">
        <v>13</v>
      </c>
      <c r="G587" s="120">
        <v>378743</v>
      </c>
      <c r="H587" s="124"/>
      <c r="I587" s="128" t="s">
        <v>1398</v>
      </c>
      <c r="J587" s="124"/>
      <c r="K587" s="124"/>
      <c r="L587" s="124"/>
      <c r="M587" s="124"/>
      <c r="N587" s="213">
        <v>5412331.46</v>
      </c>
      <c r="O587" s="213">
        <v>0</v>
      </c>
      <c r="P587" s="124" t="s">
        <v>1315</v>
      </c>
    </row>
    <row r="588" spans="1:16">
      <c r="A588" s="266" t="s">
        <v>1371</v>
      </c>
      <c r="B588" s="124"/>
      <c r="C588" s="125" t="s">
        <v>1371</v>
      </c>
      <c r="D588" s="119">
        <v>43129</v>
      </c>
      <c r="E588" s="120" t="s">
        <v>2001</v>
      </c>
      <c r="F588" s="120" t="s">
        <v>13</v>
      </c>
      <c r="G588" s="120">
        <v>378745</v>
      </c>
      <c r="H588" s="124"/>
      <c r="I588" s="128" t="s">
        <v>1398</v>
      </c>
      <c r="J588" s="124"/>
      <c r="K588" s="124"/>
      <c r="L588" s="124"/>
      <c r="M588" s="124"/>
      <c r="N588" s="213">
        <v>14865604.15</v>
      </c>
      <c r="O588" s="213">
        <v>0</v>
      </c>
      <c r="P588" s="124" t="s">
        <v>1315</v>
      </c>
    </row>
    <row r="589" spans="1:16">
      <c r="A589" s="266" t="s">
        <v>1371</v>
      </c>
      <c r="B589" s="124"/>
      <c r="C589" s="125" t="s">
        <v>1371</v>
      </c>
      <c r="D589" s="119">
        <v>43129</v>
      </c>
      <c r="E589" s="120" t="s">
        <v>2002</v>
      </c>
      <c r="F589" s="120" t="s">
        <v>13</v>
      </c>
      <c r="G589" s="120">
        <v>378747</v>
      </c>
      <c r="H589" s="124"/>
      <c r="I589" s="128" t="s">
        <v>1398</v>
      </c>
      <c r="J589" s="124"/>
      <c r="K589" s="124"/>
      <c r="L589" s="124"/>
      <c r="M589" s="124"/>
      <c r="N589" s="213">
        <v>5469835.8899999997</v>
      </c>
      <c r="O589" s="213">
        <v>0</v>
      </c>
      <c r="P589" s="124" t="s">
        <v>1315</v>
      </c>
    </row>
    <row r="590" spans="1:16">
      <c r="A590" s="266" t="s">
        <v>1371</v>
      </c>
      <c r="B590" s="124"/>
      <c r="C590" s="125" t="s">
        <v>1371</v>
      </c>
      <c r="D590" s="119">
        <v>43129</v>
      </c>
      <c r="E590" s="120" t="s">
        <v>2003</v>
      </c>
      <c r="F590" s="120" t="s">
        <v>13</v>
      </c>
      <c r="G590" s="120">
        <v>378749</v>
      </c>
      <c r="H590" s="124"/>
      <c r="I590" s="128" t="s">
        <v>1398</v>
      </c>
      <c r="J590" s="124"/>
      <c r="K590" s="124"/>
      <c r="L590" s="124"/>
      <c r="M590" s="124"/>
      <c r="N590" s="213">
        <v>12215429.27</v>
      </c>
      <c r="O590" s="213">
        <v>0</v>
      </c>
      <c r="P590" s="124" t="s">
        <v>1315</v>
      </c>
    </row>
    <row r="591" spans="1:16">
      <c r="A591" s="266" t="s">
        <v>1371</v>
      </c>
      <c r="B591" s="124"/>
      <c r="C591" s="125" t="s">
        <v>1371</v>
      </c>
      <c r="D591" s="119">
        <v>43129</v>
      </c>
      <c r="E591" s="120" t="s">
        <v>2004</v>
      </c>
      <c r="F591" s="120" t="s">
        <v>13</v>
      </c>
      <c r="G591" s="120">
        <v>378751</v>
      </c>
      <c r="H591" s="124"/>
      <c r="I591" s="128" t="s">
        <v>1398</v>
      </c>
      <c r="J591" s="124"/>
      <c r="K591" s="124"/>
      <c r="L591" s="124"/>
      <c r="M591" s="124"/>
      <c r="N591" s="213">
        <v>2734985.14</v>
      </c>
      <c r="O591" s="213">
        <v>0</v>
      </c>
      <c r="P591" s="124" t="s">
        <v>1315</v>
      </c>
    </row>
    <row r="592" spans="1:16">
      <c r="A592" s="266" t="s">
        <v>1371</v>
      </c>
      <c r="B592" s="124"/>
      <c r="C592" s="125" t="s">
        <v>1371</v>
      </c>
      <c r="D592" s="119">
        <v>43129</v>
      </c>
      <c r="E592" s="120" t="s">
        <v>2005</v>
      </c>
      <c r="F592" s="120" t="s">
        <v>13</v>
      </c>
      <c r="G592" s="120">
        <v>378753</v>
      </c>
      <c r="H592" s="124"/>
      <c r="I592" s="128" t="s">
        <v>1398</v>
      </c>
      <c r="J592" s="124"/>
      <c r="K592" s="124"/>
      <c r="L592" s="124"/>
      <c r="M592" s="124"/>
      <c r="N592" s="213">
        <v>1006344.58</v>
      </c>
      <c r="O592" s="213">
        <v>0</v>
      </c>
      <c r="P592" s="124" t="s">
        <v>1315</v>
      </c>
    </row>
    <row r="593" spans="1:16">
      <c r="A593" s="266" t="s">
        <v>1371</v>
      </c>
      <c r="B593" s="124"/>
      <c r="C593" s="125" t="s">
        <v>1371</v>
      </c>
      <c r="D593" s="119">
        <v>43129</v>
      </c>
      <c r="E593" s="120" t="s">
        <v>2006</v>
      </c>
      <c r="F593" s="120" t="s">
        <v>13</v>
      </c>
      <c r="G593" s="120">
        <v>378755</v>
      </c>
      <c r="H593" s="124"/>
      <c r="I593" s="128" t="s">
        <v>1398</v>
      </c>
      <c r="J593" s="124"/>
      <c r="K593" s="124"/>
      <c r="L593" s="124"/>
      <c r="M593" s="124"/>
      <c r="N593" s="213">
        <v>18980029.579999998</v>
      </c>
      <c r="O593" s="213">
        <v>0</v>
      </c>
      <c r="P593" s="124" t="s">
        <v>1315</v>
      </c>
    </row>
    <row r="594" spans="1:16" ht="63.75">
      <c r="A594" s="266" t="s">
        <v>620</v>
      </c>
      <c r="B594" s="124"/>
      <c r="C594" s="125" t="s">
        <v>714</v>
      </c>
      <c r="D594" s="119">
        <v>43129</v>
      </c>
      <c r="E594" s="120" t="s">
        <v>2007</v>
      </c>
      <c r="F594" s="120" t="s">
        <v>11</v>
      </c>
      <c r="G594" s="120">
        <v>10302</v>
      </c>
      <c r="H594" s="124"/>
      <c r="I594" s="128" t="s">
        <v>3217</v>
      </c>
      <c r="J594" s="124"/>
      <c r="K594" s="124"/>
      <c r="L594" s="124"/>
      <c r="M594" s="124"/>
      <c r="N594" s="213">
        <v>3406.39</v>
      </c>
      <c r="O594" s="213">
        <v>0</v>
      </c>
      <c r="P594" s="124" t="s">
        <v>1315</v>
      </c>
    </row>
    <row r="595" spans="1:16" ht="63.75">
      <c r="A595" s="266" t="s">
        <v>622</v>
      </c>
      <c r="B595" s="124"/>
      <c r="C595" s="125" t="s">
        <v>715</v>
      </c>
      <c r="D595" s="119">
        <v>43129</v>
      </c>
      <c r="E595" s="120" t="s">
        <v>2008</v>
      </c>
      <c r="F595" s="120" t="s">
        <v>1316</v>
      </c>
      <c r="G595" s="120">
        <v>16407132</v>
      </c>
      <c r="H595" s="124"/>
      <c r="I595" s="128" t="s">
        <v>3218</v>
      </c>
      <c r="J595" s="124"/>
      <c r="K595" s="124"/>
      <c r="L595" s="124"/>
      <c r="M595" s="124"/>
      <c r="N595" s="213">
        <v>5421</v>
      </c>
      <c r="O595" s="213">
        <v>0</v>
      </c>
      <c r="P595" s="124" t="s">
        <v>1315</v>
      </c>
    </row>
    <row r="596" spans="1:16" ht="63.75">
      <c r="A596" s="266" t="s">
        <v>622</v>
      </c>
      <c r="B596" s="124"/>
      <c r="C596" s="125" t="s">
        <v>715</v>
      </c>
      <c r="D596" s="119">
        <v>43129</v>
      </c>
      <c r="E596" s="120" t="s">
        <v>2009</v>
      </c>
      <c r="F596" s="120" t="s">
        <v>1316</v>
      </c>
      <c r="G596" s="120">
        <v>16407148</v>
      </c>
      <c r="H596" s="124"/>
      <c r="I596" s="128" t="s">
        <v>3219</v>
      </c>
      <c r="J596" s="124"/>
      <c r="K596" s="124"/>
      <c r="L596" s="124"/>
      <c r="M596" s="124"/>
      <c r="N596" s="213">
        <v>16509</v>
      </c>
      <c r="O596" s="213">
        <v>0</v>
      </c>
      <c r="P596" s="124" t="s">
        <v>1315</v>
      </c>
    </row>
    <row r="597" spans="1:16" ht="63.75">
      <c r="A597" s="266" t="s">
        <v>622</v>
      </c>
      <c r="B597" s="124"/>
      <c r="C597" s="125" t="s">
        <v>715</v>
      </c>
      <c r="D597" s="119">
        <v>43129</v>
      </c>
      <c r="E597" s="120" t="s">
        <v>2010</v>
      </c>
      <c r="F597" s="120" t="s">
        <v>1316</v>
      </c>
      <c r="G597" s="120">
        <v>16423119</v>
      </c>
      <c r="H597" s="124"/>
      <c r="I597" s="128" t="s">
        <v>3220</v>
      </c>
      <c r="J597" s="124"/>
      <c r="K597" s="124"/>
      <c r="L597" s="124"/>
      <c r="M597" s="124"/>
      <c r="N597" s="213">
        <v>23038.5</v>
      </c>
      <c r="O597" s="213">
        <v>0</v>
      </c>
      <c r="P597" s="124" t="s">
        <v>1315</v>
      </c>
    </row>
    <row r="598" spans="1:16" ht="63.75">
      <c r="A598" s="266">
        <v>35</v>
      </c>
      <c r="B598" s="124"/>
      <c r="C598" s="125" t="s">
        <v>696</v>
      </c>
      <c r="D598" s="119">
        <v>43129</v>
      </c>
      <c r="E598" s="120" t="s">
        <v>2011</v>
      </c>
      <c r="F598" s="120" t="s">
        <v>11</v>
      </c>
      <c r="G598" s="120">
        <v>912229</v>
      </c>
      <c r="H598" s="124"/>
      <c r="I598" s="128" t="s">
        <v>1372</v>
      </c>
      <c r="J598" s="124"/>
      <c r="K598" s="124"/>
      <c r="L598" s="124"/>
      <c r="M598" s="124"/>
      <c r="N598" s="213">
        <v>50</v>
      </c>
      <c r="O598" s="213">
        <v>0</v>
      </c>
      <c r="P598" s="124" t="s">
        <v>1315</v>
      </c>
    </row>
    <row r="599" spans="1:16">
      <c r="A599" s="266" t="s">
        <v>1371</v>
      </c>
      <c r="B599" s="124"/>
      <c r="C599" s="125" t="s">
        <v>1371</v>
      </c>
      <c r="D599" s="119">
        <v>43129</v>
      </c>
      <c r="E599" s="120" t="s">
        <v>2012</v>
      </c>
      <c r="F599" s="120" t="s">
        <v>13</v>
      </c>
      <c r="G599" s="120">
        <v>378613</v>
      </c>
      <c r="H599" s="124"/>
      <c r="I599" s="128" t="s">
        <v>1398</v>
      </c>
      <c r="J599" s="124"/>
      <c r="K599" s="124"/>
      <c r="L599" s="124"/>
      <c r="M599" s="124"/>
      <c r="N599" s="213">
        <v>2487050.06</v>
      </c>
      <c r="O599" s="213">
        <v>0</v>
      </c>
      <c r="P599" s="124" t="s">
        <v>1315</v>
      </c>
    </row>
    <row r="600" spans="1:16">
      <c r="A600" s="266" t="s">
        <v>1371</v>
      </c>
      <c r="B600" s="124"/>
      <c r="C600" s="125" t="s">
        <v>1371</v>
      </c>
      <c r="D600" s="119">
        <v>43129</v>
      </c>
      <c r="E600" s="120" t="s">
        <v>2013</v>
      </c>
      <c r="F600" s="120" t="s">
        <v>13</v>
      </c>
      <c r="G600" s="120">
        <v>378615</v>
      </c>
      <c r="H600" s="124"/>
      <c r="I600" s="128" t="s">
        <v>1398</v>
      </c>
      <c r="J600" s="124"/>
      <c r="K600" s="124"/>
      <c r="L600" s="124"/>
      <c r="M600" s="124"/>
      <c r="N600" s="213">
        <v>2487050.06</v>
      </c>
      <c r="O600" s="213">
        <v>0</v>
      </c>
      <c r="P600" s="124" t="s">
        <v>1315</v>
      </c>
    </row>
    <row r="601" spans="1:16">
      <c r="A601" s="266" t="s">
        <v>1371</v>
      </c>
      <c r="B601" s="124"/>
      <c r="C601" s="125" t="s">
        <v>1371</v>
      </c>
      <c r="D601" s="119">
        <v>43129</v>
      </c>
      <c r="E601" s="120" t="s">
        <v>2014</v>
      </c>
      <c r="F601" s="120" t="s">
        <v>13</v>
      </c>
      <c r="G601" s="120">
        <v>378617</v>
      </c>
      <c r="H601" s="124"/>
      <c r="I601" s="128" t="s">
        <v>1398</v>
      </c>
      <c r="J601" s="124"/>
      <c r="K601" s="124"/>
      <c r="L601" s="124"/>
      <c r="M601" s="124"/>
      <c r="N601" s="213">
        <v>2487050.06</v>
      </c>
      <c r="O601" s="213">
        <v>0</v>
      </c>
      <c r="P601" s="124" t="s">
        <v>1315</v>
      </c>
    </row>
    <row r="602" spans="1:16">
      <c r="A602" s="266" t="s">
        <v>1371</v>
      </c>
      <c r="B602" s="124"/>
      <c r="C602" s="125" t="s">
        <v>1371</v>
      </c>
      <c r="D602" s="119">
        <v>43129</v>
      </c>
      <c r="E602" s="120" t="s">
        <v>2015</v>
      </c>
      <c r="F602" s="120" t="s">
        <v>13</v>
      </c>
      <c r="G602" s="120">
        <v>378619</v>
      </c>
      <c r="H602" s="124"/>
      <c r="I602" s="128" t="s">
        <v>1398</v>
      </c>
      <c r="J602" s="124"/>
      <c r="K602" s="124"/>
      <c r="L602" s="124"/>
      <c r="M602" s="124"/>
      <c r="N602" s="213">
        <v>2487050.06</v>
      </c>
      <c r="O602" s="213">
        <v>0</v>
      </c>
      <c r="P602" s="124" t="s">
        <v>1315</v>
      </c>
    </row>
    <row r="603" spans="1:16">
      <c r="A603" s="266" t="s">
        <v>1371</v>
      </c>
      <c r="B603" s="124"/>
      <c r="C603" s="125" t="s">
        <v>1371</v>
      </c>
      <c r="D603" s="119">
        <v>43129</v>
      </c>
      <c r="E603" s="120" t="s">
        <v>2016</v>
      </c>
      <c r="F603" s="120" t="s">
        <v>13</v>
      </c>
      <c r="G603" s="120">
        <v>378621</v>
      </c>
      <c r="H603" s="124"/>
      <c r="I603" s="128" t="s">
        <v>1398</v>
      </c>
      <c r="J603" s="124"/>
      <c r="K603" s="124"/>
      <c r="L603" s="124"/>
      <c r="M603" s="124"/>
      <c r="N603" s="213">
        <v>6830975.2000000002</v>
      </c>
      <c r="O603" s="213">
        <v>0</v>
      </c>
      <c r="P603" s="124" t="s">
        <v>1315</v>
      </c>
    </row>
    <row r="604" spans="1:16">
      <c r="A604" s="266" t="s">
        <v>1371</v>
      </c>
      <c r="B604" s="124"/>
      <c r="C604" s="125" t="s">
        <v>1371</v>
      </c>
      <c r="D604" s="119">
        <v>43129</v>
      </c>
      <c r="E604" s="120" t="s">
        <v>2017</v>
      </c>
      <c r="F604" s="120" t="s">
        <v>13</v>
      </c>
      <c r="G604" s="120">
        <v>378623</v>
      </c>
      <c r="H604" s="124"/>
      <c r="I604" s="128" t="s">
        <v>1398</v>
      </c>
      <c r="J604" s="124"/>
      <c r="K604" s="124"/>
      <c r="L604" s="124"/>
      <c r="M604" s="124"/>
      <c r="N604" s="213">
        <v>5786536.5</v>
      </c>
      <c r="O604" s="213">
        <v>0</v>
      </c>
      <c r="P604" s="124" t="s">
        <v>1315</v>
      </c>
    </row>
    <row r="605" spans="1:16">
      <c r="A605" s="266" t="s">
        <v>1371</v>
      </c>
      <c r="B605" s="124"/>
      <c r="C605" s="125" t="s">
        <v>1371</v>
      </c>
      <c r="D605" s="119">
        <v>43129</v>
      </c>
      <c r="E605" s="120" t="s">
        <v>2018</v>
      </c>
      <c r="F605" s="120" t="s">
        <v>13</v>
      </c>
      <c r="G605" s="120">
        <v>378625</v>
      </c>
      <c r="H605" s="124"/>
      <c r="I605" s="128" t="s">
        <v>1398</v>
      </c>
      <c r="J605" s="124"/>
      <c r="K605" s="124"/>
      <c r="L605" s="124"/>
      <c r="M605" s="124"/>
      <c r="N605" s="213">
        <v>15893402.279999999</v>
      </c>
      <c r="O605" s="213">
        <v>0</v>
      </c>
      <c r="P605" s="124" t="s">
        <v>1315</v>
      </c>
    </row>
    <row r="606" spans="1:16">
      <c r="A606" s="266" t="s">
        <v>1371</v>
      </c>
      <c r="B606" s="124"/>
      <c r="C606" s="125" t="s">
        <v>1371</v>
      </c>
      <c r="D606" s="119">
        <v>43129</v>
      </c>
      <c r="E606" s="120" t="s">
        <v>2019</v>
      </c>
      <c r="F606" s="120" t="s">
        <v>13</v>
      </c>
      <c r="G606" s="120">
        <v>378627</v>
      </c>
      <c r="H606" s="124"/>
      <c r="I606" s="128" t="s">
        <v>1398</v>
      </c>
      <c r="J606" s="124"/>
      <c r="K606" s="124"/>
      <c r="L606" s="124"/>
      <c r="M606" s="124"/>
      <c r="N606" s="213">
        <v>2924080.21</v>
      </c>
      <c r="O606" s="213">
        <v>0</v>
      </c>
      <c r="P606" s="124" t="s">
        <v>1315</v>
      </c>
    </row>
    <row r="607" spans="1:16" ht="51">
      <c r="A607" s="266" t="s">
        <v>619</v>
      </c>
      <c r="B607" s="124"/>
      <c r="C607" s="125" t="s">
        <v>713</v>
      </c>
      <c r="D607" s="119">
        <v>43130</v>
      </c>
      <c r="E607" s="120" t="s">
        <v>2020</v>
      </c>
      <c r="F607" s="120" t="s">
        <v>1316</v>
      </c>
      <c r="G607" s="120">
        <v>16484953</v>
      </c>
      <c r="H607" s="124"/>
      <c r="I607" s="128" t="s">
        <v>3221</v>
      </c>
      <c r="J607" s="124"/>
      <c r="K607" s="124"/>
      <c r="L607" s="124"/>
      <c r="M607" s="124"/>
      <c r="N607" s="213">
        <v>0</v>
      </c>
      <c r="O607" s="213">
        <v>30251.23</v>
      </c>
      <c r="P607" s="124" t="s">
        <v>1315</v>
      </c>
    </row>
    <row r="608" spans="1:16" ht="51">
      <c r="A608" s="266" t="s">
        <v>619</v>
      </c>
      <c r="B608" s="124"/>
      <c r="C608" s="125" t="s">
        <v>713</v>
      </c>
      <c r="D608" s="119">
        <v>43130</v>
      </c>
      <c r="E608" s="120" t="s">
        <v>2021</v>
      </c>
      <c r="F608" s="120" t="s">
        <v>1316</v>
      </c>
      <c r="G608" s="120">
        <v>16484608</v>
      </c>
      <c r="H608" s="124"/>
      <c r="I608" s="128" t="s">
        <v>3222</v>
      </c>
      <c r="J608" s="124"/>
      <c r="K608" s="124"/>
      <c r="L608" s="124"/>
      <c r="M608" s="124"/>
      <c r="N608" s="213">
        <v>0</v>
      </c>
      <c r="O608" s="213">
        <v>265131.21000000002</v>
      </c>
      <c r="P608" s="124" t="s">
        <v>1315</v>
      </c>
    </row>
    <row r="609" spans="1:16" ht="63.75">
      <c r="A609" s="266" t="s">
        <v>619</v>
      </c>
      <c r="B609" s="124"/>
      <c r="C609" s="125" t="s">
        <v>713</v>
      </c>
      <c r="D609" s="119">
        <v>43130</v>
      </c>
      <c r="E609" s="120" t="s">
        <v>2022</v>
      </c>
      <c r="F609" s="120" t="s">
        <v>1316</v>
      </c>
      <c r="G609" s="120">
        <v>16484602</v>
      </c>
      <c r="H609" s="124"/>
      <c r="I609" s="128" t="s">
        <v>3223</v>
      </c>
      <c r="J609" s="124"/>
      <c r="K609" s="124"/>
      <c r="L609" s="124"/>
      <c r="M609" s="124"/>
      <c r="N609" s="213">
        <v>0</v>
      </c>
      <c r="O609" s="213">
        <v>133054.76999999999</v>
      </c>
      <c r="P609" s="124" t="s">
        <v>1315</v>
      </c>
    </row>
    <row r="610" spans="1:16" ht="76.5">
      <c r="A610" s="266" t="s">
        <v>619</v>
      </c>
      <c r="B610" s="124"/>
      <c r="C610" s="125" t="s">
        <v>713</v>
      </c>
      <c r="D610" s="119">
        <v>43130</v>
      </c>
      <c r="E610" s="120" t="s">
        <v>2023</v>
      </c>
      <c r="F610" s="120" t="s">
        <v>1316</v>
      </c>
      <c r="G610" s="120">
        <v>16484573</v>
      </c>
      <c r="H610" s="124"/>
      <c r="I610" s="128" t="s">
        <v>3224</v>
      </c>
      <c r="J610" s="124"/>
      <c r="K610" s="124"/>
      <c r="L610" s="124"/>
      <c r="M610" s="124"/>
      <c r="N610" s="213">
        <v>0</v>
      </c>
      <c r="O610" s="213">
        <v>100975.17</v>
      </c>
      <c r="P610" s="124" t="s">
        <v>1315</v>
      </c>
    </row>
    <row r="611" spans="1:16" ht="63.75">
      <c r="A611" s="266" t="s">
        <v>619</v>
      </c>
      <c r="B611" s="124"/>
      <c r="C611" s="125" t="s">
        <v>713</v>
      </c>
      <c r="D611" s="119">
        <v>43130</v>
      </c>
      <c r="E611" s="120" t="s">
        <v>2024</v>
      </c>
      <c r="F611" s="120" t="s">
        <v>1316</v>
      </c>
      <c r="G611" s="120">
        <v>16484521</v>
      </c>
      <c r="H611" s="124"/>
      <c r="I611" s="128" t="s">
        <v>3225</v>
      </c>
      <c r="J611" s="124"/>
      <c r="K611" s="124"/>
      <c r="L611" s="124"/>
      <c r="M611" s="124"/>
      <c r="N611" s="213">
        <v>0</v>
      </c>
      <c r="O611" s="213">
        <v>10851.56</v>
      </c>
      <c r="P611" s="124" t="s">
        <v>1315</v>
      </c>
    </row>
    <row r="612" spans="1:16" ht="63.75">
      <c r="A612" s="266" t="s">
        <v>619</v>
      </c>
      <c r="B612" s="124"/>
      <c r="C612" s="125" t="s">
        <v>713</v>
      </c>
      <c r="D612" s="119">
        <v>43130</v>
      </c>
      <c r="E612" s="120" t="s">
        <v>2025</v>
      </c>
      <c r="F612" s="120" t="s">
        <v>1316</v>
      </c>
      <c r="G612" s="120">
        <v>16484515</v>
      </c>
      <c r="H612" s="124"/>
      <c r="I612" s="128" t="s">
        <v>3226</v>
      </c>
      <c r="J612" s="124"/>
      <c r="K612" s="124"/>
      <c r="L612" s="124"/>
      <c r="M612" s="124"/>
      <c r="N612" s="213">
        <v>0</v>
      </c>
      <c r="O612" s="213">
        <v>5233.1899999999996</v>
      </c>
      <c r="P612" s="124" t="s">
        <v>1315</v>
      </c>
    </row>
    <row r="613" spans="1:16" ht="51">
      <c r="A613" s="266" t="s">
        <v>620</v>
      </c>
      <c r="B613" s="124"/>
      <c r="C613" s="125" t="s">
        <v>714</v>
      </c>
      <c r="D613" s="119">
        <v>43130</v>
      </c>
      <c r="E613" s="120" t="s">
        <v>2026</v>
      </c>
      <c r="F613" s="120" t="s">
        <v>1316</v>
      </c>
      <c r="G613" s="120">
        <v>16455264</v>
      </c>
      <c r="H613" s="124"/>
      <c r="I613" s="128" t="s">
        <v>3227</v>
      </c>
      <c r="J613" s="124"/>
      <c r="K613" s="124"/>
      <c r="L613" s="124"/>
      <c r="M613" s="124"/>
      <c r="N613" s="213">
        <v>0</v>
      </c>
      <c r="O613" s="213">
        <v>56809.67</v>
      </c>
      <c r="P613" s="124" t="s">
        <v>1315</v>
      </c>
    </row>
    <row r="614" spans="1:16" ht="51">
      <c r="A614" s="266">
        <v>25</v>
      </c>
      <c r="B614" s="124"/>
      <c r="C614" s="125" t="s">
        <v>694</v>
      </c>
      <c r="D614" s="119">
        <v>43130</v>
      </c>
      <c r="E614" s="120" t="s">
        <v>2027</v>
      </c>
      <c r="F614" s="120" t="s">
        <v>6</v>
      </c>
      <c r="G614" s="120">
        <v>936137</v>
      </c>
      <c r="H614" s="124"/>
      <c r="I614" s="128" t="s">
        <v>3228</v>
      </c>
      <c r="J614" s="124"/>
      <c r="K614" s="124"/>
      <c r="L614" s="124"/>
      <c r="M614" s="124"/>
      <c r="N614" s="213">
        <v>0</v>
      </c>
      <c r="O614" s="213">
        <v>204195.31</v>
      </c>
      <c r="P614" s="124" t="s">
        <v>1315</v>
      </c>
    </row>
    <row r="615" spans="1:16" ht="63.75">
      <c r="A615" s="266">
        <v>15</v>
      </c>
      <c r="B615" s="124"/>
      <c r="C615" s="125" t="s">
        <v>691</v>
      </c>
      <c r="D615" s="119">
        <v>43130</v>
      </c>
      <c r="E615" s="120" t="s">
        <v>2028</v>
      </c>
      <c r="F615" s="120" t="s">
        <v>15</v>
      </c>
      <c r="G615" s="120">
        <v>4221</v>
      </c>
      <c r="H615" s="124"/>
      <c r="I615" s="128" t="s">
        <v>3229</v>
      </c>
      <c r="J615" s="124"/>
      <c r="K615" s="124"/>
      <c r="L615" s="124"/>
      <c r="M615" s="124"/>
      <c r="N615" s="213">
        <v>299.36</v>
      </c>
      <c r="O615" s="213">
        <v>0</v>
      </c>
      <c r="P615" s="124" t="s">
        <v>1315</v>
      </c>
    </row>
    <row r="616" spans="1:16" ht="89.25">
      <c r="A616" s="266">
        <v>47</v>
      </c>
      <c r="B616" s="124"/>
      <c r="C616" s="125" t="s">
        <v>699</v>
      </c>
      <c r="D616" s="119">
        <v>43130</v>
      </c>
      <c r="E616" s="120" t="s">
        <v>2029</v>
      </c>
      <c r="F616" s="120" t="s">
        <v>11</v>
      </c>
      <c r="G616" s="120">
        <v>912283</v>
      </c>
      <c r="H616" s="124"/>
      <c r="I616" s="128" t="s">
        <v>3230</v>
      </c>
      <c r="J616" s="124"/>
      <c r="K616" s="124"/>
      <c r="L616" s="124"/>
      <c r="M616" s="124"/>
      <c r="N616" s="213">
        <v>7009.47</v>
      </c>
      <c r="O616" s="213">
        <v>0</v>
      </c>
      <c r="P616" s="124" t="s">
        <v>1315</v>
      </c>
    </row>
    <row r="617" spans="1:16" ht="63.75">
      <c r="A617" s="266">
        <v>10</v>
      </c>
      <c r="B617" s="124"/>
      <c r="C617" s="125" t="s">
        <v>690</v>
      </c>
      <c r="D617" s="119">
        <v>43131</v>
      </c>
      <c r="E617" s="120" t="s">
        <v>2030</v>
      </c>
      <c r="F617" s="120" t="s">
        <v>6</v>
      </c>
      <c r="G617" s="120">
        <v>654586</v>
      </c>
      <c r="H617" s="124"/>
      <c r="I617" s="128" t="s">
        <v>3231</v>
      </c>
      <c r="J617" s="124"/>
      <c r="K617" s="124"/>
      <c r="L617" s="124"/>
      <c r="M617" s="124"/>
      <c r="N617" s="213">
        <v>0</v>
      </c>
      <c r="O617" s="213">
        <v>20272.669999999998</v>
      </c>
      <c r="P617" s="124" t="s">
        <v>1315</v>
      </c>
    </row>
    <row r="618" spans="1:16" ht="63.75">
      <c r="A618" s="266">
        <v>10</v>
      </c>
      <c r="B618" s="124"/>
      <c r="C618" s="125" t="s">
        <v>690</v>
      </c>
      <c r="D618" s="119">
        <v>43131</v>
      </c>
      <c r="E618" s="120" t="s">
        <v>2031</v>
      </c>
      <c r="F618" s="120" t="s">
        <v>6</v>
      </c>
      <c r="G618" s="120">
        <v>654588</v>
      </c>
      <c r="H618" s="124"/>
      <c r="I618" s="128" t="s">
        <v>3232</v>
      </c>
      <c r="J618" s="124"/>
      <c r="K618" s="124"/>
      <c r="L618" s="124"/>
      <c r="M618" s="124"/>
      <c r="N618" s="213">
        <v>0</v>
      </c>
      <c r="O618" s="213">
        <v>17939.310000000001</v>
      </c>
      <c r="P618" s="124" t="s">
        <v>1315</v>
      </c>
    </row>
    <row r="619" spans="1:16" ht="51">
      <c r="A619" s="266">
        <v>10</v>
      </c>
      <c r="B619" s="124"/>
      <c r="C619" s="125" t="s">
        <v>690</v>
      </c>
      <c r="D619" s="119">
        <v>43131</v>
      </c>
      <c r="E619" s="120" t="s">
        <v>2032</v>
      </c>
      <c r="F619" s="120" t="s">
        <v>6</v>
      </c>
      <c r="G619" s="120">
        <v>654590</v>
      </c>
      <c r="H619" s="124"/>
      <c r="I619" s="128" t="s">
        <v>3233</v>
      </c>
      <c r="J619" s="124"/>
      <c r="K619" s="124"/>
      <c r="L619" s="124"/>
      <c r="M619" s="124"/>
      <c r="N619" s="213">
        <v>0</v>
      </c>
      <c r="O619" s="213">
        <v>8752.61</v>
      </c>
      <c r="P619" s="124" t="s">
        <v>1315</v>
      </c>
    </row>
    <row r="620" spans="1:16" ht="63.75">
      <c r="A620" s="266">
        <v>10</v>
      </c>
      <c r="B620" s="124"/>
      <c r="C620" s="125" t="s">
        <v>690</v>
      </c>
      <c r="D620" s="119">
        <v>43131</v>
      </c>
      <c r="E620" s="120" t="s">
        <v>2033</v>
      </c>
      <c r="F620" s="120" t="s">
        <v>6</v>
      </c>
      <c r="G620" s="120">
        <v>654592</v>
      </c>
      <c r="H620" s="124"/>
      <c r="I620" s="128" t="s">
        <v>3234</v>
      </c>
      <c r="J620" s="124"/>
      <c r="K620" s="124"/>
      <c r="L620" s="124"/>
      <c r="M620" s="124"/>
      <c r="N620" s="213">
        <v>0</v>
      </c>
      <c r="O620" s="213">
        <v>17742.09</v>
      </c>
      <c r="P620" s="124" t="s">
        <v>1315</v>
      </c>
    </row>
    <row r="621" spans="1:16" ht="63.75">
      <c r="A621" s="266">
        <v>10</v>
      </c>
      <c r="B621" s="124"/>
      <c r="C621" s="125" t="s">
        <v>690</v>
      </c>
      <c r="D621" s="119">
        <v>43131</v>
      </c>
      <c r="E621" s="120" t="s">
        <v>2034</v>
      </c>
      <c r="F621" s="120" t="s">
        <v>6</v>
      </c>
      <c r="G621" s="120">
        <v>654594</v>
      </c>
      <c r="H621" s="124"/>
      <c r="I621" s="128" t="s">
        <v>3235</v>
      </c>
      <c r="J621" s="124"/>
      <c r="K621" s="124"/>
      <c r="L621" s="124"/>
      <c r="M621" s="124"/>
      <c r="N621" s="213">
        <v>0</v>
      </c>
      <c r="O621" s="213">
        <v>2076.9299999999998</v>
      </c>
      <c r="P621" s="124" t="s">
        <v>1315</v>
      </c>
    </row>
    <row r="622" spans="1:16" ht="51">
      <c r="A622" s="266">
        <v>10</v>
      </c>
      <c r="B622" s="124"/>
      <c r="C622" s="125" t="s">
        <v>690</v>
      </c>
      <c r="D622" s="119">
        <v>43131</v>
      </c>
      <c r="E622" s="120" t="s">
        <v>2035</v>
      </c>
      <c r="F622" s="120" t="s">
        <v>6</v>
      </c>
      <c r="G622" s="120">
        <v>654601</v>
      </c>
      <c r="H622" s="124"/>
      <c r="I622" s="128" t="s">
        <v>3236</v>
      </c>
      <c r="J622" s="124"/>
      <c r="K622" s="124"/>
      <c r="L622" s="124"/>
      <c r="M622" s="124"/>
      <c r="N622" s="213">
        <v>0</v>
      </c>
      <c r="O622" s="213">
        <v>220308.08</v>
      </c>
      <c r="P622" s="124" t="s">
        <v>1315</v>
      </c>
    </row>
    <row r="623" spans="1:16" ht="51">
      <c r="A623" s="266">
        <v>10</v>
      </c>
      <c r="B623" s="124"/>
      <c r="C623" s="125" t="s">
        <v>690</v>
      </c>
      <c r="D623" s="119">
        <v>43131</v>
      </c>
      <c r="E623" s="120" t="s">
        <v>2036</v>
      </c>
      <c r="F623" s="120" t="s">
        <v>6</v>
      </c>
      <c r="G623" s="120">
        <v>654603</v>
      </c>
      <c r="H623" s="124"/>
      <c r="I623" s="128" t="s">
        <v>3237</v>
      </c>
      <c r="J623" s="124"/>
      <c r="K623" s="124"/>
      <c r="L623" s="124"/>
      <c r="M623" s="124"/>
      <c r="N623" s="213">
        <v>0</v>
      </c>
      <c r="O623" s="213">
        <v>8301.56</v>
      </c>
      <c r="P623" s="124" t="s">
        <v>1315</v>
      </c>
    </row>
    <row r="624" spans="1:16" ht="51">
      <c r="A624" s="266">
        <v>10</v>
      </c>
      <c r="B624" s="124"/>
      <c r="C624" s="125" t="s">
        <v>690</v>
      </c>
      <c r="D624" s="119">
        <v>43131</v>
      </c>
      <c r="E624" s="120" t="s">
        <v>2037</v>
      </c>
      <c r="F624" s="120" t="s">
        <v>6</v>
      </c>
      <c r="G624" s="120">
        <v>654605</v>
      </c>
      <c r="H624" s="124"/>
      <c r="I624" s="128" t="s">
        <v>3238</v>
      </c>
      <c r="J624" s="124"/>
      <c r="K624" s="124"/>
      <c r="L624" s="124"/>
      <c r="M624" s="124"/>
      <c r="N624" s="213">
        <v>0</v>
      </c>
      <c r="O624" s="213">
        <v>11795.77</v>
      </c>
      <c r="P624" s="124" t="s">
        <v>1315</v>
      </c>
    </row>
    <row r="625" spans="1:16" ht="51">
      <c r="A625" s="266">
        <v>10</v>
      </c>
      <c r="B625" s="124"/>
      <c r="C625" s="125" t="s">
        <v>690</v>
      </c>
      <c r="D625" s="119">
        <v>43131</v>
      </c>
      <c r="E625" s="120" t="s">
        <v>2038</v>
      </c>
      <c r="F625" s="120" t="s">
        <v>6</v>
      </c>
      <c r="G625" s="120">
        <v>654607</v>
      </c>
      <c r="H625" s="124"/>
      <c r="I625" s="128" t="s">
        <v>3239</v>
      </c>
      <c r="J625" s="124"/>
      <c r="K625" s="124"/>
      <c r="L625" s="124"/>
      <c r="M625" s="124"/>
      <c r="N625" s="213">
        <v>0</v>
      </c>
      <c r="O625" s="213">
        <v>13544.66</v>
      </c>
      <c r="P625" s="124" t="s">
        <v>1315</v>
      </c>
    </row>
    <row r="626" spans="1:16" ht="51">
      <c r="A626" s="266">
        <v>10</v>
      </c>
      <c r="B626" s="124"/>
      <c r="C626" s="125" t="s">
        <v>690</v>
      </c>
      <c r="D626" s="119">
        <v>43131</v>
      </c>
      <c r="E626" s="120" t="s">
        <v>2039</v>
      </c>
      <c r="F626" s="120" t="s">
        <v>6</v>
      </c>
      <c r="G626" s="120">
        <v>654609</v>
      </c>
      <c r="H626" s="124"/>
      <c r="I626" s="128" t="s">
        <v>3240</v>
      </c>
      <c r="J626" s="124"/>
      <c r="K626" s="124"/>
      <c r="L626" s="124"/>
      <c r="M626" s="124"/>
      <c r="N626" s="213">
        <v>0</v>
      </c>
      <c r="O626" s="213">
        <v>3457.3</v>
      </c>
      <c r="P626" s="124" t="s">
        <v>1315</v>
      </c>
    </row>
    <row r="627" spans="1:16" ht="51">
      <c r="A627" s="266">
        <v>10</v>
      </c>
      <c r="B627" s="124"/>
      <c r="C627" s="125" t="s">
        <v>690</v>
      </c>
      <c r="D627" s="119">
        <v>43131</v>
      </c>
      <c r="E627" s="120" t="s">
        <v>2040</v>
      </c>
      <c r="F627" s="120" t="s">
        <v>6</v>
      </c>
      <c r="G627" s="120">
        <v>654611</v>
      </c>
      <c r="H627" s="124"/>
      <c r="I627" s="128" t="s">
        <v>3241</v>
      </c>
      <c r="J627" s="124"/>
      <c r="K627" s="124"/>
      <c r="L627" s="124"/>
      <c r="M627" s="124"/>
      <c r="N627" s="213">
        <v>0</v>
      </c>
      <c r="O627" s="213">
        <v>73454.2</v>
      </c>
      <c r="P627" s="124" t="s">
        <v>1315</v>
      </c>
    </row>
    <row r="628" spans="1:16" ht="51">
      <c r="A628" s="266">
        <v>10</v>
      </c>
      <c r="B628" s="124"/>
      <c r="C628" s="125" t="s">
        <v>690</v>
      </c>
      <c r="D628" s="119">
        <v>43131</v>
      </c>
      <c r="E628" s="120" t="s">
        <v>2041</v>
      </c>
      <c r="F628" s="120" t="s">
        <v>6</v>
      </c>
      <c r="G628" s="120">
        <v>654833</v>
      </c>
      <c r="H628" s="124"/>
      <c r="I628" s="128" t="s">
        <v>3242</v>
      </c>
      <c r="J628" s="124"/>
      <c r="K628" s="124"/>
      <c r="L628" s="124"/>
      <c r="M628" s="124"/>
      <c r="N628" s="213">
        <v>0</v>
      </c>
      <c r="O628" s="213">
        <v>35439.03</v>
      </c>
      <c r="P628" s="124" t="s">
        <v>1315</v>
      </c>
    </row>
    <row r="629" spans="1:16" ht="51">
      <c r="A629" s="266">
        <v>10</v>
      </c>
      <c r="B629" s="124"/>
      <c r="C629" s="125" t="s">
        <v>690</v>
      </c>
      <c r="D629" s="119">
        <v>43131</v>
      </c>
      <c r="E629" s="120" t="s">
        <v>2042</v>
      </c>
      <c r="F629" s="120" t="s">
        <v>6</v>
      </c>
      <c r="G629" s="120">
        <v>655021</v>
      </c>
      <c r="H629" s="124"/>
      <c r="I629" s="128" t="s">
        <v>3243</v>
      </c>
      <c r="J629" s="124"/>
      <c r="K629" s="124"/>
      <c r="L629" s="124"/>
      <c r="M629" s="124"/>
      <c r="N629" s="213">
        <v>0</v>
      </c>
      <c r="O629" s="213">
        <v>6593.97</v>
      </c>
      <c r="P629" s="124" t="s">
        <v>1315</v>
      </c>
    </row>
    <row r="630" spans="1:16" ht="63.75">
      <c r="A630" s="266">
        <v>10</v>
      </c>
      <c r="B630" s="124"/>
      <c r="C630" s="125" t="s">
        <v>690</v>
      </c>
      <c r="D630" s="119">
        <v>43131</v>
      </c>
      <c r="E630" s="120" t="s">
        <v>2043</v>
      </c>
      <c r="F630" s="120" t="s">
        <v>6</v>
      </c>
      <c r="G630" s="120">
        <v>655023</v>
      </c>
      <c r="H630" s="124"/>
      <c r="I630" s="128" t="s">
        <v>3244</v>
      </c>
      <c r="J630" s="124"/>
      <c r="K630" s="124"/>
      <c r="L630" s="124"/>
      <c r="M630" s="124"/>
      <c r="N630" s="213">
        <v>0</v>
      </c>
      <c r="O630" s="213">
        <v>23029.84</v>
      </c>
      <c r="P630" s="124" t="s">
        <v>1315</v>
      </c>
    </row>
    <row r="631" spans="1:16" ht="38.25">
      <c r="A631" s="266">
        <v>10</v>
      </c>
      <c r="B631" s="124"/>
      <c r="C631" s="125" t="s">
        <v>690</v>
      </c>
      <c r="D631" s="119">
        <v>43131</v>
      </c>
      <c r="E631" s="120" t="s">
        <v>2044</v>
      </c>
      <c r="F631" s="120" t="s">
        <v>6</v>
      </c>
      <c r="G631" s="120">
        <v>655025</v>
      </c>
      <c r="H631" s="124"/>
      <c r="I631" s="128" t="s">
        <v>3245</v>
      </c>
      <c r="J631" s="124"/>
      <c r="K631" s="124"/>
      <c r="L631" s="124"/>
      <c r="M631" s="124"/>
      <c r="N631" s="213">
        <v>0</v>
      </c>
      <c r="O631" s="213">
        <v>217233.42</v>
      </c>
      <c r="P631" s="124" t="s">
        <v>1315</v>
      </c>
    </row>
    <row r="632" spans="1:16" ht="51">
      <c r="A632" s="266">
        <v>10</v>
      </c>
      <c r="B632" s="124"/>
      <c r="C632" s="125" t="s">
        <v>690</v>
      </c>
      <c r="D632" s="119">
        <v>43131</v>
      </c>
      <c r="E632" s="120" t="s">
        <v>2045</v>
      </c>
      <c r="F632" s="120" t="s">
        <v>6</v>
      </c>
      <c r="G632" s="120">
        <v>655056</v>
      </c>
      <c r="H632" s="124"/>
      <c r="I632" s="128" t="s">
        <v>3246</v>
      </c>
      <c r="J632" s="124"/>
      <c r="K632" s="124"/>
      <c r="L632" s="124"/>
      <c r="M632" s="124"/>
      <c r="N632" s="213">
        <v>0</v>
      </c>
      <c r="O632" s="213">
        <v>223131.31</v>
      </c>
      <c r="P632" s="124" t="s">
        <v>1315</v>
      </c>
    </row>
    <row r="633" spans="1:16" ht="51">
      <c r="A633" s="266">
        <v>10</v>
      </c>
      <c r="B633" s="124"/>
      <c r="C633" s="125" t="s">
        <v>690</v>
      </c>
      <c r="D633" s="119">
        <v>43131</v>
      </c>
      <c r="E633" s="120" t="s">
        <v>2046</v>
      </c>
      <c r="F633" s="120" t="s">
        <v>6</v>
      </c>
      <c r="G633" s="120">
        <v>655061</v>
      </c>
      <c r="H633" s="124"/>
      <c r="I633" s="128" t="s">
        <v>3247</v>
      </c>
      <c r="J633" s="124"/>
      <c r="K633" s="124"/>
      <c r="L633" s="124"/>
      <c r="M633" s="124"/>
      <c r="N633" s="213">
        <v>0</v>
      </c>
      <c r="O633" s="213">
        <v>201862.84</v>
      </c>
      <c r="P633" s="124" t="s">
        <v>1315</v>
      </c>
    </row>
    <row r="634" spans="1:16" ht="76.5">
      <c r="A634" s="266">
        <v>10</v>
      </c>
      <c r="B634" s="124"/>
      <c r="C634" s="125" t="s">
        <v>690</v>
      </c>
      <c r="D634" s="119">
        <v>43131</v>
      </c>
      <c r="E634" s="120" t="s">
        <v>2047</v>
      </c>
      <c r="F634" s="120" t="s">
        <v>6</v>
      </c>
      <c r="G634" s="120">
        <v>655063</v>
      </c>
      <c r="H634" s="124"/>
      <c r="I634" s="128" t="s">
        <v>3248</v>
      </c>
      <c r="J634" s="124"/>
      <c r="K634" s="124"/>
      <c r="L634" s="124"/>
      <c r="M634" s="124"/>
      <c r="N634" s="213">
        <v>0</v>
      </c>
      <c r="O634" s="213">
        <v>64496.07</v>
      </c>
      <c r="P634" s="124" t="s">
        <v>1315</v>
      </c>
    </row>
    <row r="635" spans="1:16" ht="63.75">
      <c r="A635" s="266" t="s">
        <v>620</v>
      </c>
      <c r="B635" s="124"/>
      <c r="C635" s="125" t="s">
        <v>714</v>
      </c>
      <c r="D635" s="119">
        <v>43131</v>
      </c>
      <c r="E635" s="120" t="s">
        <v>2048</v>
      </c>
      <c r="F635" s="120" t="s">
        <v>1316</v>
      </c>
      <c r="G635" s="120">
        <v>16455234</v>
      </c>
      <c r="H635" s="124"/>
      <c r="I635" s="128" t="s">
        <v>3249</v>
      </c>
      <c r="J635" s="124"/>
      <c r="K635" s="124"/>
      <c r="L635" s="124"/>
      <c r="M635" s="124"/>
      <c r="N635" s="213">
        <v>0</v>
      </c>
      <c r="O635" s="213">
        <v>1279649.57</v>
      </c>
      <c r="P635" s="124" t="s">
        <v>1315</v>
      </c>
    </row>
    <row r="636" spans="1:16" ht="51">
      <c r="A636" s="266" t="s">
        <v>620</v>
      </c>
      <c r="B636" s="124"/>
      <c r="C636" s="125" t="s">
        <v>714</v>
      </c>
      <c r="D636" s="119">
        <v>43131</v>
      </c>
      <c r="E636" s="120" t="s">
        <v>2049</v>
      </c>
      <c r="F636" s="120" t="s">
        <v>1316</v>
      </c>
      <c r="G636" s="120">
        <v>16470564</v>
      </c>
      <c r="H636" s="124"/>
      <c r="I636" s="128" t="s">
        <v>3250</v>
      </c>
      <c r="J636" s="124"/>
      <c r="K636" s="124"/>
      <c r="L636" s="124"/>
      <c r="M636" s="124"/>
      <c r="N636" s="213">
        <v>0</v>
      </c>
      <c r="O636" s="213">
        <v>2984719.91</v>
      </c>
      <c r="P636" s="124" t="s">
        <v>1315</v>
      </c>
    </row>
    <row r="637" spans="1:16" ht="51">
      <c r="A637" s="266" t="s">
        <v>620</v>
      </c>
      <c r="B637" s="124"/>
      <c r="C637" s="125" t="s">
        <v>714</v>
      </c>
      <c r="D637" s="119">
        <v>43131</v>
      </c>
      <c r="E637" s="120" t="s">
        <v>2050</v>
      </c>
      <c r="F637" s="120" t="s">
        <v>1316</v>
      </c>
      <c r="G637" s="120">
        <v>16470570</v>
      </c>
      <c r="H637" s="124"/>
      <c r="I637" s="128" t="s">
        <v>3251</v>
      </c>
      <c r="J637" s="124"/>
      <c r="K637" s="124"/>
      <c r="L637" s="124"/>
      <c r="M637" s="124"/>
      <c r="N637" s="213">
        <v>0</v>
      </c>
      <c r="O637" s="213">
        <v>5470669.2000000002</v>
      </c>
      <c r="P637" s="124" t="s">
        <v>1315</v>
      </c>
    </row>
    <row r="638" spans="1:16" ht="76.5">
      <c r="A638" s="266" t="s">
        <v>620</v>
      </c>
      <c r="B638" s="124"/>
      <c r="C638" s="125" t="s">
        <v>714</v>
      </c>
      <c r="D638" s="119">
        <v>43131</v>
      </c>
      <c r="E638" s="120" t="s">
        <v>2051</v>
      </c>
      <c r="F638" s="120" t="s">
        <v>6</v>
      </c>
      <c r="G638" s="120">
        <v>936589</v>
      </c>
      <c r="H638" s="124"/>
      <c r="I638" s="128" t="s">
        <v>3252</v>
      </c>
      <c r="J638" s="124"/>
      <c r="K638" s="124"/>
      <c r="L638" s="124"/>
      <c r="M638" s="124"/>
      <c r="N638" s="213">
        <v>0</v>
      </c>
      <c r="O638" s="213">
        <v>187000</v>
      </c>
      <c r="P638" s="124" t="s">
        <v>1315</v>
      </c>
    </row>
    <row r="639" spans="1:16" ht="102">
      <c r="A639" s="266">
        <v>293</v>
      </c>
      <c r="B639" s="124"/>
      <c r="C639" s="125" t="s">
        <v>795</v>
      </c>
      <c r="D639" s="119">
        <v>43131</v>
      </c>
      <c r="E639" s="120" t="s">
        <v>2052</v>
      </c>
      <c r="F639" s="120" t="s">
        <v>6</v>
      </c>
      <c r="G639" s="120">
        <v>912419</v>
      </c>
      <c r="H639" s="124"/>
      <c r="I639" s="128" t="s">
        <v>3253</v>
      </c>
      <c r="J639" s="124"/>
      <c r="K639" s="124"/>
      <c r="L639" s="124"/>
      <c r="M639" s="124"/>
      <c r="N639" s="213">
        <v>0</v>
      </c>
      <c r="O639" s="213">
        <v>9931457</v>
      </c>
      <c r="P639" s="124" t="s">
        <v>1315</v>
      </c>
    </row>
    <row r="640" spans="1:16" ht="89.25">
      <c r="A640" s="266">
        <v>86</v>
      </c>
      <c r="B640" s="124"/>
      <c r="C640" s="125" t="s">
        <v>710</v>
      </c>
      <c r="D640" s="119">
        <v>43131</v>
      </c>
      <c r="E640" s="120" t="s">
        <v>2053</v>
      </c>
      <c r="F640" s="120" t="s">
        <v>6</v>
      </c>
      <c r="G640" s="120">
        <v>912450</v>
      </c>
      <c r="H640" s="124"/>
      <c r="I640" s="128" t="s">
        <v>3254</v>
      </c>
      <c r="J640" s="124"/>
      <c r="K640" s="124"/>
      <c r="L640" s="124"/>
      <c r="M640" s="124"/>
      <c r="N640" s="213">
        <v>0</v>
      </c>
      <c r="O640" s="213">
        <v>170195.8</v>
      </c>
      <c r="P640" s="124" t="s">
        <v>1315</v>
      </c>
    </row>
    <row r="641" spans="1:16" ht="89.25">
      <c r="A641" s="266">
        <v>132</v>
      </c>
      <c r="B641" s="124"/>
      <c r="C641" s="125" t="s">
        <v>728</v>
      </c>
      <c r="D641" s="119">
        <v>43131</v>
      </c>
      <c r="E641" s="120" t="s">
        <v>2054</v>
      </c>
      <c r="F641" s="120" t="s">
        <v>11</v>
      </c>
      <c r="G641" s="120">
        <v>912448</v>
      </c>
      <c r="H641" s="124"/>
      <c r="I641" s="128" t="s">
        <v>3256</v>
      </c>
      <c r="J641" s="124"/>
      <c r="K641" s="124"/>
      <c r="L641" s="124"/>
      <c r="M641" s="124"/>
      <c r="N641" s="213">
        <v>361.65</v>
      </c>
      <c r="O641" s="213">
        <v>0</v>
      </c>
      <c r="P641" s="124" t="s">
        <v>1315</v>
      </c>
    </row>
    <row r="642" spans="1:16" ht="76.5">
      <c r="A642" s="266">
        <v>513</v>
      </c>
      <c r="B642" s="124"/>
      <c r="C642" s="125" t="s">
        <v>201</v>
      </c>
      <c r="D642" s="119">
        <v>43131</v>
      </c>
      <c r="E642" s="120" t="s">
        <v>2055</v>
      </c>
      <c r="F642" s="120" t="s">
        <v>11</v>
      </c>
      <c r="G642" s="120">
        <v>912532</v>
      </c>
      <c r="H642" s="124"/>
      <c r="I642" s="128" t="s">
        <v>3257</v>
      </c>
      <c r="J642" s="124"/>
      <c r="K642" s="124"/>
      <c r="L642" s="124"/>
      <c r="M642" s="124"/>
      <c r="N642" s="213">
        <v>6258.16</v>
      </c>
      <c r="O642" s="213">
        <v>0</v>
      </c>
      <c r="P642" s="124" t="s">
        <v>1315</v>
      </c>
    </row>
    <row r="643" spans="1:16" ht="63.75">
      <c r="A643" s="266">
        <v>378</v>
      </c>
      <c r="B643" s="124"/>
      <c r="C643" s="125" t="s">
        <v>1274</v>
      </c>
      <c r="D643" s="119">
        <v>43131</v>
      </c>
      <c r="E643" s="120" t="s">
        <v>2056</v>
      </c>
      <c r="F643" s="120" t="s">
        <v>11</v>
      </c>
      <c r="G643" s="120">
        <v>912629</v>
      </c>
      <c r="H643" s="124"/>
      <c r="I643" s="128" t="s">
        <v>3258</v>
      </c>
      <c r="J643" s="124"/>
      <c r="K643" s="124"/>
      <c r="L643" s="124"/>
      <c r="M643" s="124"/>
      <c r="N643" s="213">
        <v>50</v>
      </c>
      <c r="O643" s="213">
        <v>0</v>
      </c>
      <c r="P643" s="124" t="s">
        <v>1315</v>
      </c>
    </row>
    <row r="644" spans="1:16" ht="63.75">
      <c r="A644" s="266" t="s">
        <v>619</v>
      </c>
      <c r="B644" s="124"/>
      <c r="C644" s="125" t="s">
        <v>713</v>
      </c>
      <c r="D644" s="119">
        <v>43102</v>
      </c>
      <c r="E644" s="120" t="s">
        <v>2057</v>
      </c>
      <c r="F644" s="120" t="s">
        <v>3</v>
      </c>
      <c r="G644" s="120">
        <v>1583748</v>
      </c>
      <c r="H644" s="124"/>
      <c r="I644" s="128" t="s">
        <v>3260</v>
      </c>
      <c r="J644" s="124"/>
      <c r="K644" s="124"/>
      <c r="L644" s="124"/>
      <c r="M644" s="124"/>
      <c r="N644" s="213">
        <v>0</v>
      </c>
      <c r="O644" s="213">
        <v>641374.85</v>
      </c>
      <c r="P644" s="124" t="s">
        <v>1315</v>
      </c>
    </row>
    <row r="645" spans="1:16" ht="63.75">
      <c r="A645" s="266">
        <v>20</v>
      </c>
      <c r="B645" s="124"/>
      <c r="C645" s="125" t="s">
        <v>693</v>
      </c>
      <c r="D645" s="119">
        <v>43102</v>
      </c>
      <c r="E645" s="120" t="s">
        <v>2058</v>
      </c>
      <c r="F645" s="120" t="s">
        <v>3</v>
      </c>
      <c r="G645" s="120">
        <v>1583828</v>
      </c>
      <c r="H645" s="124"/>
      <c r="I645" s="128" t="s">
        <v>3261</v>
      </c>
      <c r="J645" s="124"/>
      <c r="K645" s="124"/>
      <c r="L645" s="124"/>
      <c r="M645" s="124"/>
      <c r="N645" s="213">
        <v>0</v>
      </c>
      <c r="O645" s="213">
        <v>152356</v>
      </c>
      <c r="P645" s="124" t="s">
        <v>1315</v>
      </c>
    </row>
    <row r="646" spans="1:16" ht="63.75">
      <c r="A646" s="266">
        <v>20</v>
      </c>
      <c r="B646" s="124"/>
      <c r="C646" s="125" t="s">
        <v>693</v>
      </c>
      <c r="D646" s="119">
        <v>43102</v>
      </c>
      <c r="E646" s="120" t="s">
        <v>2059</v>
      </c>
      <c r="F646" s="120" t="s">
        <v>3</v>
      </c>
      <c r="G646" s="120">
        <v>1583833</v>
      </c>
      <c r="H646" s="124"/>
      <c r="I646" s="128" t="s">
        <v>3262</v>
      </c>
      <c r="J646" s="124"/>
      <c r="K646" s="124"/>
      <c r="L646" s="124"/>
      <c r="M646" s="124"/>
      <c r="N646" s="213">
        <v>0</v>
      </c>
      <c r="O646" s="213">
        <v>682956.41</v>
      </c>
      <c r="P646" s="124" t="s">
        <v>1315</v>
      </c>
    </row>
    <row r="647" spans="1:16" ht="51">
      <c r="A647" s="266" t="s">
        <v>619</v>
      </c>
      <c r="B647" s="124"/>
      <c r="C647" s="125" t="s">
        <v>713</v>
      </c>
      <c r="D647" s="119">
        <v>43102</v>
      </c>
      <c r="E647" s="120" t="s">
        <v>2060</v>
      </c>
      <c r="F647" s="120" t="s">
        <v>3</v>
      </c>
      <c r="G647" s="120">
        <v>1583838</v>
      </c>
      <c r="H647" s="124"/>
      <c r="I647" s="128" t="s">
        <v>3263</v>
      </c>
      <c r="J647" s="124"/>
      <c r="K647" s="124"/>
      <c r="L647" s="124"/>
      <c r="M647" s="124"/>
      <c r="N647" s="213">
        <v>0</v>
      </c>
      <c r="O647" s="213">
        <v>94.48</v>
      </c>
      <c r="P647" s="124" t="s">
        <v>1315</v>
      </c>
    </row>
    <row r="648" spans="1:16" ht="51">
      <c r="A648" s="266">
        <v>20</v>
      </c>
      <c r="B648" s="124"/>
      <c r="C648" s="125" t="s">
        <v>693</v>
      </c>
      <c r="D648" s="119">
        <v>43102</v>
      </c>
      <c r="E648" s="120" t="s">
        <v>2061</v>
      </c>
      <c r="F648" s="120" t="s">
        <v>3</v>
      </c>
      <c r="G648" s="120">
        <v>1583863</v>
      </c>
      <c r="H648" s="124"/>
      <c r="I648" s="128" t="s">
        <v>3264</v>
      </c>
      <c r="J648" s="124"/>
      <c r="K648" s="124"/>
      <c r="L648" s="124"/>
      <c r="M648" s="124"/>
      <c r="N648" s="213">
        <v>0</v>
      </c>
      <c r="O648" s="213">
        <v>10718.88</v>
      </c>
      <c r="P648" s="124" t="s">
        <v>1315</v>
      </c>
    </row>
    <row r="649" spans="1:16" ht="63.75">
      <c r="A649" s="266">
        <v>650</v>
      </c>
      <c r="B649" s="124"/>
      <c r="C649" s="125" t="s">
        <v>232</v>
      </c>
      <c r="D649" s="119">
        <v>43102</v>
      </c>
      <c r="E649" s="120" t="s">
        <v>2062</v>
      </c>
      <c r="F649" s="120" t="s">
        <v>3</v>
      </c>
      <c r="G649" s="120">
        <v>1583902</v>
      </c>
      <c r="H649" s="124"/>
      <c r="I649" s="128" t="s">
        <v>3265</v>
      </c>
      <c r="J649" s="124"/>
      <c r="K649" s="124"/>
      <c r="L649" s="124"/>
      <c r="M649" s="124"/>
      <c r="N649" s="213">
        <v>0</v>
      </c>
      <c r="O649" s="213">
        <v>276.5</v>
      </c>
      <c r="P649" s="124" t="s">
        <v>1315</v>
      </c>
    </row>
    <row r="650" spans="1:16" ht="38.25">
      <c r="A650" s="266">
        <v>526</v>
      </c>
      <c r="B650" s="124"/>
      <c r="C650" s="125" t="s">
        <v>846</v>
      </c>
      <c r="D650" s="119">
        <v>43102</v>
      </c>
      <c r="E650" s="120" t="s">
        <v>2063</v>
      </c>
      <c r="F650" s="120" t="s">
        <v>3</v>
      </c>
      <c r="G650" s="120">
        <v>1583756</v>
      </c>
      <c r="H650" s="124"/>
      <c r="I650" s="128" t="s">
        <v>3266</v>
      </c>
      <c r="J650" s="124"/>
      <c r="K650" s="124"/>
      <c r="L650" s="124"/>
      <c r="M650" s="124"/>
      <c r="N650" s="213">
        <v>0</v>
      </c>
      <c r="O650" s="213">
        <v>152</v>
      </c>
      <c r="P650" s="124" t="s">
        <v>1315</v>
      </c>
    </row>
    <row r="651" spans="1:16" ht="51">
      <c r="A651" s="266" t="s">
        <v>619</v>
      </c>
      <c r="B651" s="124"/>
      <c r="C651" s="125" t="s">
        <v>713</v>
      </c>
      <c r="D651" s="119">
        <v>43102</v>
      </c>
      <c r="E651" s="120" t="s">
        <v>2064</v>
      </c>
      <c r="F651" s="120" t="s">
        <v>3</v>
      </c>
      <c r="G651" s="120">
        <v>1583771</v>
      </c>
      <c r="H651" s="124"/>
      <c r="I651" s="128" t="s">
        <v>3267</v>
      </c>
      <c r="J651" s="124"/>
      <c r="K651" s="124"/>
      <c r="L651" s="124"/>
      <c r="M651" s="124"/>
      <c r="N651" s="213">
        <v>0</v>
      </c>
      <c r="O651" s="213">
        <v>262.39999999999998</v>
      </c>
      <c r="P651" s="124" t="s">
        <v>1315</v>
      </c>
    </row>
    <row r="652" spans="1:16" ht="51">
      <c r="A652" s="266" t="s">
        <v>619</v>
      </c>
      <c r="B652" s="124"/>
      <c r="C652" s="125" t="s">
        <v>713</v>
      </c>
      <c r="D652" s="119">
        <v>43102</v>
      </c>
      <c r="E652" s="120" t="s">
        <v>2065</v>
      </c>
      <c r="F652" s="120" t="s">
        <v>3</v>
      </c>
      <c r="G652" s="120">
        <v>1583781</v>
      </c>
      <c r="H652" s="124"/>
      <c r="I652" s="128" t="s">
        <v>3268</v>
      </c>
      <c r="J652" s="124"/>
      <c r="K652" s="124"/>
      <c r="L652" s="124"/>
      <c r="M652" s="124"/>
      <c r="N652" s="213">
        <v>0</v>
      </c>
      <c r="O652" s="213">
        <v>1153</v>
      </c>
      <c r="P652" s="124" t="s">
        <v>1315</v>
      </c>
    </row>
    <row r="653" spans="1:16" ht="51">
      <c r="A653" s="266" t="s">
        <v>619</v>
      </c>
      <c r="B653" s="124"/>
      <c r="C653" s="125" t="s">
        <v>713</v>
      </c>
      <c r="D653" s="119">
        <v>43102</v>
      </c>
      <c r="E653" s="120" t="s">
        <v>2066</v>
      </c>
      <c r="F653" s="120" t="s">
        <v>3</v>
      </c>
      <c r="G653" s="120">
        <v>1583784</v>
      </c>
      <c r="H653" s="124"/>
      <c r="I653" s="128" t="s">
        <v>3269</v>
      </c>
      <c r="J653" s="124"/>
      <c r="K653" s="124"/>
      <c r="L653" s="124"/>
      <c r="M653" s="124"/>
      <c r="N653" s="213">
        <v>0</v>
      </c>
      <c r="O653" s="213">
        <v>1153</v>
      </c>
      <c r="P653" s="124" t="s">
        <v>1315</v>
      </c>
    </row>
    <row r="654" spans="1:16" ht="51">
      <c r="A654" s="266" t="s">
        <v>619</v>
      </c>
      <c r="B654" s="124"/>
      <c r="C654" s="125" t="s">
        <v>713</v>
      </c>
      <c r="D654" s="119">
        <v>43102</v>
      </c>
      <c r="E654" s="120" t="s">
        <v>2067</v>
      </c>
      <c r="F654" s="120" t="s">
        <v>3</v>
      </c>
      <c r="G654" s="120">
        <v>1583805</v>
      </c>
      <c r="H654" s="124"/>
      <c r="I654" s="128" t="s">
        <v>1414</v>
      </c>
      <c r="J654" s="124"/>
      <c r="K654" s="124"/>
      <c r="L654" s="124"/>
      <c r="M654" s="124"/>
      <c r="N654" s="213">
        <v>0</v>
      </c>
      <c r="O654" s="213">
        <v>400</v>
      </c>
      <c r="P654" s="124" t="s">
        <v>1315</v>
      </c>
    </row>
    <row r="655" spans="1:16" ht="51">
      <c r="A655" s="266" t="s">
        <v>619</v>
      </c>
      <c r="B655" s="124"/>
      <c r="C655" s="125" t="s">
        <v>713</v>
      </c>
      <c r="D655" s="119">
        <v>43102</v>
      </c>
      <c r="E655" s="120" t="s">
        <v>2068</v>
      </c>
      <c r="F655" s="120" t="s">
        <v>3</v>
      </c>
      <c r="G655" s="120">
        <v>1583830</v>
      </c>
      <c r="H655" s="124"/>
      <c r="I655" s="128" t="s">
        <v>1415</v>
      </c>
      <c r="J655" s="124"/>
      <c r="K655" s="124"/>
      <c r="L655" s="124"/>
      <c r="M655" s="124"/>
      <c r="N655" s="213">
        <v>0</v>
      </c>
      <c r="O655" s="213">
        <v>695</v>
      </c>
      <c r="P655" s="124" t="s">
        <v>1315</v>
      </c>
    </row>
    <row r="656" spans="1:16" ht="51">
      <c r="A656" s="266">
        <v>20</v>
      </c>
      <c r="B656" s="124"/>
      <c r="C656" s="125" t="s">
        <v>693</v>
      </c>
      <c r="D656" s="119">
        <v>43102</v>
      </c>
      <c r="E656" s="120" t="s">
        <v>2069</v>
      </c>
      <c r="F656" s="120" t="s">
        <v>3</v>
      </c>
      <c r="G656" s="120">
        <v>1583851</v>
      </c>
      <c r="H656" s="124"/>
      <c r="I656" s="128" t="s">
        <v>3270</v>
      </c>
      <c r="J656" s="124"/>
      <c r="K656" s="124"/>
      <c r="L656" s="124"/>
      <c r="M656" s="124"/>
      <c r="N656" s="213">
        <v>0</v>
      </c>
      <c r="O656" s="213">
        <v>221.76</v>
      </c>
      <c r="P656" s="124" t="s">
        <v>1315</v>
      </c>
    </row>
    <row r="657" spans="1:16" ht="51">
      <c r="A657" s="266">
        <v>20</v>
      </c>
      <c r="B657" s="124"/>
      <c r="C657" s="125" t="s">
        <v>693</v>
      </c>
      <c r="D657" s="119">
        <v>43102</v>
      </c>
      <c r="E657" s="120" t="s">
        <v>2070</v>
      </c>
      <c r="F657" s="120" t="s">
        <v>3</v>
      </c>
      <c r="G657" s="120">
        <v>1583854</v>
      </c>
      <c r="H657" s="124"/>
      <c r="I657" s="128" t="s">
        <v>3271</v>
      </c>
      <c r="J657" s="124"/>
      <c r="K657" s="124"/>
      <c r="L657" s="124"/>
      <c r="M657" s="124"/>
      <c r="N657" s="213">
        <v>0</v>
      </c>
      <c r="O657" s="213">
        <v>179.52</v>
      </c>
      <c r="P657" s="124" t="s">
        <v>1315</v>
      </c>
    </row>
    <row r="658" spans="1:16" ht="51">
      <c r="A658" s="266" t="s">
        <v>619</v>
      </c>
      <c r="B658" s="124"/>
      <c r="C658" s="125" t="s">
        <v>713</v>
      </c>
      <c r="D658" s="119">
        <v>43102</v>
      </c>
      <c r="E658" s="120" t="s">
        <v>2071</v>
      </c>
      <c r="F658" s="120" t="s">
        <v>3</v>
      </c>
      <c r="G658" s="120">
        <v>1583897</v>
      </c>
      <c r="H658" s="124"/>
      <c r="I658" s="128" t="s">
        <v>3272</v>
      </c>
      <c r="J658" s="124"/>
      <c r="K658" s="124"/>
      <c r="L658" s="124"/>
      <c r="M658" s="124"/>
      <c r="N658" s="213">
        <v>0</v>
      </c>
      <c r="O658" s="213">
        <v>59.39</v>
      </c>
      <c r="P658" s="124" t="s">
        <v>1315</v>
      </c>
    </row>
    <row r="659" spans="1:16" ht="51">
      <c r="A659" s="266" t="s">
        <v>619</v>
      </c>
      <c r="B659" s="124"/>
      <c r="C659" s="125" t="s">
        <v>713</v>
      </c>
      <c r="D659" s="119">
        <v>43102</v>
      </c>
      <c r="E659" s="120" t="s">
        <v>2072</v>
      </c>
      <c r="F659" s="120" t="s">
        <v>3</v>
      </c>
      <c r="G659" s="120">
        <v>1583938</v>
      </c>
      <c r="H659" s="124"/>
      <c r="I659" s="128" t="s">
        <v>1375</v>
      </c>
      <c r="J659" s="124"/>
      <c r="K659" s="124"/>
      <c r="L659" s="124"/>
      <c r="M659" s="124"/>
      <c r="N659" s="213">
        <v>0</v>
      </c>
      <c r="O659" s="213">
        <v>1000</v>
      </c>
      <c r="P659" s="124" t="s">
        <v>1315</v>
      </c>
    </row>
    <row r="660" spans="1:16" ht="51">
      <c r="A660" s="266" t="s">
        <v>619</v>
      </c>
      <c r="B660" s="124"/>
      <c r="C660" s="125" t="s">
        <v>713</v>
      </c>
      <c r="D660" s="119">
        <v>43102</v>
      </c>
      <c r="E660" s="120" t="s">
        <v>2073</v>
      </c>
      <c r="F660" s="120" t="s">
        <v>3</v>
      </c>
      <c r="G660" s="120">
        <v>1583947</v>
      </c>
      <c r="H660" s="124"/>
      <c r="I660" s="128" t="s">
        <v>3273</v>
      </c>
      <c r="J660" s="124"/>
      <c r="K660" s="124"/>
      <c r="L660" s="124"/>
      <c r="M660" s="124"/>
      <c r="N660" s="213">
        <v>0</v>
      </c>
      <c r="O660" s="213">
        <v>1305</v>
      </c>
      <c r="P660" s="124" t="s">
        <v>1315</v>
      </c>
    </row>
    <row r="661" spans="1:16" ht="38.25">
      <c r="A661" s="266">
        <v>20</v>
      </c>
      <c r="B661" s="124"/>
      <c r="C661" s="125" t="s">
        <v>693</v>
      </c>
      <c r="D661" s="119">
        <v>43102</v>
      </c>
      <c r="E661" s="120" t="s">
        <v>2074</v>
      </c>
      <c r="F661" s="120" t="s">
        <v>3</v>
      </c>
      <c r="G661" s="120">
        <v>1583953</v>
      </c>
      <c r="H661" s="124"/>
      <c r="I661" s="128" t="s">
        <v>3274</v>
      </c>
      <c r="J661" s="124"/>
      <c r="K661" s="124"/>
      <c r="L661" s="124"/>
      <c r="M661" s="124"/>
      <c r="N661" s="213">
        <v>0</v>
      </c>
      <c r="O661" s="213">
        <v>37</v>
      </c>
      <c r="P661" s="124" t="s">
        <v>1315</v>
      </c>
    </row>
    <row r="662" spans="1:16" ht="38.25">
      <c r="A662" s="266">
        <v>20</v>
      </c>
      <c r="B662" s="124"/>
      <c r="C662" s="125" t="s">
        <v>693</v>
      </c>
      <c r="D662" s="119">
        <v>43102</v>
      </c>
      <c r="E662" s="120" t="s">
        <v>2075</v>
      </c>
      <c r="F662" s="120" t="s">
        <v>3</v>
      </c>
      <c r="G662" s="120">
        <v>1583955</v>
      </c>
      <c r="H662" s="124"/>
      <c r="I662" s="128" t="s">
        <v>3274</v>
      </c>
      <c r="J662" s="124"/>
      <c r="K662" s="124"/>
      <c r="L662" s="124"/>
      <c r="M662" s="124"/>
      <c r="N662" s="213">
        <v>0</v>
      </c>
      <c r="O662" s="213">
        <v>14</v>
      </c>
      <c r="P662" s="124" t="s">
        <v>1315</v>
      </c>
    </row>
    <row r="663" spans="1:16" ht="51">
      <c r="A663" s="266" t="s">
        <v>619</v>
      </c>
      <c r="B663" s="124"/>
      <c r="C663" s="125" t="s">
        <v>713</v>
      </c>
      <c r="D663" s="119">
        <v>43102</v>
      </c>
      <c r="E663" s="120" t="s">
        <v>2076</v>
      </c>
      <c r="F663" s="120" t="s">
        <v>3</v>
      </c>
      <c r="G663" s="120">
        <v>1583957</v>
      </c>
      <c r="H663" s="124"/>
      <c r="I663" s="128" t="s">
        <v>3275</v>
      </c>
      <c r="J663" s="124"/>
      <c r="K663" s="124"/>
      <c r="L663" s="124"/>
      <c r="M663" s="124"/>
      <c r="N663" s="213">
        <v>0</v>
      </c>
      <c r="O663" s="213">
        <v>1080.46</v>
      </c>
      <c r="P663" s="124" t="s">
        <v>1315</v>
      </c>
    </row>
    <row r="664" spans="1:16" ht="51">
      <c r="A664" s="266">
        <v>86</v>
      </c>
      <c r="B664" s="124"/>
      <c r="C664" s="125" t="s">
        <v>710</v>
      </c>
      <c r="D664" s="119">
        <v>43102</v>
      </c>
      <c r="E664" s="120" t="s">
        <v>2077</v>
      </c>
      <c r="F664" s="120" t="s">
        <v>3</v>
      </c>
      <c r="G664" s="120">
        <v>1583964</v>
      </c>
      <c r="H664" s="124"/>
      <c r="I664" s="128" t="s">
        <v>3276</v>
      </c>
      <c r="J664" s="124"/>
      <c r="K664" s="124"/>
      <c r="L664" s="124"/>
      <c r="M664" s="124"/>
      <c r="N664" s="213">
        <v>0</v>
      </c>
      <c r="O664" s="213">
        <v>465</v>
      </c>
      <c r="P664" s="124" t="s">
        <v>1315</v>
      </c>
    </row>
    <row r="665" spans="1:16" ht="51">
      <c r="A665" s="266">
        <v>48</v>
      </c>
      <c r="B665" s="124"/>
      <c r="C665" s="125" t="s">
        <v>700</v>
      </c>
      <c r="D665" s="119">
        <v>43102</v>
      </c>
      <c r="E665" s="120" t="s">
        <v>2078</v>
      </c>
      <c r="F665" s="120" t="s">
        <v>3</v>
      </c>
      <c r="G665" s="120">
        <v>1583991</v>
      </c>
      <c r="H665" s="124"/>
      <c r="I665" s="128" t="s">
        <v>3277</v>
      </c>
      <c r="J665" s="124"/>
      <c r="K665" s="124"/>
      <c r="L665" s="124"/>
      <c r="M665" s="124"/>
      <c r="N665" s="213">
        <v>0</v>
      </c>
      <c r="O665" s="213">
        <v>202.5</v>
      </c>
      <c r="P665" s="124" t="s">
        <v>1315</v>
      </c>
    </row>
    <row r="666" spans="1:16" ht="51">
      <c r="A666" s="266" t="s">
        <v>619</v>
      </c>
      <c r="B666" s="124"/>
      <c r="C666" s="125" t="s">
        <v>713</v>
      </c>
      <c r="D666" s="119">
        <v>43102</v>
      </c>
      <c r="E666" s="120" t="s">
        <v>2079</v>
      </c>
      <c r="F666" s="120" t="s">
        <v>3</v>
      </c>
      <c r="G666" s="120">
        <v>1583992</v>
      </c>
      <c r="H666" s="124"/>
      <c r="I666" s="128" t="s">
        <v>3278</v>
      </c>
      <c r="J666" s="124"/>
      <c r="K666" s="124"/>
      <c r="L666" s="124"/>
      <c r="M666" s="124"/>
      <c r="N666" s="213">
        <v>0</v>
      </c>
      <c r="O666" s="213">
        <v>242.8</v>
      </c>
      <c r="P666" s="124" t="s">
        <v>1315</v>
      </c>
    </row>
    <row r="667" spans="1:16" ht="63.75">
      <c r="A667" s="266">
        <v>290</v>
      </c>
      <c r="B667" s="124"/>
      <c r="C667" s="125" t="s">
        <v>793</v>
      </c>
      <c r="D667" s="119">
        <v>43102</v>
      </c>
      <c r="E667" s="120" t="s">
        <v>2080</v>
      </c>
      <c r="F667" s="120" t="s">
        <v>3</v>
      </c>
      <c r="G667" s="120">
        <v>1583994</v>
      </c>
      <c r="H667" s="124"/>
      <c r="I667" s="128" t="s">
        <v>3279</v>
      </c>
      <c r="J667" s="124"/>
      <c r="K667" s="124"/>
      <c r="L667" s="124"/>
      <c r="M667" s="124"/>
      <c r="N667" s="213">
        <v>0</v>
      </c>
      <c r="O667" s="213">
        <v>68.33</v>
      </c>
      <c r="P667" s="124" t="s">
        <v>1315</v>
      </c>
    </row>
    <row r="668" spans="1:16" ht="51">
      <c r="A668" s="266">
        <v>86</v>
      </c>
      <c r="B668" s="124"/>
      <c r="C668" s="125" t="s">
        <v>710</v>
      </c>
      <c r="D668" s="119">
        <v>43102</v>
      </c>
      <c r="E668" s="120" t="s">
        <v>2081</v>
      </c>
      <c r="F668" s="120" t="s">
        <v>3</v>
      </c>
      <c r="G668" s="120">
        <v>1584013</v>
      </c>
      <c r="H668" s="124"/>
      <c r="I668" s="128" t="s">
        <v>3280</v>
      </c>
      <c r="J668" s="124"/>
      <c r="K668" s="124"/>
      <c r="L668" s="124"/>
      <c r="M668" s="124"/>
      <c r="N668" s="213">
        <v>0</v>
      </c>
      <c r="O668" s="213">
        <v>5083</v>
      </c>
      <c r="P668" s="124" t="s">
        <v>1315</v>
      </c>
    </row>
    <row r="669" spans="1:16" ht="51">
      <c r="A669" s="266" t="s">
        <v>619</v>
      </c>
      <c r="B669" s="124"/>
      <c r="C669" s="125" t="s">
        <v>713</v>
      </c>
      <c r="D669" s="119">
        <v>43102</v>
      </c>
      <c r="E669" s="120" t="s">
        <v>2082</v>
      </c>
      <c r="F669" s="120" t="s">
        <v>3</v>
      </c>
      <c r="G669" s="120">
        <v>1584015</v>
      </c>
      <c r="H669" s="124"/>
      <c r="I669" s="128" t="s">
        <v>3281</v>
      </c>
      <c r="J669" s="124"/>
      <c r="K669" s="124"/>
      <c r="L669" s="124"/>
      <c r="M669" s="124"/>
      <c r="N669" s="213">
        <v>0</v>
      </c>
      <c r="O669" s="213">
        <v>38.659999999999997</v>
      </c>
      <c r="P669" s="124" t="s">
        <v>1315</v>
      </c>
    </row>
    <row r="670" spans="1:16" ht="51">
      <c r="A670" s="266">
        <v>47</v>
      </c>
      <c r="B670" s="124"/>
      <c r="C670" s="125" t="s">
        <v>699</v>
      </c>
      <c r="D670" s="119">
        <v>43102</v>
      </c>
      <c r="E670" s="120" t="s">
        <v>2083</v>
      </c>
      <c r="F670" s="120" t="s">
        <v>3</v>
      </c>
      <c r="G670" s="120">
        <v>1584045</v>
      </c>
      <c r="H670" s="124"/>
      <c r="I670" s="128" t="s">
        <v>3282</v>
      </c>
      <c r="J670" s="124"/>
      <c r="K670" s="124"/>
      <c r="L670" s="124"/>
      <c r="M670" s="124"/>
      <c r="N670" s="213">
        <v>0</v>
      </c>
      <c r="O670" s="213">
        <v>6985.55</v>
      </c>
      <c r="P670" s="124" t="s">
        <v>1315</v>
      </c>
    </row>
    <row r="671" spans="1:16" ht="63.75">
      <c r="A671" s="266">
        <v>290</v>
      </c>
      <c r="B671" s="124"/>
      <c r="C671" s="125" t="s">
        <v>793</v>
      </c>
      <c r="D671" s="119">
        <v>43102</v>
      </c>
      <c r="E671" s="120" t="s">
        <v>2084</v>
      </c>
      <c r="F671" s="120" t="s">
        <v>3</v>
      </c>
      <c r="G671" s="120">
        <v>1584066</v>
      </c>
      <c r="H671" s="124"/>
      <c r="I671" s="128" t="s">
        <v>3283</v>
      </c>
      <c r="J671" s="124"/>
      <c r="K671" s="124"/>
      <c r="L671" s="124"/>
      <c r="M671" s="124"/>
      <c r="N671" s="213">
        <v>0</v>
      </c>
      <c r="O671" s="213">
        <v>68.33</v>
      </c>
      <c r="P671" s="124" t="s">
        <v>1315</v>
      </c>
    </row>
    <row r="672" spans="1:16" ht="38.25">
      <c r="A672" s="266">
        <v>660</v>
      </c>
      <c r="B672" s="124"/>
      <c r="C672" s="125" t="s">
        <v>233</v>
      </c>
      <c r="D672" s="119">
        <v>43102</v>
      </c>
      <c r="E672" s="120" t="s">
        <v>2085</v>
      </c>
      <c r="F672" s="120" t="s">
        <v>3</v>
      </c>
      <c r="G672" s="120">
        <v>1584109</v>
      </c>
      <c r="H672" s="124"/>
      <c r="I672" s="128" t="s">
        <v>3284</v>
      </c>
      <c r="J672" s="124"/>
      <c r="K672" s="124"/>
      <c r="L672" s="124"/>
      <c r="M672" s="124"/>
      <c r="N672" s="213">
        <v>0</v>
      </c>
      <c r="O672" s="213">
        <v>2927.55</v>
      </c>
      <c r="P672" s="124" t="s">
        <v>1315</v>
      </c>
    </row>
    <row r="673" spans="1:16" ht="63.75">
      <c r="A673" s="266">
        <v>25</v>
      </c>
      <c r="B673" s="124"/>
      <c r="C673" s="125" t="s">
        <v>694</v>
      </c>
      <c r="D673" s="119">
        <v>43103</v>
      </c>
      <c r="E673" s="120" t="s">
        <v>2086</v>
      </c>
      <c r="F673" s="120" t="s">
        <v>3</v>
      </c>
      <c r="G673" s="120">
        <v>1584220</v>
      </c>
      <c r="H673" s="124"/>
      <c r="I673" s="128" t="s">
        <v>3285</v>
      </c>
      <c r="J673" s="124"/>
      <c r="K673" s="124"/>
      <c r="L673" s="124"/>
      <c r="M673" s="124"/>
      <c r="N673" s="213">
        <v>0</v>
      </c>
      <c r="O673" s="213">
        <v>95270.29</v>
      </c>
      <c r="P673" s="124" t="s">
        <v>1315</v>
      </c>
    </row>
    <row r="674" spans="1:16" ht="63.75">
      <c r="A674" s="266">
        <v>25</v>
      </c>
      <c r="B674" s="124"/>
      <c r="C674" s="125" t="s">
        <v>694</v>
      </c>
      <c r="D674" s="119">
        <v>43103</v>
      </c>
      <c r="E674" s="120" t="s">
        <v>2087</v>
      </c>
      <c r="F674" s="120" t="s">
        <v>3</v>
      </c>
      <c r="G674" s="120">
        <v>1584250</v>
      </c>
      <c r="H674" s="124"/>
      <c r="I674" s="128" t="s">
        <v>3286</v>
      </c>
      <c r="J674" s="124"/>
      <c r="K674" s="124"/>
      <c r="L674" s="124"/>
      <c r="M674" s="124"/>
      <c r="N674" s="213">
        <v>0</v>
      </c>
      <c r="O674" s="213">
        <v>1624.8</v>
      </c>
      <c r="P674" s="124" t="s">
        <v>1315</v>
      </c>
    </row>
    <row r="675" spans="1:16" ht="63.75">
      <c r="A675" s="266">
        <v>25</v>
      </c>
      <c r="B675" s="124"/>
      <c r="C675" s="125" t="s">
        <v>694</v>
      </c>
      <c r="D675" s="119">
        <v>43103</v>
      </c>
      <c r="E675" s="120" t="s">
        <v>2088</v>
      </c>
      <c r="F675" s="120" t="s">
        <v>3</v>
      </c>
      <c r="G675" s="120">
        <v>1584251</v>
      </c>
      <c r="H675" s="124"/>
      <c r="I675" s="128" t="s">
        <v>3287</v>
      </c>
      <c r="J675" s="124"/>
      <c r="K675" s="124"/>
      <c r="L675" s="124"/>
      <c r="M675" s="124"/>
      <c r="N675" s="213">
        <v>0</v>
      </c>
      <c r="O675" s="213">
        <v>617.1</v>
      </c>
      <c r="P675" s="124" t="s">
        <v>1315</v>
      </c>
    </row>
    <row r="676" spans="1:16" ht="76.5">
      <c r="A676" s="266">
        <v>76</v>
      </c>
      <c r="B676" s="124"/>
      <c r="C676" s="125" t="s">
        <v>706</v>
      </c>
      <c r="D676" s="119">
        <v>43103</v>
      </c>
      <c r="E676" s="120" t="s">
        <v>2089</v>
      </c>
      <c r="F676" s="120" t="s">
        <v>3</v>
      </c>
      <c r="G676" s="120">
        <v>1584278</v>
      </c>
      <c r="H676" s="124"/>
      <c r="I676" s="128" t="s">
        <v>3288</v>
      </c>
      <c r="J676" s="124"/>
      <c r="K676" s="124"/>
      <c r="L676" s="124"/>
      <c r="M676" s="124"/>
      <c r="N676" s="213">
        <v>0</v>
      </c>
      <c r="O676" s="213">
        <v>9345</v>
      </c>
      <c r="P676" s="124" t="s">
        <v>1315</v>
      </c>
    </row>
    <row r="677" spans="1:16" ht="76.5">
      <c r="A677" s="266">
        <v>76</v>
      </c>
      <c r="B677" s="124"/>
      <c r="C677" s="125" t="s">
        <v>706</v>
      </c>
      <c r="D677" s="119">
        <v>43103</v>
      </c>
      <c r="E677" s="120" t="s">
        <v>2090</v>
      </c>
      <c r="F677" s="120" t="s">
        <v>3</v>
      </c>
      <c r="G677" s="120">
        <v>1584289</v>
      </c>
      <c r="H677" s="124"/>
      <c r="I677" s="128" t="s">
        <v>3289</v>
      </c>
      <c r="J677" s="124"/>
      <c r="K677" s="124"/>
      <c r="L677" s="124"/>
      <c r="M677" s="124"/>
      <c r="N677" s="213">
        <v>0</v>
      </c>
      <c r="O677" s="213">
        <v>15000</v>
      </c>
      <c r="P677" s="124" t="s">
        <v>1315</v>
      </c>
    </row>
    <row r="678" spans="1:16" ht="51">
      <c r="A678" s="266">
        <v>163</v>
      </c>
      <c r="B678" s="124"/>
      <c r="C678" s="125" t="s">
        <v>748</v>
      </c>
      <c r="D678" s="119">
        <v>43103</v>
      </c>
      <c r="E678" s="120" t="s">
        <v>2091</v>
      </c>
      <c r="F678" s="120" t="s">
        <v>3</v>
      </c>
      <c r="G678" s="120">
        <v>1584292</v>
      </c>
      <c r="H678" s="124"/>
      <c r="I678" s="128" t="s">
        <v>3290</v>
      </c>
      <c r="J678" s="124"/>
      <c r="K678" s="124"/>
      <c r="L678" s="124"/>
      <c r="M678" s="124"/>
      <c r="N678" s="213">
        <v>0</v>
      </c>
      <c r="O678" s="213">
        <v>120</v>
      </c>
      <c r="P678" s="124" t="s">
        <v>1315</v>
      </c>
    </row>
    <row r="679" spans="1:16" ht="63.75">
      <c r="A679" s="266" t="s">
        <v>619</v>
      </c>
      <c r="B679" s="124"/>
      <c r="C679" s="125" t="s">
        <v>713</v>
      </c>
      <c r="D679" s="119">
        <v>43103</v>
      </c>
      <c r="E679" s="120" t="s">
        <v>2092</v>
      </c>
      <c r="F679" s="120" t="s">
        <v>3</v>
      </c>
      <c r="G679" s="120">
        <v>1584336</v>
      </c>
      <c r="H679" s="124"/>
      <c r="I679" s="128" t="s">
        <v>3291</v>
      </c>
      <c r="J679" s="124"/>
      <c r="K679" s="124"/>
      <c r="L679" s="124"/>
      <c r="M679" s="124"/>
      <c r="N679" s="213">
        <v>0</v>
      </c>
      <c r="O679" s="213">
        <v>173</v>
      </c>
      <c r="P679" s="124" t="s">
        <v>1315</v>
      </c>
    </row>
    <row r="680" spans="1:16" ht="51">
      <c r="A680" s="266">
        <v>25</v>
      </c>
      <c r="B680" s="124"/>
      <c r="C680" s="125" t="s">
        <v>694</v>
      </c>
      <c r="D680" s="119">
        <v>43103</v>
      </c>
      <c r="E680" s="120" t="s">
        <v>2093</v>
      </c>
      <c r="F680" s="120" t="s">
        <v>3</v>
      </c>
      <c r="G680" s="120">
        <v>1584342</v>
      </c>
      <c r="H680" s="124"/>
      <c r="I680" s="128" t="s">
        <v>3292</v>
      </c>
      <c r="J680" s="124"/>
      <c r="K680" s="124"/>
      <c r="L680" s="124"/>
      <c r="M680" s="124"/>
      <c r="N680" s="213">
        <v>0</v>
      </c>
      <c r="O680" s="213">
        <v>8754.06</v>
      </c>
      <c r="P680" s="124" t="s">
        <v>1315</v>
      </c>
    </row>
    <row r="681" spans="1:16" ht="51">
      <c r="A681" s="266">
        <v>526</v>
      </c>
      <c r="B681" s="124"/>
      <c r="C681" s="125" t="s">
        <v>846</v>
      </c>
      <c r="D681" s="119">
        <v>43103</v>
      </c>
      <c r="E681" s="120" t="s">
        <v>2094</v>
      </c>
      <c r="F681" s="120" t="s">
        <v>3</v>
      </c>
      <c r="G681" s="120">
        <v>1584347</v>
      </c>
      <c r="H681" s="124"/>
      <c r="I681" s="128" t="s">
        <v>3293</v>
      </c>
      <c r="J681" s="124"/>
      <c r="K681" s="124"/>
      <c r="L681" s="124"/>
      <c r="M681" s="124"/>
      <c r="N681" s="213">
        <v>0</v>
      </c>
      <c r="O681" s="213">
        <v>1226.4000000000001</v>
      </c>
      <c r="P681" s="124" t="s">
        <v>1315</v>
      </c>
    </row>
    <row r="682" spans="1:16" ht="51">
      <c r="A682" s="266">
        <v>526</v>
      </c>
      <c r="B682" s="124"/>
      <c r="C682" s="125" t="s">
        <v>846</v>
      </c>
      <c r="D682" s="119">
        <v>43103</v>
      </c>
      <c r="E682" s="120" t="s">
        <v>2095</v>
      </c>
      <c r="F682" s="120" t="s">
        <v>3</v>
      </c>
      <c r="G682" s="120">
        <v>1584349</v>
      </c>
      <c r="H682" s="124"/>
      <c r="I682" s="128" t="s">
        <v>3294</v>
      </c>
      <c r="J682" s="124"/>
      <c r="K682" s="124"/>
      <c r="L682" s="124"/>
      <c r="M682" s="124"/>
      <c r="N682" s="213">
        <v>0</v>
      </c>
      <c r="O682" s="213">
        <v>43010.02</v>
      </c>
      <c r="P682" s="124" t="s">
        <v>1315</v>
      </c>
    </row>
    <row r="683" spans="1:16" ht="51">
      <c r="A683" s="266">
        <v>526</v>
      </c>
      <c r="B683" s="124"/>
      <c r="C683" s="125" t="s">
        <v>846</v>
      </c>
      <c r="D683" s="119">
        <v>43103</v>
      </c>
      <c r="E683" s="120" t="s">
        <v>2096</v>
      </c>
      <c r="F683" s="120" t="s">
        <v>3</v>
      </c>
      <c r="G683" s="120">
        <v>1584353</v>
      </c>
      <c r="H683" s="124"/>
      <c r="I683" s="128" t="s">
        <v>3295</v>
      </c>
      <c r="J683" s="124"/>
      <c r="K683" s="124"/>
      <c r="L683" s="124"/>
      <c r="M683" s="124"/>
      <c r="N683" s="213">
        <v>0</v>
      </c>
      <c r="O683" s="213">
        <v>16217.65</v>
      </c>
      <c r="P683" s="124" t="s">
        <v>1315</v>
      </c>
    </row>
    <row r="684" spans="1:16" ht="51">
      <c r="A684" s="266">
        <v>292</v>
      </c>
      <c r="B684" s="124"/>
      <c r="C684" s="125" t="s">
        <v>152</v>
      </c>
      <c r="D684" s="119">
        <v>43103</v>
      </c>
      <c r="E684" s="120" t="s">
        <v>2097</v>
      </c>
      <c r="F684" s="120" t="s">
        <v>3</v>
      </c>
      <c r="G684" s="120">
        <v>1584210</v>
      </c>
      <c r="H684" s="124"/>
      <c r="I684" s="128" t="s">
        <v>1399</v>
      </c>
      <c r="J684" s="124"/>
      <c r="K684" s="124"/>
      <c r="L684" s="124"/>
      <c r="M684" s="124"/>
      <c r="N684" s="213">
        <v>0</v>
      </c>
      <c r="O684" s="213">
        <v>376</v>
      </c>
      <c r="P684" s="124" t="s">
        <v>1315</v>
      </c>
    </row>
    <row r="685" spans="1:16" ht="51">
      <c r="A685" s="266">
        <v>292</v>
      </c>
      <c r="B685" s="124"/>
      <c r="C685" s="125" t="s">
        <v>152</v>
      </c>
      <c r="D685" s="119">
        <v>43103</v>
      </c>
      <c r="E685" s="120" t="s">
        <v>2098</v>
      </c>
      <c r="F685" s="120" t="s">
        <v>3</v>
      </c>
      <c r="G685" s="120">
        <v>1584211</v>
      </c>
      <c r="H685" s="124"/>
      <c r="I685" s="128" t="s">
        <v>1399</v>
      </c>
      <c r="J685" s="124"/>
      <c r="K685" s="124"/>
      <c r="L685" s="124"/>
      <c r="M685" s="124"/>
      <c r="N685" s="213">
        <v>0</v>
      </c>
      <c r="O685" s="213">
        <v>319</v>
      </c>
      <c r="P685" s="124" t="s">
        <v>1315</v>
      </c>
    </row>
    <row r="686" spans="1:16" ht="51">
      <c r="A686" s="266">
        <v>292</v>
      </c>
      <c r="B686" s="124"/>
      <c r="C686" s="125" t="s">
        <v>152</v>
      </c>
      <c r="D686" s="119">
        <v>43103</v>
      </c>
      <c r="E686" s="120" t="s">
        <v>2099</v>
      </c>
      <c r="F686" s="120" t="s">
        <v>3</v>
      </c>
      <c r="G686" s="120">
        <v>1584212</v>
      </c>
      <c r="H686" s="124"/>
      <c r="I686" s="128" t="s">
        <v>1399</v>
      </c>
      <c r="J686" s="124"/>
      <c r="K686" s="124"/>
      <c r="L686" s="124"/>
      <c r="M686" s="124"/>
      <c r="N686" s="213">
        <v>0</v>
      </c>
      <c r="O686" s="213">
        <v>270</v>
      </c>
      <c r="P686" s="124" t="s">
        <v>1315</v>
      </c>
    </row>
    <row r="687" spans="1:16" ht="51">
      <c r="A687" s="266" t="s">
        <v>619</v>
      </c>
      <c r="B687" s="124"/>
      <c r="C687" s="125" t="s">
        <v>713</v>
      </c>
      <c r="D687" s="119">
        <v>43103</v>
      </c>
      <c r="E687" s="120" t="s">
        <v>2100</v>
      </c>
      <c r="F687" s="120" t="s">
        <v>3</v>
      </c>
      <c r="G687" s="120">
        <v>1584229</v>
      </c>
      <c r="H687" s="124"/>
      <c r="I687" s="128" t="s">
        <v>1374</v>
      </c>
      <c r="J687" s="124"/>
      <c r="K687" s="124"/>
      <c r="L687" s="124"/>
      <c r="M687" s="124"/>
      <c r="N687" s="213">
        <v>0</v>
      </c>
      <c r="O687" s="213">
        <v>545</v>
      </c>
      <c r="P687" s="124" t="s">
        <v>1315</v>
      </c>
    </row>
    <row r="688" spans="1:16" ht="51">
      <c r="A688" s="266" t="s">
        <v>619</v>
      </c>
      <c r="B688" s="124"/>
      <c r="C688" s="125" t="s">
        <v>713</v>
      </c>
      <c r="D688" s="119">
        <v>43103</v>
      </c>
      <c r="E688" s="120" t="s">
        <v>2101</v>
      </c>
      <c r="F688" s="120" t="s">
        <v>3</v>
      </c>
      <c r="G688" s="120">
        <v>1584230</v>
      </c>
      <c r="H688" s="124"/>
      <c r="I688" s="128" t="s">
        <v>1376</v>
      </c>
      <c r="J688" s="124"/>
      <c r="K688" s="124"/>
      <c r="L688" s="124"/>
      <c r="M688" s="124"/>
      <c r="N688" s="213">
        <v>0</v>
      </c>
      <c r="O688" s="213">
        <v>711.18</v>
      </c>
      <c r="P688" s="124" t="s">
        <v>1315</v>
      </c>
    </row>
    <row r="689" spans="1:16" ht="51">
      <c r="A689" s="266" t="s">
        <v>619</v>
      </c>
      <c r="B689" s="124"/>
      <c r="C689" s="125" t="s">
        <v>713</v>
      </c>
      <c r="D689" s="119">
        <v>43103</v>
      </c>
      <c r="E689" s="120" t="s">
        <v>2102</v>
      </c>
      <c r="F689" s="120" t="s">
        <v>3</v>
      </c>
      <c r="G689" s="120">
        <v>1584231</v>
      </c>
      <c r="H689" s="124"/>
      <c r="I689" s="128" t="s">
        <v>3296</v>
      </c>
      <c r="J689" s="124"/>
      <c r="K689" s="124"/>
      <c r="L689" s="124"/>
      <c r="M689" s="124"/>
      <c r="N689" s="213">
        <v>0</v>
      </c>
      <c r="O689" s="213">
        <v>8.1999999999999993</v>
      </c>
      <c r="P689" s="124" t="s">
        <v>1315</v>
      </c>
    </row>
    <row r="690" spans="1:16" ht="51">
      <c r="A690" s="266">
        <v>15</v>
      </c>
      <c r="B690" s="124"/>
      <c r="C690" s="125" t="s">
        <v>691</v>
      </c>
      <c r="D690" s="119">
        <v>43103</v>
      </c>
      <c r="E690" s="120" t="s">
        <v>2103</v>
      </c>
      <c r="F690" s="120" t="s">
        <v>3</v>
      </c>
      <c r="G690" s="120">
        <v>1584323</v>
      </c>
      <c r="H690" s="124"/>
      <c r="I690" s="128" t="s">
        <v>3297</v>
      </c>
      <c r="J690" s="124"/>
      <c r="K690" s="124"/>
      <c r="L690" s="124"/>
      <c r="M690" s="124"/>
      <c r="N690" s="213">
        <v>0</v>
      </c>
      <c r="O690" s="213">
        <v>1760</v>
      </c>
      <c r="P690" s="124" t="s">
        <v>1315</v>
      </c>
    </row>
    <row r="691" spans="1:16" ht="38.25">
      <c r="A691" s="266">
        <v>35</v>
      </c>
      <c r="B691" s="124"/>
      <c r="C691" s="125" t="s">
        <v>696</v>
      </c>
      <c r="D691" s="119">
        <v>43103</v>
      </c>
      <c r="E691" s="120" t="s">
        <v>2104</v>
      </c>
      <c r="F691" s="120" t="s">
        <v>3</v>
      </c>
      <c r="G691" s="120">
        <v>1584343</v>
      </c>
      <c r="H691" s="124"/>
      <c r="I691" s="128" t="s">
        <v>3298</v>
      </c>
      <c r="J691" s="124"/>
      <c r="K691" s="124"/>
      <c r="L691" s="124"/>
      <c r="M691" s="124"/>
      <c r="N691" s="213">
        <v>0</v>
      </c>
      <c r="O691" s="213">
        <v>700</v>
      </c>
      <c r="P691" s="124" t="s">
        <v>1315</v>
      </c>
    </row>
    <row r="692" spans="1:16" ht="51">
      <c r="A692" s="266" t="s">
        <v>619</v>
      </c>
      <c r="B692" s="124"/>
      <c r="C692" s="125" t="s">
        <v>713</v>
      </c>
      <c r="D692" s="119">
        <v>43103</v>
      </c>
      <c r="E692" s="120" t="s">
        <v>2105</v>
      </c>
      <c r="F692" s="120" t="s">
        <v>3</v>
      </c>
      <c r="G692" s="120">
        <v>1584399</v>
      </c>
      <c r="H692" s="124"/>
      <c r="I692" s="128" t="s">
        <v>3299</v>
      </c>
      <c r="J692" s="124"/>
      <c r="K692" s="124"/>
      <c r="L692" s="124"/>
      <c r="M692" s="124"/>
      <c r="N692" s="213">
        <v>0</v>
      </c>
      <c r="O692" s="213">
        <v>52</v>
      </c>
      <c r="P692" s="124" t="s">
        <v>1315</v>
      </c>
    </row>
    <row r="693" spans="1:16" ht="51">
      <c r="A693" s="266" t="s">
        <v>619</v>
      </c>
      <c r="B693" s="124"/>
      <c r="C693" s="125" t="s">
        <v>713</v>
      </c>
      <c r="D693" s="119">
        <v>43103</v>
      </c>
      <c r="E693" s="120" t="s">
        <v>2106</v>
      </c>
      <c r="F693" s="120" t="s">
        <v>3</v>
      </c>
      <c r="G693" s="120">
        <v>1584402</v>
      </c>
      <c r="H693" s="124"/>
      <c r="I693" s="128" t="s">
        <v>3300</v>
      </c>
      <c r="J693" s="124"/>
      <c r="K693" s="124"/>
      <c r="L693" s="124"/>
      <c r="M693" s="124"/>
      <c r="N693" s="213">
        <v>0</v>
      </c>
      <c r="O693" s="213">
        <v>60</v>
      </c>
      <c r="P693" s="124" t="s">
        <v>1315</v>
      </c>
    </row>
    <row r="694" spans="1:16" ht="51">
      <c r="A694" s="266" t="s">
        <v>619</v>
      </c>
      <c r="B694" s="124"/>
      <c r="C694" s="125" t="s">
        <v>713</v>
      </c>
      <c r="D694" s="119">
        <v>43103</v>
      </c>
      <c r="E694" s="120" t="s">
        <v>2107</v>
      </c>
      <c r="F694" s="120" t="s">
        <v>3</v>
      </c>
      <c r="G694" s="120">
        <v>1584404</v>
      </c>
      <c r="H694" s="124"/>
      <c r="I694" s="128" t="s">
        <v>3301</v>
      </c>
      <c r="J694" s="124"/>
      <c r="K694" s="124"/>
      <c r="L694" s="124"/>
      <c r="M694" s="124"/>
      <c r="N694" s="213">
        <v>0</v>
      </c>
      <c r="O694" s="213">
        <v>45</v>
      </c>
      <c r="P694" s="124" t="s">
        <v>1315</v>
      </c>
    </row>
    <row r="695" spans="1:16" ht="38.25">
      <c r="A695" s="266">
        <v>86</v>
      </c>
      <c r="B695" s="124"/>
      <c r="C695" s="125" t="s">
        <v>710</v>
      </c>
      <c r="D695" s="119">
        <v>43103</v>
      </c>
      <c r="E695" s="120" t="s">
        <v>2108</v>
      </c>
      <c r="F695" s="120" t="s">
        <v>3</v>
      </c>
      <c r="G695" s="120">
        <v>1584408</v>
      </c>
      <c r="H695" s="124"/>
      <c r="I695" s="128" t="s">
        <v>3302</v>
      </c>
      <c r="J695" s="124"/>
      <c r="K695" s="124"/>
      <c r="L695" s="124"/>
      <c r="M695" s="124"/>
      <c r="N695" s="213">
        <v>0</v>
      </c>
      <c r="O695" s="213">
        <v>0.53</v>
      </c>
      <c r="P695" s="124" t="s">
        <v>1315</v>
      </c>
    </row>
    <row r="696" spans="1:16" ht="51">
      <c r="A696" s="266" t="s">
        <v>619</v>
      </c>
      <c r="B696" s="124"/>
      <c r="C696" s="125" t="s">
        <v>713</v>
      </c>
      <c r="D696" s="119">
        <v>43103</v>
      </c>
      <c r="E696" s="120" t="s">
        <v>2109</v>
      </c>
      <c r="F696" s="120" t="s">
        <v>3</v>
      </c>
      <c r="G696" s="120">
        <v>1584422</v>
      </c>
      <c r="H696" s="124"/>
      <c r="I696" s="128" t="s">
        <v>3303</v>
      </c>
      <c r="J696" s="124"/>
      <c r="K696" s="124"/>
      <c r="L696" s="124"/>
      <c r="M696" s="124"/>
      <c r="N696" s="213">
        <v>0</v>
      </c>
      <c r="O696" s="213">
        <v>650</v>
      </c>
      <c r="P696" s="124" t="s">
        <v>1315</v>
      </c>
    </row>
    <row r="697" spans="1:16" ht="51">
      <c r="A697" s="266">
        <v>526</v>
      </c>
      <c r="B697" s="124"/>
      <c r="C697" s="125" t="s">
        <v>846</v>
      </c>
      <c r="D697" s="119">
        <v>43103</v>
      </c>
      <c r="E697" s="120" t="s">
        <v>2110</v>
      </c>
      <c r="F697" s="120" t="s">
        <v>3</v>
      </c>
      <c r="G697" s="120">
        <v>1584424</v>
      </c>
      <c r="H697" s="124"/>
      <c r="I697" s="128" t="s">
        <v>3304</v>
      </c>
      <c r="J697" s="124"/>
      <c r="K697" s="124"/>
      <c r="L697" s="124"/>
      <c r="M697" s="124"/>
      <c r="N697" s="213">
        <v>0</v>
      </c>
      <c r="O697" s="213">
        <v>73.55</v>
      </c>
      <c r="P697" s="124" t="s">
        <v>1315</v>
      </c>
    </row>
    <row r="698" spans="1:16" ht="51">
      <c r="A698" s="266">
        <v>526</v>
      </c>
      <c r="B698" s="124"/>
      <c r="C698" s="125" t="s">
        <v>846</v>
      </c>
      <c r="D698" s="119">
        <v>43103</v>
      </c>
      <c r="E698" s="120" t="s">
        <v>2111</v>
      </c>
      <c r="F698" s="120" t="s">
        <v>3</v>
      </c>
      <c r="G698" s="120">
        <v>1584425</v>
      </c>
      <c r="H698" s="124"/>
      <c r="I698" s="128" t="s">
        <v>3305</v>
      </c>
      <c r="J698" s="124"/>
      <c r="K698" s="124"/>
      <c r="L698" s="124"/>
      <c r="M698" s="124"/>
      <c r="N698" s="213">
        <v>0</v>
      </c>
      <c r="O698" s="213">
        <v>152</v>
      </c>
      <c r="P698" s="124" t="s">
        <v>1315</v>
      </c>
    </row>
    <row r="699" spans="1:16" ht="51">
      <c r="A699" s="266" t="s">
        <v>619</v>
      </c>
      <c r="B699" s="124"/>
      <c r="C699" s="125" t="s">
        <v>713</v>
      </c>
      <c r="D699" s="119">
        <v>43103</v>
      </c>
      <c r="E699" s="120" t="s">
        <v>2112</v>
      </c>
      <c r="F699" s="120" t="s">
        <v>3</v>
      </c>
      <c r="G699" s="120">
        <v>1584443</v>
      </c>
      <c r="H699" s="124"/>
      <c r="I699" s="128" t="s">
        <v>3306</v>
      </c>
      <c r="J699" s="124"/>
      <c r="K699" s="124"/>
      <c r="L699" s="124"/>
      <c r="M699" s="124"/>
      <c r="N699" s="213">
        <v>0</v>
      </c>
      <c r="O699" s="213">
        <v>106.93</v>
      </c>
      <c r="P699" s="124" t="s">
        <v>1315</v>
      </c>
    </row>
    <row r="700" spans="1:16" ht="63.75">
      <c r="A700" s="266">
        <v>310</v>
      </c>
      <c r="B700" s="124"/>
      <c r="C700" s="125" t="s">
        <v>807</v>
      </c>
      <c r="D700" s="119">
        <v>43103</v>
      </c>
      <c r="E700" s="120" t="s">
        <v>2113</v>
      </c>
      <c r="F700" s="120" t="s">
        <v>3</v>
      </c>
      <c r="G700" s="120">
        <v>1584468</v>
      </c>
      <c r="H700" s="124"/>
      <c r="I700" s="128" t="s">
        <v>3307</v>
      </c>
      <c r="J700" s="124"/>
      <c r="K700" s="124"/>
      <c r="L700" s="124"/>
      <c r="M700" s="124"/>
      <c r="N700" s="213">
        <v>0</v>
      </c>
      <c r="O700" s="213">
        <v>16</v>
      </c>
      <c r="P700" s="124" t="s">
        <v>1315</v>
      </c>
    </row>
    <row r="701" spans="1:16" ht="51">
      <c r="A701" s="266" t="s">
        <v>619</v>
      </c>
      <c r="B701" s="124"/>
      <c r="C701" s="125" t="s">
        <v>713</v>
      </c>
      <c r="D701" s="119">
        <v>43103</v>
      </c>
      <c r="E701" s="120" t="s">
        <v>2114</v>
      </c>
      <c r="F701" s="120" t="s">
        <v>3</v>
      </c>
      <c r="G701" s="120">
        <v>1584476</v>
      </c>
      <c r="H701" s="124"/>
      <c r="I701" s="128" t="s">
        <v>3308</v>
      </c>
      <c r="J701" s="124"/>
      <c r="K701" s="124"/>
      <c r="L701" s="124"/>
      <c r="M701" s="124"/>
      <c r="N701" s="213">
        <v>0</v>
      </c>
      <c r="O701" s="213">
        <v>585</v>
      </c>
      <c r="P701" s="124" t="s">
        <v>1315</v>
      </c>
    </row>
    <row r="702" spans="1:16" ht="51">
      <c r="A702" s="266" t="s">
        <v>619</v>
      </c>
      <c r="B702" s="124"/>
      <c r="C702" s="125" t="s">
        <v>713</v>
      </c>
      <c r="D702" s="119">
        <v>43103</v>
      </c>
      <c r="E702" s="120" t="s">
        <v>2115</v>
      </c>
      <c r="F702" s="120" t="s">
        <v>3</v>
      </c>
      <c r="G702" s="120">
        <v>1584478</v>
      </c>
      <c r="H702" s="124"/>
      <c r="I702" s="128" t="s">
        <v>3309</v>
      </c>
      <c r="J702" s="124"/>
      <c r="K702" s="124"/>
      <c r="L702" s="124"/>
      <c r="M702" s="124"/>
      <c r="N702" s="213">
        <v>0</v>
      </c>
      <c r="O702" s="213">
        <v>224</v>
      </c>
      <c r="P702" s="124" t="s">
        <v>1315</v>
      </c>
    </row>
    <row r="703" spans="1:16" ht="51">
      <c r="A703" s="266" t="s">
        <v>619</v>
      </c>
      <c r="B703" s="124"/>
      <c r="C703" s="125" t="s">
        <v>713</v>
      </c>
      <c r="D703" s="119">
        <v>43103</v>
      </c>
      <c r="E703" s="120" t="s">
        <v>2116</v>
      </c>
      <c r="F703" s="120" t="s">
        <v>3</v>
      </c>
      <c r="G703" s="120">
        <v>1584479</v>
      </c>
      <c r="H703" s="124"/>
      <c r="I703" s="128" t="s">
        <v>3310</v>
      </c>
      <c r="J703" s="124"/>
      <c r="K703" s="124"/>
      <c r="L703" s="124"/>
      <c r="M703" s="124"/>
      <c r="N703" s="213">
        <v>0</v>
      </c>
      <c r="O703" s="213">
        <v>5310</v>
      </c>
      <c r="P703" s="124" t="s">
        <v>1315</v>
      </c>
    </row>
    <row r="704" spans="1:16" ht="51">
      <c r="A704" s="266" t="s">
        <v>619</v>
      </c>
      <c r="B704" s="124"/>
      <c r="C704" s="125" t="s">
        <v>713</v>
      </c>
      <c r="D704" s="119">
        <v>43103</v>
      </c>
      <c r="E704" s="120" t="s">
        <v>2117</v>
      </c>
      <c r="F704" s="120" t="s">
        <v>3</v>
      </c>
      <c r="G704" s="120">
        <v>1584481</v>
      </c>
      <c r="H704" s="124"/>
      <c r="I704" s="128" t="s">
        <v>3311</v>
      </c>
      <c r="J704" s="124"/>
      <c r="K704" s="124"/>
      <c r="L704" s="124"/>
      <c r="M704" s="124"/>
      <c r="N704" s="213">
        <v>0</v>
      </c>
      <c r="O704" s="213">
        <v>220</v>
      </c>
      <c r="P704" s="124" t="s">
        <v>1315</v>
      </c>
    </row>
    <row r="705" spans="1:16" ht="51">
      <c r="A705" s="266" t="s">
        <v>619</v>
      </c>
      <c r="B705" s="124"/>
      <c r="C705" s="125" t="s">
        <v>713</v>
      </c>
      <c r="D705" s="119">
        <v>43104</v>
      </c>
      <c r="E705" s="120" t="s">
        <v>2118</v>
      </c>
      <c r="F705" s="120" t="s">
        <v>3</v>
      </c>
      <c r="G705" s="120">
        <v>1584775</v>
      </c>
      <c r="H705" s="124"/>
      <c r="I705" s="128" t="s">
        <v>3312</v>
      </c>
      <c r="J705" s="124"/>
      <c r="K705" s="124"/>
      <c r="L705" s="124"/>
      <c r="M705" s="124"/>
      <c r="N705" s="213">
        <v>0</v>
      </c>
      <c r="O705" s="213">
        <v>150</v>
      </c>
      <c r="P705" s="124" t="s">
        <v>1315</v>
      </c>
    </row>
    <row r="706" spans="1:16" ht="51">
      <c r="A706" s="266" t="s">
        <v>619</v>
      </c>
      <c r="B706" s="124"/>
      <c r="C706" s="125" t="s">
        <v>713</v>
      </c>
      <c r="D706" s="119">
        <v>43104</v>
      </c>
      <c r="E706" s="120" t="s">
        <v>2119</v>
      </c>
      <c r="F706" s="120" t="s">
        <v>3</v>
      </c>
      <c r="G706" s="120">
        <v>1584776</v>
      </c>
      <c r="H706" s="124"/>
      <c r="I706" s="128" t="s">
        <v>3313</v>
      </c>
      <c r="J706" s="124"/>
      <c r="K706" s="124"/>
      <c r="L706" s="124"/>
      <c r="M706" s="124"/>
      <c r="N706" s="213">
        <v>0</v>
      </c>
      <c r="O706" s="213">
        <v>248</v>
      </c>
      <c r="P706" s="124" t="s">
        <v>1315</v>
      </c>
    </row>
    <row r="707" spans="1:16" ht="51">
      <c r="A707" s="266" t="s">
        <v>619</v>
      </c>
      <c r="B707" s="124"/>
      <c r="C707" s="125" t="s">
        <v>713</v>
      </c>
      <c r="D707" s="119">
        <v>43104</v>
      </c>
      <c r="E707" s="120" t="s">
        <v>2120</v>
      </c>
      <c r="F707" s="120" t="s">
        <v>3</v>
      </c>
      <c r="G707" s="120">
        <v>1584779</v>
      </c>
      <c r="H707" s="124"/>
      <c r="I707" s="128" t="s">
        <v>3314</v>
      </c>
      <c r="J707" s="124"/>
      <c r="K707" s="124"/>
      <c r="L707" s="124"/>
      <c r="M707" s="124"/>
      <c r="N707" s="213">
        <v>0</v>
      </c>
      <c r="O707" s="213">
        <v>150</v>
      </c>
      <c r="P707" s="124" t="s">
        <v>1315</v>
      </c>
    </row>
    <row r="708" spans="1:16" ht="63.75">
      <c r="A708" s="266" t="s">
        <v>619</v>
      </c>
      <c r="B708" s="124"/>
      <c r="C708" s="125" t="s">
        <v>713</v>
      </c>
      <c r="D708" s="119">
        <v>43104</v>
      </c>
      <c r="E708" s="120" t="s">
        <v>2121</v>
      </c>
      <c r="F708" s="120" t="s">
        <v>3</v>
      </c>
      <c r="G708" s="120">
        <v>1584780</v>
      </c>
      <c r="H708" s="124"/>
      <c r="I708" s="128" t="s">
        <v>3315</v>
      </c>
      <c r="J708" s="124"/>
      <c r="K708" s="124"/>
      <c r="L708" s="124"/>
      <c r="M708" s="124"/>
      <c r="N708" s="213">
        <v>0</v>
      </c>
      <c r="O708" s="213">
        <v>1905.02</v>
      </c>
      <c r="P708" s="124" t="s">
        <v>1315</v>
      </c>
    </row>
    <row r="709" spans="1:16" ht="63.75">
      <c r="A709" s="266" t="s">
        <v>619</v>
      </c>
      <c r="B709" s="124"/>
      <c r="C709" s="125" t="s">
        <v>713</v>
      </c>
      <c r="D709" s="119">
        <v>43104</v>
      </c>
      <c r="E709" s="120" t="s">
        <v>2122</v>
      </c>
      <c r="F709" s="120" t="s">
        <v>3</v>
      </c>
      <c r="G709" s="120">
        <v>1584804</v>
      </c>
      <c r="H709" s="124"/>
      <c r="I709" s="128" t="s">
        <v>3316</v>
      </c>
      <c r="J709" s="124"/>
      <c r="K709" s="124"/>
      <c r="L709" s="124"/>
      <c r="M709" s="124"/>
      <c r="N709" s="213">
        <v>0</v>
      </c>
      <c r="O709" s="213">
        <v>15136.74</v>
      </c>
      <c r="P709" s="124" t="s">
        <v>1315</v>
      </c>
    </row>
    <row r="710" spans="1:16" ht="63.75">
      <c r="A710" s="266">
        <v>291</v>
      </c>
      <c r="B710" s="124"/>
      <c r="C710" s="125" t="s">
        <v>794</v>
      </c>
      <c r="D710" s="119">
        <v>43104</v>
      </c>
      <c r="E710" s="120" t="s">
        <v>2123</v>
      </c>
      <c r="F710" s="120" t="s">
        <v>3</v>
      </c>
      <c r="G710" s="120">
        <v>1584807</v>
      </c>
      <c r="H710" s="124"/>
      <c r="I710" s="128" t="s">
        <v>3317</v>
      </c>
      <c r="J710" s="124"/>
      <c r="K710" s="124"/>
      <c r="L710" s="124"/>
      <c r="M710" s="124"/>
      <c r="N710" s="213">
        <v>0</v>
      </c>
      <c r="O710" s="213">
        <v>540</v>
      </c>
      <c r="P710" s="124" t="s">
        <v>1315</v>
      </c>
    </row>
    <row r="711" spans="1:16" ht="63.75">
      <c r="A711" s="266">
        <v>291</v>
      </c>
      <c r="B711" s="124"/>
      <c r="C711" s="125" t="s">
        <v>794</v>
      </c>
      <c r="D711" s="119">
        <v>43104</v>
      </c>
      <c r="E711" s="120" t="s">
        <v>2124</v>
      </c>
      <c r="F711" s="120" t="s">
        <v>3</v>
      </c>
      <c r="G711" s="120">
        <v>1584809</v>
      </c>
      <c r="H711" s="124"/>
      <c r="I711" s="128" t="s">
        <v>3318</v>
      </c>
      <c r="J711" s="124"/>
      <c r="K711" s="124"/>
      <c r="L711" s="124"/>
      <c r="M711" s="124"/>
      <c r="N711" s="213">
        <v>0</v>
      </c>
      <c r="O711" s="213">
        <v>87</v>
      </c>
      <c r="P711" s="124" t="s">
        <v>1315</v>
      </c>
    </row>
    <row r="712" spans="1:16" ht="63.75">
      <c r="A712" s="266">
        <v>291</v>
      </c>
      <c r="B712" s="124"/>
      <c r="C712" s="125" t="s">
        <v>794</v>
      </c>
      <c r="D712" s="119">
        <v>43104</v>
      </c>
      <c r="E712" s="120" t="s">
        <v>2125</v>
      </c>
      <c r="F712" s="120" t="s">
        <v>3</v>
      </c>
      <c r="G712" s="120">
        <v>1584810</v>
      </c>
      <c r="H712" s="124"/>
      <c r="I712" s="128" t="s">
        <v>3319</v>
      </c>
      <c r="J712" s="124"/>
      <c r="K712" s="124"/>
      <c r="L712" s="124"/>
      <c r="M712" s="124"/>
      <c r="N712" s="213">
        <v>0</v>
      </c>
      <c r="O712" s="213">
        <v>569.5</v>
      </c>
      <c r="P712" s="124" t="s">
        <v>1315</v>
      </c>
    </row>
    <row r="713" spans="1:16" ht="63.75">
      <c r="A713" s="266">
        <v>291</v>
      </c>
      <c r="B713" s="124"/>
      <c r="C713" s="125" t="s">
        <v>794</v>
      </c>
      <c r="D713" s="119">
        <v>43104</v>
      </c>
      <c r="E713" s="120" t="s">
        <v>2126</v>
      </c>
      <c r="F713" s="120" t="s">
        <v>3</v>
      </c>
      <c r="G713" s="120">
        <v>1584813</v>
      </c>
      <c r="H713" s="124"/>
      <c r="I713" s="128" t="s">
        <v>3320</v>
      </c>
      <c r="J713" s="124"/>
      <c r="K713" s="124"/>
      <c r="L713" s="124"/>
      <c r="M713" s="124"/>
      <c r="N713" s="213">
        <v>0</v>
      </c>
      <c r="O713" s="213">
        <v>60</v>
      </c>
      <c r="P713" s="124" t="s">
        <v>1315</v>
      </c>
    </row>
    <row r="714" spans="1:16" ht="63.75">
      <c r="A714" s="266">
        <v>291</v>
      </c>
      <c r="B714" s="124"/>
      <c r="C714" s="125" t="s">
        <v>794</v>
      </c>
      <c r="D714" s="119">
        <v>43104</v>
      </c>
      <c r="E714" s="120" t="s">
        <v>2127</v>
      </c>
      <c r="F714" s="120" t="s">
        <v>3</v>
      </c>
      <c r="G714" s="120">
        <v>1584815</v>
      </c>
      <c r="H714" s="124"/>
      <c r="I714" s="128" t="s">
        <v>3321</v>
      </c>
      <c r="J714" s="124"/>
      <c r="K714" s="124"/>
      <c r="L714" s="124"/>
      <c r="M714" s="124"/>
      <c r="N714" s="213">
        <v>0</v>
      </c>
      <c r="O714" s="213">
        <v>3626</v>
      </c>
      <c r="P714" s="124" t="s">
        <v>1315</v>
      </c>
    </row>
    <row r="715" spans="1:16" ht="63.75">
      <c r="A715" s="266">
        <v>291</v>
      </c>
      <c r="B715" s="124"/>
      <c r="C715" s="125" t="s">
        <v>794</v>
      </c>
      <c r="D715" s="119">
        <v>43104</v>
      </c>
      <c r="E715" s="120" t="s">
        <v>2128</v>
      </c>
      <c r="F715" s="120" t="s">
        <v>3</v>
      </c>
      <c r="G715" s="120">
        <v>1584819</v>
      </c>
      <c r="H715" s="124"/>
      <c r="I715" s="128" t="s">
        <v>3322</v>
      </c>
      <c r="J715" s="124"/>
      <c r="K715" s="124"/>
      <c r="L715" s="124"/>
      <c r="M715" s="124"/>
      <c r="N715" s="213">
        <v>0</v>
      </c>
      <c r="O715" s="213">
        <v>1469.6</v>
      </c>
      <c r="P715" s="124" t="s">
        <v>1315</v>
      </c>
    </row>
    <row r="716" spans="1:16" ht="51">
      <c r="A716" s="266">
        <v>291</v>
      </c>
      <c r="B716" s="124"/>
      <c r="C716" s="125" t="s">
        <v>794</v>
      </c>
      <c r="D716" s="119">
        <v>43104</v>
      </c>
      <c r="E716" s="120" t="s">
        <v>2129</v>
      </c>
      <c r="F716" s="120" t="s">
        <v>3</v>
      </c>
      <c r="G716" s="120">
        <v>1584820</v>
      </c>
      <c r="H716" s="124"/>
      <c r="I716" s="128" t="s">
        <v>3323</v>
      </c>
      <c r="J716" s="124"/>
      <c r="K716" s="124"/>
      <c r="L716" s="124"/>
      <c r="M716" s="124"/>
      <c r="N716" s="213">
        <v>0</v>
      </c>
      <c r="O716" s="213">
        <v>710</v>
      </c>
      <c r="P716" s="124" t="s">
        <v>1315</v>
      </c>
    </row>
    <row r="717" spans="1:16" ht="63.75">
      <c r="A717" s="266">
        <v>291</v>
      </c>
      <c r="B717" s="124"/>
      <c r="C717" s="125" t="s">
        <v>794</v>
      </c>
      <c r="D717" s="119">
        <v>43104</v>
      </c>
      <c r="E717" s="120" t="s">
        <v>2130</v>
      </c>
      <c r="F717" s="120" t="s">
        <v>3</v>
      </c>
      <c r="G717" s="120">
        <v>1584822</v>
      </c>
      <c r="H717" s="124"/>
      <c r="I717" s="128" t="s">
        <v>3324</v>
      </c>
      <c r="J717" s="124"/>
      <c r="K717" s="124"/>
      <c r="L717" s="124"/>
      <c r="M717" s="124"/>
      <c r="N717" s="213">
        <v>0</v>
      </c>
      <c r="O717" s="213">
        <v>11737</v>
      </c>
      <c r="P717" s="124" t="s">
        <v>1315</v>
      </c>
    </row>
    <row r="718" spans="1:16" ht="51">
      <c r="A718" s="266" t="s">
        <v>619</v>
      </c>
      <c r="B718" s="124"/>
      <c r="C718" s="125" t="s">
        <v>713</v>
      </c>
      <c r="D718" s="119">
        <v>43104</v>
      </c>
      <c r="E718" s="120" t="s">
        <v>2131</v>
      </c>
      <c r="F718" s="120" t="s">
        <v>3</v>
      </c>
      <c r="G718" s="120">
        <v>1584681</v>
      </c>
      <c r="H718" s="124"/>
      <c r="I718" s="128" t="s">
        <v>3325</v>
      </c>
      <c r="J718" s="124"/>
      <c r="K718" s="124"/>
      <c r="L718" s="124"/>
      <c r="M718" s="124"/>
      <c r="N718" s="213">
        <v>0</v>
      </c>
      <c r="O718" s="213">
        <v>225.45</v>
      </c>
      <c r="P718" s="124" t="s">
        <v>1315</v>
      </c>
    </row>
    <row r="719" spans="1:16" ht="63.75">
      <c r="A719" s="266">
        <v>47</v>
      </c>
      <c r="B719" s="124"/>
      <c r="C719" s="125" t="s">
        <v>699</v>
      </c>
      <c r="D719" s="119">
        <v>43104</v>
      </c>
      <c r="E719" s="120" t="s">
        <v>2132</v>
      </c>
      <c r="F719" s="120" t="s">
        <v>3</v>
      </c>
      <c r="G719" s="120">
        <v>1584716</v>
      </c>
      <c r="H719" s="124"/>
      <c r="I719" s="128" t="s">
        <v>3326</v>
      </c>
      <c r="J719" s="124"/>
      <c r="K719" s="124"/>
      <c r="L719" s="124"/>
      <c r="M719" s="124"/>
      <c r="N719" s="213">
        <v>0</v>
      </c>
      <c r="O719" s="213">
        <v>225</v>
      </c>
      <c r="P719" s="124" t="s">
        <v>1315</v>
      </c>
    </row>
    <row r="720" spans="1:16" ht="63.75">
      <c r="A720" s="266">
        <v>86</v>
      </c>
      <c r="B720" s="124"/>
      <c r="C720" s="125" t="s">
        <v>710</v>
      </c>
      <c r="D720" s="119">
        <v>43104</v>
      </c>
      <c r="E720" s="120" t="s">
        <v>2133</v>
      </c>
      <c r="F720" s="120" t="s">
        <v>3</v>
      </c>
      <c r="G720" s="120">
        <v>1584717</v>
      </c>
      <c r="H720" s="124"/>
      <c r="I720" s="128" t="s">
        <v>3327</v>
      </c>
      <c r="J720" s="124"/>
      <c r="K720" s="124"/>
      <c r="L720" s="124"/>
      <c r="M720" s="124"/>
      <c r="N720" s="213">
        <v>0</v>
      </c>
      <c r="O720" s="213">
        <v>150</v>
      </c>
      <c r="P720" s="124" t="s">
        <v>1315</v>
      </c>
    </row>
    <row r="721" spans="1:16" ht="51">
      <c r="A721" s="266" t="s">
        <v>619</v>
      </c>
      <c r="B721" s="124"/>
      <c r="C721" s="125" t="s">
        <v>713</v>
      </c>
      <c r="D721" s="119">
        <v>43104</v>
      </c>
      <c r="E721" s="120" t="s">
        <v>2134</v>
      </c>
      <c r="F721" s="120" t="s">
        <v>3</v>
      </c>
      <c r="G721" s="120">
        <v>1584718</v>
      </c>
      <c r="H721" s="124"/>
      <c r="I721" s="128" t="s">
        <v>1390</v>
      </c>
      <c r="J721" s="124"/>
      <c r="K721" s="124"/>
      <c r="L721" s="124"/>
      <c r="M721" s="124"/>
      <c r="N721" s="213">
        <v>0</v>
      </c>
      <c r="O721" s="213">
        <v>800</v>
      </c>
      <c r="P721" s="124" t="s">
        <v>1315</v>
      </c>
    </row>
    <row r="722" spans="1:16" ht="51">
      <c r="A722" s="266" t="s">
        <v>620</v>
      </c>
      <c r="B722" s="124"/>
      <c r="C722" s="125" t="s">
        <v>714</v>
      </c>
      <c r="D722" s="119">
        <v>43104</v>
      </c>
      <c r="E722" s="120" t="s">
        <v>2135</v>
      </c>
      <c r="F722" s="120" t="s">
        <v>3</v>
      </c>
      <c r="G722" s="120">
        <v>1584720</v>
      </c>
      <c r="H722" s="124"/>
      <c r="I722" s="128" t="s">
        <v>3328</v>
      </c>
      <c r="J722" s="124"/>
      <c r="K722" s="124"/>
      <c r="L722" s="124"/>
      <c r="M722" s="124"/>
      <c r="N722" s="213">
        <v>0</v>
      </c>
      <c r="O722" s="213">
        <v>50</v>
      </c>
      <c r="P722" s="124" t="s">
        <v>1315</v>
      </c>
    </row>
    <row r="723" spans="1:16" ht="51">
      <c r="A723" s="266" t="s">
        <v>619</v>
      </c>
      <c r="B723" s="124"/>
      <c r="C723" s="125" t="s">
        <v>713</v>
      </c>
      <c r="D723" s="119">
        <v>43104</v>
      </c>
      <c r="E723" s="120" t="s">
        <v>2136</v>
      </c>
      <c r="F723" s="120" t="s">
        <v>3</v>
      </c>
      <c r="G723" s="120">
        <v>1584722</v>
      </c>
      <c r="H723" s="124"/>
      <c r="I723" s="128" t="s">
        <v>3329</v>
      </c>
      <c r="J723" s="124"/>
      <c r="K723" s="124"/>
      <c r="L723" s="124"/>
      <c r="M723" s="124"/>
      <c r="N723" s="213">
        <v>0</v>
      </c>
      <c r="O723" s="213">
        <v>299.95</v>
      </c>
      <c r="P723" s="124" t="s">
        <v>1315</v>
      </c>
    </row>
    <row r="724" spans="1:16" ht="51">
      <c r="A724" s="266" t="s">
        <v>619</v>
      </c>
      <c r="B724" s="124"/>
      <c r="C724" s="125" t="s">
        <v>713</v>
      </c>
      <c r="D724" s="119">
        <v>43104</v>
      </c>
      <c r="E724" s="120" t="s">
        <v>2137</v>
      </c>
      <c r="F724" s="120" t="s">
        <v>3</v>
      </c>
      <c r="G724" s="120">
        <v>1584740</v>
      </c>
      <c r="H724" s="124"/>
      <c r="I724" s="128" t="s">
        <v>3330</v>
      </c>
      <c r="J724" s="124"/>
      <c r="K724" s="124"/>
      <c r="L724" s="124"/>
      <c r="M724" s="124"/>
      <c r="N724" s="213">
        <v>0</v>
      </c>
      <c r="O724" s="213">
        <v>483.9</v>
      </c>
      <c r="P724" s="124" t="s">
        <v>1315</v>
      </c>
    </row>
    <row r="725" spans="1:16" ht="51">
      <c r="A725" s="266" t="s">
        <v>619</v>
      </c>
      <c r="B725" s="124"/>
      <c r="C725" s="125" t="s">
        <v>713</v>
      </c>
      <c r="D725" s="119">
        <v>43104</v>
      </c>
      <c r="E725" s="120" t="s">
        <v>2138</v>
      </c>
      <c r="F725" s="120" t="s">
        <v>3</v>
      </c>
      <c r="G725" s="120">
        <v>1584760</v>
      </c>
      <c r="H725" s="124"/>
      <c r="I725" s="128" t="s">
        <v>3331</v>
      </c>
      <c r="J725" s="124"/>
      <c r="K725" s="124"/>
      <c r="L725" s="124"/>
      <c r="M725" s="124"/>
      <c r="N725" s="213">
        <v>0</v>
      </c>
      <c r="O725" s="213">
        <v>348</v>
      </c>
      <c r="P725" s="124" t="s">
        <v>1315</v>
      </c>
    </row>
    <row r="726" spans="1:16" ht="51">
      <c r="A726" s="266" t="s">
        <v>619</v>
      </c>
      <c r="B726" s="124"/>
      <c r="C726" s="125" t="s">
        <v>713</v>
      </c>
      <c r="D726" s="119">
        <v>43104</v>
      </c>
      <c r="E726" s="120" t="s">
        <v>2139</v>
      </c>
      <c r="F726" s="120" t="s">
        <v>3</v>
      </c>
      <c r="G726" s="120">
        <v>1584761</v>
      </c>
      <c r="H726" s="124"/>
      <c r="I726" s="128" t="s">
        <v>3332</v>
      </c>
      <c r="J726" s="124"/>
      <c r="K726" s="124"/>
      <c r="L726" s="124"/>
      <c r="M726" s="124"/>
      <c r="N726" s="213">
        <v>0</v>
      </c>
      <c r="O726" s="213">
        <v>304</v>
      </c>
      <c r="P726" s="124" t="s">
        <v>1315</v>
      </c>
    </row>
    <row r="727" spans="1:16" ht="51">
      <c r="A727" s="266" t="s">
        <v>619</v>
      </c>
      <c r="B727" s="124"/>
      <c r="C727" s="125" t="s">
        <v>713</v>
      </c>
      <c r="D727" s="119">
        <v>43104</v>
      </c>
      <c r="E727" s="120" t="s">
        <v>2140</v>
      </c>
      <c r="F727" s="120" t="s">
        <v>3</v>
      </c>
      <c r="G727" s="120">
        <v>1584767</v>
      </c>
      <c r="H727" s="124"/>
      <c r="I727" s="128" t="s">
        <v>3333</v>
      </c>
      <c r="J727" s="124"/>
      <c r="K727" s="124"/>
      <c r="L727" s="124"/>
      <c r="M727" s="124"/>
      <c r="N727" s="213">
        <v>0</v>
      </c>
      <c r="O727" s="213">
        <v>542</v>
      </c>
      <c r="P727" s="124" t="s">
        <v>1315</v>
      </c>
    </row>
    <row r="728" spans="1:16" ht="38.25">
      <c r="A728" s="266">
        <v>35</v>
      </c>
      <c r="B728" s="124"/>
      <c r="C728" s="125" t="s">
        <v>696</v>
      </c>
      <c r="D728" s="119">
        <v>43104</v>
      </c>
      <c r="E728" s="120" t="s">
        <v>2141</v>
      </c>
      <c r="F728" s="120" t="s">
        <v>3</v>
      </c>
      <c r="G728" s="120">
        <v>1584768</v>
      </c>
      <c r="H728" s="124"/>
      <c r="I728" s="128" t="s">
        <v>1382</v>
      </c>
      <c r="J728" s="124"/>
      <c r="K728" s="124"/>
      <c r="L728" s="124"/>
      <c r="M728" s="124"/>
      <c r="N728" s="213">
        <v>0</v>
      </c>
      <c r="O728" s="213">
        <v>1278</v>
      </c>
      <c r="P728" s="124" t="s">
        <v>1315</v>
      </c>
    </row>
    <row r="729" spans="1:16" ht="51">
      <c r="A729" s="266" t="s">
        <v>619</v>
      </c>
      <c r="B729" s="124"/>
      <c r="C729" s="125" t="s">
        <v>713</v>
      </c>
      <c r="D729" s="119">
        <v>43104</v>
      </c>
      <c r="E729" s="120" t="s">
        <v>2142</v>
      </c>
      <c r="F729" s="120" t="s">
        <v>3</v>
      </c>
      <c r="G729" s="120">
        <v>1584769</v>
      </c>
      <c r="H729" s="124"/>
      <c r="I729" s="128" t="s">
        <v>3334</v>
      </c>
      <c r="J729" s="124"/>
      <c r="K729" s="124"/>
      <c r="L729" s="124"/>
      <c r="M729" s="124"/>
      <c r="N729" s="213">
        <v>0</v>
      </c>
      <c r="O729" s="213">
        <v>12</v>
      </c>
      <c r="P729" s="124" t="s">
        <v>1315</v>
      </c>
    </row>
    <row r="730" spans="1:16" ht="51">
      <c r="A730" s="266" t="s">
        <v>619</v>
      </c>
      <c r="B730" s="124"/>
      <c r="C730" s="125" t="s">
        <v>713</v>
      </c>
      <c r="D730" s="119">
        <v>43104</v>
      </c>
      <c r="E730" s="120" t="s">
        <v>2143</v>
      </c>
      <c r="F730" s="120" t="s">
        <v>3</v>
      </c>
      <c r="G730" s="120">
        <v>1584771</v>
      </c>
      <c r="H730" s="124"/>
      <c r="I730" s="128" t="s">
        <v>3335</v>
      </c>
      <c r="J730" s="124"/>
      <c r="K730" s="124"/>
      <c r="L730" s="124"/>
      <c r="M730" s="124"/>
      <c r="N730" s="213">
        <v>0</v>
      </c>
      <c r="O730" s="213">
        <v>293</v>
      </c>
      <c r="P730" s="124" t="s">
        <v>1315</v>
      </c>
    </row>
    <row r="731" spans="1:16" ht="51">
      <c r="A731" s="266" t="s">
        <v>619</v>
      </c>
      <c r="B731" s="124"/>
      <c r="C731" s="125" t="s">
        <v>713</v>
      </c>
      <c r="D731" s="119">
        <v>43104</v>
      </c>
      <c r="E731" s="120" t="s">
        <v>2144</v>
      </c>
      <c r="F731" s="120" t="s">
        <v>3</v>
      </c>
      <c r="G731" s="120">
        <v>1584787</v>
      </c>
      <c r="H731" s="124"/>
      <c r="I731" s="128" t="s">
        <v>3336</v>
      </c>
      <c r="J731" s="124"/>
      <c r="K731" s="124"/>
      <c r="L731" s="124"/>
      <c r="M731" s="124"/>
      <c r="N731" s="213">
        <v>0</v>
      </c>
      <c r="O731" s="213">
        <v>1320</v>
      </c>
      <c r="P731" s="124" t="s">
        <v>1315</v>
      </c>
    </row>
    <row r="732" spans="1:16" ht="51">
      <c r="A732" s="266" t="s">
        <v>619</v>
      </c>
      <c r="B732" s="124"/>
      <c r="C732" s="125" t="s">
        <v>713</v>
      </c>
      <c r="D732" s="119">
        <v>43104</v>
      </c>
      <c r="E732" s="120" t="s">
        <v>2145</v>
      </c>
      <c r="F732" s="120" t="s">
        <v>3</v>
      </c>
      <c r="G732" s="120">
        <v>1584818</v>
      </c>
      <c r="H732" s="124"/>
      <c r="I732" s="128" t="s">
        <v>3337</v>
      </c>
      <c r="J732" s="124"/>
      <c r="K732" s="124"/>
      <c r="L732" s="124"/>
      <c r="M732" s="124"/>
      <c r="N732" s="213">
        <v>0</v>
      </c>
      <c r="O732" s="213">
        <v>924</v>
      </c>
      <c r="P732" s="124" t="s">
        <v>1315</v>
      </c>
    </row>
    <row r="733" spans="1:16" ht="51">
      <c r="A733" s="266" t="s">
        <v>619</v>
      </c>
      <c r="B733" s="124"/>
      <c r="C733" s="125" t="s">
        <v>713</v>
      </c>
      <c r="D733" s="119">
        <v>43104</v>
      </c>
      <c r="E733" s="120" t="s">
        <v>2146</v>
      </c>
      <c r="F733" s="120" t="s">
        <v>3</v>
      </c>
      <c r="G733" s="120">
        <v>1584821</v>
      </c>
      <c r="H733" s="124"/>
      <c r="I733" s="128" t="s">
        <v>3338</v>
      </c>
      <c r="J733" s="124"/>
      <c r="K733" s="124"/>
      <c r="L733" s="124"/>
      <c r="M733" s="124"/>
      <c r="N733" s="213">
        <v>0</v>
      </c>
      <c r="O733" s="213">
        <v>40.46</v>
      </c>
      <c r="P733" s="124" t="s">
        <v>1315</v>
      </c>
    </row>
    <row r="734" spans="1:16" ht="51">
      <c r="A734" s="266" t="s">
        <v>619</v>
      </c>
      <c r="B734" s="124"/>
      <c r="C734" s="125" t="s">
        <v>713</v>
      </c>
      <c r="D734" s="119">
        <v>43104</v>
      </c>
      <c r="E734" s="120" t="s">
        <v>2147</v>
      </c>
      <c r="F734" s="120" t="s">
        <v>3</v>
      </c>
      <c r="G734" s="120">
        <v>1584828</v>
      </c>
      <c r="H734" s="124"/>
      <c r="I734" s="128" t="s">
        <v>3339</v>
      </c>
      <c r="J734" s="124"/>
      <c r="K734" s="124"/>
      <c r="L734" s="124"/>
      <c r="M734" s="124"/>
      <c r="N734" s="213">
        <v>0</v>
      </c>
      <c r="O734" s="213">
        <v>2088</v>
      </c>
      <c r="P734" s="124" t="s">
        <v>1315</v>
      </c>
    </row>
    <row r="735" spans="1:16" ht="38.25">
      <c r="A735" s="266">
        <v>20</v>
      </c>
      <c r="B735" s="124"/>
      <c r="C735" s="125" t="s">
        <v>693</v>
      </c>
      <c r="D735" s="119">
        <v>43104</v>
      </c>
      <c r="E735" s="120" t="s">
        <v>2148</v>
      </c>
      <c r="F735" s="120" t="s">
        <v>3</v>
      </c>
      <c r="G735" s="120">
        <v>1584831</v>
      </c>
      <c r="H735" s="124"/>
      <c r="I735" s="128" t="s">
        <v>3340</v>
      </c>
      <c r="J735" s="124"/>
      <c r="K735" s="124"/>
      <c r="L735" s="124"/>
      <c r="M735" s="124"/>
      <c r="N735" s="213">
        <v>0</v>
      </c>
      <c r="O735" s="213">
        <v>411.34</v>
      </c>
      <c r="P735" s="124" t="s">
        <v>1315</v>
      </c>
    </row>
    <row r="736" spans="1:16" ht="38.25">
      <c r="A736" s="266">
        <v>20</v>
      </c>
      <c r="B736" s="124"/>
      <c r="C736" s="125" t="s">
        <v>693</v>
      </c>
      <c r="D736" s="119">
        <v>43104</v>
      </c>
      <c r="E736" s="120" t="s">
        <v>2149</v>
      </c>
      <c r="F736" s="120" t="s">
        <v>3</v>
      </c>
      <c r="G736" s="120">
        <v>1584832</v>
      </c>
      <c r="H736" s="124"/>
      <c r="I736" s="128" t="s">
        <v>3340</v>
      </c>
      <c r="J736" s="124"/>
      <c r="K736" s="124"/>
      <c r="L736" s="124"/>
      <c r="M736" s="124"/>
      <c r="N736" s="213">
        <v>0</v>
      </c>
      <c r="O736" s="213">
        <v>553</v>
      </c>
      <c r="P736" s="124" t="s">
        <v>1315</v>
      </c>
    </row>
    <row r="737" spans="1:16" ht="51">
      <c r="A737" s="266" t="s">
        <v>619</v>
      </c>
      <c r="B737" s="124"/>
      <c r="C737" s="125" t="s">
        <v>713</v>
      </c>
      <c r="D737" s="119">
        <v>43104</v>
      </c>
      <c r="E737" s="120" t="s">
        <v>2150</v>
      </c>
      <c r="F737" s="120" t="s">
        <v>3</v>
      </c>
      <c r="G737" s="120">
        <v>1584860</v>
      </c>
      <c r="H737" s="124"/>
      <c r="I737" s="128" t="s">
        <v>1386</v>
      </c>
      <c r="J737" s="124"/>
      <c r="K737" s="124"/>
      <c r="L737" s="124"/>
      <c r="M737" s="124"/>
      <c r="N737" s="213">
        <v>0</v>
      </c>
      <c r="O737" s="213">
        <v>4748.6000000000004</v>
      </c>
      <c r="P737" s="124" t="s">
        <v>1315</v>
      </c>
    </row>
    <row r="738" spans="1:16" ht="51">
      <c r="A738" s="266">
        <v>30</v>
      </c>
      <c r="B738" s="124"/>
      <c r="C738" s="125" t="s">
        <v>695</v>
      </c>
      <c r="D738" s="119">
        <v>43104</v>
      </c>
      <c r="E738" s="120" t="s">
        <v>2151</v>
      </c>
      <c r="F738" s="120" t="s">
        <v>3</v>
      </c>
      <c r="G738" s="120">
        <v>1584873</v>
      </c>
      <c r="H738" s="124"/>
      <c r="I738" s="128" t="s">
        <v>3341</v>
      </c>
      <c r="J738" s="124"/>
      <c r="K738" s="124"/>
      <c r="L738" s="124"/>
      <c r="M738" s="124"/>
      <c r="N738" s="213">
        <v>0</v>
      </c>
      <c r="O738" s="213">
        <v>403.5</v>
      </c>
      <c r="P738" s="124" t="s">
        <v>1315</v>
      </c>
    </row>
    <row r="739" spans="1:16" ht="51">
      <c r="A739" s="266">
        <v>203</v>
      </c>
      <c r="B739" s="124"/>
      <c r="C739" s="125" t="s">
        <v>757</v>
      </c>
      <c r="D739" s="119">
        <v>43104</v>
      </c>
      <c r="E739" s="120" t="s">
        <v>2152</v>
      </c>
      <c r="F739" s="120" t="s">
        <v>3</v>
      </c>
      <c r="G739" s="120">
        <v>1584879</v>
      </c>
      <c r="H739" s="124"/>
      <c r="I739" s="128" t="s">
        <v>3342</v>
      </c>
      <c r="J739" s="124"/>
      <c r="K739" s="124"/>
      <c r="L739" s="124"/>
      <c r="M739" s="124"/>
      <c r="N739" s="213">
        <v>0</v>
      </c>
      <c r="O739" s="213">
        <v>371</v>
      </c>
      <c r="P739" s="124" t="s">
        <v>1315</v>
      </c>
    </row>
    <row r="740" spans="1:16" ht="51">
      <c r="A740" s="266">
        <v>86</v>
      </c>
      <c r="B740" s="124"/>
      <c r="C740" s="125" t="s">
        <v>710</v>
      </c>
      <c r="D740" s="119">
        <v>43104</v>
      </c>
      <c r="E740" s="120" t="s">
        <v>2153</v>
      </c>
      <c r="F740" s="120" t="s">
        <v>3</v>
      </c>
      <c r="G740" s="120">
        <v>1584880</v>
      </c>
      <c r="H740" s="124"/>
      <c r="I740" s="128" t="s">
        <v>3343</v>
      </c>
      <c r="J740" s="124"/>
      <c r="K740" s="124"/>
      <c r="L740" s="124"/>
      <c r="M740" s="124"/>
      <c r="N740" s="213">
        <v>0</v>
      </c>
      <c r="O740" s="213">
        <v>893</v>
      </c>
      <c r="P740" s="124" t="s">
        <v>1315</v>
      </c>
    </row>
    <row r="741" spans="1:16" ht="51">
      <c r="A741" s="266">
        <v>574</v>
      </c>
      <c r="B741" s="124"/>
      <c r="C741" s="125" t="s">
        <v>850</v>
      </c>
      <c r="D741" s="119">
        <v>43104</v>
      </c>
      <c r="E741" s="120" t="s">
        <v>2154</v>
      </c>
      <c r="F741" s="120" t="s">
        <v>3</v>
      </c>
      <c r="G741" s="120">
        <v>1584883</v>
      </c>
      <c r="H741" s="124"/>
      <c r="I741" s="128" t="s">
        <v>3344</v>
      </c>
      <c r="J741" s="124"/>
      <c r="K741" s="124"/>
      <c r="L741" s="124"/>
      <c r="M741" s="124"/>
      <c r="N741" s="213">
        <v>0</v>
      </c>
      <c r="O741" s="213">
        <v>400</v>
      </c>
      <c r="P741" s="124" t="s">
        <v>1315</v>
      </c>
    </row>
    <row r="742" spans="1:16" ht="38.25">
      <c r="A742" s="266">
        <v>46</v>
      </c>
      <c r="B742" s="124"/>
      <c r="C742" s="125" t="s">
        <v>698</v>
      </c>
      <c r="D742" s="119">
        <v>43104</v>
      </c>
      <c r="E742" s="120" t="s">
        <v>2155</v>
      </c>
      <c r="F742" s="120" t="s">
        <v>3</v>
      </c>
      <c r="G742" s="120">
        <v>1584886</v>
      </c>
      <c r="H742" s="124"/>
      <c r="I742" s="128" t="s">
        <v>3345</v>
      </c>
      <c r="J742" s="124"/>
      <c r="K742" s="124"/>
      <c r="L742" s="124"/>
      <c r="M742" s="124"/>
      <c r="N742" s="213">
        <v>0</v>
      </c>
      <c r="O742" s="213">
        <v>5778</v>
      </c>
      <c r="P742" s="124" t="s">
        <v>1315</v>
      </c>
    </row>
    <row r="743" spans="1:16" ht="38.25">
      <c r="A743" s="266">
        <v>16</v>
      </c>
      <c r="B743" s="124"/>
      <c r="C743" s="125" t="s">
        <v>692</v>
      </c>
      <c r="D743" s="119">
        <v>43104</v>
      </c>
      <c r="E743" s="120" t="s">
        <v>2156</v>
      </c>
      <c r="F743" s="120" t="s">
        <v>3</v>
      </c>
      <c r="G743" s="120">
        <v>1584888</v>
      </c>
      <c r="H743" s="124"/>
      <c r="I743" s="128" t="s">
        <v>3346</v>
      </c>
      <c r="J743" s="124"/>
      <c r="K743" s="124"/>
      <c r="L743" s="124"/>
      <c r="M743" s="124"/>
      <c r="N743" s="213">
        <v>0</v>
      </c>
      <c r="O743" s="213">
        <v>12</v>
      </c>
      <c r="P743" s="124" t="s">
        <v>1315</v>
      </c>
    </row>
    <row r="744" spans="1:16" ht="51">
      <c r="A744" s="266" t="s">
        <v>619</v>
      </c>
      <c r="B744" s="124"/>
      <c r="C744" s="125" t="s">
        <v>713</v>
      </c>
      <c r="D744" s="119">
        <v>43104</v>
      </c>
      <c r="E744" s="120" t="s">
        <v>2157</v>
      </c>
      <c r="F744" s="120" t="s">
        <v>3</v>
      </c>
      <c r="G744" s="120">
        <v>1584902</v>
      </c>
      <c r="H744" s="124"/>
      <c r="I744" s="128" t="s">
        <v>3347</v>
      </c>
      <c r="J744" s="124"/>
      <c r="K744" s="124"/>
      <c r="L744" s="124"/>
      <c r="M744" s="124"/>
      <c r="N744" s="213">
        <v>0</v>
      </c>
      <c r="O744" s="213">
        <v>38.369999999999997</v>
      </c>
      <c r="P744" s="124" t="s">
        <v>1315</v>
      </c>
    </row>
    <row r="745" spans="1:16" ht="51">
      <c r="A745" s="266" t="s">
        <v>619</v>
      </c>
      <c r="B745" s="124"/>
      <c r="C745" s="125" t="s">
        <v>713</v>
      </c>
      <c r="D745" s="119">
        <v>43104</v>
      </c>
      <c r="E745" s="120" t="s">
        <v>2158</v>
      </c>
      <c r="F745" s="120" t="s">
        <v>3</v>
      </c>
      <c r="G745" s="120">
        <v>1584904</v>
      </c>
      <c r="H745" s="124"/>
      <c r="I745" s="128" t="s">
        <v>3348</v>
      </c>
      <c r="J745" s="124"/>
      <c r="K745" s="124"/>
      <c r="L745" s="124"/>
      <c r="M745" s="124"/>
      <c r="N745" s="213">
        <v>0</v>
      </c>
      <c r="O745" s="213">
        <v>38.67</v>
      </c>
      <c r="P745" s="124" t="s">
        <v>1315</v>
      </c>
    </row>
    <row r="746" spans="1:16" ht="51">
      <c r="A746" s="266" t="s">
        <v>619</v>
      </c>
      <c r="B746" s="124"/>
      <c r="C746" s="125" t="s">
        <v>713</v>
      </c>
      <c r="D746" s="119">
        <v>43104</v>
      </c>
      <c r="E746" s="120" t="s">
        <v>2159</v>
      </c>
      <c r="F746" s="120" t="s">
        <v>3</v>
      </c>
      <c r="G746" s="120">
        <v>1584967</v>
      </c>
      <c r="H746" s="124"/>
      <c r="I746" s="128" t="s">
        <v>3349</v>
      </c>
      <c r="J746" s="124"/>
      <c r="K746" s="124"/>
      <c r="L746" s="124"/>
      <c r="M746" s="124"/>
      <c r="N746" s="213">
        <v>0</v>
      </c>
      <c r="O746" s="213">
        <v>332</v>
      </c>
      <c r="P746" s="124" t="s">
        <v>1315</v>
      </c>
    </row>
    <row r="747" spans="1:16" ht="51">
      <c r="A747" s="266">
        <v>132</v>
      </c>
      <c r="B747" s="124"/>
      <c r="C747" s="125" t="s">
        <v>728</v>
      </c>
      <c r="D747" s="119">
        <v>43105</v>
      </c>
      <c r="E747" s="120" t="s">
        <v>2160</v>
      </c>
      <c r="F747" s="120" t="s">
        <v>3</v>
      </c>
      <c r="G747" s="120">
        <v>1585172</v>
      </c>
      <c r="H747" s="124"/>
      <c r="I747" s="128" t="s">
        <v>3350</v>
      </c>
      <c r="J747" s="124"/>
      <c r="K747" s="124"/>
      <c r="L747" s="124"/>
      <c r="M747" s="124"/>
      <c r="N747" s="213">
        <v>0</v>
      </c>
      <c r="O747" s="213">
        <v>21630.29</v>
      </c>
      <c r="P747" s="124" t="s">
        <v>1315</v>
      </c>
    </row>
    <row r="748" spans="1:16" ht="51">
      <c r="A748" s="266">
        <v>132</v>
      </c>
      <c r="B748" s="124"/>
      <c r="C748" s="125" t="s">
        <v>728</v>
      </c>
      <c r="D748" s="119">
        <v>43105</v>
      </c>
      <c r="E748" s="120" t="s">
        <v>2161</v>
      </c>
      <c r="F748" s="120" t="s">
        <v>3</v>
      </c>
      <c r="G748" s="120">
        <v>1585173</v>
      </c>
      <c r="H748" s="124"/>
      <c r="I748" s="128" t="s">
        <v>3351</v>
      </c>
      <c r="J748" s="124"/>
      <c r="K748" s="124"/>
      <c r="L748" s="124"/>
      <c r="M748" s="124"/>
      <c r="N748" s="213">
        <v>0</v>
      </c>
      <c r="O748" s="213">
        <v>1122.5999999999999</v>
      </c>
      <c r="P748" s="124" t="s">
        <v>1315</v>
      </c>
    </row>
    <row r="749" spans="1:16" ht="51">
      <c r="A749" s="266">
        <v>132</v>
      </c>
      <c r="B749" s="124"/>
      <c r="C749" s="125" t="s">
        <v>728</v>
      </c>
      <c r="D749" s="119">
        <v>43105</v>
      </c>
      <c r="E749" s="120" t="s">
        <v>2162</v>
      </c>
      <c r="F749" s="120" t="s">
        <v>3</v>
      </c>
      <c r="G749" s="120">
        <v>1585176</v>
      </c>
      <c r="H749" s="124"/>
      <c r="I749" s="128" t="s">
        <v>3352</v>
      </c>
      <c r="J749" s="124"/>
      <c r="K749" s="124"/>
      <c r="L749" s="124"/>
      <c r="M749" s="124"/>
      <c r="N749" s="213">
        <v>0</v>
      </c>
      <c r="O749" s="213">
        <v>200</v>
      </c>
      <c r="P749" s="124" t="s">
        <v>1315</v>
      </c>
    </row>
    <row r="750" spans="1:16" ht="51">
      <c r="A750" s="266">
        <v>132</v>
      </c>
      <c r="B750" s="124"/>
      <c r="C750" s="125" t="s">
        <v>728</v>
      </c>
      <c r="D750" s="119">
        <v>43105</v>
      </c>
      <c r="E750" s="120" t="s">
        <v>2163</v>
      </c>
      <c r="F750" s="120" t="s">
        <v>3</v>
      </c>
      <c r="G750" s="120">
        <v>1585179</v>
      </c>
      <c r="H750" s="124"/>
      <c r="I750" s="128" t="s">
        <v>3353</v>
      </c>
      <c r="J750" s="124"/>
      <c r="K750" s="124"/>
      <c r="L750" s="124"/>
      <c r="M750" s="124"/>
      <c r="N750" s="213">
        <v>0</v>
      </c>
      <c r="O750" s="213">
        <v>23.7</v>
      </c>
      <c r="P750" s="124" t="s">
        <v>1315</v>
      </c>
    </row>
    <row r="751" spans="1:16" ht="51">
      <c r="A751" s="266">
        <v>132</v>
      </c>
      <c r="B751" s="124"/>
      <c r="C751" s="125" t="s">
        <v>728</v>
      </c>
      <c r="D751" s="119">
        <v>43105</v>
      </c>
      <c r="E751" s="120" t="s">
        <v>2164</v>
      </c>
      <c r="F751" s="120" t="s">
        <v>3</v>
      </c>
      <c r="G751" s="120">
        <v>1585181</v>
      </c>
      <c r="H751" s="124"/>
      <c r="I751" s="128" t="s">
        <v>3354</v>
      </c>
      <c r="J751" s="124"/>
      <c r="K751" s="124"/>
      <c r="L751" s="124"/>
      <c r="M751" s="124"/>
      <c r="N751" s="213">
        <v>0</v>
      </c>
      <c r="O751" s="213">
        <v>28</v>
      </c>
      <c r="P751" s="124" t="s">
        <v>1315</v>
      </c>
    </row>
    <row r="752" spans="1:16" ht="51">
      <c r="A752" s="266">
        <v>15</v>
      </c>
      <c r="B752" s="124"/>
      <c r="C752" s="125" t="s">
        <v>691</v>
      </c>
      <c r="D752" s="119">
        <v>43105</v>
      </c>
      <c r="E752" s="120" t="s">
        <v>2165</v>
      </c>
      <c r="F752" s="120" t="s">
        <v>3</v>
      </c>
      <c r="G752" s="120">
        <v>1585193</v>
      </c>
      <c r="H752" s="124"/>
      <c r="I752" s="128" t="s">
        <v>3355</v>
      </c>
      <c r="J752" s="124"/>
      <c r="K752" s="124"/>
      <c r="L752" s="124"/>
      <c r="M752" s="124"/>
      <c r="N752" s="213">
        <v>0</v>
      </c>
      <c r="O752" s="213">
        <v>5389</v>
      </c>
      <c r="P752" s="124" t="s">
        <v>1315</v>
      </c>
    </row>
    <row r="753" spans="1:16" ht="51">
      <c r="A753" s="266">
        <v>680</v>
      </c>
      <c r="B753" s="124"/>
      <c r="C753" s="125" t="s">
        <v>866</v>
      </c>
      <c r="D753" s="119">
        <v>43105</v>
      </c>
      <c r="E753" s="120" t="s">
        <v>2166</v>
      </c>
      <c r="F753" s="120" t="s">
        <v>3</v>
      </c>
      <c r="G753" s="120">
        <v>1585194</v>
      </c>
      <c r="H753" s="124"/>
      <c r="I753" s="128" t="s">
        <v>3356</v>
      </c>
      <c r="J753" s="124"/>
      <c r="K753" s="124"/>
      <c r="L753" s="124"/>
      <c r="M753" s="124"/>
      <c r="N753" s="213">
        <v>0</v>
      </c>
      <c r="O753" s="213">
        <v>2250</v>
      </c>
      <c r="P753" s="124" t="s">
        <v>1315</v>
      </c>
    </row>
    <row r="754" spans="1:16" ht="51">
      <c r="A754" s="266">
        <v>86</v>
      </c>
      <c r="B754" s="124"/>
      <c r="C754" s="125" t="s">
        <v>710</v>
      </c>
      <c r="D754" s="119">
        <v>43105</v>
      </c>
      <c r="E754" s="120" t="s">
        <v>2167</v>
      </c>
      <c r="F754" s="120" t="s">
        <v>3</v>
      </c>
      <c r="G754" s="120">
        <v>1585202</v>
      </c>
      <c r="H754" s="124"/>
      <c r="I754" s="128" t="s">
        <v>3357</v>
      </c>
      <c r="J754" s="124"/>
      <c r="K754" s="124"/>
      <c r="L754" s="124"/>
      <c r="M754" s="124"/>
      <c r="N754" s="213">
        <v>0</v>
      </c>
      <c r="O754" s="213">
        <v>9000</v>
      </c>
      <c r="P754" s="124" t="s">
        <v>1315</v>
      </c>
    </row>
    <row r="755" spans="1:16" ht="51">
      <c r="A755" s="266">
        <v>86</v>
      </c>
      <c r="B755" s="124"/>
      <c r="C755" s="125" t="s">
        <v>710</v>
      </c>
      <c r="D755" s="119">
        <v>43105</v>
      </c>
      <c r="E755" s="120" t="s">
        <v>2168</v>
      </c>
      <c r="F755" s="120" t="s">
        <v>3</v>
      </c>
      <c r="G755" s="120">
        <v>1585204</v>
      </c>
      <c r="H755" s="124"/>
      <c r="I755" s="128" t="s">
        <v>3358</v>
      </c>
      <c r="J755" s="124"/>
      <c r="K755" s="124"/>
      <c r="L755" s="124"/>
      <c r="M755" s="124"/>
      <c r="N755" s="213">
        <v>0</v>
      </c>
      <c r="O755" s="213">
        <v>2176.63</v>
      </c>
      <c r="P755" s="124" t="s">
        <v>1315</v>
      </c>
    </row>
    <row r="756" spans="1:16" ht="51">
      <c r="A756" s="266">
        <v>86</v>
      </c>
      <c r="B756" s="124"/>
      <c r="C756" s="125" t="s">
        <v>710</v>
      </c>
      <c r="D756" s="119">
        <v>43105</v>
      </c>
      <c r="E756" s="120" t="s">
        <v>2169</v>
      </c>
      <c r="F756" s="120" t="s">
        <v>3</v>
      </c>
      <c r="G756" s="120">
        <v>1585206</v>
      </c>
      <c r="H756" s="124"/>
      <c r="I756" s="128" t="s">
        <v>3359</v>
      </c>
      <c r="J756" s="124"/>
      <c r="K756" s="124"/>
      <c r="L756" s="124"/>
      <c r="M756" s="124"/>
      <c r="N756" s="213">
        <v>0</v>
      </c>
      <c r="O756" s="213">
        <v>4264.47</v>
      </c>
      <c r="P756" s="124" t="s">
        <v>1315</v>
      </c>
    </row>
    <row r="757" spans="1:16" ht="51">
      <c r="A757" s="266">
        <v>86</v>
      </c>
      <c r="B757" s="124"/>
      <c r="C757" s="125" t="s">
        <v>710</v>
      </c>
      <c r="D757" s="119">
        <v>43105</v>
      </c>
      <c r="E757" s="120" t="s">
        <v>2170</v>
      </c>
      <c r="F757" s="120" t="s">
        <v>3</v>
      </c>
      <c r="G757" s="120">
        <v>1585207</v>
      </c>
      <c r="H757" s="124"/>
      <c r="I757" s="128" t="s">
        <v>3360</v>
      </c>
      <c r="J757" s="124"/>
      <c r="K757" s="124"/>
      <c r="L757" s="124"/>
      <c r="M757" s="124"/>
      <c r="N757" s="213">
        <v>0</v>
      </c>
      <c r="O757" s="213">
        <v>1390.82</v>
      </c>
      <c r="P757" s="124" t="s">
        <v>1315</v>
      </c>
    </row>
    <row r="758" spans="1:16" ht="51">
      <c r="A758" s="266">
        <v>86</v>
      </c>
      <c r="B758" s="124"/>
      <c r="C758" s="125" t="s">
        <v>710</v>
      </c>
      <c r="D758" s="119">
        <v>43105</v>
      </c>
      <c r="E758" s="120" t="s">
        <v>2171</v>
      </c>
      <c r="F758" s="120" t="s">
        <v>3</v>
      </c>
      <c r="G758" s="120">
        <v>1585209</v>
      </c>
      <c r="H758" s="124"/>
      <c r="I758" s="128" t="s">
        <v>3361</v>
      </c>
      <c r="J758" s="124"/>
      <c r="K758" s="124"/>
      <c r="L758" s="124"/>
      <c r="M758" s="124"/>
      <c r="N758" s="213">
        <v>0</v>
      </c>
      <c r="O758" s="213">
        <v>109090.8</v>
      </c>
      <c r="P758" s="124" t="s">
        <v>1315</v>
      </c>
    </row>
    <row r="759" spans="1:16" ht="51">
      <c r="A759" s="266">
        <v>86</v>
      </c>
      <c r="B759" s="124"/>
      <c r="C759" s="125" t="s">
        <v>710</v>
      </c>
      <c r="D759" s="119">
        <v>43105</v>
      </c>
      <c r="E759" s="120" t="s">
        <v>2172</v>
      </c>
      <c r="F759" s="120" t="s">
        <v>3</v>
      </c>
      <c r="G759" s="120">
        <v>1585211</v>
      </c>
      <c r="H759" s="124"/>
      <c r="I759" s="128" t="s">
        <v>3362</v>
      </c>
      <c r="J759" s="124"/>
      <c r="K759" s="124"/>
      <c r="L759" s="124"/>
      <c r="M759" s="124"/>
      <c r="N759" s="213">
        <v>0</v>
      </c>
      <c r="O759" s="213">
        <v>781.89</v>
      </c>
      <c r="P759" s="124" t="s">
        <v>1315</v>
      </c>
    </row>
    <row r="760" spans="1:16" ht="51">
      <c r="A760" s="266">
        <v>86</v>
      </c>
      <c r="B760" s="124"/>
      <c r="C760" s="125" t="s">
        <v>710</v>
      </c>
      <c r="D760" s="119">
        <v>43105</v>
      </c>
      <c r="E760" s="120" t="s">
        <v>2173</v>
      </c>
      <c r="F760" s="120" t="s">
        <v>3</v>
      </c>
      <c r="G760" s="120">
        <v>1585212</v>
      </c>
      <c r="H760" s="124"/>
      <c r="I760" s="128" t="s">
        <v>3363</v>
      </c>
      <c r="J760" s="124"/>
      <c r="K760" s="124"/>
      <c r="L760" s="124"/>
      <c r="M760" s="124"/>
      <c r="N760" s="213">
        <v>0</v>
      </c>
      <c r="O760" s="213">
        <v>2983.26</v>
      </c>
      <c r="P760" s="124" t="s">
        <v>1315</v>
      </c>
    </row>
    <row r="761" spans="1:16" ht="51">
      <c r="A761" s="266">
        <v>86</v>
      </c>
      <c r="B761" s="124"/>
      <c r="C761" s="125" t="s">
        <v>710</v>
      </c>
      <c r="D761" s="119">
        <v>43105</v>
      </c>
      <c r="E761" s="120" t="s">
        <v>2174</v>
      </c>
      <c r="F761" s="120" t="s">
        <v>3</v>
      </c>
      <c r="G761" s="120">
        <v>1585214</v>
      </c>
      <c r="H761" s="124"/>
      <c r="I761" s="128" t="s">
        <v>3364</v>
      </c>
      <c r="J761" s="124"/>
      <c r="K761" s="124"/>
      <c r="L761" s="124"/>
      <c r="M761" s="124"/>
      <c r="N761" s="213">
        <v>0</v>
      </c>
      <c r="O761" s="213">
        <v>22.66</v>
      </c>
      <c r="P761" s="124" t="s">
        <v>1315</v>
      </c>
    </row>
    <row r="762" spans="1:16" ht="51">
      <c r="A762" s="266">
        <v>86</v>
      </c>
      <c r="B762" s="124"/>
      <c r="C762" s="125" t="s">
        <v>710</v>
      </c>
      <c r="D762" s="119">
        <v>43105</v>
      </c>
      <c r="E762" s="120" t="s">
        <v>2175</v>
      </c>
      <c r="F762" s="120" t="s">
        <v>3</v>
      </c>
      <c r="G762" s="120">
        <v>1585216</v>
      </c>
      <c r="H762" s="124"/>
      <c r="I762" s="128" t="s">
        <v>3365</v>
      </c>
      <c r="J762" s="124"/>
      <c r="K762" s="124"/>
      <c r="L762" s="124"/>
      <c r="M762" s="124"/>
      <c r="N762" s="213">
        <v>0</v>
      </c>
      <c r="O762" s="213">
        <v>2.7</v>
      </c>
      <c r="P762" s="124" t="s">
        <v>1315</v>
      </c>
    </row>
    <row r="763" spans="1:16" ht="51">
      <c r="A763" s="266">
        <v>86</v>
      </c>
      <c r="B763" s="124"/>
      <c r="C763" s="125" t="s">
        <v>710</v>
      </c>
      <c r="D763" s="119">
        <v>43105</v>
      </c>
      <c r="E763" s="120" t="s">
        <v>2176</v>
      </c>
      <c r="F763" s="120" t="s">
        <v>3</v>
      </c>
      <c r="G763" s="120">
        <v>1585218</v>
      </c>
      <c r="H763" s="124"/>
      <c r="I763" s="128" t="s">
        <v>3366</v>
      </c>
      <c r="J763" s="124"/>
      <c r="K763" s="124"/>
      <c r="L763" s="124"/>
      <c r="M763" s="124"/>
      <c r="N763" s="213">
        <v>0</v>
      </c>
      <c r="O763" s="213">
        <v>1890</v>
      </c>
      <c r="P763" s="124" t="s">
        <v>1315</v>
      </c>
    </row>
    <row r="764" spans="1:16" ht="51">
      <c r="A764" s="266">
        <v>86</v>
      </c>
      <c r="B764" s="124"/>
      <c r="C764" s="125" t="s">
        <v>710</v>
      </c>
      <c r="D764" s="119">
        <v>43105</v>
      </c>
      <c r="E764" s="120" t="s">
        <v>2177</v>
      </c>
      <c r="F764" s="120" t="s">
        <v>3</v>
      </c>
      <c r="G764" s="120">
        <v>1585219</v>
      </c>
      <c r="H764" s="124"/>
      <c r="I764" s="128" t="s">
        <v>3367</v>
      </c>
      <c r="J764" s="124"/>
      <c r="K764" s="124"/>
      <c r="L764" s="124"/>
      <c r="M764" s="124"/>
      <c r="N764" s="213">
        <v>0</v>
      </c>
      <c r="O764" s="213">
        <v>2502</v>
      </c>
      <c r="P764" s="124" t="s">
        <v>1315</v>
      </c>
    </row>
    <row r="765" spans="1:16" ht="63.75">
      <c r="A765" s="266">
        <v>25</v>
      </c>
      <c r="B765" s="124"/>
      <c r="C765" s="125" t="s">
        <v>694</v>
      </c>
      <c r="D765" s="119">
        <v>43105</v>
      </c>
      <c r="E765" s="120" t="s">
        <v>2178</v>
      </c>
      <c r="F765" s="120" t="s">
        <v>3</v>
      </c>
      <c r="G765" s="120">
        <v>1585308</v>
      </c>
      <c r="H765" s="124"/>
      <c r="I765" s="128" t="s">
        <v>3368</v>
      </c>
      <c r="J765" s="124"/>
      <c r="K765" s="124"/>
      <c r="L765" s="124"/>
      <c r="M765" s="124"/>
      <c r="N765" s="213">
        <v>0</v>
      </c>
      <c r="O765" s="213">
        <v>6533.21</v>
      </c>
      <c r="P765" s="124" t="s">
        <v>1315</v>
      </c>
    </row>
    <row r="766" spans="1:16" ht="51">
      <c r="A766" s="266">
        <v>290</v>
      </c>
      <c r="B766" s="124"/>
      <c r="C766" s="125" t="s">
        <v>793</v>
      </c>
      <c r="D766" s="119">
        <v>43105</v>
      </c>
      <c r="E766" s="120" t="s">
        <v>2179</v>
      </c>
      <c r="F766" s="120" t="s">
        <v>3</v>
      </c>
      <c r="G766" s="120">
        <v>1585096</v>
      </c>
      <c r="H766" s="124"/>
      <c r="I766" s="128" t="s">
        <v>3369</v>
      </c>
      <c r="J766" s="124"/>
      <c r="K766" s="124"/>
      <c r="L766" s="124"/>
      <c r="M766" s="124"/>
      <c r="N766" s="213">
        <v>0</v>
      </c>
      <c r="O766" s="213">
        <v>800</v>
      </c>
      <c r="P766" s="124" t="s">
        <v>1315</v>
      </c>
    </row>
    <row r="767" spans="1:16" ht="51">
      <c r="A767" s="266" t="s">
        <v>619</v>
      </c>
      <c r="B767" s="124"/>
      <c r="C767" s="125" t="s">
        <v>713</v>
      </c>
      <c r="D767" s="119">
        <v>43105</v>
      </c>
      <c r="E767" s="120" t="s">
        <v>2180</v>
      </c>
      <c r="F767" s="120" t="s">
        <v>3</v>
      </c>
      <c r="G767" s="120">
        <v>1585102</v>
      </c>
      <c r="H767" s="124"/>
      <c r="I767" s="128" t="s">
        <v>3370</v>
      </c>
      <c r="J767" s="124"/>
      <c r="K767" s="124"/>
      <c r="L767" s="124"/>
      <c r="M767" s="124"/>
      <c r="N767" s="213">
        <v>0</v>
      </c>
      <c r="O767" s="213">
        <v>1692.23</v>
      </c>
      <c r="P767" s="124" t="s">
        <v>1315</v>
      </c>
    </row>
    <row r="768" spans="1:16" ht="38.25">
      <c r="A768" s="266">
        <v>35</v>
      </c>
      <c r="B768" s="124"/>
      <c r="C768" s="125" t="s">
        <v>696</v>
      </c>
      <c r="D768" s="119">
        <v>43105</v>
      </c>
      <c r="E768" s="120" t="s">
        <v>2181</v>
      </c>
      <c r="F768" s="120" t="s">
        <v>3</v>
      </c>
      <c r="G768" s="120">
        <v>1585110</v>
      </c>
      <c r="H768" s="124"/>
      <c r="I768" s="128" t="s">
        <v>1383</v>
      </c>
      <c r="J768" s="124"/>
      <c r="K768" s="124"/>
      <c r="L768" s="124"/>
      <c r="M768" s="124"/>
      <c r="N768" s="213">
        <v>0</v>
      </c>
      <c r="O768" s="213">
        <v>460</v>
      </c>
      <c r="P768" s="124" t="s">
        <v>1315</v>
      </c>
    </row>
    <row r="769" spans="1:16" ht="51">
      <c r="A769" s="266" t="s">
        <v>619</v>
      </c>
      <c r="B769" s="124"/>
      <c r="C769" s="125" t="s">
        <v>713</v>
      </c>
      <c r="D769" s="119">
        <v>43105</v>
      </c>
      <c r="E769" s="120" t="s">
        <v>2182</v>
      </c>
      <c r="F769" s="120" t="s">
        <v>3</v>
      </c>
      <c r="G769" s="120">
        <v>1585141</v>
      </c>
      <c r="H769" s="124"/>
      <c r="I769" s="128" t="s">
        <v>3371</v>
      </c>
      <c r="J769" s="124"/>
      <c r="K769" s="124"/>
      <c r="L769" s="124"/>
      <c r="M769" s="124"/>
      <c r="N769" s="213">
        <v>0</v>
      </c>
      <c r="O769" s="213">
        <v>24842.45</v>
      </c>
      <c r="P769" s="124" t="s">
        <v>1315</v>
      </c>
    </row>
    <row r="770" spans="1:16" ht="51">
      <c r="A770" s="266" t="s">
        <v>619</v>
      </c>
      <c r="B770" s="124"/>
      <c r="C770" s="125" t="s">
        <v>713</v>
      </c>
      <c r="D770" s="119">
        <v>43105</v>
      </c>
      <c r="E770" s="120" t="s">
        <v>2183</v>
      </c>
      <c r="F770" s="120" t="s">
        <v>3</v>
      </c>
      <c r="G770" s="120">
        <v>1585148</v>
      </c>
      <c r="H770" s="124"/>
      <c r="I770" s="128" t="s">
        <v>3372</v>
      </c>
      <c r="J770" s="124"/>
      <c r="K770" s="124"/>
      <c r="L770" s="124"/>
      <c r="M770" s="124"/>
      <c r="N770" s="213">
        <v>0</v>
      </c>
      <c r="O770" s="213">
        <v>1506</v>
      </c>
      <c r="P770" s="124" t="s">
        <v>1315</v>
      </c>
    </row>
    <row r="771" spans="1:16" ht="51">
      <c r="A771" s="266">
        <v>46</v>
      </c>
      <c r="B771" s="124"/>
      <c r="C771" s="125" t="s">
        <v>698</v>
      </c>
      <c r="D771" s="119">
        <v>43105</v>
      </c>
      <c r="E771" s="120" t="s">
        <v>2184</v>
      </c>
      <c r="F771" s="120" t="s">
        <v>3</v>
      </c>
      <c r="G771" s="120">
        <v>1585157</v>
      </c>
      <c r="H771" s="124"/>
      <c r="I771" s="128" t="s">
        <v>3373</v>
      </c>
      <c r="J771" s="124"/>
      <c r="K771" s="124"/>
      <c r="L771" s="124"/>
      <c r="M771" s="124"/>
      <c r="N771" s="213">
        <v>0</v>
      </c>
      <c r="O771" s="213">
        <v>111.3</v>
      </c>
      <c r="P771" s="124" t="s">
        <v>1315</v>
      </c>
    </row>
    <row r="772" spans="1:16" ht="51">
      <c r="A772" s="266" t="s">
        <v>619</v>
      </c>
      <c r="B772" s="124"/>
      <c r="C772" s="125" t="s">
        <v>713</v>
      </c>
      <c r="D772" s="119">
        <v>43105</v>
      </c>
      <c r="E772" s="120" t="s">
        <v>2185</v>
      </c>
      <c r="F772" s="120" t="s">
        <v>3</v>
      </c>
      <c r="G772" s="120">
        <v>1585158</v>
      </c>
      <c r="H772" s="124"/>
      <c r="I772" s="128" t="s">
        <v>3374</v>
      </c>
      <c r="J772" s="124"/>
      <c r="K772" s="124"/>
      <c r="L772" s="124"/>
      <c r="M772" s="124"/>
      <c r="N772" s="213">
        <v>0</v>
      </c>
      <c r="O772" s="213">
        <v>206.28</v>
      </c>
      <c r="P772" s="124" t="s">
        <v>1315</v>
      </c>
    </row>
    <row r="773" spans="1:16" ht="51">
      <c r="A773" s="266" t="s">
        <v>619</v>
      </c>
      <c r="B773" s="124"/>
      <c r="C773" s="125" t="s">
        <v>713</v>
      </c>
      <c r="D773" s="119">
        <v>43105</v>
      </c>
      <c r="E773" s="120" t="s">
        <v>2186</v>
      </c>
      <c r="F773" s="120" t="s">
        <v>3</v>
      </c>
      <c r="G773" s="120">
        <v>1585161</v>
      </c>
      <c r="H773" s="124"/>
      <c r="I773" s="128" t="s">
        <v>1394</v>
      </c>
      <c r="J773" s="124"/>
      <c r="K773" s="124"/>
      <c r="L773" s="124"/>
      <c r="M773" s="124"/>
      <c r="N773" s="213">
        <v>0</v>
      </c>
      <c r="O773" s="213">
        <v>390</v>
      </c>
      <c r="P773" s="124" t="s">
        <v>1315</v>
      </c>
    </row>
    <row r="774" spans="1:16" ht="51">
      <c r="A774" s="266" t="s">
        <v>619</v>
      </c>
      <c r="B774" s="124"/>
      <c r="C774" s="125" t="s">
        <v>713</v>
      </c>
      <c r="D774" s="119">
        <v>43105</v>
      </c>
      <c r="E774" s="120" t="s">
        <v>2187</v>
      </c>
      <c r="F774" s="120" t="s">
        <v>3</v>
      </c>
      <c r="G774" s="120">
        <v>1585165</v>
      </c>
      <c r="H774" s="124"/>
      <c r="I774" s="128" t="s">
        <v>1394</v>
      </c>
      <c r="J774" s="124"/>
      <c r="K774" s="124"/>
      <c r="L774" s="124"/>
      <c r="M774" s="124"/>
      <c r="N774" s="213">
        <v>0</v>
      </c>
      <c r="O774" s="213">
        <v>390</v>
      </c>
      <c r="P774" s="124" t="s">
        <v>1315</v>
      </c>
    </row>
    <row r="775" spans="1:16" ht="51">
      <c r="A775" s="266" t="s">
        <v>619</v>
      </c>
      <c r="B775" s="124"/>
      <c r="C775" s="125" t="s">
        <v>713</v>
      </c>
      <c r="D775" s="119">
        <v>43105</v>
      </c>
      <c r="E775" s="120" t="s">
        <v>2188</v>
      </c>
      <c r="F775" s="120" t="s">
        <v>3</v>
      </c>
      <c r="G775" s="120">
        <v>1585168</v>
      </c>
      <c r="H775" s="124"/>
      <c r="I775" s="128" t="s">
        <v>1385</v>
      </c>
      <c r="J775" s="124"/>
      <c r="K775" s="124"/>
      <c r="L775" s="124"/>
      <c r="M775" s="124"/>
      <c r="N775" s="213">
        <v>0</v>
      </c>
      <c r="O775" s="213">
        <v>1277</v>
      </c>
      <c r="P775" s="124" t="s">
        <v>1315</v>
      </c>
    </row>
    <row r="776" spans="1:16" ht="51">
      <c r="A776" s="266" t="s">
        <v>619</v>
      </c>
      <c r="B776" s="124"/>
      <c r="C776" s="125" t="s">
        <v>713</v>
      </c>
      <c r="D776" s="119">
        <v>43105</v>
      </c>
      <c r="E776" s="120" t="s">
        <v>2189</v>
      </c>
      <c r="F776" s="120" t="s">
        <v>3</v>
      </c>
      <c r="G776" s="120">
        <v>1585239</v>
      </c>
      <c r="H776" s="124"/>
      <c r="I776" s="128" t="s">
        <v>1403</v>
      </c>
      <c r="J776" s="124"/>
      <c r="K776" s="124"/>
      <c r="L776" s="124"/>
      <c r="M776" s="124"/>
      <c r="N776" s="213">
        <v>0</v>
      </c>
      <c r="O776" s="213">
        <v>150</v>
      </c>
      <c r="P776" s="124" t="s">
        <v>1315</v>
      </c>
    </row>
    <row r="777" spans="1:16" ht="51">
      <c r="A777" s="266">
        <v>132</v>
      </c>
      <c r="B777" s="124"/>
      <c r="C777" s="125" t="s">
        <v>728</v>
      </c>
      <c r="D777" s="119">
        <v>43105</v>
      </c>
      <c r="E777" s="120" t="s">
        <v>2190</v>
      </c>
      <c r="F777" s="120" t="s">
        <v>3</v>
      </c>
      <c r="G777" s="120">
        <v>1585246</v>
      </c>
      <c r="H777" s="124"/>
      <c r="I777" s="128" t="s">
        <v>3375</v>
      </c>
      <c r="J777" s="124"/>
      <c r="K777" s="124"/>
      <c r="L777" s="124"/>
      <c r="M777" s="124"/>
      <c r="N777" s="213">
        <v>0</v>
      </c>
      <c r="O777" s="213">
        <v>56</v>
      </c>
      <c r="P777" s="124" t="s">
        <v>1315</v>
      </c>
    </row>
    <row r="778" spans="1:16" ht="38.25">
      <c r="A778" s="266">
        <v>650</v>
      </c>
      <c r="B778" s="124"/>
      <c r="C778" s="125" t="s">
        <v>232</v>
      </c>
      <c r="D778" s="119">
        <v>43105</v>
      </c>
      <c r="E778" s="120" t="s">
        <v>2191</v>
      </c>
      <c r="F778" s="120" t="s">
        <v>3</v>
      </c>
      <c r="G778" s="120">
        <v>1585249</v>
      </c>
      <c r="H778" s="124"/>
      <c r="I778" s="128" t="s">
        <v>3376</v>
      </c>
      <c r="J778" s="124"/>
      <c r="K778" s="124"/>
      <c r="L778" s="124"/>
      <c r="M778" s="124"/>
      <c r="N778" s="213">
        <v>0</v>
      </c>
      <c r="O778" s="213">
        <v>6812</v>
      </c>
      <c r="P778" s="124" t="s">
        <v>1315</v>
      </c>
    </row>
    <row r="779" spans="1:16" ht="51">
      <c r="A779" s="266" t="s">
        <v>619</v>
      </c>
      <c r="B779" s="124"/>
      <c r="C779" s="125" t="s">
        <v>713</v>
      </c>
      <c r="D779" s="119">
        <v>43105</v>
      </c>
      <c r="E779" s="120" t="s">
        <v>2192</v>
      </c>
      <c r="F779" s="120" t="s">
        <v>3</v>
      </c>
      <c r="G779" s="120">
        <v>1585255</v>
      </c>
      <c r="H779" s="124"/>
      <c r="I779" s="128" t="s">
        <v>3377</v>
      </c>
      <c r="J779" s="124"/>
      <c r="K779" s="124"/>
      <c r="L779" s="124"/>
      <c r="M779" s="124"/>
      <c r="N779" s="213">
        <v>0</v>
      </c>
      <c r="O779" s="213">
        <v>352.74</v>
      </c>
      <c r="P779" s="124" t="s">
        <v>1315</v>
      </c>
    </row>
    <row r="780" spans="1:16" ht="38.25">
      <c r="A780" s="266">
        <v>20</v>
      </c>
      <c r="B780" s="124"/>
      <c r="C780" s="125" t="s">
        <v>693</v>
      </c>
      <c r="D780" s="119">
        <v>43105</v>
      </c>
      <c r="E780" s="120" t="s">
        <v>2193</v>
      </c>
      <c r="F780" s="120" t="s">
        <v>3</v>
      </c>
      <c r="G780" s="120">
        <v>1585288</v>
      </c>
      <c r="H780" s="124"/>
      <c r="I780" s="128" t="s">
        <v>3378</v>
      </c>
      <c r="J780" s="124"/>
      <c r="K780" s="124"/>
      <c r="L780" s="124"/>
      <c r="M780" s="124"/>
      <c r="N780" s="213">
        <v>0</v>
      </c>
      <c r="O780" s="213">
        <v>1038.8</v>
      </c>
      <c r="P780" s="124" t="s">
        <v>1315</v>
      </c>
    </row>
    <row r="781" spans="1:16" ht="51">
      <c r="A781" s="266">
        <v>526</v>
      </c>
      <c r="B781" s="124"/>
      <c r="C781" s="125" t="s">
        <v>846</v>
      </c>
      <c r="D781" s="119">
        <v>43105</v>
      </c>
      <c r="E781" s="120" t="s">
        <v>2194</v>
      </c>
      <c r="F781" s="120" t="s">
        <v>3</v>
      </c>
      <c r="G781" s="120">
        <v>1585289</v>
      </c>
      <c r="H781" s="124"/>
      <c r="I781" s="128" t="s">
        <v>3379</v>
      </c>
      <c r="J781" s="124"/>
      <c r="K781" s="124"/>
      <c r="L781" s="124"/>
      <c r="M781" s="124"/>
      <c r="N781" s="213">
        <v>0</v>
      </c>
      <c r="O781" s="213">
        <v>65</v>
      </c>
      <c r="P781" s="124" t="s">
        <v>1315</v>
      </c>
    </row>
    <row r="782" spans="1:16" ht="63.75">
      <c r="A782" s="266" t="s">
        <v>619</v>
      </c>
      <c r="B782" s="124"/>
      <c r="C782" s="125" t="s">
        <v>713</v>
      </c>
      <c r="D782" s="119">
        <v>43105</v>
      </c>
      <c r="E782" s="120" t="s">
        <v>2195</v>
      </c>
      <c r="F782" s="120" t="s">
        <v>3</v>
      </c>
      <c r="G782" s="120">
        <v>1585298</v>
      </c>
      <c r="H782" s="124"/>
      <c r="I782" s="128" t="s">
        <v>3380</v>
      </c>
      <c r="J782" s="124"/>
      <c r="K782" s="124"/>
      <c r="L782" s="124"/>
      <c r="M782" s="124"/>
      <c r="N782" s="213">
        <v>0</v>
      </c>
      <c r="O782" s="213">
        <v>7245.42</v>
      </c>
      <c r="P782" s="124" t="s">
        <v>1315</v>
      </c>
    </row>
    <row r="783" spans="1:16" ht="51">
      <c r="A783" s="266">
        <v>20</v>
      </c>
      <c r="B783" s="124"/>
      <c r="C783" s="125" t="s">
        <v>693</v>
      </c>
      <c r="D783" s="119">
        <v>43105</v>
      </c>
      <c r="E783" s="120" t="s">
        <v>2196</v>
      </c>
      <c r="F783" s="120" t="s">
        <v>3</v>
      </c>
      <c r="G783" s="120">
        <v>1585300</v>
      </c>
      <c r="H783" s="124"/>
      <c r="I783" s="128" t="s">
        <v>3381</v>
      </c>
      <c r="J783" s="124"/>
      <c r="K783" s="124"/>
      <c r="L783" s="124"/>
      <c r="M783" s="124"/>
      <c r="N783" s="213">
        <v>0</v>
      </c>
      <c r="O783" s="213">
        <v>1</v>
      </c>
      <c r="P783" s="124" t="s">
        <v>1315</v>
      </c>
    </row>
    <row r="784" spans="1:16" ht="51">
      <c r="A784" s="266" t="s">
        <v>619</v>
      </c>
      <c r="B784" s="124"/>
      <c r="C784" s="125" t="s">
        <v>713</v>
      </c>
      <c r="D784" s="119">
        <v>43105</v>
      </c>
      <c r="E784" s="120" t="s">
        <v>2197</v>
      </c>
      <c r="F784" s="120" t="s">
        <v>3</v>
      </c>
      <c r="G784" s="120">
        <v>1585304</v>
      </c>
      <c r="H784" s="124"/>
      <c r="I784" s="128" t="s">
        <v>1381</v>
      </c>
      <c r="J784" s="124"/>
      <c r="K784" s="124"/>
      <c r="L784" s="124"/>
      <c r="M784" s="124"/>
      <c r="N784" s="213">
        <v>0</v>
      </c>
      <c r="O784" s="213">
        <v>3400</v>
      </c>
      <c r="P784" s="124" t="s">
        <v>1315</v>
      </c>
    </row>
    <row r="785" spans="1:16" ht="38.25">
      <c r="A785" s="266">
        <v>16</v>
      </c>
      <c r="B785" s="124"/>
      <c r="C785" s="125" t="s">
        <v>692</v>
      </c>
      <c r="D785" s="119">
        <v>43105</v>
      </c>
      <c r="E785" s="120" t="s">
        <v>2198</v>
      </c>
      <c r="F785" s="120" t="s">
        <v>3</v>
      </c>
      <c r="G785" s="120">
        <v>1585305</v>
      </c>
      <c r="H785" s="124"/>
      <c r="I785" s="128" t="s">
        <v>3382</v>
      </c>
      <c r="J785" s="124"/>
      <c r="K785" s="124"/>
      <c r="L785" s="124"/>
      <c r="M785" s="124"/>
      <c r="N785" s="213">
        <v>0</v>
      </c>
      <c r="O785" s="213">
        <v>1893.4</v>
      </c>
      <c r="P785" s="124" t="s">
        <v>1315</v>
      </c>
    </row>
    <row r="786" spans="1:16" ht="51">
      <c r="A786" s="266" t="s">
        <v>619</v>
      </c>
      <c r="B786" s="124"/>
      <c r="C786" s="125" t="s">
        <v>713</v>
      </c>
      <c r="D786" s="119">
        <v>43105</v>
      </c>
      <c r="E786" s="120" t="s">
        <v>2199</v>
      </c>
      <c r="F786" s="120" t="s">
        <v>3</v>
      </c>
      <c r="G786" s="120">
        <v>1585306</v>
      </c>
      <c r="H786" s="124"/>
      <c r="I786" s="128" t="s">
        <v>1377</v>
      </c>
      <c r="J786" s="124"/>
      <c r="K786" s="124"/>
      <c r="L786" s="124"/>
      <c r="M786" s="124"/>
      <c r="N786" s="213">
        <v>0</v>
      </c>
      <c r="O786" s="213">
        <v>1713</v>
      </c>
      <c r="P786" s="124" t="s">
        <v>1315</v>
      </c>
    </row>
    <row r="787" spans="1:16" ht="38.25">
      <c r="A787" s="266">
        <v>15</v>
      </c>
      <c r="B787" s="124"/>
      <c r="C787" s="125" t="s">
        <v>691</v>
      </c>
      <c r="D787" s="119">
        <v>43105</v>
      </c>
      <c r="E787" s="120" t="s">
        <v>2200</v>
      </c>
      <c r="F787" s="120" t="s">
        <v>3</v>
      </c>
      <c r="G787" s="120">
        <v>1585376</v>
      </c>
      <c r="H787" s="124"/>
      <c r="I787" s="128" t="s">
        <v>3383</v>
      </c>
      <c r="J787" s="124"/>
      <c r="K787" s="124"/>
      <c r="L787" s="124"/>
      <c r="M787" s="124"/>
      <c r="N787" s="213">
        <v>0</v>
      </c>
      <c r="O787" s="213">
        <v>11</v>
      </c>
      <c r="P787" s="124" t="s">
        <v>1315</v>
      </c>
    </row>
    <row r="788" spans="1:16" ht="51">
      <c r="A788" s="266" t="s">
        <v>619</v>
      </c>
      <c r="B788" s="124"/>
      <c r="C788" s="125" t="s">
        <v>713</v>
      </c>
      <c r="D788" s="119">
        <v>43105</v>
      </c>
      <c r="E788" s="120" t="s">
        <v>2201</v>
      </c>
      <c r="F788" s="120" t="s">
        <v>3</v>
      </c>
      <c r="G788" s="120">
        <v>1585384</v>
      </c>
      <c r="H788" s="124"/>
      <c r="I788" s="128" t="s">
        <v>3384</v>
      </c>
      <c r="J788" s="124"/>
      <c r="K788" s="124"/>
      <c r="L788" s="124"/>
      <c r="M788" s="124"/>
      <c r="N788" s="213">
        <v>0</v>
      </c>
      <c r="O788" s="213">
        <v>1176.83</v>
      </c>
      <c r="P788" s="124" t="s">
        <v>1315</v>
      </c>
    </row>
    <row r="789" spans="1:16" ht="63.75">
      <c r="A789" s="266">
        <v>48</v>
      </c>
      <c r="B789" s="124"/>
      <c r="C789" s="125" t="s">
        <v>700</v>
      </c>
      <c r="D789" s="119">
        <v>43105</v>
      </c>
      <c r="E789" s="120" t="s">
        <v>2202</v>
      </c>
      <c r="F789" s="120" t="s">
        <v>3</v>
      </c>
      <c r="G789" s="120">
        <v>1585386</v>
      </c>
      <c r="H789" s="124"/>
      <c r="I789" s="128" t="s">
        <v>3385</v>
      </c>
      <c r="J789" s="124"/>
      <c r="K789" s="124"/>
      <c r="L789" s="124"/>
      <c r="M789" s="124"/>
      <c r="N789" s="213">
        <v>0</v>
      </c>
      <c r="O789" s="213">
        <v>20861.849999999999</v>
      </c>
      <c r="P789" s="124" t="s">
        <v>1315</v>
      </c>
    </row>
    <row r="790" spans="1:16" ht="51">
      <c r="A790" s="266" t="s">
        <v>619</v>
      </c>
      <c r="B790" s="124"/>
      <c r="C790" s="125" t="s">
        <v>713</v>
      </c>
      <c r="D790" s="119">
        <v>43105</v>
      </c>
      <c r="E790" s="120" t="s">
        <v>2203</v>
      </c>
      <c r="F790" s="120" t="s">
        <v>3</v>
      </c>
      <c r="G790" s="120">
        <v>1585392</v>
      </c>
      <c r="H790" s="124"/>
      <c r="I790" s="128" t="s">
        <v>3386</v>
      </c>
      <c r="J790" s="124"/>
      <c r="K790" s="124"/>
      <c r="L790" s="124"/>
      <c r="M790" s="124"/>
      <c r="N790" s="213">
        <v>0</v>
      </c>
      <c r="O790" s="213">
        <v>742</v>
      </c>
      <c r="P790" s="124" t="s">
        <v>1315</v>
      </c>
    </row>
    <row r="791" spans="1:16" ht="51">
      <c r="A791" s="266" t="s">
        <v>619</v>
      </c>
      <c r="B791" s="124"/>
      <c r="C791" s="125" t="s">
        <v>713</v>
      </c>
      <c r="D791" s="119">
        <v>43105</v>
      </c>
      <c r="E791" s="120" t="s">
        <v>2204</v>
      </c>
      <c r="F791" s="120" t="s">
        <v>3</v>
      </c>
      <c r="G791" s="120">
        <v>1585407</v>
      </c>
      <c r="H791" s="124"/>
      <c r="I791" s="128" t="s">
        <v>3387</v>
      </c>
      <c r="J791" s="124"/>
      <c r="K791" s="124"/>
      <c r="L791" s="124"/>
      <c r="M791" s="124"/>
      <c r="N791" s="213">
        <v>0</v>
      </c>
      <c r="O791" s="213">
        <v>800</v>
      </c>
      <c r="P791" s="124" t="s">
        <v>1315</v>
      </c>
    </row>
    <row r="792" spans="1:16" ht="51">
      <c r="A792" s="266">
        <v>291</v>
      </c>
      <c r="B792" s="124"/>
      <c r="C792" s="125" t="s">
        <v>794</v>
      </c>
      <c r="D792" s="119">
        <v>43105</v>
      </c>
      <c r="E792" s="120" t="s">
        <v>2205</v>
      </c>
      <c r="F792" s="120" t="s">
        <v>3</v>
      </c>
      <c r="G792" s="120">
        <v>1585428</v>
      </c>
      <c r="H792" s="124"/>
      <c r="I792" s="128" t="s">
        <v>3388</v>
      </c>
      <c r="J792" s="124"/>
      <c r="K792" s="124"/>
      <c r="L792" s="124"/>
      <c r="M792" s="124"/>
      <c r="N792" s="213">
        <v>0</v>
      </c>
      <c r="O792" s="213">
        <v>14905</v>
      </c>
      <c r="P792" s="124" t="s">
        <v>1315</v>
      </c>
    </row>
    <row r="793" spans="1:16" ht="51">
      <c r="A793" s="266" t="s">
        <v>619</v>
      </c>
      <c r="B793" s="124"/>
      <c r="C793" s="125" t="s">
        <v>713</v>
      </c>
      <c r="D793" s="119">
        <v>43105</v>
      </c>
      <c r="E793" s="120" t="s">
        <v>2206</v>
      </c>
      <c r="F793" s="120" t="s">
        <v>3</v>
      </c>
      <c r="G793" s="120">
        <v>1585440</v>
      </c>
      <c r="H793" s="124"/>
      <c r="I793" s="128" t="s">
        <v>3389</v>
      </c>
      <c r="J793" s="124"/>
      <c r="K793" s="124"/>
      <c r="L793" s="124"/>
      <c r="M793" s="124"/>
      <c r="N793" s="213">
        <v>0</v>
      </c>
      <c r="O793" s="213">
        <v>8186</v>
      </c>
      <c r="P793" s="124" t="s">
        <v>1315</v>
      </c>
    </row>
    <row r="794" spans="1:16" ht="63.75">
      <c r="A794" s="266" t="s">
        <v>619</v>
      </c>
      <c r="B794" s="124"/>
      <c r="C794" s="125" t="s">
        <v>713</v>
      </c>
      <c r="D794" s="119">
        <v>43105</v>
      </c>
      <c r="E794" s="120" t="s">
        <v>2207</v>
      </c>
      <c r="F794" s="120" t="s">
        <v>3</v>
      </c>
      <c r="G794" s="120">
        <v>1585445</v>
      </c>
      <c r="H794" s="124"/>
      <c r="I794" s="128" t="s">
        <v>3390</v>
      </c>
      <c r="J794" s="124"/>
      <c r="K794" s="124"/>
      <c r="L794" s="124"/>
      <c r="M794" s="124"/>
      <c r="N794" s="213">
        <v>0</v>
      </c>
      <c r="O794" s="213">
        <v>295.58999999999997</v>
      </c>
      <c r="P794" s="124" t="s">
        <v>1315</v>
      </c>
    </row>
    <row r="795" spans="1:16" ht="63.75">
      <c r="A795" s="266" t="s">
        <v>619</v>
      </c>
      <c r="B795" s="124"/>
      <c r="C795" s="125" t="s">
        <v>713</v>
      </c>
      <c r="D795" s="119">
        <v>43105</v>
      </c>
      <c r="E795" s="120" t="s">
        <v>2208</v>
      </c>
      <c r="F795" s="120" t="s">
        <v>3</v>
      </c>
      <c r="G795" s="120">
        <v>1585447</v>
      </c>
      <c r="H795" s="124"/>
      <c r="I795" s="128" t="s">
        <v>3391</v>
      </c>
      <c r="J795" s="124"/>
      <c r="K795" s="124"/>
      <c r="L795" s="124"/>
      <c r="M795" s="124"/>
      <c r="N795" s="213">
        <v>0</v>
      </c>
      <c r="O795" s="213">
        <v>312.39</v>
      </c>
      <c r="P795" s="124" t="s">
        <v>1315</v>
      </c>
    </row>
    <row r="796" spans="1:16" ht="51">
      <c r="A796" s="266" t="s">
        <v>619</v>
      </c>
      <c r="B796" s="124"/>
      <c r="C796" s="125" t="s">
        <v>713</v>
      </c>
      <c r="D796" s="119">
        <v>43105</v>
      </c>
      <c r="E796" s="120" t="s">
        <v>2209</v>
      </c>
      <c r="F796" s="120" t="s">
        <v>3</v>
      </c>
      <c r="G796" s="120">
        <v>1585482</v>
      </c>
      <c r="H796" s="124"/>
      <c r="I796" s="128" t="s">
        <v>3392</v>
      </c>
      <c r="J796" s="124"/>
      <c r="K796" s="124"/>
      <c r="L796" s="124"/>
      <c r="M796" s="124"/>
      <c r="N796" s="213">
        <v>0</v>
      </c>
      <c r="O796" s="213">
        <v>468</v>
      </c>
      <c r="P796" s="124" t="s">
        <v>1315</v>
      </c>
    </row>
    <row r="797" spans="1:16" ht="51">
      <c r="A797" s="266">
        <v>46</v>
      </c>
      <c r="B797" s="124"/>
      <c r="C797" s="125" t="s">
        <v>698</v>
      </c>
      <c r="D797" s="119">
        <v>43105</v>
      </c>
      <c r="E797" s="120" t="s">
        <v>2210</v>
      </c>
      <c r="F797" s="120" t="s">
        <v>3</v>
      </c>
      <c r="G797" s="120">
        <v>1585483</v>
      </c>
      <c r="H797" s="124"/>
      <c r="I797" s="128" t="s">
        <v>3393</v>
      </c>
      <c r="J797" s="124"/>
      <c r="K797" s="124"/>
      <c r="L797" s="124"/>
      <c r="M797" s="124"/>
      <c r="N797" s="213">
        <v>0</v>
      </c>
      <c r="O797" s="213">
        <v>38.76</v>
      </c>
      <c r="P797" s="124" t="s">
        <v>1315</v>
      </c>
    </row>
    <row r="798" spans="1:16" ht="51">
      <c r="A798" s="266" t="s">
        <v>619</v>
      </c>
      <c r="B798" s="124"/>
      <c r="C798" s="125" t="s">
        <v>713</v>
      </c>
      <c r="D798" s="119">
        <v>43108</v>
      </c>
      <c r="E798" s="120" t="s">
        <v>2211</v>
      </c>
      <c r="F798" s="120" t="s">
        <v>3</v>
      </c>
      <c r="G798" s="120">
        <v>1585688</v>
      </c>
      <c r="H798" s="124"/>
      <c r="I798" s="128" t="s">
        <v>3394</v>
      </c>
      <c r="J798" s="124"/>
      <c r="K798" s="124"/>
      <c r="L798" s="124"/>
      <c r="M798" s="124"/>
      <c r="N798" s="213">
        <v>0</v>
      </c>
      <c r="O798" s="213">
        <v>1008</v>
      </c>
      <c r="P798" s="124" t="s">
        <v>1315</v>
      </c>
    </row>
    <row r="799" spans="1:16" ht="63.75">
      <c r="A799" s="266" t="s">
        <v>619</v>
      </c>
      <c r="B799" s="124"/>
      <c r="C799" s="125" t="s">
        <v>713</v>
      </c>
      <c r="D799" s="119">
        <v>43108</v>
      </c>
      <c r="E799" s="120" t="s">
        <v>2212</v>
      </c>
      <c r="F799" s="120" t="s">
        <v>3</v>
      </c>
      <c r="G799" s="120">
        <v>1585788</v>
      </c>
      <c r="H799" s="124"/>
      <c r="I799" s="128" t="s">
        <v>3395</v>
      </c>
      <c r="J799" s="124"/>
      <c r="K799" s="124"/>
      <c r="L799" s="124"/>
      <c r="M799" s="124"/>
      <c r="N799" s="213">
        <v>0</v>
      </c>
      <c r="O799" s="213">
        <v>18706.150000000001</v>
      </c>
      <c r="P799" s="124" t="s">
        <v>1315</v>
      </c>
    </row>
    <row r="800" spans="1:16" ht="63.75">
      <c r="A800" s="266" t="s">
        <v>619</v>
      </c>
      <c r="B800" s="124"/>
      <c r="C800" s="125" t="s">
        <v>713</v>
      </c>
      <c r="D800" s="119">
        <v>43108</v>
      </c>
      <c r="E800" s="120" t="s">
        <v>2213</v>
      </c>
      <c r="F800" s="120" t="s">
        <v>3</v>
      </c>
      <c r="G800" s="120">
        <v>1585792</v>
      </c>
      <c r="H800" s="124"/>
      <c r="I800" s="128" t="s">
        <v>3396</v>
      </c>
      <c r="J800" s="124"/>
      <c r="K800" s="124"/>
      <c r="L800" s="124"/>
      <c r="M800" s="124"/>
      <c r="N800" s="213">
        <v>0</v>
      </c>
      <c r="O800" s="213">
        <v>2826.1</v>
      </c>
      <c r="P800" s="124" t="s">
        <v>1315</v>
      </c>
    </row>
    <row r="801" spans="1:16" ht="51">
      <c r="A801" s="266">
        <v>574</v>
      </c>
      <c r="B801" s="124"/>
      <c r="C801" s="125" t="s">
        <v>850</v>
      </c>
      <c r="D801" s="119">
        <v>43108</v>
      </c>
      <c r="E801" s="120" t="s">
        <v>2214</v>
      </c>
      <c r="F801" s="120" t="s">
        <v>3</v>
      </c>
      <c r="G801" s="120">
        <v>1585660</v>
      </c>
      <c r="H801" s="124"/>
      <c r="I801" s="128" t="s">
        <v>3397</v>
      </c>
      <c r="J801" s="124"/>
      <c r="K801" s="124"/>
      <c r="L801" s="124"/>
      <c r="M801" s="124"/>
      <c r="N801" s="213">
        <v>0</v>
      </c>
      <c r="O801" s="213">
        <v>538</v>
      </c>
      <c r="P801" s="124" t="s">
        <v>1315</v>
      </c>
    </row>
    <row r="802" spans="1:16" ht="51">
      <c r="A802" s="266">
        <v>574</v>
      </c>
      <c r="B802" s="124"/>
      <c r="C802" s="125" t="s">
        <v>850</v>
      </c>
      <c r="D802" s="119">
        <v>43108</v>
      </c>
      <c r="E802" s="120" t="s">
        <v>2215</v>
      </c>
      <c r="F802" s="120" t="s">
        <v>3</v>
      </c>
      <c r="G802" s="120">
        <v>1585661</v>
      </c>
      <c r="H802" s="124"/>
      <c r="I802" s="128" t="s">
        <v>3398</v>
      </c>
      <c r="J802" s="124"/>
      <c r="K802" s="124"/>
      <c r="L802" s="124"/>
      <c r="M802" s="124"/>
      <c r="N802" s="213">
        <v>0</v>
      </c>
      <c r="O802" s="213">
        <v>13100</v>
      </c>
      <c r="P802" s="124" t="s">
        <v>1315</v>
      </c>
    </row>
    <row r="803" spans="1:16" ht="51">
      <c r="A803" s="266" t="s">
        <v>619</v>
      </c>
      <c r="B803" s="124"/>
      <c r="C803" s="125" t="s">
        <v>713</v>
      </c>
      <c r="D803" s="119">
        <v>43108</v>
      </c>
      <c r="E803" s="120" t="s">
        <v>2216</v>
      </c>
      <c r="F803" s="120" t="s">
        <v>3</v>
      </c>
      <c r="G803" s="120">
        <v>1585662</v>
      </c>
      <c r="H803" s="124"/>
      <c r="I803" s="128" t="s">
        <v>3399</v>
      </c>
      <c r="J803" s="124"/>
      <c r="K803" s="124"/>
      <c r="L803" s="124"/>
      <c r="M803" s="124"/>
      <c r="N803" s="213">
        <v>0</v>
      </c>
      <c r="O803" s="213">
        <v>2000</v>
      </c>
      <c r="P803" s="124" t="s">
        <v>1315</v>
      </c>
    </row>
    <row r="804" spans="1:16" ht="51">
      <c r="A804" s="266" t="s">
        <v>619</v>
      </c>
      <c r="B804" s="124"/>
      <c r="C804" s="125" t="s">
        <v>713</v>
      </c>
      <c r="D804" s="119">
        <v>43108</v>
      </c>
      <c r="E804" s="120" t="s">
        <v>2217</v>
      </c>
      <c r="F804" s="120" t="s">
        <v>3</v>
      </c>
      <c r="G804" s="120">
        <v>1585672</v>
      </c>
      <c r="H804" s="124"/>
      <c r="I804" s="128" t="s">
        <v>1373</v>
      </c>
      <c r="J804" s="124"/>
      <c r="K804" s="124"/>
      <c r="L804" s="124"/>
      <c r="M804" s="124"/>
      <c r="N804" s="213">
        <v>0</v>
      </c>
      <c r="O804" s="213">
        <v>1016</v>
      </c>
      <c r="P804" s="124" t="s">
        <v>1315</v>
      </c>
    </row>
    <row r="805" spans="1:16" ht="51">
      <c r="A805" s="266" t="s">
        <v>619</v>
      </c>
      <c r="B805" s="124"/>
      <c r="C805" s="125" t="s">
        <v>713</v>
      </c>
      <c r="D805" s="119">
        <v>43108</v>
      </c>
      <c r="E805" s="120" t="s">
        <v>2218</v>
      </c>
      <c r="F805" s="120" t="s">
        <v>3</v>
      </c>
      <c r="G805" s="120">
        <v>1585689</v>
      </c>
      <c r="H805" s="124"/>
      <c r="I805" s="128" t="s">
        <v>1417</v>
      </c>
      <c r="J805" s="124"/>
      <c r="K805" s="124"/>
      <c r="L805" s="124"/>
      <c r="M805" s="124"/>
      <c r="N805" s="213">
        <v>0</v>
      </c>
      <c r="O805" s="213">
        <v>515.35</v>
      </c>
      <c r="P805" s="124" t="s">
        <v>1315</v>
      </c>
    </row>
    <row r="806" spans="1:16" ht="38.25">
      <c r="A806" s="266">
        <v>15</v>
      </c>
      <c r="B806" s="124"/>
      <c r="C806" s="125" t="s">
        <v>691</v>
      </c>
      <c r="D806" s="119">
        <v>43108</v>
      </c>
      <c r="E806" s="120" t="s">
        <v>2219</v>
      </c>
      <c r="F806" s="120" t="s">
        <v>3</v>
      </c>
      <c r="G806" s="120">
        <v>1585690</v>
      </c>
      <c r="H806" s="124"/>
      <c r="I806" s="128" t="s">
        <v>3400</v>
      </c>
      <c r="J806" s="124"/>
      <c r="K806" s="124"/>
      <c r="L806" s="124"/>
      <c r="M806" s="124"/>
      <c r="N806" s="213">
        <v>0</v>
      </c>
      <c r="O806" s="213">
        <v>0.6</v>
      </c>
      <c r="P806" s="124" t="s">
        <v>1315</v>
      </c>
    </row>
    <row r="807" spans="1:16" ht="38.25">
      <c r="A807" s="266">
        <v>15</v>
      </c>
      <c r="B807" s="124"/>
      <c r="C807" s="125" t="s">
        <v>691</v>
      </c>
      <c r="D807" s="119">
        <v>43108</v>
      </c>
      <c r="E807" s="120" t="s">
        <v>2220</v>
      </c>
      <c r="F807" s="120" t="s">
        <v>3</v>
      </c>
      <c r="G807" s="120">
        <v>1585692</v>
      </c>
      <c r="H807" s="124"/>
      <c r="I807" s="128" t="s">
        <v>3401</v>
      </c>
      <c r="J807" s="124"/>
      <c r="K807" s="124"/>
      <c r="L807" s="124"/>
      <c r="M807" s="124"/>
      <c r="N807" s="213">
        <v>0</v>
      </c>
      <c r="O807" s="213">
        <v>0.43</v>
      </c>
      <c r="P807" s="124" t="s">
        <v>1315</v>
      </c>
    </row>
    <row r="808" spans="1:16" ht="51">
      <c r="A808" s="266" t="s">
        <v>619</v>
      </c>
      <c r="B808" s="124"/>
      <c r="C808" s="125" t="s">
        <v>713</v>
      </c>
      <c r="D808" s="119">
        <v>43108</v>
      </c>
      <c r="E808" s="120" t="s">
        <v>2221</v>
      </c>
      <c r="F808" s="120" t="s">
        <v>3</v>
      </c>
      <c r="G808" s="120">
        <v>1585696</v>
      </c>
      <c r="H808" s="124"/>
      <c r="I808" s="128" t="s">
        <v>3402</v>
      </c>
      <c r="J808" s="124"/>
      <c r="K808" s="124"/>
      <c r="L808" s="124"/>
      <c r="M808" s="124"/>
      <c r="N808" s="213">
        <v>0</v>
      </c>
      <c r="O808" s="213">
        <v>746.37</v>
      </c>
      <c r="P808" s="124" t="s">
        <v>1315</v>
      </c>
    </row>
    <row r="809" spans="1:16" ht="51">
      <c r="A809" s="266" t="s">
        <v>619</v>
      </c>
      <c r="B809" s="124"/>
      <c r="C809" s="125" t="s">
        <v>713</v>
      </c>
      <c r="D809" s="119">
        <v>43108</v>
      </c>
      <c r="E809" s="120" t="s">
        <v>2222</v>
      </c>
      <c r="F809" s="120" t="s">
        <v>3</v>
      </c>
      <c r="G809" s="120">
        <v>1585700</v>
      </c>
      <c r="H809" s="124"/>
      <c r="I809" s="128" t="s">
        <v>3403</v>
      </c>
      <c r="J809" s="124"/>
      <c r="K809" s="124"/>
      <c r="L809" s="124"/>
      <c r="M809" s="124"/>
      <c r="N809" s="213">
        <v>0</v>
      </c>
      <c r="O809" s="213">
        <v>72</v>
      </c>
      <c r="P809" s="124" t="s">
        <v>1315</v>
      </c>
    </row>
    <row r="810" spans="1:16" ht="51">
      <c r="A810" s="266" t="s">
        <v>619</v>
      </c>
      <c r="B810" s="124"/>
      <c r="C810" s="125" t="s">
        <v>713</v>
      </c>
      <c r="D810" s="119">
        <v>43108</v>
      </c>
      <c r="E810" s="120" t="s">
        <v>2223</v>
      </c>
      <c r="F810" s="120" t="s">
        <v>3</v>
      </c>
      <c r="G810" s="120">
        <v>1585701</v>
      </c>
      <c r="H810" s="124"/>
      <c r="I810" s="128" t="s">
        <v>3404</v>
      </c>
      <c r="J810" s="124"/>
      <c r="K810" s="124"/>
      <c r="L810" s="124"/>
      <c r="M810" s="124"/>
      <c r="N810" s="213">
        <v>0</v>
      </c>
      <c r="O810" s="213">
        <v>49</v>
      </c>
      <c r="P810" s="124" t="s">
        <v>1315</v>
      </c>
    </row>
    <row r="811" spans="1:16" ht="51">
      <c r="A811" s="266">
        <v>16</v>
      </c>
      <c r="B811" s="124"/>
      <c r="C811" s="125" t="s">
        <v>692</v>
      </c>
      <c r="D811" s="119">
        <v>43108</v>
      </c>
      <c r="E811" s="120" t="s">
        <v>2224</v>
      </c>
      <c r="F811" s="120" t="s">
        <v>3</v>
      </c>
      <c r="G811" s="120">
        <v>1585702</v>
      </c>
      <c r="H811" s="124"/>
      <c r="I811" s="128" t="s">
        <v>3405</v>
      </c>
      <c r="J811" s="124"/>
      <c r="K811" s="124"/>
      <c r="L811" s="124"/>
      <c r="M811" s="124"/>
      <c r="N811" s="213">
        <v>0</v>
      </c>
      <c r="O811" s="213">
        <v>198</v>
      </c>
      <c r="P811" s="124" t="s">
        <v>1315</v>
      </c>
    </row>
    <row r="812" spans="1:16" ht="51">
      <c r="A812" s="266">
        <v>592</v>
      </c>
      <c r="B812" s="124"/>
      <c r="C812" s="125" t="s">
        <v>862</v>
      </c>
      <c r="D812" s="119">
        <v>43108</v>
      </c>
      <c r="E812" s="120" t="s">
        <v>2225</v>
      </c>
      <c r="F812" s="120" t="s">
        <v>3</v>
      </c>
      <c r="G812" s="120">
        <v>1585710</v>
      </c>
      <c r="H812" s="124"/>
      <c r="I812" s="128" t="s">
        <v>3406</v>
      </c>
      <c r="J812" s="124"/>
      <c r="K812" s="124"/>
      <c r="L812" s="124"/>
      <c r="M812" s="124"/>
      <c r="N812" s="213">
        <v>0</v>
      </c>
      <c r="O812" s="213">
        <v>7295</v>
      </c>
      <c r="P812" s="124" t="s">
        <v>1315</v>
      </c>
    </row>
    <row r="813" spans="1:16" ht="51">
      <c r="A813" s="266">
        <v>35</v>
      </c>
      <c r="B813" s="124"/>
      <c r="C813" s="125" t="s">
        <v>696</v>
      </c>
      <c r="D813" s="119">
        <v>43108</v>
      </c>
      <c r="E813" s="120" t="s">
        <v>2226</v>
      </c>
      <c r="F813" s="120" t="s">
        <v>3</v>
      </c>
      <c r="G813" s="120">
        <v>1585717</v>
      </c>
      <c r="H813" s="124"/>
      <c r="I813" s="128" t="s">
        <v>1392</v>
      </c>
      <c r="J813" s="124"/>
      <c r="K813" s="124"/>
      <c r="L813" s="124"/>
      <c r="M813" s="124"/>
      <c r="N813" s="213">
        <v>0</v>
      </c>
      <c r="O813" s="213">
        <v>1500</v>
      </c>
      <c r="P813" s="124" t="s">
        <v>1315</v>
      </c>
    </row>
    <row r="814" spans="1:16" ht="51">
      <c r="A814" s="266" t="s">
        <v>619</v>
      </c>
      <c r="B814" s="124"/>
      <c r="C814" s="125" t="s">
        <v>713</v>
      </c>
      <c r="D814" s="119">
        <v>43108</v>
      </c>
      <c r="E814" s="120" t="s">
        <v>2227</v>
      </c>
      <c r="F814" s="120" t="s">
        <v>3</v>
      </c>
      <c r="G814" s="120">
        <v>1585725</v>
      </c>
      <c r="H814" s="124"/>
      <c r="I814" s="128" t="s">
        <v>3407</v>
      </c>
      <c r="J814" s="124"/>
      <c r="K814" s="124"/>
      <c r="L814" s="124"/>
      <c r="M814" s="124"/>
      <c r="N814" s="213">
        <v>0</v>
      </c>
      <c r="O814" s="213">
        <v>12</v>
      </c>
      <c r="P814" s="124" t="s">
        <v>1315</v>
      </c>
    </row>
    <row r="815" spans="1:16" ht="51">
      <c r="A815" s="266">
        <v>20</v>
      </c>
      <c r="B815" s="124"/>
      <c r="C815" s="125" t="s">
        <v>693</v>
      </c>
      <c r="D815" s="119">
        <v>43108</v>
      </c>
      <c r="E815" s="120" t="s">
        <v>2228</v>
      </c>
      <c r="F815" s="120" t="s">
        <v>3</v>
      </c>
      <c r="G815" s="120">
        <v>1585735</v>
      </c>
      <c r="H815" s="124"/>
      <c r="I815" s="128" t="s">
        <v>3408</v>
      </c>
      <c r="J815" s="124"/>
      <c r="K815" s="124"/>
      <c r="L815" s="124"/>
      <c r="M815" s="124"/>
      <c r="N815" s="213">
        <v>0</v>
      </c>
      <c r="O815" s="213">
        <v>48.23</v>
      </c>
      <c r="P815" s="124" t="s">
        <v>1315</v>
      </c>
    </row>
    <row r="816" spans="1:16" ht="51">
      <c r="A816" s="266">
        <v>20</v>
      </c>
      <c r="B816" s="124"/>
      <c r="C816" s="125" t="s">
        <v>693</v>
      </c>
      <c r="D816" s="119">
        <v>43108</v>
      </c>
      <c r="E816" s="120" t="s">
        <v>2229</v>
      </c>
      <c r="F816" s="120" t="s">
        <v>3</v>
      </c>
      <c r="G816" s="120">
        <v>1585739</v>
      </c>
      <c r="H816" s="124"/>
      <c r="I816" s="128" t="s">
        <v>3409</v>
      </c>
      <c r="J816" s="124"/>
      <c r="K816" s="124"/>
      <c r="L816" s="124"/>
      <c r="M816" s="124"/>
      <c r="N816" s="213">
        <v>0</v>
      </c>
      <c r="O816" s="213">
        <v>241.15</v>
      </c>
      <c r="P816" s="124" t="s">
        <v>1315</v>
      </c>
    </row>
    <row r="817" spans="1:16" ht="51">
      <c r="A817" s="266">
        <v>20</v>
      </c>
      <c r="B817" s="124"/>
      <c r="C817" s="125" t="s">
        <v>693</v>
      </c>
      <c r="D817" s="119">
        <v>43108</v>
      </c>
      <c r="E817" s="120" t="s">
        <v>2230</v>
      </c>
      <c r="F817" s="120" t="s">
        <v>3</v>
      </c>
      <c r="G817" s="120">
        <v>1585740</v>
      </c>
      <c r="H817" s="124"/>
      <c r="I817" s="128" t="s">
        <v>3410</v>
      </c>
      <c r="J817" s="124"/>
      <c r="K817" s="124"/>
      <c r="L817" s="124"/>
      <c r="M817" s="124"/>
      <c r="N817" s="213">
        <v>0</v>
      </c>
      <c r="O817" s="213">
        <v>300</v>
      </c>
      <c r="P817" s="124" t="s">
        <v>1315</v>
      </c>
    </row>
    <row r="818" spans="1:16" ht="51">
      <c r="A818" s="266" t="s">
        <v>619</v>
      </c>
      <c r="B818" s="124"/>
      <c r="C818" s="125" t="s">
        <v>713</v>
      </c>
      <c r="D818" s="119">
        <v>43108</v>
      </c>
      <c r="E818" s="120" t="s">
        <v>2231</v>
      </c>
      <c r="F818" s="120" t="s">
        <v>3</v>
      </c>
      <c r="G818" s="120">
        <v>1585742</v>
      </c>
      <c r="H818" s="124"/>
      <c r="I818" s="128" t="s">
        <v>3411</v>
      </c>
      <c r="J818" s="124"/>
      <c r="K818" s="124"/>
      <c r="L818" s="124"/>
      <c r="M818" s="124"/>
      <c r="N818" s="213">
        <v>0</v>
      </c>
      <c r="O818" s="213">
        <v>63.5</v>
      </c>
      <c r="P818" s="124" t="s">
        <v>1315</v>
      </c>
    </row>
    <row r="819" spans="1:16" ht="51">
      <c r="A819" s="266" t="s">
        <v>619</v>
      </c>
      <c r="B819" s="124"/>
      <c r="C819" s="125" t="s">
        <v>713</v>
      </c>
      <c r="D819" s="119">
        <v>43108</v>
      </c>
      <c r="E819" s="120" t="s">
        <v>2232</v>
      </c>
      <c r="F819" s="120" t="s">
        <v>3</v>
      </c>
      <c r="G819" s="120">
        <v>1585743</v>
      </c>
      <c r="H819" s="124"/>
      <c r="I819" s="128" t="s">
        <v>3412</v>
      </c>
      <c r="J819" s="124"/>
      <c r="K819" s="124"/>
      <c r="L819" s="124"/>
      <c r="M819" s="124"/>
      <c r="N819" s="213">
        <v>0</v>
      </c>
      <c r="O819" s="213">
        <v>9791.2000000000007</v>
      </c>
      <c r="P819" s="124" t="s">
        <v>1315</v>
      </c>
    </row>
    <row r="820" spans="1:16" ht="51">
      <c r="A820" s="266" t="s">
        <v>619</v>
      </c>
      <c r="B820" s="124"/>
      <c r="C820" s="125" t="s">
        <v>713</v>
      </c>
      <c r="D820" s="119">
        <v>43108</v>
      </c>
      <c r="E820" s="120" t="s">
        <v>2233</v>
      </c>
      <c r="F820" s="120" t="s">
        <v>3</v>
      </c>
      <c r="G820" s="120">
        <v>1585746</v>
      </c>
      <c r="H820" s="124"/>
      <c r="I820" s="128" t="s">
        <v>1391</v>
      </c>
      <c r="J820" s="124"/>
      <c r="K820" s="124"/>
      <c r="L820" s="124"/>
      <c r="M820" s="124"/>
      <c r="N820" s="213">
        <v>0</v>
      </c>
      <c r="O820" s="213">
        <v>1669</v>
      </c>
      <c r="P820" s="124" t="s">
        <v>1315</v>
      </c>
    </row>
    <row r="821" spans="1:16" ht="51">
      <c r="A821" s="266">
        <v>650</v>
      </c>
      <c r="B821" s="124"/>
      <c r="C821" s="125" t="s">
        <v>232</v>
      </c>
      <c r="D821" s="119">
        <v>43108</v>
      </c>
      <c r="E821" s="120" t="s">
        <v>2234</v>
      </c>
      <c r="F821" s="120" t="s">
        <v>3</v>
      </c>
      <c r="G821" s="120">
        <v>1585750</v>
      </c>
      <c r="H821" s="124"/>
      <c r="I821" s="128" t="s">
        <v>3413</v>
      </c>
      <c r="J821" s="124"/>
      <c r="K821" s="124"/>
      <c r="L821" s="124"/>
      <c r="M821" s="124"/>
      <c r="N821" s="213">
        <v>0</v>
      </c>
      <c r="O821" s="213">
        <v>942</v>
      </c>
      <c r="P821" s="124" t="s">
        <v>1315</v>
      </c>
    </row>
    <row r="822" spans="1:16" ht="51">
      <c r="A822" s="266" t="s">
        <v>619</v>
      </c>
      <c r="B822" s="124"/>
      <c r="C822" s="125" t="s">
        <v>713</v>
      </c>
      <c r="D822" s="119">
        <v>43108</v>
      </c>
      <c r="E822" s="120" t="s">
        <v>2235</v>
      </c>
      <c r="F822" s="120" t="s">
        <v>3</v>
      </c>
      <c r="G822" s="120">
        <v>1585752</v>
      </c>
      <c r="H822" s="124"/>
      <c r="I822" s="128" t="s">
        <v>3414</v>
      </c>
      <c r="J822" s="124"/>
      <c r="K822" s="124"/>
      <c r="L822" s="124"/>
      <c r="M822" s="124"/>
      <c r="N822" s="213">
        <v>0</v>
      </c>
      <c r="O822" s="213">
        <v>1271.42</v>
      </c>
      <c r="P822" s="124" t="s">
        <v>1315</v>
      </c>
    </row>
    <row r="823" spans="1:16" ht="51">
      <c r="A823" s="266" t="s">
        <v>619</v>
      </c>
      <c r="B823" s="124"/>
      <c r="C823" s="125" t="s">
        <v>713</v>
      </c>
      <c r="D823" s="119">
        <v>43108</v>
      </c>
      <c r="E823" s="120" t="s">
        <v>2236</v>
      </c>
      <c r="F823" s="120" t="s">
        <v>3</v>
      </c>
      <c r="G823" s="120">
        <v>1585755</v>
      </c>
      <c r="H823" s="124"/>
      <c r="I823" s="128" t="s">
        <v>1380</v>
      </c>
      <c r="J823" s="124"/>
      <c r="K823" s="124"/>
      <c r="L823" s="124"/>
      <c r="M823" s="124"/>
      <c r="N823" s="213">
        <v>0</v>
      </c>
      <c r="O823" s="213">
        <v>1018</v>
      </c>
      <c r="P823" s="124" t="s">
        <v>1315</v>
      </c>
    </row>
    <row r="824" spans="1:16" ht="51">
      <c r="A824" s="266">
        <v>70</v>
      </c>
      <c r="B824" s="124"/>
      <c r="C824" s="125" t="s">
        <v>705</v>
      </c>
      <c r="D824" s="119">
        <v>43108</v>
      </c>
      <c r="E824" s="120" t="s">
        <v>2237</v>
      </c>
      <c r="F824" s="120" t="s">
        <v>3</v>
      </c>
      <c r="G824" s="120">
        <v>1585757</v>
      </c>
      <c r="H824" s="124"/>
      <c r="I824" s="128" t="s">
        <v>3415</v>
      </c>
      <c r="J824" s="124"/>
      <c r="K824" s="124"/>
      <c r="L824" s="124"/>
      <c r="M824" s="124"/>
      <c r="N824" s="213">
        <v>0</v>
      </c>
      <c r="O824" s="213">
        <v>0.2</v>
      </c>
      <c r="P824" s="124" t="s">
        <v>1315</v>
      </c>
    </row>
    <row r="825" spans="1:16" ht="51">
      <c r="A825" s="266">
        <v>203</v>
      </c>
      <c r="B825" s="124"/>
      <c r="C825" s="125" t="s">
        <v>757</v>
      </c>
      <c r="D825" s="119">
        <v>43108</v>
      </c>
      <c r="E825" s="120" t="s">
        <v>2238</v>
      </c>
      <c r="F825" s="120" t="s">
        <v>3</v>
      </c>
      <c r="G825" s="120">
        <v>1585769</v>
      </c>
      <c r="H825" s="124"/>
      <c r="I825" s="128" t="s">
        <v>3416</v>
      </c>
      <c r="J825" s="124"/>
      <c r="K825" s="124"/>
      <c r="L825" s="124"/>
      <c r="M825" s="124"/>
      <c r="N825" s="213">
        <v>0</v>
      </c>
      <c r="O825" s="213">
        <v>1258.5</v>
      </c>
      <c r="P825" s="124" t="s">
        <v>1315</v>
      </c>
    </row>
    <row r="826" spans="1:16" ht="51">
      <c r="A826" s="266" t="s">
        <v>619</v>
      </c>
      <c r="B826" s="124"/>
      <c r="C826" s="125" t="s">
        <v>713</v>
      </c>
      <c r="D826" s="119">
        <v>43108</v>
      </c>
      <c r="E826" s="120" t="s">
        <v>2239</v>
      </c>
      <c r="F826" s="120" t="s">
        <v>3</v>
      </c>
      <c r="G826" s="120">
        <v>1585780</v>
      </c>
      <c r="H826" s="124"/>
      <c r="I826" s="128" t="s">
        <v>3417</v>
      </c>
      <c r="J826" s="124"/>
      <c r="K826" s="124"/>
      <c r="L826" s="124"/>
      <c r="M826" s="124"/>
      <c r="N826" s="213">
        <v>0</v>
      </c>
      <c r="O826" s="213">
        <v>849.19</v>
      </c>
      <c r="P826" s="124" t="s">
        <v>1315</v>
      </c>
    </row>
    <row r="827" spans="1:16" ht="51">
      <c r="A827" s="266">
        <v>30</v>
      </c>
      <c r="B827" s="124"/>
      <c r="C827" s="125" t="s">
        <v>695</v>
      </c>
      <c r="D827" s="119">
        <v>43108</v>
      </c>
      <c r="E827" s="120" t="s">
        <v>2240</v>
      </c>
      <c r="F827" s="120" t="s">
        <v>3</v>
      </c>
      <c r="G827" s="120">
        <v>1585783</v>
      </c>
      <c r="H827" s="124"/>
      <c r="I827" s="128" t="s">
        <v>3418</v>
      </c>
      <c r="J827" s="124"/>
      <c r="K827" s="124"/>
      <c r="L827" s="124"/>
      <c r="M827" s="124"/>
      <c r="N827" s="213">
        <v>0</v>
      </c>
      <c r="O827" s="213">
        <v>579.6</v>
      </c>
      <c r="P827" s="124" t="s">
        <v>1315</v>
      </c>
    </row>
    <row r="828" spans="1:16" ht="38.25">
      <c r="A828" s="266">
        <v>35</v>
      </c>
      <c r="B828" s="124"/>
      <c r="C828" s="125" t="s">
        <v>696</v>
      </c>
      <c r="D828" s="119">
        <v>43108</v>
      </c>
      <c r="E828" s="120" t="s">
        <v>2241</v>
      </c>
      <c r="F828" s="120" t="s">
        <v>3</v>
      </c>
      <c r="G828" s="120">
        <v>1585799</v>
      </c>
      <c r="H828" s="124"/>
      <c r="I828" s="128" t="s">
        <v>1405</v>
      </c>
      <c r="J828" s="124"/>
      <c r="K828" s="124"/>
      <c r="L828" s="124"/>
      <c r="M828" s="124"/>
      <c r="N828" s="213">
        <v>0</v>
      </c>
      <c r="O828" s="213">
        <v>1203.3900000000001</v>
      </c>
      <c r="P828" s="124" t="s">
        <v>1315</v>
      </c>
    </row>
    <row r="829" spans="1:16" ht="51">
      <c r="A829" s="266" t="s">
        <v>619</v>
      </c>
      <c r="B829" s="124"/>
      <c r="C829" s="125" t="s">
        <v>713</v>
      </c>
      <c r="D829" s="119">
        <v>43108</v>
      </c>
      <c r="E829" s="120" t="s">
        <v>2242</v>
      </c>
      <c r="F829" s="120" t="s">
        <v>3</v>
      </c>
      <c r="G829" s="120">
        <v>1585815</v>
      </c>
      <c r="H829" s="124"/>
      <c r="I829" s="128" t="s">
        <v>3419</v>
      </c>
      <c r="J829" s="124"/>
      <c r="K829" s="124"/>
      <c r="L829" s="124"/>
      <c r="M829" s="124"/>
      <c r="N829" s="213">
        <v>0</v>
      </c>
      <c r="O829" s="213">
        <v>371</v>
      </c>
      <c r="P829" s="124" t="s">
        <v>1315</v>
      </c>
    </row>
    <row r="830" spans="1:16" ht="51">
      <c r="A830" s="266">
        <v>592</v>
      </c>
      <c r="B830" s="124"/>
      <c r="C830" s="125" t="s">
        <v>862</v>
      </c>
      <c r="D830" s="119">
        <v>43108</v>
      </c>
      <c r="E830" s="120" t="s">
        <v>2243</v>
      </c>
      <c r="F830" s="120" t="s">
        <v>3</v>
      </c>
      <c r="G830" s="120">
        <v>1585819</v>
      </c>
      <c r="H830" s="124"/>
      <c r="I830" s="128" t="s">
        <v>3420</v>
      </c>
      <c r="J830" s="124"/>
      <c r="K830" s="124"/>
      <c r="L830" s="124"/>
      <c r="M830" s="124"/>
      <c r="N830" s="213">
        <v>0</v>
      </c>
      <c r="O830" s="213">
        <v>3683</v>
      </c>
      <c r="P830" s="124" t="s">
        <v>1315</v>
      </c>
    </row>
    <row r="831" spans="1:16" ht="51">
      <c r="A831" s="266" t="s">
        <v>619</v>
      </c>
      <c r="B831" s="124"/>
      <c r="C831" s="125" t="s">
        <v>713</v>
      </c>
      <c r="D831" s="119">
        <v>43108</v>
      </c>
      <c r="E831" s="120" t="s">
        <v>2244</v>
      </c>
      <c r="F831" s="120" t="s">
        <v>3</v>
      </c>
      <c r="G831" s="120">
        <v>1585841</v>
      </c>
      <c r="H831" s="124"/>
      <c r="I831" s="128" t="s">
        <v>3421</v>
      </c>
      <c r="J831" s="124"/>
      <c r="K831" s="124"/>
      <c r="L831" s="124"/>
      <c r="M831" s="124"/>
      <c r="N831" s="213">
        <v>0</v>
      </c>
      <c r="O831" s="213">
        <v>1400</v>
      </c>
      <c r="P831" s="124" t="s">
        <v>1315</v>
      </c>
    </row>
    <row r="832" spans="1:16" ht="38.25">
      <c r="A832" s="266">
        <v>526</v>
      </c>
      <c r="B832" s="124"/>
      <c r="C832" s="125" t="s">
        <v>846</v>
      </c>
      <c r="D832" s="119">
        <v>43108</v>
      </c>
      <c r="E832" s="120" t="s">
        <v>2245</v>
      </c>
      <c r="F832" s="120" t="s">
        <v>3</v>
      </c>
      <c r="G832" s="120">
        <v>1585844</v>
      </c>
      <c r="H832" s="124"/>
      <c r="I832" s="128" t="s">
        <v>3422</v>
      </c>
      <c r="J832" s="124"/>
      <c r="K832" s="124"/>
      <c r="L832" s="124"/>
      <c r="M832" s="124"/>
      <c r="N832" s="213">
        <v>0</v>
      </c>
      <c r="O832" s="213">
        <v>100</v>
      </c>
      <c r="P832" s="124" t="s">
        <v>1315</v>
      </c>
    </row>
    <row r="833" spans="1:16" ht="51">
      <c r="A833" s="266" t="s">
        <v>619</v>
      </c>
      <c r="B833" s="124"/>
      <c r="C833" s="125" t="s">
        <v>713</v>
      </c>
      <c r="D833" s="119">
        <v>43108</v>
      </c>
      <c r="E833" s="120" t="s">
        <v>2246</v>
      </c>
      <c r="F833" s="120" t="s">
        <v>3</v>
      </c>
      <c r="G833" s="120">
        <v>1585869</v>
      </c>
      <c r="H833" s="124"/>
      <c r="I833" s="128" t="s">
        <v>3423</v>
      </c>
      <c r="J833" s="124"/>
      <c r="K833" s="124"/>
      <c r="L833" s="124"/>
      <c r="M833" s="124"/>
      <c r="N833" s="213">
        <v>0</v>
      </c>
      <c r="O833" s="213">
        <v>1084.77</v>
      </c>
      <c r="P833" s="124" t="s">
        <v>1315</v>
      </c>
    </row>
    <row r="834" spans="1:16" ht="38.25">
      <c r="A834" s="266">
        <v>212</v>
      </c>
      <c r="B834" s="124"/>
      <c r="C834" s="125" t="s">
        <v>761</v>
      </c>
      <c r="D834" s="119">
        <v>43108</v>
      </c>
      <c r="E834" s="120" t="s">
        <v>2247</v>
      </c>
      <c r="F834" s="120" t="s">
        <v>3</v>
      </c>
      <c r="G834" s="120">
        <v>1585870</v>
      </c>
      <c r="H834" s="124"/>
      <c r="I834" s="128" t="s">
        <v>3424</v>
      </c>
      <c r="J834" s="124"/>
      <c r="K834" s="124"/>
      <c r="L834" s="124"/>
      <c r="M834" s="124"/>
      <c r="N834" s="213">
        <v>0</v>
      </c>
      <c r="O834" s="213">
        <v>50</v>
      </c>
      <c r="P834" s="124" t="s">
        <v>1315</v>
      </c>
    </row>
    <row r="835" spans="1:16" ht="51">
      <c r="A835" s="266">
        <v>574</v>
      </c>
      <c r="B835" s="124"/>
      <c r="C835" s="125" t="s">
        <v>850</v>
      </c>
      <c r="D835" s="119">
        <v>43108</v>
      </c>
      <c r="E835" s="120" t="s">
        <v>2248</v>
      </c>
      <c r="F835" s="120" t="s">
        <v>3</v>
      </c>
      <c r="G835" s="120">
        <v>1585897</v>
      </c>
      <c r="H835" s="124"/>
      <c r="I835" s="128" t="s">
        <v>3425</v>
      </c>
      <c r="J835" s="124"/>
      <c r="K835" s="124"/>
      <c r="L835" s="124"/>
      <c r="M835" s="124"/>
      <c r="N835" s="213">
        <v>0</v>
      </c>
      <c r="O835" s="213">
        <v>50</v>
      </c>
      <c r="P835" s="124" t="s">
        <v>1315</v>
      </c>
    </row>
    <row r="836" spans="1:16" ht="51">
      <c r="A836" s="266">
        <v>574</v>
      </c>
      <c r="B836" s="124"/>
      <c r="C836" s="125" t="s">
        <v>850</v>
      </c>
      <c r="D836" s="119">
        <v>43108</v>
      </c>
      <c r="E836" s="120" t="s">
        <v>2249</v>
      </c>
      <c r="F836" s="120" t="s">
        <v>3</v>
      </c>
      <c r="G836" s="120">
        <v>1585899</v>
      </c>
      <c r="H836" s="124"/>
      <c r="I836" s="128" t="s">
        <v>3426</v>
      </c>
      <c r="J836" s="124"/>
      <c r="K836" s="124"/>
      <c r="L836" s="124"/>
      <c r="M836" s="124"/>
      <c r="N836" s="213">
        <v>0</v>
      </c>
      <c r="O836" s="213">
        <v>50</v>
      </c>
      <c r="P836" s="124" t="s">
        <v>1315</v>
      </c>
    </row>
    <row r="837" spans="1:16" ht="51">
      <c r="A837" s="266" t="s">
        <v>619</v>
      </c>
      <c r="B837" s="124"/>
      <c r="C837" s="125" t="s">
        <v>713</v>
      </c>
      <c r="D837" s="119">
        <v>43108</v>
      </c>
      <c r="E837" s="120" t="s">
        <v>2250</v>
      </c>
      <c r="F837" s="120" t="s">
        <v>3</v>
      </c>
      <c r="G837" s="120">
        <v>1585909</v>
      </c>
      <c r="H837" s="124"/>
      <c r="I837" s="128" t="s">
        <v>3427</v>
      </c>
      <c r="J837" s="124"/>
      <c r="K837" s="124"/>
      <c r="L837" s="124"/>
      <c r="M837" s="124"/>
      <c r="N837" s="213">
        <v>0</v>
      </c>
      <c r="O837" s="213">
        <v>260.45999999999998</v>
      </c>
      <c r="P837" s="124" t="s">
        <v>1315</v>
      </c>
    </row>
    <row r="838" spans="1:16" ht="51">
      <c r="A838" s="266" t="s">
        <v>619</v>
      </c>
      <c r="B838" s="124"/>
      <c r="C838" s="125" t="s">
        <v>713</v>
      </c>
      <c r="D838" s="119">
        <v>43108</v>
      </c>
      <c r="E838" s="120" t="s">
        <v>2251</v>
      </c>
      <c r="F838" s="120" t="s">
        <v>3</v>
      </c>
      <c r="G838" s="120">
        <v>1585911</v>
      </c>
      <c r="H838" s="124"/>
      <c r="I838" s="128" t="s">
        <v>3427</v>
      </c>
      <c r="J838" s="124"/>
      <c r="K838" s="124"/>
      <c r="L838" s="124"/>
      <c r="M838" s="124"/>
      <c r="N838" s="213">
        <v>0</v>
      </c>
      <c r="O838" s="213">
        <v>267.62</v>
      </c>
      <c r="P838" s="124" t="s">
        <v>1315</v>
      </c>
    </row>
    <row r="839" spans="1:16" ht="51">
      <c r="A839" s="266" t="s">
        <v>619</v>
      </c>
      <c r="B839" s="124"/>
      <c r="C839" s="125" t="s">
        <v>713</v>
      </c>
      <c r="D839" s="119">
        <v>43108</v>
      </c>
      <c r="E839" s="120" t="s">
        <v>2252</v>
      </c>
      <c r="F839" s="120" t="s">
        <v>3</v>
      </c>
      <c r="G839" s="120">
        <v>1585912</v>
      </c>
      <c r="H839" s="124"/>
      <c r="I839" s="128" t="s">
        <v>3428</v>
      </c>
      <c r="J839" s="124"/>
      <c r="K839" s="124"/>
      <c r="L839" s="124"/>
      <c r="M839" s="124"/>
      <c r="N839" s="213">
        <v>0</v>
      </c>
      <c r="O839" s="213">
        <v>644</v>
      </c>
      <c r="P839" s="124" t="s">
        <v>1315</v>
      </c>
    </row>
    <row r="840" spans="1:16" ht="51">
      <c r="A840" s="266" t="s">
        <v>619</v>
      </c>
      <c r="B840" s="124"/>
      <c r="C840" s="125" t="s">
        <v>713</v>
      </c>
      <c r="D840" s="119">
        <v>43108</v>
      </c>
      <c r="E840" s="120" t="s">
        <v>2253</v>
      </c>
      <c r="F840" s="120" t="s">
        <v>3</v>
      </c>
      <c r="G840" s="120">
        <v>1585915</v>
      </c>
      <c r="H840" s="124"/>
      <c r="I840" s="128" t="s">
        <v>3429</v>
      </c>
      <c r="J840" s="124"/>
      <c r="K840" s="124"/>
      <c r="L840" s="124"/>
      <c r="M840" s="124"/>
      <c r="N840" s="213">
        <v>0</v>
      </c>
      <c r="O840" s="213">
        <v>213.95</v>
      </c>
      <c r="P840" s="124" t="s">
        <v>1315</v>
      </c>
    </row>
    <row r="841" spans="1:16" ht="51">
      <c r="A841" s="266" t="s">
        <v>619</v>
      </c>
      <c r="B841" s="124"/>
      <c r="C841" s="125" t="s">
        <v>713</v>
      </c>
      <c r="D841" s="119">
        <v>43108</v>
      </c>
      <c r="E841" s="120" t="s">
        <v>2254</v>
      </c>
      <c r="F841" s="120" t="s">
        <v>3</v>
      </c>
      <c r="G841" s="120">
        <v>1585917</v>
      </c>
      <c r="H841" s="124"/>
      <c r="I841" s="128" t="s">
        <v>3430</v>
      </c>
      <c r="J841" s="124"/>
      <c r="K841" s="124"/>
      <c r="L841" s="124"/>
      <c r="M841" s="124"/>
      <c r="N841" s="213">
        <v>0</v>
      </c>
      <c r="O841" s="213">
        <v>312.77999999999997</v>
      </c>
      <c r="P841" s="124" t="s">
        <v>1315</v>
      </c>
    </row>
    <row r="842" spans="1:16" ht="38.25">
      <c r="A842" s="266">
        <v>15</v>
      </c>
      <c r="B842" s="124"/>
      <c r="C842" s="125" t="s">
        <v>691</v>
      </c>
      <c r="D842" s="119">
        <v>43108</v>
      </c>
      <c r="E842" s="120" t="s">
        <v>2255</v>
      </c>
      <c r="F842" s="120" t="s">
        <v>3</v>
      </c>
      <c r="G842" s="120">
        <v>1585944</v>
      </c>
      <c r="H842" s="124"/>
      <c r="I842" s="128" t="s">
        <v>3431</v>
      </c>
      <c r="J842" s="124"/>
      <c r="K842" s="124"/>
      <c r="L842" s="124"/>
      <c r="M842" s="124"/>
      <c r="N842" s="213">
        <v>0</v>
      </c>
      <c r="O842" s="213">
        <v>0.97</v>
      </c>
      <c r="P842" s="124" t="s">
        <v>1315</v>
      </c>
    </row>
    <row r="843" spans="1:16" ht="38.25">
      <c r="A843" s="266">
        <v>15</v>
      </c>
      <c r="B843" s="124"/>
      <c r="C843" s="125" t="s">
        <v>691</v>
      </c>
      <c r="D843" s="119">
        <v>43108</v>
      </c>
      <c r="E843" s="120" t="s">
        <v>2256</v>
      </c>
      <c r="F843" s="120" t="s">
        <v>3</v>
      </c>
      <c r="G843" s="120">
        <v>1585945</v>
      </c>
      <c r="H843" s="124"/>
      <c r="I843" s="128" t="s">
        <v>3431</v>
      </c>
      <c r="J843" s="124"/>
      <c r="K843" s="124"/>
      <c r="L843" s="124"/>
      <c r="M843" s="124"/>
      <c r="N843" s="213">
        <v>0</v>
      </c>
      <c r="O843" s="213">
        <v>1.48</v>
      </c>
      <c r="P843" s="124" t="s">
        <v>1315</v>
      </c>
    </row>
    <row r="844" spans="1:16" ht="38.25">
      <c r="A844" s="266">
        <v>15</v>
      </c>
      <c r="B844" s="124"/>
      <c r="C844" s="125" t="s">
        <v>691</v>
      </c>
      <c r="D844" s="119">
        <v>43108</v>
      </c>
      <c r="E844" s="120" t="s">
        <v>2257</v>
      </c>
      <c r="F844" s="120" t="s">
        <v>3</v>
      </c>
      <c r="G844" s="120">
        <v>1585946</v>
      </c>
      <c r="H844" s="124"/>
      <c r="I844" s="128" t="s">
        <v>3432</v>
      </c>
      <c r="J844" s="124"/>
      <c r="K844" s="124"/>
      <c r="L844" s="124"/>
      <c r="M844" s="124"/>
      <c r="N844" s="213">
        <v>0</v>
      </c>
      <c r="O844" s="213">
        <v>1.31</v>
      </c>
      <c r="P844" s="124" t="s">
        <v>1315</v>
      </c>
    </row>
    <row r="845" spans="1:16" ht="38.25">
      <c r="A845" s="266">
        <v>15</v>
      </c>
      <c r="B845" s="124"/>
      <c r="C845" s="125" t="s">
        <v>691</v>
      </c>
      <c r="D845" s="119">
        <v>43108</v>
      </c>
      <c r="E845" s="120" t="s">
        <v>2258</v>
      </c>
      <c r="F845" s="120" t="s">
        <v>3</v>
      </c>
      <c r="G845" s="120">
        <v>1585948</v>
      </c>
      <c r="H845" s="124"/>
      <c r="I845" s="128" t="s">
        <v>3432</v>
      </c>
      <c r="J845" s="124"/>
      <c r="K845" s="124"/>
      <c r="L845" s="124"/>
      <c r="M845" s="124"/>
      <c r="N845" s="213">
        <v>0</v>
      </c>
      <c r="O845" s="213">
        <v>1.06</v>
      </c>
      <c r="P845" s="124" t="s">
        <v>1315</v>
      </c>
    </row>
    <row r="846" spans="1:16" ht="51">
      <c r="A846" s="266" t="s">
        <v>619</v>
      </c>
      <c r="B846" s="124"/>
      <c r="C846" s="125" t="s">
        <v>713</v>
      </c>
      <c r="D846" s="119">
        <v>43108</v>
      </c>
      <c r="E846" s="120" t="s">
        <v>2259</v>
      </c>
      <c r="F846" s="120" t="s">
        <v>3</v>
      </c>
      <c r="G846" s="120">
        <v>1585954</v>
      </c>
      <c r="H846" s="124"/>
      <c r="I846" s="128" t="s">
        <v>3433</v>
      </c>
      <c r="J846" s="124"/>
      <c r="K846" s="124"/>
      <c r="L846" s="124"/>
      <c r="M846" s="124"/>
      <c r="N846" s="213">
        <v>0</v>
      </c>
      <c r="O846" s="213">
        <v>1726</v>
      </c>
      <c r="P846" s="124" t="s">
        <v>1315</v>
      </c>
    </row>
    <row r="847" spans="1:16" ht="51">
      <c r="A847" s="266" t="s">
        <v>619</v>
      </c>
      <c r="B847" s="124"/>
      <c r="C847" s="125" t="s">
        <v>713</v>
      </c>
      <c r="D847" s="119">
        <v>43108</v>
      </c>
      <c r="E847" s="120" t="s">
        <v>2260</v>
      </c>
      <c r="F847" s="120" t="s">
        <v>3</v>
      </c>
      <c r="G847" s="120">
        <v>1585964</v>
      </c>
      <c r="H847" s="124"/>
      <c r="I847" s="128" t="s">
        <v>3434</v>
      </c>
      <c r="J847" s="124"/>
      <c r="K847" s="124"/>
      <c r="L847" s="124"/>
      <c r="M847" s="124"/>
      <c r="N847" s="213">
        <v>0</v>
      </c>
      <c r="O847" s="213">
        <v>400</v>
      </c>
      <c r="P847" s="124" t="s">
        <v>1315</v>
      </c>
    </row>
    <row r="848" spans="1:16" ht="51">
      <c r="A848" s="266">
        <v>526</v>
      </c>
      <c r="B848" s="124"/>
      <c r="C848" s="125" t="s">
        <v>846</v>
      </c>
      <c r="D848" s="119">
        <v>43108</v>
      </c>
      <c r="E848" s="120" t="s">
        <v>2261</v>
      </c>
      <c r="F848" s="120" t="s">
        <v>3</v>
      </c>
      <c r="G848" s="120">
        <v>1585990</v>
      </c>
      <c r="H848" s="124"/>
      <c r="I848" s="128" t="s">
        <v>3435</v>
      </c>
      <c r="J848" s="124"/>
      <c r="K848" s="124"/>
      <c r="L848" s="124"/>
      <c r="M848" s="124"/>
      <c r="N848" s="213">
        <v>0</v>
      </c>
      <c r="O848" s="213">
        <v>100</v>
      </c>
      <c r="P848" s="124" t="s">
        <v>1315</v>
      </c>
    </row>
    <row r="849" spans="1:16" ht="51">
      <c r="A849" s="266">
        <v>15</v>
      </c>
      <c r="B849" s="124"/>
      <c r="C849" s="125" t="s">
        <v>691</v>
      </c>
      <c r="D849" s="119">
        <v>43109</v>
      </c>
      <c r="E849" s="120" t="s">
        <v>2262</v>
      </c>
      <c r="F849" s="120" t="s">
        <v>3</v>
      </c>
      <c r="G849" s="120">
        <v>1586161</v>
      </c>
      <c r="H849" s="124"/>
      <c r="I849" s="128" t="s">
        <v>3436</v>
      </c>
      <c r="J849" s="124"/>
      <c r="K849" s="124"/>
      <c r="L849" s="124"/>
      <c r="M849" s="124"/>
      <c r="N849" s="213">
        <v>0</v>
      </c>
      <c r="O849" s="213">
        <v>1185</v>
      </c>
      <c r="P849" s="124" t="s">
        <v>1315</v>
      </c>
    </row>
    <row r="850" spans="1:16" ht="63.75">
      <c r="A850" s="266">
        <v>592</v>
      </c>
      <c r="B850" s="124"/>
      <c r="C850" s="125" t="s">
        <v>862</v>
      </c>
      <c r="D850" s="119">
        <v>43109</v>
      </c>
      <c r="E850" s="120" t="s">
        <v>2263</v>
      </c>
      <c r="F850" s="120" t="s">
        <v>3</v>
      </c>
      <c r="G850" s="120">
        <v>1586166</v>
      </c>
      <c r="H850" s="124"/>
      <c r="I850" s="128" t="s">
        <v>3437</v>
      </c>
      <c r="J850" s="124"/>
      <c r="K850" s="124"/>
      <c r="L850" s="124"/>
      <c r="M850" s="124"/>
      <c r="N850" s="213">
        <v>0</v>
      </c>
      <c r="O850" s="213">
        <v>25496</v>
      </c>
      <c r="P850" s="124" t="s">
        <v>1315</v>
      </c>
    </row>
    <row r="851" spans="1:16" ht="63.75">
      <c r="A851" s="266">
        <v>86</v>
      </c>
      <c r="B851" s="124"/>
      <c r="C851" s="125" t="s">
        <v>710</v>
      </c>
      <c r="D851" s="119">
        <v>43109</v>
      </c>
      <c r="E851" s="120" t="s">
        <v>2264</v>
      </c>
      <c r="F851" s="120" t="s">
        <v>3</v>
      </c>
      <c r="G851" s="120">
        <v>1586174</v>
      </c>
      <c r="H851" s="124"/>
      <c r="I851" s="128" t="s">
        <v>3438</v>
      </c>
      <c r="J851" s="124"/>
      <c r="K851" s="124"/>
      <c r="L851" s="124"/>
      <c r="M851" s="124"/>
      <c r="N851" s="213">
        <v>0</v>
      </c>
      <c r="O851" s="213">
        <v>716558.3</v>
      </c>
      <c r="P851" s="124" t="s">
        <v>1315</v>
      </c>
    </row>
    <row r="852" spans="1:16" ht="63.75">
      <c r="A852" s="266" t="s">
        <v>619</v>
      </c>
      <c r="B852" s="124"/>
      <c r="C852" s="125" t="s">
        <v>713</v>
      </c>
      <c r="D852" s="119">
        <v>43109</v>
      </c>
      <c r="E852" s="120" t="s">
        <v>2265</v>
      </c>
      <c r="F852" s="120" t="s">
        <v>3</v>
      </c>
      <c r="G852" s="120">
        <v>1586179</v>
      </c>
      <c r="H852" s="124"/>
      <c r="I852" s="128" t="s">
        <v>3439</v>
      </c>
      <c r="J852" s="124"/>
      <c r="K852" s="124"/>
      <c r="L852" s="124"/>
      <c r="M852" s="124"/>
      <c r="N852" s="213">
        <v>0</v>
      </c>
      <c r="O852" s="213">
        <v>6281.81</v>
      </c>
      <c r="P852" s="124" t="s">
        <v>1315</v>
      </c>
    </row>
    <row r="853" spans="1:16" ht="51">
      <c r="A853" s="266">
        <v>86</v>
      </c>
      <c r="B853" s="124"/>
      <c r="C853" s="125" t="s">
        <v>710</v>
      </c>
      <c r="D853" s="119">
        <v>43109</v>
      </c>
      <c r="E853" s="120" t="s">
        <v>2266</v>
      </c>
      <c r="F853" s="120" t="s">
        <v>3</v>
      </c>
      <c r="G853" s="120">
        <v>1586216</v>
      </c>
      <c r="H853" s="124"/>
      <c r="I853" s="128" t="s">
        <v>3440</v>
      </c>
      <c r="J853" s="124"/>
      <c r="K853" s="124"/>
      <c r="L853" s="124"/>
      <c r="M853" s="124"/>
      <c r="N853" s="213">
        <v>0</v>
      </c>
      <c r="O853" s="213">
        <v>3130</v>
      </c>
      <c r="P853" s="124" t="s">
        <v>1315</v>
      </c>
    </row>
    <row r="854" spans="1:16" ht="63.75">
      <c r="A854" s="266">
        <v>291</v>
      </c>
      <c r="B854" s="124"/>
      <c r="C854" s="125" t="s">
        <v>794</v>
      </c>
      <c r="D854" s="119">
        <v>43109</v>
      </c>
      <c r="E854" s="120" t="s">
        <v>2267</v>
      </c>
      <c r="F854" s="120" t="s">
        <v>3</v>
      </c>
      <c r="G854" s="120">
        <v>1586224</v>
      </c>
      <c r="H854" s="124"/>
      <c r="I854" s="128" t="s">
        <v>3441</v>
      </c>
      <c r="J854" s="124"/>
      <c r="K854" s="124"/>
      <c r="L854" s="124"/>
      <c r="M854" s="124"/>
      <c r="N854" s="213">
        <v>0</v>
      </c>
      <c r="O854" s="213">
        <v>89989.9</v>
      </c>
      <c r="P854" s="124" t="s">
        <v>1315</v>
      </c>
    </row>
    <row r="855" spans="1:16" ht="51">
      <c r="A855" s="266" t="s">
        <v>619</v>
      </c>
      <c r="B855" s="124"/>
      <c r="C855" s="125" t="s">
        <v>713</v>
      </c>
      <c r="D855" s="119">
        <v>43109</v>
      </c>
      <c r="E855" s="120" t="s">
        <v>2268</v>
      </c>
      <c r="F855" s="120" t="s">
        <v>3</v>
      </c>
      <c r="G855" s="120">
        <v>1586112</v>
      </c>
      <c r="H855" s="124"/>
      <c r="I855" s="128" t="s">
        <v>3442</v>
      </c>
      <c r="J855" s="124"/>
      <c r="K855" s="124"/>
      <c r="L855" s="124"/>
      <c r="M855" s="124"/>
      <c r="N855" s="213">
        <v>0</v>
      </c>
      <c r="O855" s="213">
        <v>262.39999999999998</v>
      </c>
      <c r="P855" s="124" t="s">
        <v>1315</v>
      </c>
    </row>
    <row r="856" spans="1:16" ht="51">
      <c r="A856" s="266" t="s">
        <v>619</v>
      </c>
      <c r="B856" s="124"/>
      <c r="C856" s="125" t="s">
        <v>713</v>
      </c>
      <c r="D856" s="119">
        <v>43109</v>
      </c>
      <c r="E856" s="120" t="s">
        <v>2269</v>
      </c>
      <c r="F856" s="120" t="s">
        <v>3</v>
      </c>
      <c r="G856" s="120">
        <v>1586115</v>
      </c>
      <c r="H856" s="124"/>
      <c r="I856" s="128" t="s">
        <v>3443</v>
      </c>
      <c r="J856" s="124"/>
      <c r="K856" s="124"/>
      <c r="L856" s="124"/>
      <c r="M856" s="124"/>
      <c r="N856" s="213">
        <v>0</v>
      </c>
      <c r="O856" s="213">
        <v>208.4</v>
      </c>
      <c r="P856" s="124" t="s">
        <v>1315</v>
      </c>
    </row>
    <row r="857" spans="1:16" ht="51">
      <c r="A857" s="266" t="s">
        <v>619</v>
      </c>
      <c r="B857" s="124"/>
      <c r="C857" s="125" t="s">
        <v>713</v>
      </c>
      <c r="D857" s="119">
        <v>43109</v>
      </c>
      <c r="E857" s="120" t="s">
        <v>2270</v>
      </c>
      <c r="F857" s="120" t="s">
        <v>3</v>
      </c>
      <c r="G857" s="120">
        <v>1586127</v>
      </c>
      <c r="H857" s="124"/>
      <c r="I857" s="128" t="s">
        <v>3444</v>
      </c>
      <c r="J857" s="124"/>
      <c r="K857" s="124"/>
      <c r="L857" s="124"/>
      <c r="M857" s="124"/>
      <c r="N857" s="213">
        <v>0</v>
      </c>
      <c r="O857" s="213">
        <v>279.8</v>
      </c>
      <c r="P857" s="124" t="s">
        <v>1315</v>
      </c>
    </row>
    <row r="858" spans="1:16" ht="63.75">
      <c r="A858" s="266" t="s">
        <v>619</v>
      </c>
      <c r="B858" s="124"/>
      <c r="C858" s="125" t="s">
        <v>713</v>
      </c>
      <c r="D858" s="119">
        <v>43109</v>
      </c>
      <c r="E858" s="120" t="s">
        <v>2271</v>
      </c>
      <c r="F858" s="120" t="s">
        <v>3</v>
      </c>
      <c r="G858" s="120">
        <v>1586154</v>
      </c>
      <c r="H858" s="124"/>
      <c r="I858" s="128" t="s">
        <v>3445</v>
      </c>
      <c r="J858" s="124"/>
      <c r="K858" s="124"/>
      <c r="L858" s="124"/>
      <c r="M858" s="124"/>
      <c r="N858" s="213">
        <v>0</v>
      </c>
      <c r="O858" s="213">
        <v>193</v>
      </c>
      <c r="P858" s="124" t="s">
        <v>1315</v>
      </c>
    </row>
    <row r="859" spans="1:16" ht="51">
      <c r="A859" s="266">
        <v>20</v>
      </c>
      <c r="B859" s="124"/>
      <c r="C859" s="125" t="s">
        <v>693</v>
      </c>
      <c r="D859" s="119">
        <v>43109</v>
      </c>
      <c r="E859" s="120" t="s">
        <v>2272</v>
      </c>
      <c r="F859" s="120" t="s">
        <v>3</v>
      </c>
      <c r="G859" s="120">
        <v>1586180</v>
      </c>
      <c r="H859" s="124"/>
      <c r="I859" s="128" t="s">
        <v>3446</v>
      </c>
      <c r="J859" s="124"/>
      <c r="K859" s="124"/>
      <c r="L859" s="124"/>
      <c r="M859" s="124"/>
      <c r="N859" s="213">
        <v>0</v>
      </c>
      <c r="O859" s="213">
        <v>241.15</v>
      </c>
      <c r="P859" s="124" t="s">
        <v>1315</v>
      </c>
    </row>
    <row r="860" spans="1:16" ht="51">
      <c r="A860" s="266">
        <v>20</v>
      </c>
      <c r="B860" s="124"/>
      <c r="C860" s="125" t="s">
        <v>693</v>
      </c>
      <c r="D860" s="119">
        <v>43109</v>
      </c>
      <c r="E860" s="120" t="s">
        <v>2273</v>
      </c>
      <c r="F860" s="120" t="s">
        <v>3</v>
      </c>
      <c r="G860" s="120">
        <v>1586181</v>
      </c>
      <c r="H860" s="124"/>
      <c r="I860" s="128" t="s">
        <v>3447</v>
      </c>
      <c r="J860" s="124"/>
      <c r="K860" s="124"/>
      <c r="L860" s="124"/>
      <c r="M860" s="124"/>
      <c r="N860" s="213">
        <v>0</v>
      </c>
      <c r="O860" s="213">
        <v>48.23</v>
      </c>
      <c r="P860" s="124" t="s">
        <v>1315</v>
      </c>
    </row>
    <row r="861" spans="1:16" ht="51">
      <c r="A861" s="266">
        <v>20</v>
      </c>
      <c r="B861" s="124"/>
      <c r="C861" s="125" t="s">
        <v>693</v>
      </c>
      <c r="D861" s="119">
        <v>43109</v>
      </c>
      <c r="E861" s="120" t="s">
        <v>2274</v>
      </c>
      <c r="F861" s="120" t="s">
        <v>3</v>
      </c>
      <c r="G861" s="120">
        <v>1586187</v>
      </c>
      <c r="H861" s="124"/>
      <c r="I861" s="128" t="s">
        <v>3448</v>
      </c>
      <c r="J861" s="124"/>
      <c r="K861" s="124"/>
      <c r="L861" s="124"/>
      <c r="M861" s="124"/>
      <c r="N861" s="213">
        <v>0</v>
      </c>
      <c r="O861" s="213">
        <v>150</v>
      </c>
      <c r="P861" s="124" t="s">
        <v>1315</v>
      </c>
    </row>
    <row r="862" spans="1:16" ht="38.25">
      <c r="A862" s="266">
        <v>86</v>
      </c>
      <c r="B862" s="124"/>
      <c r="C862" s="125" t="s">
        <v>710</v>
      </c>
      <c r="D862" s="119">
        <v>43109</v>
      </c>
      <c r="E862" s="120" t="s">
        <v>2275</v>
      </c>
      <c r="F862" s="120" t="s">
        <v>3</v>
      </c>
      <c r="G862" s="120">
        <v>1586218</v>
      </c>
      <c r="H862" s="124"/>
      <c r="I862" s="128" t="s">
        <v>3449</v>
      </c>
      <c r="J862" s="124"/>
      <c r="K862" s="124"/>
      <c r="L862" s="124"/>
      <c r="M862" s="124"/>
      <c r="N862" s="213">
        <v>0</v>
      </c>
      <c r="O862" s="213">
        <v>3098.44</v>
      </c>
      <c r="P862" s="124" t="s">
        <v>1315</v>
      </c>
    </row>
    <row r="863" spans="1:16" ht="38.25">
      <c r="A863" s="266">
        <v>86</v>
      </c>
      <c r="B863" s="124"/>
      <c r="C863" s="125" t="s">
        <v>710</v>
      </c>
      <c r="D863" s="119">
        <v>43109</v>
      </c>
      <c r="E863" s="120" t="s">
        <v>2276</v>
      </c>
      <c r="F863" s="120" t="s">
        <v>3</v>
      </c>
      <c r="G863" s="120">
        <v>1586219</v>
      </c>
      <c r="H863" s="124"/>
      <c r="I863" s="128" t="s">
        <v>3449</v>
      </c>
      <c r="J863" s="124"/>
      <c r="K863" s="124"/>
      <c r="L863" s="124"/>
      <c r="M863" s="124"/>
      <c r="N863" s="213">
        <v>0</v>
      </c>
      <c r="O863" s="213">
        <v>1440</v>
      </c>
      <c r="P863" s="124" t="s">
        <v>1315</v>
      </c>
    </row>
    <row r="864" spans="1:16" ht="38.25">
      <c r="A864" s="266">
        <v>86</v>
      </c>
      <c r="B864" s="124"/>
      <c r="C864" s="125" t="s">
        <v>710</v>
      </c>
      <c r="D864" s="119">
        <v>43109</v>
      </c>
      <c r="E864" s="120" t="s">
        <v>2277</v>
      </c>
      <c r="F864" s="120" t="s">
        <v>3</v>
      </c>
      <c r="G864" s="120">
        <v>1586222</v>
      </c>
      <c r="H864" s="124"/>
      <c r="I864" s="128" t="s">
        <v>3450</v>
      </c>
      <c r="J864" s="124"/>
      <c r="K864" s="124"/>
      <c r="L864" s="124"/>
      <c r="M864" s="124"/>
      <c r="N864" s="213">
        <v>0</v>
      </c>
      <c r="O864" s="213">
        <v>27148.66</v>
      </c>
      <c r="P864" s="124" t="s">
        <v>1315</v>
      </c>
    </row>
    <row r="865" spans="1:16" ht="38.25">
      <c r="A865" s="266">
        <v>86</v>
      </c>
      <c r="B865" s="124"/>
      <c r="C865" s="125" t="s">
        <v>710</v>
      </c>
      <c r="D865" s="119">
        <v>43109</v>
      </c>
      <c r="E865" s="120" t="s">
        <v>2278</v>
      </c>
      <c r="F865" s="120" t="s">
        <v>3</v>
      </c>
      <c r="G865" s="120">
        <v>1586223</v>
      </c>
      <c r="H865" s="124"/>
      <c r="I865" s="128" t="s">
        <v>3449</v>
      </c>
      <c r="J865" s="124"/>
      <c r="K865" s="124"/>
      <c r="L865" s="124"/>
      <c r="M865" s="124"/>
      <c r="N865" s="213">
        <v>0</v>
      </c>
      <c r="O865" s="213">
        <v>324</v>
      </c>
      <c r="P865" s="124" t="s">
        <v>1315</v>
      </c>
    </row>
    <row r="866" spans="1:16" ht="38.25">
      <c r="A866" s="266">
        <v>86</v>
      </c>
      <c r="B866" s="124"/>
      <c r="C866" s="125" t="s">
        <v>710</v>
      </c>
      <c r="D866" s="119">
        <v>43109</v>
      </c>
      <c r="E866" s="120" t="s">
        <v>2279</v>
      </c>
      <c r="F866" s="120" t="s">
        <v>3</v>
      </c>
      <c r="G866" s="120">
        <v>1586226</v>
      </c>
      <c r="H866" s="124"/>
      <c r="I866" s="128" t="s">
        <v>3451</v>
      </c>
      <c r="J866" s="124"/>
      <c r="K866" s="124"/>
      <c r="L866" s="124"/>
      <c r="M866" s="124"/>
      <c r="N866" s="213">
        <v>0</v>
      </c>
      <c r="O866" s="213">
        <v>10</v>
      </c>
      <c r="P866" s="124" t="s">
        <v>1315</v>
      </c>
    </row>
    <row r="867" spans="1:16" ht="51">
      <c r="A867" s="266" t="s">
        <v>619</v>
      </c>
      <c r="B867" s="124"/>
      <c r="C867" s="125" t="s">
        <v>713</v>
      </c>
      <c r="D867" s="119">
        <v>43109</v>
      </c>
      <c r="E867" s="120" t="s">
        <v>2280</v>
      </c>
      <c r="F867" s="120" t="s">
        <v>3</v>
      </c>
      <c r="G867" s="120">
        <v>1586244</v>
      </c>
      <c r="H867" s="124"/>
      <c r="I867" s="128" t="s">
        <v>3452</v>
      </c>
      <c r="J867" s="124"/>
      <c r="K867" s="124"/>
      <c r="L867" s="124"/>
      <c r="M867" s="124"/>
      <c r="N867" s="213">
        <v>0</v>
      </c>
      <c r="O867" s="213">
        <v>262.37</v>
      </c>
      <c r="P867" s="124" t="s">
        <v>1315</v>
      </c>
    </row>
    <row r="868" spans="1:16" ht="51">
      <c r="A868" s="266" t="s">
        <v>619</v>
      </c>
      <c r="B868" s="124"/>
      <c r="C868" s="125" t="s">
        <v>713</v>
      </c>
      <c r="D868" s="119">
        <v>43109</v>
      </c>
      <c r="E868" s="120" t="s">
        <v>2281</v>
      </c>
      <c r="F868" s="120" t="s">
        <v>3</v>
      </c>
      <c r="G868" s="120">
        <v>1586259</v>
      </c>
      <c r="H868" s="124"/>
      <c r="I868" s="128" t="s">
        <v>3453</v>
      </c>
      <c r="J868" s="124"/>
      <c r="K868" s="124"/>
      <c r="L868" s="124"/>
      <c r="M868" s="124"/>
      <c r="N868" s="213">
        <v>0</v>
      </c>
      <c r="O868" s="213">
        <v>7303.5</v>
      </c>
      <c r="P868" s="124" t="s">
        <v>1315</v>
      </c>
    </row>
    <row r="869" spans="1:16" ht="51">
      <c r="A869" s="266">
        <v>290</v>
      </c>
      <c r="B869" s="124"/>
      <c r="C869" s="125" t="s">
        <v>793</v>
      </c>
      <c r="D869" s="119">
        <v>43109</v>
      </c>
      <c r="E869" s="120" t="s">
        <v>2282</v>
      </c>
      <c r="F869" s="120" t="s">
        <v>3</v>
      </c>
      <c r="G869" s="120">
        <v>1586280</v>
      </c>
      <c r="H869" s="124"/>
      <c r="I869" s="128" t="s">
        <v>3454</v>
      </c>
      <c r="J869" s="124"/>
      <c r="K869" s="124"/>
      <c r="L869" s="124"/>
      <c r="M869" s="124"/>
      <c r="N869" s="213">
        <v>0</v>
      </c>
      <c r="O869" s="213">
        <v>222</v>
      </c>
      <c r="P869" s="124" t="s">
        <v>1315</v>
      </c>
    </row>
    <row r="870" spans="1:16" ht="51">
      <c r="A870" s="266">
        <v>35</v>
      </c>
      <c r="B870" s="124"/>
      <c r="C870" s="125" t="s">
        <v>696</v>
      </c>
      <c r="D870" s="119">
        <v>43109</v>
      </c>
      <c r="E870" s="120" t="s">
        <v>2283</v>
      </c>
      <c r="F870" s="120" t="s">
        <v>3</v>
      </c>
      <c r="G870" s="120">
        <v>1586286</v>
      </c>
      <c r="H870" s="124"/>
      <c r="I870" s="128" t="s">
        <v>1384</v>
      </c>
      <c r="J870" s="124"/>
      <c r="K870" s="124"/>
      <c r="L870" s="124"/>
      <c r="M870" s="124"/>
      <c r="N870" s="213">
        <v>0</v>
      </c>
      <c r="O870" s="213">
        <v>1200</v>
      </c>
      <c r="P870" s="124" t="s">
        <v>1315</v>
      </c>
    </row>
    <row r="871" spans="1:16" ht="51">
      <c r="A871" s="266" t="s">
        <v>619</v>
      </c>
      <c r="B871" s="124"/>
      <c r="C871" s="125" t="s">
        <v>713</v>
      </c>
      <c r="D871" s="119">
        <v>43109</v>
      </c>
      <c r="E871" s="120" t="s">
        <v>2284</v>
      </c>
      <c r="F871" s="120" t="s">
        <v>3</v>
      </c>
      <c r="G871" s="120">
        <v>1586333</v>
      </c>
      <c r="H871" s="124"/>
      <c r="I871" s="128" t="s">
        <v>3455</v>
      </c>
      <c r="J871" s="124"/>
      <c r="K871" s="124"/>
      <c r="L871" s="124"/>
      <c r="M871" s="124"/>
      <c r="N871" s="213">
        <v>0</v>
      </c>
      <c r="O871" s="213">
        <v>384</v>
      </c>
      <c r="P871" s="124" t="s">
        <v>1315</v>
      </c>
    </row>
    <row r="872" spans="1:16" ht="51">
      <c r="A872" s="266" t="s">
        <v>619</v>
      </c>
      <c r="B872" s="124"/>
      <c r="C872" s="125" t="s">
        <v>713</v>
      </c>
      <c r="D872" s="119">
        <v>43109</v>
      </c>
      <c r="E872" s="120" t="s">
        <v>2285</v>
      </c>
      <c r="F872" s="120" t="s">
        <v>3</v>
      </c>
      <c r="G872" s="120">
        <v>1586345</v>
      </c>
      <c r="H872" s="124"/>
      <c r="I872" s="128" t="s">
        <v>3456</v>
      </c>
      <c r="J872" s="124"/>
      <c r="K872" s="124"/>
      <c r="L872" s="124"/>
      <c r="M872" s="124"/>
      <c r="N872" s="213">
        <v>0</v>
      </c>
      <c r="O872" s="213">
        <v>100</v>
      </c>
      <c r="P872" s="124" t="s">
        <v>1315</v>
      </c>
    </row>
    <row r="873" spans="1:16" ht="38.25">
      <c r="A873" s="266">
        <v>16</v>
      </c>
      <c r="B873" s="124"/>
      <c r="C873" s="125" t="s">
        <v>692</v>
      </c>
      <c r="D873" s="119">
        <v>43109</v>
      </c>
      <c r="E873" s="120" t="s">
        <v>2286</v>
      </c>
      <c r="F873" s="120" t="s">
        <v>3</v>
      </c>
      <c r="G873" s="120">
        <v>1586346</v>
      </c>
      <c r="H873" s="124"/>
      <c r="I873" s="128" t="s">
        <v>3457</v>
      </c>
      <c r="J873" s="124"/>
      <c r="K873" s="124"/>
      <c r="L873" s="124"/>
      <c r="M873" s="124"/>
      <c r="N873" s="213">
        <v>0</v>
      </c>
      <c r="O873" s="213">
        <v>229.5</v>
      </c>
      <c r="P873" s="124" t="s">
        <v>1315</v>
      </c>
    </row>
    <row r="874" spans="1:16" ht="51">
      <c r="A874" s="266">
        <v>35</v>
      </c>
      <c r="B874" s="124"/>
      <c r="C874" s="125" t="s">
        <v>696</v>
      </c>
      <c r="D874" s="119">
        <v>43109</v>
      </c>
      <c r="E874" s="120" t="s">
        <v>2287</v>
      </c>
      <c r="F874" s="120" t="s">
        <v>3</v>
      </c>
      <c r="G874" s="120">
        <v>1586350</v>
      </c>
      <c r="H874" s="124"/>
      <c r="I874" s="128" t="s">
        <v>3458</v>
      </c>
      <c r="J874" s="124"/>
      <c r="K874" s="124"/>
      <c r="L874" s="124"/>
      <c r="M874" s="124"/>
      <c r="N874" s="213">
        <v>0</v>
      </c>
      <c r="O874" s="213">
        <v>72</v>
      </c>
      <c r="P874" s="124" t="s">
        <v>1315</v>
      </c>
    </row>
    <row r="875" spans="1:16" ht="38.25">
      <c r="A875" s="266">
        <v>35</v>
      </c>
      <c r="B875" s="124"/>
      <c r="C875" s="125" t="s">
        <v>696</v>
      </c>
      <c r="D875" s="119">
        <v>43109</v>
      </c>
      <c r="E875" s="120" t="s">
        <v>2288</v>
      </c>
      <c r="F875" s="120" t="s">
        <v>3</v>
      </c>
      <c r="G875" s="120">
        <v>1586351</v>
      </c>
      <c r="H875" s="124"/>
      <c r="I875" s="128" t="s">
        <v>3459</v>
      </c>
      <c r="J875" s="124"/>
      <c r="K875" s="124"/>
      <c r="L875" s="124"/>
      <c r="M875" s="124"/>
      <c r="N875" s="213">
        <v>0</v>
      </c>
      <c r="O875" s="213">
        <v>609</v>
      </c>
      <c r="P875" s="124" t="s">
        <v>1315</v>
      </c>
    </row>
    <row r="876" spans="1:16" ht="51">
      <c r="A876" s="266" t="s">
        <v>619</v>
      </c>
      <c r="B876" s="124"/>
      <c r="C876" s="125" t="s">
        <v>713</v>
      </c>
      <c r="D876" s="119">
        <v>43109</v>
      </c>
      <c r="E876" s="120" t="s">
        <v>2289</v>
      </c>
      <c r="F876" s="120" t="s">
        <v>3</v>
      </c>
      <c r="G876" s="120">
        <v>1586352</v>
      </c>
      <c r="H876" s="124"/>
      <c r="I876" s="128" t="s">
        <v>3460</v>
      </c>
      <c r="J876" s="124"/>
      <c r="K876" s="124"/>
      <c r="L876" s="124"/>
      <c r="M876" s="124"/>
      <c r="N876" s="213">
        <v>0</v>
      </c>
      <c r="O876" s="213">
        <v>4013.53</v>
      </c>
      <c r="P876" s="124" t="s">
        <v>1315</v>
      </c>
    </row>
    <row r="877" spans="1:16" ht="51">
      <c r="A877" s="266">
        <v>35</v>
      </c>
      <c r="B877" s="124"/>
      <c r="C877" s="125" t="s">
        <v>696</v>
      </c>
      <c r="D877" s="119">
        <v>43109</v>
      </c>
      <c r="E877" s="120" t="s">
        <v>2290</v>
      </c>
      <c r="F877" s="120" t="s">
        <v>3</v>
      </c>
      <c r="G877" s="120">
        <v>1586353</v>
      </c>
      <c r="H877" s="124"/>
      <c r="I877" s="128" t="s">
        <v>3461</v>
      </c>
      <c r="J877" s="124"/>
      <c r="K877" s="124"/>
      <c r="L877" s="124"/>
      <c r="M877" s="124"/>
      <c r="N877" s="213">
        <v>0</v>
      </c>
      <c r="O877" s="213">
        <v>101.76</v>
      </c>
      <c r="P877" s="124" t="s">
        <v>1315</v>
      </c>
    </row>
    <row r="878" spans="1:16" ht="51">
      <c r="A878" s="266" t="s">
        <v>619</v>
      </c>
      <c r="B878" s="124"/>
      <c r="C878" s="125" t="s">
        <v>713</v>
      </c>
      <c r="D878" s="119">
        <v>43109</v>
      </c>
      <c r="E878" s="120" t="s">
        <v>2291</v>
      </c>
      <c r="F878" s="120" t="s">
        <v>3</v>
      </c>
      <c r="G878" s="120">
        <v>1586383</v>
      </c>
      <c r="H878" s="124"/>
      <c r="I878" s="128" t="s">
        <v>3462</v>
      </c>
      <c r="J878" s="124"/>
      <c r="K878" s="124"/>
      <c r="L878" s="124"/>
      <c r="M878" s="124"/>
      <c r="N878" s="213">
        <v>0</v>
      </c>
      <c r="O878" s="213">
        <v>153.28</v>
      </c>
      <c r="P878" s="124" t="s">
        <v>1315</v>
      </c>
    </row>
    <row r="879" spans="1:16" ht="51">
      <c r="A879" s="266" t="s">
        <v>619</v>
      </c>
      <c r="B879" s="124"/>
      <c r="C879" s="125" t="s">
        <v>713</v>
      </c>
      <c r="D879" s="119">
        <v>43109</v>
      </c>
      <c r="E879" s="120" t="s">
        <v>2292</v>
      </c>
      <c r="F879" s="120" t="s">
        <v>3</v>
      </c>
      <c r="G879" s="120">
        <v>1586393</v>
      </c>
      <c r="H879" s="124"/>
      <c r="I879" s="128" t="s">
        <v>3463</v>
      </c>
      <c r="J879" s="124"/>
      <c r="K879" s="124"/>
      <c r="L879" s="124"/>
      <c r="M879" s="124"/>
      <c r="N879" s="213">
        <v>0</v>
      </c>
      <c r="O879" s="213">
        <v>242.73</v>
      </c>
      <c r="P879" s="124" t="s">
        <v>1315</v>
      </c>
    </row>
    <row r="880" spans="1:16" ht="51">
      <c r="A880" s="266">
        <v>592</v>
      </c>
      <c r="B880" s="124"/>
      <c r="C880" s="125" t="s">
        <v>862</v>
      </c>
      <c r="D880" s="119">
        <v>43109</v>
      </c>
      <c r="E880" s="120" t="s">
        <v>2293</v>
      </c>
      <c r="F880" s="120" t="s">
        <v>3</v>
      </c>
      <c r="G880" s="120">
        <v>1586411</v>
      </c>
      <c r="H880" s="124"/>
      <c r="I880" s="128" t="s">
        <v>3464</v>
      </c>
      <c r="J880" s="124"/>
      <c r="K880" s="124"/>
      <c r="L880" s="124"/>
      <c r="M880" s="124"/>
      <c r="N880" s="213">
        <v>0</v>
      </c>
      <c r="O880" s="213">
        <v>373</v>
      </c>
      <c r="P880" s="124" t="s">
        <v>1315</v>
      </c>
    </row>
    <row r="881" spans="1:16" ht="51">
      <c r="A881" s="266" t="s">
        <v>619</v>
      </c>
      <c r="B881" s="124"/>
      <c r="C881" s="125" t="s">
        <v>713</v>
      </c>
      <c r="D881" s="119">
        <v>43109</v>
      </c>
      <c r="E881" s="120" t="s">
        <v>2294</v>
      </c>
      <c r="F881" s="120" t="s">
        <v>3</v>
      </c>
      <c r="G881" s="120">
        <v>1586416</v>
      </c>
      <c r="H881" s="124"/>
      <c r="I881" s="128" t="s">
        <v>3465</v>
      </c>
      <c r="J881" s="124"/>
      <c r="K881" s="124"/>
      <c r="L881" s="124"/>
      <c r="M881" s="124"/>
      <c r="N881" s="213">
        <v>0</v>
      </c>
      <c r="O881" s="213">
        <v>66.900000000000006</v>
      </c>
      <c r="P881" s="124" t="s">
        <v>1315</v>
      </c>
    </row>
    <row r="882" spans="1:16" ht="63.75">
      <c r="A882" s="266" t="s">
        <v>619</v>
      </c>
      <c r="B882" s="124"/>
      <c r="C882" s="125" t="s">
        <v>713</v>
      </c>
      <c r="D882" s="119">
        <v>43110</v>
      </c>
      <c r="E882" s="120" t="s">
        <v>2295</v>
      </c>
      <c r="F882" s="120" t="s">
        <v>3</v>
      </c>
      <c r="G882" s="120">
        <v>1586586</v>
      </c>
      <c r="H882" s="124"/>
      <c r="I882" s="128" t="s">
        <v>3466</v>
      </c>
      <c r="J882" s="124"/>
      <c r="K882" s="124"/>
      <c r="L882" s="124"/>
      <c r="M882" s="124"/>
      <c r="N882" s="213">
        <v>0</v>
      </c>
      <c r="O882" s="213">
        <v>15670.01</v>
      </c>
      <c r="P882" s="124" t="s">
        <v>1315</v>
      </c>
    </row>
    <row r="883" spans="1:16" ht="63.75">
      <c r="A883" s="266">
        <v>10</v>
      </c>
      <c r="B883" s="124"/>
      <c r="C883" s="125" t="s">
        <v>690</v>
      </c>
      <c r="D883" s="119">
        <v>43110</v>
      </c>
      <c r="E883" s="120" t="s">
        <v>2296</v>
      </c>
      <c r="F883" s="120" t="s">
        <v>3</v>
      </c>
      <c r="G883" s="120">
        <v>1586587</v>
      </c>
      <c r="H883" s="124"/>
      <c r="I883" s="128" t="s">
        <v>3467</v>
      </c>
      <c r="J883" s="124"/>
      <c r="K883" s="124"/>
      <c r="L883" s="124"/>
      <c r="M883" s="124"/>
      <c r="N883" s="213">
        <v>0</v>
      </c>
      <c r="O883" s="213">
        <v>14397.75</v>
      </c>
      <c r="P883" s="124" t="s">
        <v>1315</v>
      </c>
    </row>
    <row r="884" spans="1:16" ht="51">
      <c r="A884" s="266">
        <v>10</v>
      </c>
      <c r="B884" s="124"/>
      <c r="C884" s="125" t="s">
        <v>690</v>
      </c>
      <c r="D884" s="119">
        <v>43110</v>
      </c>
      <c r="E884" s="120" t="s">
        <v>2297</v>
      </c>
      <c r="F884" s="120" t="s">
        <v>3</v>
      </c>
      <c r="G884" s="120">
        <v>1586592</v>
      </c>
      <c r="H884" s="124"/>
      <c r="I884" s="128" t="s">
        <v>3468</v>
      </c>
      <c r="J884" s="124"/>
      <c r="K884" s="124"/>
      <c r="L884" s="124"/>
      <c r="M884" s="124"/>
      <c r="N884" s="213">
        <v>0</v>
      </c>
      <c r="O884" s="213">
        <v>45.23</v>
      </c>
      <c r="P884" s="124" t="s">
        <v>1315</v>
      </c>
    </row>
    <row r="885" spans="1:16" ht="63.75">
      <c r="A885" s="266">
        <v>35</v>
      </c>
      <c r="B885" s="124"/>
      <c r="C885" s="125" t="s">
        <v>696</v>
      </c>
      <c r="D885" s="119">
        <v>43110</v>
      </c>
      <c r="E885" s="120" t="s">
        <v>2298</v>
      </c>
      <c r="F885" s="120" t="s">
        <v>3</v>
      </c>
      <c r="G885" s="120">
        <v>1586625</v>
      </c>
      <c r="H885" s="124"/>
      <c r="I885" s="128" t="s">
        <v>3469</v>
      </c>
      <c r="J885" s="124"/>
      <c r="K885" s="124"/>
      <c r="L885" s="124"/>
      <c r="M885" s="124"/>
      <c r="N885" s="213">
        <v>0</v>
      </c>
      <c r="O885" s="213">
        <v>10000</v>
      </c>
      <c r="P885" s="124" t="s">
        <v>1315</v>
      </c>
    </row>
    <row r="886" spans="1:16" ht="51">
      <c r="A886" s="266">
        <v>35</v>
      </c>
      <c r="B886" s="124"/>
      <c r="C886" s="125" t="s">
        <v>696</v>
      </c>
      <c r="D886" s="119">
        <v>43110</v>
      </c>
      <c r="E886" s="120" t="s">
        <v>2299</v>
      </c>
      <c r="F886" s="120" t="s">
        <v>3</v>
      </c>
      <c r="G886" s="120">
        <v>1586630</v>
      </c>
      <c r="H886" s="124"/>
      <c r="I886" s="128" t="s">
        <v>3470</v>
      </c>
      <c r="J886" s="124"/>
      <c r="K886" s="124"/>
      <c r="L886" s="124"/>
      <c r="M886" s="124"/>
      <c r="N886" s="213">
        <v>0</v>
      </c>
      <c r="O886" s="213">
        <v>17540</v>
      </c>
      <c r="P886" s="124" t="s">
        <v>1315</v>
      </c>
    </row>
    <row r="887" spans="1:16" ht="51">
      <c r="A887" s="266">
        <v>582</v>
      </c>
      <c r="B887" s="124"/>
      <c r="C887" s="125" t="s">
        <v>856</v>
      </c>
      <c r="D887" s="119">
        <v>43110</v>
      </c>
      <c r="E887" s="120" t="s">
        <v>2300</v>
      </c>
      <c r="F887" s="120" t="s">
        <v>3</v>
      </c>
      <c r="G887" s="120">
        <v>1586667</v>
      </c>
      <c r="H887" s="124"/>
      <c r="I887" s="128" t="s">
        <v>3471</v>
      </c>
      <c r="J887" s="124"/>
      <c r="K887" s="124"/>
      <c r="L887" s="124"/>
      <c r="M887" s="124"/>
      <c r="N887" s="213">
        <v>0</v>
      </c>
      <c r="O887" s="213">
        <v>2602</v>
      </c>
      <c r="P887" s="124" t="s">
        <v>1315</v>
      </c>
    </row>
    <row r="888" spans="1:16" ht="51">
      <c r="A888" s="266" t="s">
        <v>626</v>
      </c>
      <c r="B888" s="124"/>
      <c r="C888" s="125" t="s">
        <v>1234</v>
      </c>
      <c r="D888" s="119">
        <v>43110</v>
      </c>
      <c r="E888" s="120" t="s">
        <v>2301</v>
      </c>
      <c r="F888" s="120" t="s">
        <v>3</v>
      </c>
      <c r="G888" s="120">
        <v>1586682</v>
      </c>
      <c r="H888" s="124"/>
      <c r="I888" s="128" t="s">
        <v>3472</v>
      </c>
      <c r="J888" s="124"/>
      <c r="K888" s="124"/>
      <c r="L888" s="124"/>
      <c r="M888" s="124"/>
      <c r="N888" s="213">
        <v>0</v>
      </c>
      <c r="O888" s="213">
        <v>3372.54</v>
      </c>
      <c r="P888" s="124" t="s">
        <v>1315</v>
      </c>
    </row>
    <row r="889" spans="1:16" ht="51">
      <c r="A889" s="266" t="s">
        <v>626</v>
      </c>
      <c r="B889" s="124"/>
      <c r="C889" s="125" t="s">
        <v>1234</v>
      </c>
      <c r="D889" s="119">
        <v>43110</v>
      </c>
      <c r="E889" s="120" t="s">
        <v>2302</v>
      </c>
      <c r="F889" s="120" t="s">
        <v>3</v>
      </c>
      <c r="G889" s="120">
        <v>1586683</v>
      </c>
      <c r="H889" s="124"/>
      <c r="I889" s="128" t="s">
        <v>3473</v>
      </c>
      <c r="J889" s="124"/>
      <c r="K889" s="124"/>
      <c r="L889" s="124"/>
      <c r="M889" s="124"/>
      <c r="N889" s="213">
        <v>0</v>
      </c>
      <c r="O889" s="213">
        <v>222441.12</v>
      </c>
      <c r="P889" s="124" t="s">
        <v>1315</v>
      </c>
    </row>
    <row r="890" spans="1:16" ht="63.75">
      <c r="A890" s="266">
        <v>86</v>
      </c>
      <c r="B890" s="124"/>
      <c r="C890" s="125" t="s">
        <v>710</v>
      </c>
      <c r="D890" s="119">
        <v>43110</v>
      </c>
      <c r="E890" s="120" t="s">
        <v>2303</v>
      </c>
      <c r="F890" s="120" t="s">
        <v>3</v>
      </c>
      <c r="G890" s="120">
        <v>1586698</v>
      </c>
      <c r="H890" s="124"/>
      <c r="I890" s="128" t="s">
        <v>3474</v>
      </c>
      <c r="J890" s="124"/>
      <c r="K890" s="124"/>
      <c r="L890" s="124"/>
      <c r="M890" s="124"/>
      <c r="N890" s="213">
        <v>0</v>
      </c>
      <c r="O890" s="213">
        <v>5550</v>
      </c>
      <c r="P890" s="124" t="s">
        <v>1315</v>
      </c>
    </row>
    <row r="891" spans="1:16" ht="63.75">
      <c r="A891" s="266" t="s">
        <v>619</v>
      </c>
      <c r="B891" s="124"/>
      <c r="C891" s="125" t="s">
        <v>713</v>
      </c>
      <c r="D891" s="119">
        <v>43110</v>
      </c>
      <c r="E891" s="120" t="s">
        <v>2304</v>
      </c>
      <c r="F891" s="120" t="s">
        <v>3</v>
      </c>
      <c r="G891" s="120">
        <v>1586703</v>
      </c>
      <c r="H891" s="124"/>
      <c r="I891" s="128" t="s">
        <v>3475</v>
      </c>
      <c r="J891" s="124"/>
      <c r="K891" s="124"/>
      <c r="L891" s="124"/>
      <c r="M891" s="124"/>
      <c r="N891" s="213">
        <v>0</v>
      </c>
      <c r="O891" s="213">
        <v>1853</v>
      </c>
      <c r="P891" s="124" t="s">
        <v>1315</v>
      </c>
    </row>
    <row r="892" spans="1:16" ht="51">
      <c r="A892" s="266" t="s">
        <v>619</v>
      </c>
      <c r="B892" s="124"/>
      <c r="C892" s="125" t="s">
        <v>713</v>
      </c>
      <c r="D892" s="119">
        <v>43110</v>
      </c>
      <c r="E892" s="120" t="s">
        <v>2305</v>
      </c>
      <c r="F892" s="120" t="s">
        <v>3</v>
      </c>
      <c r="G892" s="120">
        <v>1586578</v>
      </c>
      <c r="H892" s="124"/>
      <c r="I892" s="128" t="s">
        <v>3476</v>
      </c>
      <c r="J892" s="124"/>
      <c r="K892" s="124"/>
      <c r="L892" s="124"/>
      <c r="M892" s="124"/>
      <c r="N892" s="213">
        <v>0</v>
      </c>
      <c r="O892" s="213">
        <v>233.4</v>
      </c>
      <c r="P892" s="124" t="s">
        <v>1315</v>
      </c>
    </row>
    <row r="893" spans="1:16" ht="51">
      <c r="A893" s="266" t="s">
        <v>619</v>
      </c>
      <c r="B893" s="124"/>
      <c r="C893" s="125" t="s">
        <v>713</v>
      </c>
      <c r="D893" s="119">
        <v>43110</v>
      </c>
      <c r="E893" s="120" t="s">
        <v>2306</v>
      </c>
      <c r="F893" s="120" t="s">
        <v>3</v>
      </c>
      <c r="G893" s="120">
        <v>1586579</v>
      </c>
      <c r="H893" s="124"/>
      <c r="I893" s="128" t="s">
        <v>3476</v>
      </c>
      <c r="J893" s="124"/>
      <c r="K893" s="124"/>
      <c r="L893" s="124"/>
      <c r="M893" s="124"/>
      <c r="N893" s="213">
        <v>0</v>
      </c>
      <c r="O893" s="213">
        <v>191.4</v>
      </c>
      <c r="P893" s="124" t="s">
        <v>1315</v>
      </c>
    </row>
    <row r="894" spans="1:16" ht="51">
      <c r="A894" s="266" t="s">
        <v>619</v>
      </c>
      <c r="B894" s="124"/>
      <c r="C894" s="125" t="s">
        <v>713</v>
      </c>
      <c r="D894" s="119">
        <v>43110</v>
      </c>
      <c r="E894" s="120" t="s">
        <v>2307</v>
      </c>
      <c r="F894" s="120" t="s">
        <v>3</v>
      </c>
      <c r="G894" s="120">
        <v>1586601</v>
      </c>
      <c r="H894" s="124"/>
      <c r="I894" s="128" t="s">
        <v>3477</v>
      </c>
      <c r="J894" s="124"/>
      <c r="K894" s="124"/>
      <c r="L894" s="124"/>
      <c r="M894" s="124"/>
      <c r="N894" s="213">
        <v>0</v>
      </c>
      <c r="O894" s="213">
        <v>1500</v>
      </c>
      <c r="P894" s="124" t="s">
        <v>1315</v>
      </c>
    </row>
    <row r="895" spans="1:16" ht="51">
      <c r="A895" s="266" t="s">
        <v>619</v>
      </c>
      <c r="B895" s="124"/>
      <c r="C895" s="125" t="s">
        <v>713</v>
      </c>
      <c r="D895" s="119">
        <v>43110</v>
      </c>
      <c r="E895" s="120" t="s">
        <v>2308</v>
      </c>
      <c r="F895" s="120" t="s">
        <v>3</v>
      </c>
      <c r="G895" s="120">
        <v>1586612</v>
      </c>
      <c r="H895" s="124"/>
      <c r="I895" s="128" t="s">
        <v>3478</v>
      </c>
      <c r="J895" s="124"/>
      <c r="K895" s="124"/>
      <c r="L895" s="124"/>
      <c r="M895" s="124"/>
      <c r="N895" s="213">
        <v>0</v>
      </c>
      <c r="O895" s="213">
        <v>819.52</v>
      </c>
      <c r="P895" s="124" t="s">
        <v>1315</v>
      </c>
    </row>
    <row r="896" spans="1:16" ht="38.25">
      <c r="A896" s="266">
        <v>15</v>
      </c>
      <c r="B896" s="124"/>
      <c r="C896" s="125" t="s">
        <v>691</v>
      </c>
      <c r="D896" s="119">
        <v>43110</v>
      </c>
      <c r="E896" s="120" t="s">
        <v>2309</v>
      </c>
      <c r="F896" s="120" t="s">
        <v>3</v>
      </c>
      <c r="G896" s="120">
        <v>1586615</v>
      </c>
      <c r="H896" s="124"/>
      <c r="I896" s="128" t="s">
        <v>3479</v>
      </c>
      <c r="J896" s="124"/>
      <c r="K896" s="124"/>
      <c r="L896" s="124"/>
      <c r="M896" s="124"/>
      <c r="N896" s="213">
        <v>0</v>
      </c>
      <c r="O896" s="213">
        <v>0.09</v>
      </c>
      <c r="P896" s="124" t="s">
        <v>1315</v>
      </c>
    </row>
    <row r="897" spans="1:16" ht="63.75">
      <c r="A897" s="266">
        <v>650</v>
      </c>
      <c r="B897" s="124"/>
      <c r="C897" s="125" t="s">
        <v>232</v>
      </c>
      <c r="D897" s="119">
        <v>43110</v>
      </c>
      <c r="E897" s="120" t="s">
        <v>2310</v>
      </c>
      <c r="F897" s="120" t="s">
        <v>3</v>
      </c>
      <c r="G897" s="120">
        <v>1586664</v>
      </c>
      <c r="H897" s="124"/>
      <c r="I897" s="128" t="s">
        <v>3480</v>
      </c>
      <c r="J897" s="124"/>
      <c r="K897" s="124"/>
      <c r="L897" s="124"/>
      <c r="M897" s="124"/>
      <c r="N897" s="213">
        <v>0</v>
      </c>
      <c r="O897" s="213">
        <v>371</v>
      </c>
      <c r="P897" s="124" t="s">
        <v>1315</v>
      </c>
    </row>
    <row r="898" spans="1:16" ht="51">
      <c r="A898" s="266" t="s">
        <v>619</v>
      </c>
      <c r="B898" s="124"/>
      <c r="C898" s="125" t="s">
        <v>713</v>
      </c>
      <c r="D898" s="119">
        <v>43110</v>
      </c>
      <c r="E898" s="120" t="s">
        <v>2311</v>
      </c>
      <c r="F898" s="120" t="s">
        <v>3</v>
      </c>
      <c r="G898" s="120">
        <v>1586674</v>
      </c>
      <c r="H898" s="124"/>
      <c r="I898" s="128" t="s">
        <v>3481</v>
      </c>
      <c r="J898" s="124"/>
      <c r="K898" s="124"/>
      <c r="L898" s="124"/>
      <c r="M898" s="124"/>
      <c r="N898" s="213">
        <v>0</v>
      </c>
      <c r="O898" s="213">
        <v>275.25</v>
      </c>
      <c r="P898" s="124" t="s">
        <v>1315</v>
      </c>
    </row>
    <row r="899" spans="1:16" ht="51">
      <c r="A899" s="266" t="s">
        <v>619</v>
      </c>
      <c r="B899" s="124"/>
      <c r="C899" s="125" t="s">
        <v>713</v>
      </c>
      <c r="D899" s="119">
        <v>43110</v>
      </c>
      <c r="E899" s="120" t="s">
        <v>2312</v>
      </c>
      <c r="F899" s="120" t="s">
        <v>3</v>
      </c>
      <c r="G899" s="120">
        <v>1586686</v>
      </c>
      <c r="H899" s="124"/>
      <c r="I899" s="128" t="s">
        <v>3482</v>
      </c>
      <c r="J899" s="124"/>
      <c r="K899" s="124"/>
      <c r="L899" s="124"/>
      <c r="M899" s="124"/>
      <c r="N899" s="213">
        <v>0</v>
      </c>
      <c r="O899" s="213">
        <v>157</v>
      </c>
      <c r="P899" s="124" t="s">
        <v>1315</v>
      </c>
    </row>
    <row r="900" spans="1:16" ht="51">
      <c r="A900" s="266" t="s">
        <v>619</v>
      </c>
      <c r="B900" s="124"/>
      <c r="C900" s="125" t="s">
        <v>713</v>
      </c>
      <c r="D900" s="119">
        <v>43110</v>
      </c>
      <c r="E900" s="120" t="s">
        <v>2313</v>
      </c>
      <c r="F900" s="120" t="s">
        <v>3</v>
      </c>
      <c r="G900" s="120">
        <v>1586687</v>
      </c>
      <c r="H900" s="124"/>
      <c r="I900" s="128" t="s">
        <v>3483</v>
      </c>
      <c r="J900" s="124"/>
      <c r="K900" s="124"/>
      <c r="L900" s="124"/>
      <c r="M900" s="124"/>
      <c r="N900" s="213">
        <v>0</v>
      </c>
      <c r="O900" s="213">
        <v>273</v>
      </c>
      <c r="P900" s="124" t="s">
        <v>1315</v>
      </c>
    </row>
    <row r="901" spans="1:16" ht="51">
      <c r="A901" s="266" t="s">
        <v>619</v>
      </c>
      <c r="B901" s="124"/>
      <c r="C901" s="125" t="s">
        <v>713</v>
      </c>
      <c r="D901" s="119">
        <v>43110</v>
      </c>
      <c r="E901" s="120" t="s">
        <v>2314</v>
      </c>
      <c r="F901" s="120" t="s">
        <v>3</v>
      </c>
      <c r="G901" s="120">
        <v>1586700</v>
      </c>
      <c r="H901" s="124"/>
      <c r="I901" s="128" t="s">
        <v>3484</v>
      </c>
      <c r="J901" s="124"/>
      <c r="K901" s="124"/>
      <c r="L901" s="124"/>
      <c r="M901" s="124"/>
      <c r="N901" s="213">
        <v>0</v>
      </c>
      <c r="O901" s="213">
        <v>272.8</v>
      </c>
      <c r="P901" s="124" t="s">
        <v>1315</v>
      </c>
    </row>
    <row r="902" spans="1:16" ht="63.75">
      <c r="A902" s="266" t="s">
        <v>619</v>
      </c>
      <c r="B902" s="124"/>
      <c r="C902" s="125" t="s">
        <v>713</v>
      </c>
      <c r="D902" s="119">
        <v>43110</v>
      </c>
      <c r="E902" s="120" t="s">
        <v>2315</v>
      </c>
      <c r="F902" s="120" t="s">
        <v>3</v>
      </c>
      <c r="G902" s="120">
        <v>1586706</v>
      </c>
      <c r="H902" s="124"/>
      <c r="I902" s="128" t="s">
        <v>3485</v>
      </c>
      <c r="J902" s="124"/>
      <c r="K902" s="124"/>
      <c r="L902" s="124"/>
      <c r="M902" s="124"/>
      <c r="N902" s="213">
        <v>0</v>
      </c>
      <c r="O902" s="213">
        <v>77.040000000000006</v>
      </c>
      <c r="P902" s="124" t="s">
        <v>1315</v>
      </c>
    </row>
    <row r="903" spans="1:16" ht="51">
      <c r="A903" s="266" t="s">
        <v>619</v>
      </c>
      <c r="B903" s="124"/>
      <c r="C903" s="125" t="s">
        <v>713</v>
      </c>
      <c r="D903" s="119">
        <v>43110</v>
      </c>
      <c r="E903" s="120" t="s">
        <v>2316</v>
      </c>
      <c r="F903" s="120" t="s">
        <v>3</v>
      </c>
      <c r="G903" s="120">
        <v>1586720</v>
      </c>
      <c r="H903" s="124"/>
      <c r="I903" s="128" t="s">
        <v>3486</v>
      </c>
      <c r="J903" s="124"/>
      <c r="K903" s="124"/>
      <c r="L903" s="124"/>
      <c r="M903" s="124"/>
      <c r="N903" s="213">
        <v>0</v>
      </c>
      <c r="O903" s="213">
        <v>140</v>
      </c>
      <c r="P903" s="124" t="s">
        <v>1315</v>
      </c>
    </row>
    <row r="904" spans="1:16" ht="51">
      <c r="A904" s="266" t="s">
        <v>619</v>
      </c>
      <c r="B904" s="124"/>
      <c r="C904" s="125" t="s">
        <v>713</v>
      </c>
      <c r="D904" s="119">
        <v>43110</v>
      </c>
      <c r="E904" s="120" t="s">
        <v>2317</v>
      </c>
      <c r="F904" s="120" t="s">
        <v>3</v>
      </c>
      <c r="G904" s="120">
        <v>1586750</v>
      </c>
      <c r="H904" s="124"/>
      <c r="I904" s="128" t="s">
        <v>3487</v>
      </c>
      <c r="J904" s="124"/>
      <c r="K904" s="124"/>
      <c r="L904" s="124"/>
      <c r="M904" s="124"/>
      <c r="N904" s="213">
        <v>0</v>
      </c>
      <c r="O904" s="213">
        <v>187</v>
      </c>
      <c r="P904" s="124" t="s">
        <v>1315</v>
      </c>
    </row>
    <row r="905" spans="1:16" ht="51">
      <c r="A905" s="266" t="s">
        <v>619</v>
      </c>
      <c r="B905" s="124"/>
      <c r="C905" s="125" t="s">
        <v>713</v>
      </c>
      <c r="D905" s="119">
        <v>43110</v>
      </c>
      <c r="E905" s="120" t="s">
        <v>2318</v>
      </c>
      <c r="F905" s="120" t="s">
        <v>3</v>
      </c>
      <c r="G905" s="120">
        <v>1586751</v>
      </c>
      <c r="H905" s="124"/>
      <c r="I905" s="128" t="s">
        <v>3488</v>
      </c>
      <c r="J905" s="124"/>
      <c r="K905" s="124"/>
      <c r="L905" s="124"/>
      <c r="M905" s="124"/>
      <c r="N905" s="213">
        <v>0</v>
      </c>
      <c r="O905" s="213">
        <v>140</v>
      </c>
      <c r="P905" s="124" t="s">
        <v>1315</v>
      </c>
    </row>
    <row r="906" spans="1:16" ht="51">
      <c r="A906" s="266" t="s">
        <v>619</v>
      </c>
      <c r="B906" s="124"/>
      <c r="C906" s="125" t="s">
        <v>713</v>
      </c>
      <c r="D906" s="119">
        <v>43110</v>
      </c>
      <c r="E906" s="120" t="s">
        <v>2319</v>
      </c>
      <c r="F906" s="120" t="s">
        <v>3</v>
      </c>
      <c r="G906" s="120">
        <v>1586752</v>
      </c>
      <c r="H906" s="124"/>
      <c r="I906" s="128" t="s">
        <v>3489</v>
      </c>
      <c r="J906" s="124"/>
      <c r="K906" s="124"/>
      <c r="L906" s="124"/>
      <c r="M906" s="124"/>
      <c r="N906" s="213">
        <v>0</v>
      </c>
      <c r="O906" s="213">
        <v>140</v>
      </c>
      <c r="P906" s="124" t="s">
        <v>1315</v>
      </c>
    </row>
    <row r="907" spans="1:16" ht="63.75">
      <c r="A907" s="266" t="s">
        <v>619</v>
      </c>
      <c r="B907" s="124"/>
      <c r="C907" s="125" t="s">
        <v>713</v>
      </c>
      <c r="D907" s="119">
        <v>43110</v>
      </c>
      <c r="E907" s="120" t="s">
        <v>2320</v>
      </c>
      <c r="F907" s="120" t="s">
        <v>3</v>
      </c>
      <c r="G907" s="120">
        <v>1586768</v>
      </c>
      <c r="H907" s="124"/>
      <c r="I907" s="128" t="s">
        <v>3490</v>
      </c>
      <c r="J907" s="124"/>
      <c r="K907" s="124"/>
      <c r="L907" s="124"/>
      <c r="M907" s="124"/>
      <c r="N907" s="213">
        <v>0</v>
      </c>
      <c r="O907" s="213">
        <v>1503.86</v>
      </c>
      <c r="P907" s="124" t="s">
        <v>1315</v>
      </c>
    </row>
    <row r="908" spans="1:16" ht="51">
      <c r="A908" s="266">
        <v>132</v>
      </c>
      <c r="B908" s="124"/>
      <c r="C908" s="125" t="s">
        <v>728</v>
      </c>
      <c r="D908" s="119">
        <v>43110</v>
      </c>
      <c r="E908" s="120" t="s">
        <v>2321</v>
      </c>
      <c r="F908" s="120" t="s">
        <v>3</v>
      </c>
      <c r="G908" s="120">
        <v>1586772</v>
      </c>
      <c r="H908" s="124"/>
      <c r="I908" s="128" t="s">
        <v>3491</v>
      </c>
      <c r="J908" s="124"/>
      <c r="K908" s="124"/>
      <c r="L908" s="124"/>
      <c r="M908" s="124"/>
      <c r="N908" s="213">
        <v>0</v>
      </c>
      <c r="O908" s="213">
        <v>2524.1799999999998</v>
      </c>
      <c r="P908" s="124" t="s">
        <v>1315</v>
      </c>
    </row>
    <row r="909" spans="1:16" ht="51">
      <c r="A909" s="266" t="s">
        <v>619</v>
      </c>
      <c r="B909" s="124"/>
      <c r="C909" s="125" t="s">
        <v>713</v>
      </c>
      <c r="D909" s="119">
        <v>43110</v>
      </c>
      <c r="E909" s="120" t="s">
        <v>2322</v>
      </c>
      <c r="F909" s="120" t="s">
        <v>3</v>
      </c>
      <c r="G909" s="120">
        <v>1586774</v>
      </c>
      <c r="H909" s="124"/>
      <c r="I909" s="128" t="s">
        <v>3492</v>
      </c>
      <c r="J909" s="124"/>
      <c r="K909" s="124"/>
      <c r="L909" s="124"/>
      <c r="M909" s="124"/>
      <c r="N909" s="213">
        <v>0</v>
      </c>
      <c r="O909" s="213">
        <v>334</v>
      </c>
      <c r="P909" s="124" t="s">
        <v>1315</v>
      </c>
    </row>
    <row r="910" spans="1:16" ht="51">
      <c r="A910" s="266" t="s">
        <v>619</v>
      </c>
      <c r="B910" s="124"/>
      <c r="C910" s="125" t="s">
        <v>713</v>
      </c>
      <c r="D910" s="119">
        <v>43110</v>
      </c>
      <c r="E910" s="120" t="s">
        <v>2323</v>
      </c>
      <c r="F910" s="120" t="s">
        <v>3</v>
      </c>
      <c r="G910" s="120">
        <v>1586780</v>
      </c>
      <c r="H910" s="124"/>
      <c r="I910" s="128" t="s">
        <v>3493</v>
      </c>
      <c r="J910" s="124"/>
      <c r="K910" s="124"/>
      <c r="L910" s="124"/>
      <c r="M910" s="124"/>
      <c r="N910" s="213">
        <v>0</v>
      </c>
      <c r="O910" s="213">
        <v>276.5</v>
      </c>
      <c r="P910" s="124" t="s">
        <v>1315</v>
      </c>
    </row>
    <row r="911" spans="1:16" ht="51">
      <c r="A911" s="266" t="s">
        <v>619</v>
      </c>
      <c r="B911" s="124"/>
      <c r="C911" s="125" t="s">
        <v>713</v>
      </c>
      <c r="D911" s="119">
        <v>43110</v>
      </c>
      <c r="E911" s="120" t="s">
        <v>2324</v>
      </c>
      <c r="F911" s="120" t="s">
        <v>3</v>
      </c>
      <c r="G911" s="120">
        <v>1586788</v>
      </c>
      <c r="H911" s="124"/>
      <c r="I911" s="128" t="s">
        <v>3494</v>
      </c>
      <c r="J911" s="124"/>
      <c r="K911" s="124"/>
      <c r="L911" s="124"/>
      <c r="M911" s="124"/>
      <c r="N911" s="213">
        <v>0</v>
      </c>
      <c r="O911" s="213">
        <v>1607.99</v>
      </c>
      <c r="P911" s="124" t="s">
        <v>1315</v>
      </c>
    </row>
    <row r="912" spans="1:16" ht="38.25">
      <c r="A912" s="266">
        <v>20</v>
      </c>
      <c r="B912" s="124"/>
      <c r="C912" s="125" t="s">
        <v>693</v>
      </c>
      <c r="D912" s="119">
        <v>43110</v>
      </c>
      <c r="E912" s="120" t="s">
        <v>2325</v>
      </c>
      <c r="F912" s="120" t="s">
        <v>3</v>
      </c>
      <c r="G912" s="120">
        <v>1586793</v>
      </c>
      <c r="H912" s="124"/>
      <c r="I912" s="128" t="s">
        <v>3495</v>
      </c>
      <c r="J912" s="124"/>
      <c r="K912" s="124"/>
      <c r="L912" s="124"/>
      <c r="M912" s="124"/>
      <c r="N912" s="213">
        <v>0</v>
      </c>
      <c r="O912" s="213">
        <v>161.84</v>
      </c>
      <c r="P912" s="124" t="s">
        <v>1315</v>
      </c>
    </row>
    <row r="913" spans="1:16" ht="51">
      <c r="A913" s="266">
        <v>132</v>
      </c>
      <c r="B913" s="124"/>
      <c r="C913" s="125" t="s">
        <v>728</v>
      </c>
      <c r="D913" s="119">
        <v>43110</v>
      </c>
      <c r="E913" s="120" t="s">
        <v>2326</v>
      </c>
      <c r="F913" s="120" t="s">
        <v>3</v>
      </c>
      <c r="G913" s="120">
        <v>1586797</v>
      </c>
      <c r="H913" s="124"/>
      <c r="I913" s="128" t="s">
        <v>3496</v>
      </c>
      <c r="J913" s="124"/>
      <c r="K913" s="124"/>
      <c r="L913" s="124"/>
      <c r="M913" s="124"/>
      <c r="N913" s="213">
        <v>0</v>
      </c>
      <c r="O913" s="213">
        <v>30</v>
      </c>
      <c r="P913" s="124" t="s">
        <v>1315</v>
      </c>
    </row>
    <row r="914" spans="1:16" ht="63.75">
      <c r="A914" s="266">
        <v>512</v>
      </c>
      <c r="B914" s="124"/>
      <c r="C914" s="125" t="s">
        <v>840</v>
      </c>
      <c r="D914" s="119">
        <v>43110</v>
      </c>
      <c r="E914" s="120" t="s">
        <v>2327</v>
      </c>
      <c r="F914" s="120" t="s">
        <v>3</v>
      </c>
      <c r="G914" s="120">
        <v>1586830</v>
      </c>
      <c r="H914" s="124"/>
      <c r="I914" s="128" t="s">
        <v>3498</v>
      </c>
      <c r="J914" s="124"/>
      <c r="K914" s="124"/>
      <c r="L914" s="124"/>
      <c r="M914" s="124"/>
      <c r="N914" s="213">
        <v>0</v>
      </c>
      <c r="O914" s="213">
        <v>1251</v>
      </c>
      <c r="P914" s="124" t="s">
        <v>1315</v>
      </c>
    </row>
    <row r="915" spans="1:16" ht="51">
      <c r="A915" s="266">
        <v>15</v>
      </c>
      <c r="B915" s="124"/>
      <c r="C915" s="125" t="s">
        <v>691</v>
      </c>
      <c r="D915" s="119">
        <v>43110</v>
      </c>
      <c r="E915" s="120" t="s">
        <v>2328</v>
      </c>
      <c r="F915" s="120" t="s">
        <v>3</v>
      </c>
      <c r="G915" s="120">
        <v>1586831</v>
      </c>
      <c r="H915" s="124"/>
      <c r="I915" s="128" t="s">
        <v>3499</v>
      </c>
      <c r="J915" s="124"/>
      <c r="K915" s="124"/>
      <c r="L915" s="124"/>
      <c r="M915" s="124"/>
      <c r="N915" s="213">
        <v>0</v>
      </c>
      <c r="O915" s="213">
        <v>239.9</v>
      </c>
      <c r="P915" s="124" t="s">
        <v>1315</v>
      </c>
    </row>
    <row r="916" spans="1:16" ht="51">
      <c r="A916" s="266">
        <v>340</v>
      </c>
      <c r="B916" s="124"/>
      <c r="C916" s="125" t="s">
        <v>814</v>
      </c>
      <c r="D916" s="119">
        <v>43111</v>
      </c>
      <c r="E916" s="120" t="s">
        <v>2329</v>
      </c>
      <c r="F916" s="120" t="s">
        <v>3</v>
      </c>
      <c r="G916" s="120">
        <v>1587035</v>
      </c>
      <c r="H916" s="124"/>
      <c r="I916" s="128" t="s">
        <v>3500</v>
      </c>
      <c r="J916" s="124"/>
      <c r="K916" s="124"/>
      <c r="L916" s="124"/>
      <c r="M916" s="124"/>
      <c r="N916" s="213">
        <v>0</v>
      </c>
      <c r="O916" s="213">
        <v>54</v>
      </c>
      <c r="P916" s="124" t="s">
        <v>1315</v>
      </c>
    </row>
    <row r="917" spans="1:16" ht="63.75">
      <c r="A917" s="266">
        <v>340</v>
      </c>
      <c r="B917" s="124"/>
      <c r="C917" s="125" t="s">
        <v>814</v>
      </c>
      <c r="D917" s="119">
        <v>43111</v>
      </c>
      <c r="E917" s="120" t="s">
        <v>2330</v>
      </c>
      <c r="F917" s="120" t="s">
        <v>3</v>
      </c>
      <c r="G917" s="120">
        <v>1587039</v>
      </c>
      <c r="H917" s="124"/>
      <c r="I917" s="128" t="s">
        <v>3501</v>
      </c>
      <c r="J917" s="124"/>
      <c r="K917" s="124"/>
      <c r="L917" s="124"/>
      <c r="M917" s="124"/>
      <c r="N917" s="213">
        <v>0</v>
      </c>
      <c r="O917" s="213">
        <v>37</v>
      </c>
      <c r="P917" s="124" t="s">
        <v>1315</v>
      </c>
    </row>
    <row r="918" spans="1:16" ht="63.75">
      <c r="A918" s="266">
        <v>340</v>
      </c>
      <c r="B918" s="124"/>
      <c r="C918" s="125" t="s">
        <v>814</v>
      </c>
      <c r="D918" s="119">
        <v>43111</v>
      </c>
      <c r="E918" s="120" t="s">
        <v>2331</v>
      </c>
      <c r="F918" s="120" t="s">
        <v>3</v>
      </c>
      <c r="G918" s="120">
        <v>1587042</v>
      </c>
      <c r="H918" s="124"/>
      <c r="I918" s="128" t="s">
        <v>3502</v>
      </c>
      <c r="J918" s="124"/>
      <c r="K918" s="124"/>
      <c r="L918" s="124"/>
      <c r="M918" s="124"/>
      <c r="N918" s="213">
        <v>0</v>
      </c>
      <c r="O918" s="213">
        <v>30</v>
      </c>
      <c r="P918" s="124" t="s">
        <v>1315</v>
      </c>
    </row>
    <row r="919" spans="1:16" ht="51">
      <c r="A919" s="266">
        <v>592</v>
      </c>
      <c r="B919" s="124"/>
      <c r="C919" s="125" t="s">
        <v>862</v>
      </c>
      <c r="D919" s="119">
        <v>43111</v>
      </c>
      <c r="E919" s="120" t="s">
        <v>2332</v>
      </c>
      <c r="F919" s="120" t="s">
        <v>3</v>
      </c>
      <c r="G919" s="120">
        <v>1587071</v>
      </c>
      <c r="H919" s="124"/>
      <c r="I919" s="128" t="s">
        <v>3503</v>
      </c>
      <c r="J919" s="124"/>
      <c r="K919" s="124"/>
      <c r="L919" s="124"/>
      <c r="M919" s="124"/>
      <c r="N919" s="213">
        <v>0</v>
      </c>
      <c r="O919" s="213">
        <v>127922.54</v>
      </c>
      <c r="P919" s="124" t="s">
        <v>1315</v>
      </c>
    </row>
    <row r="920" spans="1:16" ht="51">
      <c r="A920" s="266" t="s">
        <v>619</v>
      </c>
      <c r="B920" s="124"/>
      <c r="C920" s="125" t="s">
        <v>713</v>
      </c>
      <c r="D920" s="119">
        <v>43111</v>
      </c>
      <c r="E920" s="120" t="s">
        <v>2333</v>
      </c>
      <c r="F920" s="120" t="s">
        <v>3</v>
      </c>
      <c r="G920" s="120">
        <v>1587029</v>
      </c>
      <c r="H920" s="124"/>
      <c r="I920" s="128" t="s">
        <v>3504</v>
      </c>
      <c r="J920" s="124"/>
      <c r="K920" s="124"/>
      <c r="L920" s="124"/>
      <c r="M920" s="124"/>
      <c r="N920" s="213">
        <v>0</v>
      </c>
      <c r="O920" s="213">
        <v>200</v>
      </c>
      <c r="P920" s="124" t="s">
        <v>1315</v>
      </c>
    </row>
    <row r="921" spans="1:16" ht="51">
      <c r="A921" s="266" t="s">
        <v>619</v>
      </c>
      <c r="B921" s="124"/>
      <c r="C921" s="125" t="s">
        <v>713</v>
      </c>
      <c r="D921" s="119">
        <v>43111</v>
      </c>
      <c r="E921" s="120" t="s">
        <v>2334</v>
      </c>
      <c r="F921" s="120" t="s">
        <v>3</v>
      </c>
      <c r="G921" s="120">
        <v>1587058</v>
      </c>
      <c r="H921" s="124"/>
      <c r="I921" s="128" t="s">
        <v>3505</v>
      </c>
      <c r="J921" s="124"/>
      <c r="K921" s="124"/>
      <c r="L921" s="124"/>
      <c r="M921" s="124"/>
      <c r="N921" s="213">
        <v>0</v>
      </c>
      <c r="O921" s="213">
        <v>3551.73</v>
      </c>
      <c r="P921" s="124" t="s">
        <v>1315</v>
      </c>
    </row>
    <row r="922" spans="1:16" ht="51">
      <c r="A922" s="266" t="s">
        <v>619</v>
      </c>
      <c r="B922" s="124"/>
      <c r="C922" s="125" t="s">
        <v>713</v>
      </c>
      <c r="D922" s="119">
        <v>43111</v>
      </c>
      <c r="E922" s="120" t="s">
        <v>2335</v>
      </c>
      <c r="F922" s="120" t="s">
        <v>3</v>
      </c>
      <c r="G922" s="120">
        <v>1587062</v>
      </c>
      <c r="H922" s="124"/>
      <c r="I922" s="128" t="s">
        <v>3506</v>
      </c>
      <c r="J922" s="124"/>
      <c r="K922" s="124"/>
      <c r="L922" s="124"/>
      <c r="M922" s="124"/>
      <c r="N922" s="213">
        <v>0</v>
      </c>
      <c r="O922" s="213">
        <v>3551.73</v>
      </c>
      <c r="P922" s="124" t="s">
        <v>1315</v>
      </c>
    </row>
    <row r="923" spans="1:16" ht="51">
      <c r="A923" s="266" t="s">
        <v>619</v>
      </c>
      <c r="B923" s="124"/>
      <c r="C923" s="125" t="s">
        <v>713</v>
      </c>
      <c r="D923" s="119">
        <v>43111</v>
      </c>
      <c r="E923" s="120" t="s">
        <v>2336</v>
      </c>
      <c r="F923" s="120" t="s">
        <v>3</v>
      </c>
      <c r="G923" s="120">
        <v>1587065</v>
      </c>
      <c r="H923" s="124"/>
      <c r="I923" s="128" t="s">
        <v>3505</v>
      </c>
      <c r="J923" s="124"/>
      <c r="K923" s="124"/>
      <c r="L923" s="124"/>
      <c r="M923" s="124"/>
      <c r="N923" s="213">
        <v>0</v>
      </c>
      <c r="O923" s="213">
        <v>3551.73</v>
      </c>
      <c r="P923" s="124" t="s">
        <v>1315</v>
      </c>
    </row>
    <row r="924" spans="1:16" ht="51">
      <c r="A924" s="266">
        <v>86</v>
      </c>
      <c r="B924" s="124"/>
      <c r="C924" s="125" t="s">
        <v>710</v>
      </c>
      <c r="D924" s="119">
        <v>43111</v>
      </c>
      <c r="E924" s="120" t="s">
        <v>2337</v>
      </c>
      <c r="F924" s="120" t="s">
        <v>3</v>
      </c>
      <c r="G924" s="120">
        <v>1587066</v>
      </c>
      <c r="H924" s="124"/>
      <c r="I924" s="128" t="s">
        <v>3507</v>
      </c>
      <c r="J924" s="124"/>
      <c r="K924" s="124"/>
      <c r="L924" s="124"/>
      <c r="M924" s="124"/>
      <c r="N924" s="213">
        <v>0</v>
      </c>
      <c r="O924" s="213">
        <v>1600</v>
      </c>
      <c r="P924" s="124" t="s">
        <v>1315</v>
      </c>
    </row>
    <row r="925" spans="1:16" ht="51">
      <c r="A925" s="266">
        <v>132</v>
      </c>
      <c r="B925" s="124"/>
      <c r="C925" s="125" t="s">
        <v>728</v>
      </c>
      <c r="D925" s="119">
        <v>43111</v>
      </c>
      <c r="E925" s="120" t="s">
        <v>2338</v>
      </c>
      <c r="F925" s="120" t="s">
        <v>3</v>
      </c>
      <c r="G925" s="120">
        <v>1587092</v>
      </c>
      <c r="H925" s="124"/>
      <c r="I925" s="128" t="s">
        <v>3508</v>
      </c>
      <c r="J925" s="124"/>
      <c r="K925" s="124"/>
      <c r="L925" s="124"/>
      <c r="M925" s="124"/>
      <c r="N925" s="213">
        <v>0</v>
      </c>
      <c r="O925" s="213">
        <v>2.11</v>
      </c>
      <c r="P925" s="124" t="s">
        <v>1315</v>
      </c>
    </row>
    <row r="926" spans="1:16" ht="51">
      <c r="A926" s="266">
        <v>20</v>
      </c>
      <c r="B926" s="124"/>
      <c r="C926" s="125" t="s">
        <v>693</v>
      </c>
      <c r="D926" s="119">
        <v>43111</v>
      </c>
      <c r="E926" s="120" t="s">
        <v>2339</v>
      </c>
      <c r="F926" s="120" t="s">
        <v>3</v>
      </c>
      <c r="G926" s="120">
        <v>1587112</v>
      </c>
      <c r="H926" s="124"/>
      <c r="I926" s="128" t="s">
        <v>3509</v>
      </c>
      <c r="J926" s="124"/>
      <c r="K926" s="124"/>
      <c r="L926" s="124"/>
      <c r="M926" s="124"/>
      <c r="N926" s="213">
        <v>0</v>
      </c>
      <c r="O926" s="213">
        <v>5520</v>
      </c>
      <c r="P926" s="124" t="s">
        <v>1315</v>
      </c>
    </row>
    <row r="927" spans="1:16" ht="51">
      <c r="A927" s="266" t="s">
        <v>619</v>
      </c>
      <c r="B927" s="124"/>
      <c r="C927" s="125" t="s">
        <v>713</v>
      </c>
      <c r="D927" s="119">
        <v>43111</v>
      </c>
      <c r="E927" s="120" t="s">
        <v>2340</v>
      </c>
      <c r="F927" s="120" t="s">
        <v>3</v>
      </c>
      <c r="G927" s="120">
        <v>1587121</v>
      </c>
      <c r="H927" s="124"/>
      <c r="I927" s="128" t="s">
        <v>3510</v>
      </c>
      <c r="J927" s="124"/>
      <c r="K927" s="124"/>
      <c r="L927" s="124"/>
      <c r="M927" s="124"/>
      <c r="N927" s="213">
        <v>0</v>
      </c>
      <c r="O927" s="213">
        <v>50</v>
      </c>
      <c r="P927" s="124" t="s">
        <v>1315</v>
      </c>
    </row>
    <row r="928" spans="1:16" ht="51">
      <c r="A928" s="266" t="s">
        <v>619</v>
      </c>
      <c r="B928" s="124"/>
      <c r="C928" s="125" t="s">
        <v>713</v>
      </c>
      <c r="D928" s="119">
        <v>43111</v>
      </c>
      <c r="E928" s="120" t="s">
        <v>2341</v>
      </c>
      <c r="F928" s="120" t="s">
        <v>3</v>
      </c>
      <c r="G928" s="120">
        <v>1587124</v>
      </c>
      <c r="H928" s="124"/>
      <c r="I928" s="128" t="s">
        <v>3510</v>
      </c>
      <c r="J928" s="124"/>
      <c r="K928" s="124"/>
      <c r="L928" s="124"/>
      <c r="M928" s="124"/>
      <c r="N928" s="213">
        <v>0</v>
      </c>
      <c r="O928" s="213">
        <v>300</v>
      </c>
      <c r="P928" s="124" t="s">
        <v>1315</v>
      </c>
    </row>
    <row r="929" spans="1:16" ht="38.25">
      <c r="A929" s="266">
        <v>291</v>
      </c>
      <c r="B929" s="124"/>
      <c r="C929" s="125" t="s">
        <v>794</v>
      </c>
      <c r="D929" s="119">
        <v>43111</v>
      </c>
      <c r="E929" s="120" t="s">
        <v>2342</v>
      </c>
      <c r="F929" s="120" t="s">
        <v>3</v>
      </c>
      <c r="G929" s="120">
        <v>1587125</v>
      </c>
      <c r="H929" s="124"/>
      <c r="I929" s="128" t="s">
        <v>3511</v>
      </c>
      <c r="J929" s="124"/>
      <c r="K929" s="124"/>
      <c r="L929" s="124"/>
      <c r="M929" s="124"/>
      <c r="N929" s="213">
        <v>0</v>
      </c>
      <c r="O929" s="213">
        <v>24</v>
      </c>
      <c r="P929" s="124" t="s">
        <v>1315</v>
      </c>
    </row>
    <row r="930" spans="1:16" ht="51">
      <c r="A930" s="266">
        <v>212</v>
      </c>
      <c r="B930" s="124"/>
      <c r="C930" s="125" t="s">
        <v>761</v>
      </c>
      <c r="D930" s="119">
        <v>43111</v>
      </c>
      <c r="E930" s="120" t="s">
        <v>2343</v>
      </c>
      <c r="F930" s="120" t="s">
        <v>3</v>
      </c>
      <c r="G930" s="120">
        <v>1587143</v>
      </c>
      <c r="H930" s="124"/>
      <c r="I930" s="128" t="s">
        <v>3512</v>
      </c>
      <c r="J930" s="124"/>
      <c r="K930" s="124"/>
      <c r="L930" s="124"/>
      <c r="M930" s="124"/>
      <c r="N930" s="213">
        <v>0</v>
      </c>
      <c r="O930" s="213">
        <v>1431</v>
      </c>
      <c r="P930" s="124" t="s">
        <v>1315</v>
      </c>
    </row>
    <row r="931" spans="1:16" ht="63.75">
      <c r="A931" s="266">
        <v>132</v>
      </c>
      <c r="B931" s="124"/>
      <c r="C931" s="125" t="s">
        <v>728</v>
      </c>
      <c r="D931" s="119">
        <v>43111</v>
      </c>
      <c r="E931" s="120" t="s">
        <v>2344</v>
      </c>
      <c r="F931" s="120" t="s">
        <v>3</v>
      </c>
      <c r="G931" s="120">
        <v>1587150</v>
      </c>
      <c r="H931" s="124"/>
      <c r="I931" s="128" t="s">
        <v>3513</v>
      </c>
      <c r="J931" s="124"/>
      <c r="K931" s="124"/>
      <c r="L931" s="124"/>
      <c r="M931" s="124"/>
      <c r="N931" s="213">
        <v>0</v>
      </c>
      <c r="O931" s="213">
        <v>54.6</v>
      </c>
      <c r="P931" s="124" t="s">
        <v>1315</v>
      </c>
    </row>
    <row r="932" spans="1:16" ht="51">
      <c r="A932" s="266">
        <v>132</v>
      </c>
      <c r="B932" s="124"/>
      <c r="C932" s="125" t="s">
        <v>728</v>
      </c>
      <c r="D932" s="119">
        <v>43111</v>
      </c>
      <c r="E932" s="120" t="s">
        <v>2345</v>
      </c>
      <c r="F932" s="120" t="s">
        <v>3</v>
      </c>
      <c r="G932" s="120">
        <v>1587159</v>
      </c>
      <c r="H932" s="124"/>
      <c r="I932" s="128" t="s">
        <v>3514</v>
      </c>
      <c r="J932" s="124"/>
      <c r="K932" s="124"/>
      <c r="L932" s="124"/>
      <c r="M932" s="124"/>
      <c r="N932" s="213">
        <v>0</v>
      </c>
      <c r="O932" s="213">
        <v>5237.3999999999996</v>
      </c>
      <c r="P932" s="124" t="s">
        <v>1315</v>
      </c>
    </row>
    <row r="933" spans="1:16" ht="63.75">
      <c r="A933" s="266">
        <v>87</v>
      </c>
      <c r="B933" s="124"/>
      <c r="C933" s="125" t="s">
        <v>711</v>
      </c>
      <c r="D933" s="119">
        <v>43111</v>
      </c>
      <c r="E933" s="120" t="s">
        <v>2346</v>
      </c>
      <c r="F933" s="120" t="s">
        <v>3</v>
      </c>
      <c r="G933" s="120">
        <v>1587213</v>
      </c>
      <c r="H933" s="124"/>
      <c r="I933" s="128" t="s">
        <v>3515</v>
      </c>
      <c r="J933" s="124"/>
      <c r="K933" s="124"/>
      <c r="L933" s="124"/>
      <c r="M933" s="124"/>
      <c r="N933" s="213">
        <v>0</v>
      </c>
      <c r="O933" s="213">
        <v>180</v>
      </c>
      <c r="P933" s="124" t="s">
        <v>1315</v>
      </c>
    </row>
    <row r="934" spans="1:16" ht="51">
      <c r="A934" s="266" t="s">
        <v>619</v>
      </c>
      <c r="B934" s="124"/>
      <c r="C934" s="125" t="s">
        <v>713</v>
      </c>
      <c r="D934" s="119">
        <v>43111</v>
      </c>
      <c r="E934" s="120" t="s">
        <v>2347</v>
      </c>
      <c r="F934" s="120" t="s">
        <v>3</v>
      </c>
      <c r="G934" s="120">
        <v>1587219</v>
      </c>
      <c r="H934" s="124"/>
      <c r="I934" s="128" t="s">
        <v>3516</v>
      </c>
      <c r="J934" s="124"/>
      <c r="K934" s="124"/>
      <c r="L934" s="124"/>
      <c r="M934" s="124"/>
      <c r="N934" s="213">
        <v>0</v>
      </c>
      <c r="O934" s="213">
        <v>3611.89</v>
      </c>
      <c r="P934" s="124" t="s">
        <v>1315</v>
      </c>
    </row>
    <row r="935" spans="1:16" ht="63.75">
      <c r="A935" s="266">
        <v>526</v>
      </c>
      <c r="B935" s="124"/>
      <c r="C935" s="125" t="s">
        <v>846</v>
      </c>
      <c r="D935" s="119">
        <v>43112</v>
      </c>
      <c r="E935" s="120" t="s">
        <v>2348</v>
      </c>
      <c r="F935" s="120" t="s">
        <v>3</v>
      </c>
      <c r="G935" s="120">
        <v>1587460</v>
      </c>
      <c r="H935" s="124"/>
      <c r="I935" s="128" t="s">
        <v>3517</v>
      </c>
      <c r="J935" s="124"/>
      <c r="K935" s="124"/>
      <c r="L935" s="124"/>
      <c r="M935" s="124"/>
      <c r="N935" s="213">
        <v>0</v>
      </c>
      <c r="O935" s="213">
        <v>2335.4499999999998</v>
      </c>
      <c r="P935" s="124" t="s">
        <v>1315</v>
      </c>
    </row>
    <row r="936" spans="1:16" ht="51">
      <c r="A936" s="266">
        <v>526</v>
      </c>
      <c r="B936" s="124"/>
      <c r="C936" s="125" t="s">
        <v>846</v>
      </c>
      <c r="D936" s="119">
        <v>43112</v>
      </c>
      <c r="E936" s="120" t="s">
        <v>2349</v>
      </c>
      <c r="F936" s="120" t="s">
        <v>3</v>
      </c>
      <c r="G936" s="120">
        <v>1587461</v>
      </c>
      <c r="H936" s="124"/>
      <c r="I936" s="128" t="s">
        <v>3518</v>
      </c>
      <c r="J936" s="124"/>
      <c r="K936" s="124"/>
      <c r="L936" s="124"/>
      <c r="M936" s="124"/>
      <c r="N936" s="213">
        <v>0</v>
      </c>
      <c r="O936" s="213">
        <v>1155.27</v>
      </c>
      <c r="P936" s="124" t="s">
        <v>1315</v>
      </c>
    </row>
    <row r="937" spans="1:16" ht="51">
      <c r="A937" s="266" t="s">
        <v>619</v>
      </c>
      <c r="B937" s="124"/>
      <c r="C937" s="125" t="s">
        <v>713</v>
      </c>
      <c r="D937" s="119">
        <v>43112</v>
      </c>
      <c r="E937" s="120" t="s">
        <v>2350</v>
      </c>
      <c r="F937" s="120" t="s">
        <v>3</v>
      </c>
      <c r="G937" s="120">
        <v>1587339</v>
      </c>
      <c r="H937" s="124"/>
      <c r="I937" s="128" t="s">
        <v>3519</v>
      </c>
      <c r="J937" s="124"/>
      <c r="K937" s="124"/>
      <c r="L937" s="124"/>
      <c r="M937" s="124"/>
      <c r="N937" s="213">
        <v>0</v>
      </c>
      <c r="O937" s="213">
        <v>30</v>
      </c>
      <c r="P937" s="124" t="s">
        <v>1315</v>
      </c>
    </row>
    <row r="938" spans="1:16" ht="51">
      <c r="A938" s="266">
        <v>212</v>
      </c>
      <c r="B938" s="124"/>
      <c r="C938" s="125" t="s">
        <v>761</v>
      </c>
      <c r="D938" s="119">
        <v>43112</v>
      </c>
      <c r="E938" s="120" t="s">
        <v>2351</v>
      </c>
      <c r="F938" s="120" t="s">
        <v>3</v>
      </c>
      <c r="G938" s="120">
        <v>1587344</v>
      </c>
      <c r="H938" s="124"/>
      <c r="I938" s="128" t="s">
        <v>3520</v>
      </c>
      <c r="J938" s="124"/>
      <c r="K938" s="124"/>
      <c r="L938" s="124"/>
      <c r="M938" s="124"/>
      <c r="N938" s="213">
        <v>0</v>
      </c>
      <c r="O938" s="213">
        <v>1113</v>
      </c>
      <c r="P938" s="124" t="s">
        <v>1315</v>
      </c>
    </row>
    <row r="939" spans="1:16" ht="51">
      <c r="A939" s="266">
        <v>212</v>
      </c>
      <c r="B939" s="124"/>
      <c r="C939" s="125" t="s">
        <v>761</v>
      </c>
      <c r="D939" s="119">
        <v>43112</v>
      </c>
      <c r="E939" s="120" t="s">
        <v>2352</v>
      </c>
      <c r="F939" s="120" t="s">
        <v>3</v>
      </c>
      <c r="G939" s="120">
        <v>1587345</v>
      </c>
      <c r="H939" s="124"/>
      <c r="I939" s="128" t="s">
        <v>3521</v>
      </c>
      <c r="J939" s="124"/>
      <c r="K939" s="124"/>
      <c r="L939" s="124"/>
      <c r="M939" s="124"/>
      <c r="N939" s="213">
        <v>0</v>
      </c>
      <c r="O939" s="213">
        <v>1113</v>
      </c>
      <c r="P939" s="124" t="s">
        <v>1315</v>
      </c>
    </row>
    <row r="940" spans="1:16" ht="51">
      <c r="A940" s="266">
        <v>346</v>
      </c>
      <c r="B940" s="124"/>
      <c r="C940" s="125" t="s">
        <v>820</v>
      </c>
      <c r="D940" s="119">
        <v>43112</v>
      </c>
      <c r="E940" s="120" t="s">
        <v>2353</v>
      </c>
      <c r="F940" s="120" t="s">
        <v>3</v>
      </c>
      <c r="G940" s="120">
        <v>1587404</v>
      </c>
      <c r="H940" s="124"/>
      <c r="I940" s="128" t="s">
        <v>3522</v>
      </c>
      <c r="J940" s="124"/>
      <c r="K940" s="124"/>
      <c r="L940" s="124"/>
      <c r="M940" s="124"/>
      <c r="N940" s="213">
        <v>0</v>
      </c>
      <c r="O940" s="213">
        <v>2036.52</v>
      </c>
      <c r="P940" s="124" t="s">
        <v>1315</v>
      </c>
    </row>
    <row r="941" spans="1:16" ht="38.25">
      <c r="A941" s="266">
        <v>592</v>
      </c>
      <c r="B941" s="124"/>
      <c r="C941" s="125" t="s">
        <v>862</v>
      </c>
      <c r="D941" s="119">
        <v>43112</v>
      </c>
      <c r="E941" s="120" t="s">
        <v>2354</v>
      </c>
      <c r="F941" s="120" t="s">
        <v>3</v>
      </c>
      <c r="G941" s="120">
        <v>1587409</v>
      </c>
      <c r="H941" s="124"/>
      <c r="I941" s="128" t="s">
        <v>3523</v>
      </c>
      <c r="J941" s="124"/>
      <c r="K941" s="124"/>
      <c r="L941" s="124"/>
      <c r="M941" s="124"/>
      <c r="N941" s="213">
        <v>0</v>
      </c>
      <c r="O941" s="213">
        <v>144.4</v>
      </c>
      <c r="P941" s="124" t="s">
        <v>1315</v>
      </c>
    </row>
    <row r="942" spans="1:16" ht="51">
      <c r="A942" s="266" t="s">
        <v>619</v>
      </c>
      <c r="B942" s="124"/>
      <c r="C942" s="125" t="s">
        <v>713</v>
      </c>
      <c r="D942" s="119">
        <v>43112</v>
      </c>
      <c r="E942" s="120" t="s">
        <v>2355</v>
      </c>
      <c r="F942" s="120" t="s">
        <v>3</v>
      </c>
      <c r="G942" s="120">
        <v>1587423</v>
      </c>
      <c r="H942" s="124"/>
      <c r="I942" s="128" t="s">
        <v>3524</v>
      </c>
      <c r="J942" s="124"/>
      <c r="K942" s="124"/>
      <c r="L942" s="124"/>
      <c r="M942" s="124"/>
      <c r="N942" s="213">
        <v>0</v>
      </c>
      <c r="O942" s="213">
        <v>11287.6</v>
      </c>
      <c r="P942" s="124" t="s">
        <v>1315</v>
      </c>
    </row>
    <row r="943" spans="1:16" ht="51">
      <c r="A943" s="266">
        <v>132</v>
      </c>
      <c r="B943" s="124"/>
      <c r="C943" s="125" t="s">
        <v>728</v>
      </c>
      <c r="D943" s="119">
        <v>43112</v>
      </c>
      <c r="E943" s="120" t="s">
        <v>2356</v>
      </c>
      <c r="F943" s="120" t="s">
        <v>3</v>
      </c>
      <c r="G943" s="120">
        <v>1587428</v>
      </c>
      <c r="H943" s="124"/>
      <c r="I943" s="128" t="s">
        <v>3525</v>
      </c>
      <c r="J943" s="124"/>
      <c r="K943" s="124"/>
      <c r="L943" s="124"/>
      <c r="M943" s="124"/>
      <c r="N943" s="213">
        <v>0</v>
      </c>
      <c r="O943" s="213">
        <v>2056</v>
      </c>
      <c r="P943" s="124" t="s">
        <v>1315</v>
      </c>
    </row>
    <row r="944" spans="1:16" ht="51">
      <c r="A944" s="266">
        <v>526</v>
      </c>
      <c r="B944" s="124"/>
      <c r="C944" s="125" t="s">
        <v>846</v>
      </c>
      <c r="D944" s="119">
        <v>43112</v>
      </c>
      <c r="E944" s="120" t="s">
        <v>2357</v>
      </c>
      <c r="F944" s="120" t="s">
        <v>3</v>
      </c>
      <c r="G944" s="120">
        <v>1587447</v>
      </c>
      <c r="H944" s="124"/>
      <c r="I944" s="128" t="s">
        <v>3526</v>
      </c>
      <c r="J944" s="124"/>
      <c r="K944" s="124"/>
      <c r="L944" s="124"/>
      <c r="M944" s="124"/>
      <c r="N944" s="213">
        <v>0</v>
      </c>
      <c r="O944" s="213">
        <v>382</v>
      </c>
      <c r="P944" s="124" t="s">
        <v>1315</v>
      </c>
    </row>
    <row r="945" spans="1:16" ht="51">
      <c r="A945" s="266">
        <v>591</v>
      </c>
      <c r="B945" s="124"/>
      <c r="C945" s="125" t="s">
        <v>861</v>
      </c>
      <c r="D945" s="119">
        <v>43112</v>
      </c>
      <c r="E945" s="120" t="s">
        <v>2358</v>
      </c>
      <c r="F945" s="120" t="s">
        <v>3</v>
      </c>
      <c r="G945" s="120">
        <v>1587448</v>
      </c>
      <c r="H945" s="124"/>
      <c r="I945" s="128" t="s">
        <v>3527</v>
      </c>
      <c r="J945" s="124"/>
      <c r="K945" s="124"/>
      <c r="L945" s="124"/>
      <c r="M945" s="124"/>
      <c r="N945" s="213">
        <v>0</v>
      </c>
      <c r="O945" s="213">
        <v>2009.6</v>
      </c>
      <c r="P945" s="124" t="s">
        <v>1315</v>
      </c>
    </row>
    <row r="946" spans="1:16" ht="51">
      <c r="A946" s="266" t="s">
        <v>619</v>
      </c>
      <c r="B946" s="124"/>
      <c r="C946" s="125" t="s">
        <v>713</v>
      </c>
      <c r="D946" s="119">
        <v>43112</v>
      </c>
      <c r="E946" s="120" t="s">
        <v>2359</v>
      </c>
      <c r="F946" s="120" t="s">
        <v>3</v>
      </c>
      <c r="G946" s="120">
        <v>1587450</v>
      </c>
      <c r="H946" s="124"/>
      <c r="I946" s="128" t="s">
        <v>3528</v>
      </c>
      <c r="J946" s="124"/>
      <c r="K946" s="124"/>
      <c r="L946" s="124"/>
      <c r="M946" s="124"/>
      <c r="N946" s="213">
        <v>0</v>
      </c>
      <c r="O946" s="213">
        <v>4</v>
      </c>
      <c r="P946" s="124" t="s">
        <v>1315</v>
      </c>
    </row>
    <row r="947" spans="1:16" ht="38.25">
      <c r="A947" s="266">
        <v>526</v>
      </c>
      <c r="B947" s="124"/>
      <c r="C947" s="125" t="s">
        <v>846</v>
      </c>
      <c r="D947" s="119">
        <v>43112</v>
      </c>
      <c r="E947" s="120" t="s">
        <v>2360</v>
      </c>
      <c r="F947" s="120" t="s">
        <v>3</v>
      </c>
      <c r="G947" s="120">
        <v>1587452</v>
      </c>
      <c r="H947" s="124"/>
      <c r="I947" s="128" t="s">
        <v>3529</v>
      </c>
      <c r="J947" s="124"/>
      <c r="K947" s="124"/>
      <c r="L947" s="124"/>
      <c r="M947" s="124"/>
      <c r="N947" s="213">
        <v>0</v>
      </c>
      <c r="O947" s="213">
        <v>100</v>
      </c>
      <c r="P947" s="124" t="s">
        <v>1315</v>
      </c>
    </row>
    <row r="948" spans="1:16" ht="51">
      <c r="A948" s="266" t="s">
        <v>619</v>
      </c>
      <c r="B948" s="124"/>
      <c r="C948" s="125" t="s">
        <v>713</v>
      </c>
      <c r="D948" s="119">
        <v>43112</v>
      </c>
      <c r="E948" s="120" t="s">
        <v>2361</v>
      </c>
      <c r="F948" s="120" t="s">
        <v>3</v>
      </c>
      <c r="G948" s="120">
        <v>1587456</v>
      </c>
      <c r="H948" s="124"/>
      <c r="I948" s="128" t="s">
        <v>3530</v>
      </c>
      <c r="J948" s="124"/>
      <c r="K948" s="124"/>
      <c r="L948" s="124"/>
      <c r="M948" s="124"/>
      <c r="N948" s="213">
        <v>0</v>
      </c>
      <c r="O948" s="213">
        <v>742</v>
      </c>
      <c r="P948" s="124" t="s">
        <v>1315</v>
      </c>
    </row>
    <row r="949" spans="1:16" ht="51">
      <c r="A949" s="266" t="s">
        <v>619</v>
      </c>
      <c r="B949" s="124"/>
      <c r="C949" s="125" t="s">
        <v>713</v>
      </c>
      <c r="D949" s="119">
        <v>43112</v>
      </c>
      <c r="E949" s="120" t="s">
        <v>2362</v>
      </c>
      <c r="F949" s="120" t="s">
        <v>3</v>
      </c>
      <c r="G949" s="120">
        <v>1587498</v>
      </c>
      <c r="H949" s="124"/>
      <c r="I949" s="128" t="s">
        <v>3531</v>
      </c>
      <c r="J949" s="124"/>
      <c r="K949" s="124"/>
      <c r="L949" s="124"/>
      <c r="M949" s="124"/>
      <c r="N949" s="213">
        <v>0</v>
      </c>
      <c r="O949" s="213">
        <v>190</v>
      </c>
      <c r="P949" s="124" t="s">
        <v>1315</v>
      </c>
    </row>
    <row r="950" spans="1:16" ht="51">
      <c r="A950" s="266" t="s">
        <v>619</v>
      </c>
      <c r="B950" s="124"/>
      <c r="C950" s="125" t="s">
        <v>713</v>
      </c>
      <c r="D950" s="119">
        <v>43112</v>
      </c>
      <c r="E950" s="120" t="s">
        <v>2363</v>
      </c>
      <c r="F950" s="120" t="s">
        <v>3</v>
      </c>
      <c r="G950" s="120">
        <v>1587500</v>
      </c>
      <c r="H950" s="124"/>
      <c r="I950" s="128" t="s">
        <v>3532</v>
      </c>
      <c r="J950" s="124"/>
      <c r="K950" s="124"/>
      <c r="L950" s="124"/>
      <c r="M950" s="124"/>
      <c r="N950" s="213">
        <v>0</v>
      </c>
      <c r="O950" s="213">
        <v>140</v>
      </c>
      <c r="P950" s="124" t="s">
        <v>1315</v>
      </c>
    </row>
    <row r="951" spans="1:16" ht="51">
      <c r="A951" s="266" t="s">
        <v>619</v>
      </c>
      <c r="B951" s="124"/>
      <c r="C951" s="125" t="s">
        <v>713</v>
      </c>
      <c r="D951" s="119">
        <v>43112</v>
      </c>
      <c r="E951" s="120" t="s">
        <v>2364</v>
      </c>
      <c r="F951" s="120" t="s">
        <v>3</v>
      </c>
      <c r="G951" s="120">
        <v>1587502</v>
      </c>
      <c r="H951" s="124"/>
      <c r="I951" s="128" t="s">
        <v>3533</v>
      </c>
      <c r="J951" s="124"/>
      <c r="K951" s="124"/>
      <c r="L951" s="124"/>
      <c r="M951" s="124"/>
      <c r="N951" s="213">
        <v>0</v>
      </c>
      <c r="O951" s="213">
        <v>115</v>
      </c>
      <c r="P951" s="124" t="s">
        <v>1315</v>
      </c>
    </row>
    <row r="952" spans="1:16" ht="51">
      <c r="A952" s="266" t="s">
        <v>619</v>
      </c>
      <c r="B952" s="124"/>
      <c r="C952" s="125" t="s">
        <v>713</v>
      </c>
      <c r="D952" s="119">
        <v>43112</v>
      </c>
      <c r="E952" s="120" t="s">
        <v>2365</v>
      </c>
      <c r="F952" s="120" t="s">
        <v>3</v>
      </c>
      <c r="G952" s="120">
        <v>1587508</v>
      </c>
      <c r="H952" s="124"/>
      <c r="I952" s="128" t="s">
        <v>3534</v>
      </c>
      <c r="J952" s="124"/>
      <c r="K952" s="124"/>
      <c r="L952" s="124"/>
      <c r="M952" s="124"/>
      <c r="N952" s="213">
        <v>0</v>
      </c>
      <c r="O952" s="213">
        <v>238.16</v>
      </c>
      <c r="P952" s="124" t="s">
        <v>1315</v>
      </c>
    </row>
    <row r="953" spans="1:16" ht="51">
      <c r="A953" s="266" t="s">
        <v>619</v>
      </c>
      <c r="B953" s="124"/>
      <c r="C953" s="125" t="s">
        <v>713</v>
      </c>
      <c r="D953" s="119">
        <v>43112</v>
      </c>
      <c r="E953" s="120" t="s">
        <v>2366</v>
      </c>
      <c r="F953" s="120" t="s">
        <v>3</v>
      </c>
      <c r="G953" s="120">
        <v>1587521</v>
      </c>
      <c r="H953" s="124"/>
      <c r="I953" s="128" t="s">
        <v>3535</v>
      </c>
      <c r="J953" s="124"/>
      <c r="K953" s="124"/>
      <c r="L953" s="124"/>
      <c r="M953" s="124"/>
      <c r="N953" s="213">
        <v>0</v>
      </c>
      <c r="O953" s="213">
        <v>932.11</v>
      </c>
      <c r="P953" s="124" t="s">
        <v>1315</v>
      </c>
    </row>
    <row r="954" spans="1:16" ht="38.25">
      <c r="A954" s="266">
        <v>574</v>
      </c>
      <c r="B954" s="124"/>
      <c r="C954" s="125" t="s">
        <v>850</v>
      </c>
      <c r="D954" s="119">
        <v>43112</v>
      </c>
      <c r="E954" s="120" t="s">
        <v>2367</v>
      </c>
      <c r="F954" s="120" t="s">
        <v>3</v>
      </c>
      <c r="G954" s="120">
        <v>1587526</v>
      </c>
      <c r="H954" s="124"/>
      <c r="I954" s="128" t="s">
        <v>3536</v>
      </c>
      <c r="J954" s="124"/>
      <c r="K954" s="124"/>
      <c r="L954" s="124"/>
      <c r="M954" s="124"/>
      <c r="N954" s="213">
        <v>0</v>
      </c>
      <c r="O954" s="213">
        <v>960</v>
      </c>
      <c r="P954" s="124" t="s">
        <v>1315</v>
      </c>
    </row>
    <row r="955" spans="1:16" ht="51">
      <c r="A955" s="266" t="s">
        <v>619</v>
      </c>
      <c r="B955" s="124"/>
      <c r="C955" s="125" t="s">
        <v>713</v>
      </c>
      <c r="D955" s="119">
        <v>43112</v>
      </c>
      <c r="E955" s="120" t="s">
        <v>2368</v>
      </c>
      <c r="F955" s="120" t="s">
        <v>3</v>
      </c>
      <c r="G955" s="120">
        <v>1587539</v>
      </c>
      <c r="H955" s="124"/>
      <c r="I955" s="128" t="s">
        <v>3537</v>
      </c>
      <c r="J955" s="124"/>
      <c r="K955" s="124"/>
      <c r="L955" s="124"/>
      <c r="M955" s="124"/>
      <c r="N955" s="213">
        <v>0</v>
      </c>
      <c r="O955" s="213">
        <v>1106</v>
      </c>
      <c r="P955" s="124" t="s">
        <v>1315</v>
      </c>
    </row>
    <row r="956" spans="1:16" ht="51">
      <c r="A956" s="266" t="s">
        <v>619</v>
      </c>
      <c r="B956" s="124"/>
      <c r="C956" s="125" t="s">
        <v>713</v>
      </c>
      <c r="D956" s="119">
        <v>43112</v>
      </c>
      <c r="E956" s="120" t="s">
        <v>2369</v>
      </c>
      <c r="F956" s="120" t="s">
        <v>3</v>
      </c>
      <c r="G956" s="120">
        <v>1587545</v>
      </c>
      <c r="H956" s="124"/>
      <c r="I956" s="128" t="s">
        <v>3538</v>
      </c>
      <c r="J956" s="124"/>
      <c r="K956" s="124"/>
      <c r="L956" s="124"/>
      <c r="M956" s="124"/>
      <c r="N956" s="213">
        <v>0</v>
      </c>
      <c r="O956" s="213">
        <v>220</v>
      </c>
      <c r="P956" s="124" t="s">
        <v>1315</v>
      </c>
    </row>
    <row r="957" spans="1:16" ht="51">
      <c r="A957" s="266" t="s">
        <v>619</v>
      </c>
      <c r="B957" s="124"/>
      <c r="C957" s="125" t="s">
        <v>713</v>
      </c>
      <c r="D957" s="119">
        <v>43112</v>
      </c>
      <c r="E957" s="120" t="s">
        <v>2370</v>
      </c>
      <c r="F957" s="120" t="s">
        <v>3</v>
      </c>
      <c r="G957" s="120">
        <v>1587551</v>
      </c>
      <c r="H957" s="124"/>
      <c r="I957" s="128" t="s">
        <v>3539</v>
      </c>
      <c r="J957" s="124"/>
      <c r="K957" s="124"/>
      <c r="L957" s="124"/>
      <c r="M957" s="124"/>
      <c r="N957" s="213">
        <v>0</v>
      </c>
      <c r="O957" s="213">
        <v>1000</v>
      </c>
      <c r="P957" s="124" t="s">
        <v>1315</v>
      </c>
    </row>
    <row r="958" spans="1:16" ht="51">
      <c r="A958" s="266" t="s">
        <v>619</v>
      </c>
      <c r="B958" s="124"/>
      <c r="C958" s="125" t="s">
        <v>713</v>
      </c>
      <c r="D958" s="119">
        <v>43112</v>
      </c>
      <c r="E958" s="120" t="s">
        <v>2371</v>
      </c>
      <c r="F958" s="120" t="s">
        <v>3</v>
      </c>
      <c r="G958" s="120">
        <v>1587556</v>
      </c>
      <c r="H958" s="124"/>
      <c r="I958" s="128" t="s">
        <v>3540</v>
      </c>
      <c r="J958" s="124"/>
      <c r="K958" s="124"/>
      <c r="L958" s="124"/>
      <c r="M958" s="124"/>
      <c r="N958" s="213">
        <v>0</v>
      </c>
      <c r="O958" s="213">
        <v>1028.74</v>
      </c>
      <c r="P958" s="124" t="s">
        <v>1315</v>
      </c>
    </row>
    <row r="959" spans="1:16" ht="63.75">
      <c r="A959" s="266" t="s">
        <v>619</v>
      </c>
      <c r="B959" s="124"/>
      <c r="C959" s="125" t="s">
        <v>713</v>
      </c>
      <c r="D959" s="119">
        <v>43112</v>
      </c>
      <c r="E959" s="120" t="s">
        <v>2372</v>
      </c>
      <c r="F959" s="120" t="s">
        <v>3</v>
      </c>
      <c r="G959" s="120">
        <v>1587583</v>
      </c>
      <c r="H959" s="124"/>
      <c r="I959" s="128" t="s">
        <v>3541</v>
      </c>
      <c r="J959" s="124"/>
      <c r="K959" s="124"/>
      <c r="L959" s="124"/>
      <c r="M959" s="124"/>
      <c r="N959" s="213">
        <v>0</v>
      </c>
      <c r="O959" s="213">
        <v>355.1</v>
      </c>
      <c r="P959" s="124" t="s">
        <v>1315</v>
      </c>
    </row>
    <row r="960" spans="1:16" ht="51">
      <c r="A960" s="266" t="s">
        <v>619</v>
      </c>
      <c r="B960" s="124"/>
      <c r="C960" s="125" t="s">
        <v>713</v>
      </c>
      <c r="D960" s="119">
        <v>43112</v>
      </c>
      <c r="E960" s="120" t="s">
        <v>2373</v>
      </c>
      <c r="F960" s="120" t="s">
        <v>3</v>
      </c>
      <c r="G960" s="120">
        <v>1587597</v>
      </c>
      <c r="H960" s="124"/>
      <c r="I960" s="128" t="s">
        <v>3542</v>
      </c>
      <c r="J960" s="124"/>
      <c r="K960" s="124"/>
      <c r="L960" s="124"/>
      <c r="M960" s="124"/>
      <c r="N960" s="213">
        <v>0</v>
      </c>
      <c r="O960" s="213">
        <v>0.53</v>
      </c>
      <c r="P960" s="124" t="s">
        <v>1315</v>
      </c>
    </row>
    <row r="961" spans="1:16" ht="51">
      <c r="A961" s="266" t="s">
        <v>619</v>
      </c>
      <c r="B961" s="124"/>
      <c r="C961" s="125" t="s">
        <v>713</v>
      </c>
      <c r="D961" s="119">
        <v>43112</v>
      </c>
      <c r="E961" s="120" t="s">
        <v>2374</v>
      </c>
      <c r="F961" s="120" t="s">
        <v>3</v>
      </c>
      <c r="G961" s="120">
        <v>1587599</v>
      </c>
      <c r="H961" s="124"/>
      <c r="I961" s="128" t="s">
        <v>3543</v>
      </c>
      <c r="J961" s="124"/>
      <c r="K961" s="124"/>
      <c r="L961" s="124"/>
      <c r="M961" s="124"/>
      <c r="N961" s="213">
        <v>0</v>
      </c>
      <c r="O961" s="213">
        <v>3044.67</v>
      </c>
      <c r="P961" s="124" t="s">
        <v>1315</v>
      </c>
    </row>
    <row r="962" spans="1:16" ht="51">
      <c r="A962" s="266">
        <v>291</v>
      </c>
      <c r="B962" s="124"/>
      <c r="C962" s="125" t="s">
        <v>794</v>
      </c>
      <c r="D962" s="119">
        <v>43115</v>
      </c>
      <c r="E962" s="120" t="s">
        <v>2375</v>
      </c>
      <c r="F962" s="120" t="s">
        <v>3</v>
      </c>
      <c r="G962" s="120">
        <v>1587798</v>
      </c>
      <c r="H962" s="124"/>
      <c r="I962" s="128" t="s">
        <v>3544</v>
      </c>
      <c r="J962" s="124"/>
      <c r="K962" s="124"/>
      <c r="L962" s="124"/>
      <c r="M962" s="124"/>
      <c r="N962" s="213">
        <v>0</v>
      </c>
      <c r="O962" s="213">
        <v>2257699.9500000002</v>
      </c>
      <c r="P962" s="124" t="s">
        <v>1315</v>
      </c>
    </row>
    <row r="963" spans="1:16" ht="63.75">
      <c r="A963" s="266">
        <v>650</v>
      </c>
      <c r="B963" s="124"/>
      <c r="C963" s="125" t="s">
        <v>232</v>
      </c>
      <c r="D963" s="119">
        <v>43115</v>
      </c>
      <c r="E963" s="120" t="s">
        <v>2376</v>
      </c>
      <c r="F963" s="120" t="s">
        <v>3</v>
      </c>
      <c r="G963" s="120">
        <v>1587806</v>
      </c>
      <c r="H963" s="124"/>
      <c r="I963" s="128" t="s">
        <v>3545</v>
      </c>
      <c r="J963" s="124"/>
      <c r="K963" s="124"/>
      <c r="L963" s="124"/>
      <c r="M963" s="124"/>
      <c r="N963" s="213">
        <v>0</v>
      </c>
      <c r="O963" s="213">
        <v>3615</v>
      </c>
      <c r="P963" s="124" t="s">
        <v>1315</v>
      </c>
    </row>
    <row r="964" spans="1:16" ht="63.75">
      <c r="A964" s="266">
        <v>291</v>
      </c>
      <c r="B964" s="124"/>
      <c r="C964" s="125" t="s">
        <v>794</v>
      </c>
      <c r="D964" s="119">
        <v>43115</v>
      </c>
      <c r="E964" s="120" t="s">
        <v>2377</v>
      </c>
      <c r="F964" s="120" t="s">
        <v>3</v>
      </c>
      <c r="G964" s="120">
        <v>1587839</v>
      </c>
      <c r="H964" s="124"/>
      <c r="I964" s="128" t="s">
        <v>3546</v>
      </c>
      <c r="J964" s="124"/>
      <c r="K964" s="124"/>
      <c r="L964" s="124"/>
      <c r="M964" s="124"/>
      <c r="N964" s="213">
        <v>0</v>
      </c>
      <c r="O964" s="213">
        <v>348000</v>
      </c>
      <c r="P964" s="124" t="s">
        <v>1315</v>
      </c>
    </row>
    <row r="965" spans="1:16" ht="38.25">
      <c r="A965" s="266">
        <v>572</v>
      </c>
      <c r="B965" s="124"/>
      <c r="C965" s="125" t="s">
        <v>848</v>
      </c>
      <c r="D965" s="119">
        <v>43115</v>
      </c>
      <c r="E965" s="120" t="s">
        <v>2378</v>
      </c>
      <c r="F965" s="120" t="s">
        <v>3</v>
      </c>
      <c r="G965" s="120">
        <v>1587843</v>
      </c>
      <c r="H965" s="124"/>
      <c r="I965" s="128" t="s">
        <v>3547</v>
      </c>
      <c r="J965" s="124"/>
      <c r="K965" s="124"/>
      <c r="L965" s="124"/>
      <c r="M965" s="124"/>
      <c r="N965" s="213">
        <v>0</v>
      </c>
      <c r="O965" s="213">
        <v>13329.58</v>
      </c>
      <c r="P965" s="124" t="s">
        <v>1315</v>
      </c>
    </row>
    <row r="966" spans="1:16" ht="51">
      <c r="A966" s="266" t="s">
        <v>619</v>
      </c>
      <c r="B966" s="124"/>
      <c r="C966" s="125" t="s">
        <v>713</v>
      </c>
      <c r="D966" s="119">
        <v>43115</v>
      </c>
      <c r="E966" s="120" t="s">
        <v>2379</v>
      </c>
      <c r="F966" s="120" t="s">
        <v>3</v>
      </c>
      <c r="G966" s="120">
        <v>1587861</v>
      </c>
      <c r="H966" s="124"/>
      <c r="I966" s="128" t="s">
        <v>3548</v>
      </c>
      <c r="J966" s="124"/>
      <c r="K966" s="124"/>
      <c r="L966" s="124"/>
      <c r="M966" s="124"/>
      <c r="N966" s="213">
        <v>0</v>
      </c>
      <c r="O966" s="213">
        <v>333</v>
      </c>
      <c r="P966" s="124" t="s">
        <v>1315</v>
      </c>
    </row>
    <row r="967" spans="1:16" ht="51">
      <c r="A967" s="266" t="s">
        <v>619</v>
      </c>
      <c r="B967" s="124"/>
      <c r="C967" s="125" t="s">
        <v>713</v>
      </c>
      <c r="D967" s="119">
        <v>43115</v>
      </c>
      <c r="E967" s="120" t="s">
        <v>2380</v>
      </c>
      <c r="F967" s="120" t="s">
        <v>3</v>
      </c>
      <c r="G967" s="120">
        <v>1587865</v>
      </c>
      <c r="H967" s="124"/>
      <c r="I967" s="128" t="s">
        <v>3549</v>
      </c>
      <c r="J967" s="124"/>
      <c r="K967" s="124"/>
      <c r="L967" s="124"/>
      <c r="M967" s="124"/>
      <c r="N967" s="213">
        <v>0</v>
      </c>
      <c r="O967" s="213">
        <v>30</v>
      </c>
      <c r="P967" s="124" t="s">
        <v>1315</v>
      </c>
    </row>
    <row r="968" spans="1:16" ht="38.25">
      <c r="A968" s="266">
        <v>130</v>
      </c>
      <c r="B968" s="124"/>
      <c r="C968" s="125" t="s">
        <v>727</v>
      </c>
      <c r="D968" s="119">
        <v>43115</v>
      </c>
      <c r="E968" s="120" t="s">
        <v>2381</v>
      </c>
      <c r="F968" s="120" t="s">
        <v>3</v>
      </c>
      <c r="G968" s="120">
        <v>1587873</v>
      </c>
      <c r="H968" s="124"/>
      <c r="I968" s="128" t="s">
        <v>1387</v>
      </c>
      <c r="J968" s="124"/>
      <c r="K968" s="124"/>
      <c r="L968" s="124"/>
      <c r="M968" s="124"/>
      <c r="N968" s="213">
        <v>0</v>
      </c>
      <c r="O968" s="213">
        <v>16</v>
      </c>
      <c r="P968" s="124" t="s">
        <v>1315</v>
      </c>
    </row>
    <row r="969" spans="1:16" ht="51">
      <c r="A969" s="266" t="s">
        <v>619</v>
      </c>
      <c r="B969" s="124"/>
      <c r="C969" s="125" t="s">
        <v>713</v>
      </c>
      <c r="D969" s="119">
        <v>43115</v>
      </c>
      <c r="E969" s="120" t="s">
        <v>2382</v>
      </c>
      <c r="F969" s="120" t="s">
        <v>3</v>
      </c>
      <c r="G969" s="120">
        <v>1587878</v>
      </c>
      <c r="H969" s="124"/>
      <c r="I969" s="128" t="s">
        <v>3550</v>
      </c>
      <c r="J969" s="124"/>
      <c r="K969" s="124"/>
      <c r="L969" s="124"/>
      <c r="M969" s="124"/>
      <c r="N969" s="213">
        <v>0</v>
      </c>
      <c r="O969" s="213">
        <v>522.08000000000004</v>
      </c>
      <c r="P969" s="124" t="s">
        <v>1315</v>
      </c>
    </row>
    <row r="970" spans="1:16" ht="63.75">
      <c r="A970" s="266">
        <v>20</v>
      </c>
      <c r="B970" s="124"/>
      <c r="C970" s="125" t="s">
        <v>693</v>
      </c>
      <c r="D970" s="119">
        <v>43115</v>
      </c>
      <c r="E970" s="120" t="s">
        <v>2383</v>
      </c>
      <c r="F970" s="120" t="s">
        <v>3</v>
      </c>
      <c r="G970" s="120">
        <v>1587924</v>
      </c>
      <c r="H970" s="124"/>
      <c r="I970" s="128" t="s">
        <v>3551</v>
      </c>
      <c r="J970" s="124"/>
      <c r="K970" s="124"/>
      <c r="L970" s="124"/>
      <c r="M970" s="124"/>
      <c r="N970" s="213">
        <v>0</v>
      </c>
      <c r="O970" s="213">
        <v>883.2</v>
      </c>
      <c r="P970" s="124" t="s">
        <v>1315</v>
      </c>
    </row>
    <row r="971" spans="1:16" ht="51">
      <c r="A971" s="266" t="s">
        <v>619</v>
      </c>
      <c r="B971" s="124"/>
      <c r="C971" s="125" t="s">
        <v>713</v>
      </c>
      <c r="D971" s="119">
        <v>43115</v>
      </c>
      <c r="E971" s="120" t="s">
        <v>2384</v>
      </c>
      <c r="F971" s="120" t="s">
        <v>3</v>
      </c>
      <c r="G971" s="120">
        <v>1587931</v>
      </c>
      <c r="H971" s="124"/>
      <c r="I971" s="128" t="s">
        <v>3552</v>
      </c>
      <c r="J971" s="124"/>
      <c r="K971" s="124"/>
      <c r="L971" s="124"/>
      <c r="M971" s="124"/>
      <c r="N971" s="213">
        <v>0</v>
      </c>
      <c r="O971" s="213">
        <v>281.97000000000003</v>
      </c>
      <c r="P971" s="124" t="s">
        <v>1315</v>
      </c>
    </row>
    <row r="972" spans="1:16" ht="51">
      <c r="A972" s="266" t="s">
        <v>619</v>
      </c>
      <c r="B972" s="124"/>
      <c r="C972" s="125" t="s">
        <v>713</v>
      </c>
      <c r="D972" s="119">
        <v>43115</v>
      </c>
      <c r="E972" s="120" t="s">
        <v>2385</v>
      </c>
      <c r="F972" s="120" t="s">
        <v>3</v>
      </c>
      <c r="G972" s="120">
        <v>1587958</v>
      </c>
      <c r="H972" s="124"/>
      <c r="I972" s="128" t="s">
        <v>3553</v>
      </c>
      <c r="J972" s="124"/>
      <c r="K972" s="124"/>
      <c r="L972" s="124"/>
      <c r="M972" s="124"/>
      <c r="N972" s="213">
        <v>0</v>
      </c>
      <c r="O972" s="213">
        <v>553</v>
      </c>
      <c r="P972" s="124" t="s">
        <v>1315</v>
      </c>
    </row>
    <row r="973" spans="1:16" ht="51">
      <c r="A973" s="266" t="s">
        <v>619</v>
      </c>
      <c r="B973" s="124"/>
      <c r="C973" s="125" t="s">
        <v>713</v>
      </c>
      <c r="D973" s="119">
        <v>43115</v>
      </c>
      <c r="E973" s="120" t="s">
        <v>2386</v>
      </c>
      <c r="F973" s="120" t="s">
        <v>3</v>
      </c>
      <c r="G973" s="120">
        <v>1587963</v>
      </c>
      <c r="H973" s="124"/>
      <c r="I973" s="128" t="s">
        <v>3553</v>
      </c>
      <c r="J973" s="124"/>
      <c r="K973" s="124"/>
      <c r="L973" s="124"/>
      <c r="M973" s="124"/>
      <c r="N973" s="213">
        <v>0</v>
      </c>
      <c r="O973" s="213">
        <v>1443</v>
      </c>
      <c r="P973" s="124" t="s">
        <v>1315</v>
      </c>
    </row>
    <row r="974" spans="1:16" ht="51">
      <c r="A974" s="266" t="s">
        <v>619</v>
      </c>
      <c r="B974" s="124"/>
      <c r="C974" s="125" t="s">
        <v>713</v>
      </c>
      <c r="D974" s="119">
        <v>43115</v>
      </c>
      <c r="E974" s="120" t="s">
        <v>2387</v>
      </c>
      <c r="F974" s="120" t="s">
        <v>3</v>
      </c>
      <c r="G974" s="120">
        <v>1587980</v>
      </c>
      <c r="H974" s="124"/>
      <c r="I974" s="128" t="s">
        <v>3554</v>
      </c>
      <c r="J974" s="124"/>
      <c r="K974" s="124"/>
      <c r="L974" s="124"/>
      <c r="M974" s="124"/>
      <c r="N974" s="213">
        <v>0</v>
      </c>
      <c r="O974" s="213">
        <v>646</v>
      </c>
      <c r="P974" s="124" t="s">
        <v>1315</v>
      </c>
    </row>
    <row r="975" spans="1:16" ht="51">
      <c r="A975" s="266" t="s">
        <v>619</v>
      </c>
      <c r="B975" s="124"/>
      <c r="C975" s="125" t="s">
        <v>713</v>
      </c>
      <c r="D975" s="119">
        <v>43115</v>
      </c>
      <c r="E975" s="120" t="s">
        <v>2388</v>
      </c>
      <c r="F975" s="120" t="s">
        <v>3</v>
      </c>
      <c r="G975" s="120">
        <v>1587998</v>
      </c>
      <c r="H975" s="124"/>
      <c r="I975" s="128" t="s">
        <v>3555</v>
      </c>
      <c r="J975" s="124"/>
      <c r="K975" s="124"/>
      <c r="L975" s="124"/>
      <c r="M975" s="124"/>
      <c r="N975" s="213">
        <v>0</v>
      </c>
      <c r="O975" s="213">
        <v>1310.91</v>
      </c>
      <c r="P975" s="124" t="s">
        <v>1315</v>
      </c>
    </row>
    <row r="976" spans="1:16" ht="38.25">
      <c r="A976" s="266">
        <v>592</v>
      </c>
      <c r="B976" s="124"/>
      <c r="C976" s="125" t="s">
        <v>862</v>
      </c>
      <c r="D976" s="119">
        <v>43115</v>
      </c>
      <c r="E976" s="120" t="s">
        <v>2389</v>
      </c>
      <c r="F976" s="120" t="s">
        <v>3</v>
      </c>
      <c r="G976" s="120">
        <v>1588020</v>
      </c>
      <c r="H976" s="124"/>
      <c r="I976" s="128" t="s">
        <v>3556</v>
      </c>
      <c r="J976" s="124"/>
      <c r="K976" s="124"/>
      <c r="L976" s="124"/>
      <c r="M976" s="124"/>
      <c r="N976" s="213">
        <v>0</v>
      </c>
      <c r="O976" s="213">
        <v>128302.26</v>
      </c>
      <c r="P976" s="124" t="s">
        <v>1315</v>
      </c>
    </row>
    <row r="977" spans="1:16" ht="51">
      <c r="A977" s="266">
        <v>20</v>
      </c>
      <c r="B977" s="124"/>
      <c r="C977" s="125" t="s">
        <v>693</v>
      </c>
      <c r="D977" s="119">
        <v>43115</v>
      </c>
      <c r="E977" s="120" t="s">
        <v>2390</v>
      </c>
      <c r="F977" s="120" t="s">
        <v>3</v>
      </c>
      <c r="G977" s="120">
        <v>1588022</v>
      </c>
      <c r="H977" s="124"/>
      <c r="I977" s="128" t="s">
        <v>3557</v>
      </c>
      <c r="J977" s="124"/>
      <c r="K977" s="124"/>
      <c r="L977" s="124"/>
      <c r="M977" s="124"/>
      <c r="N977" s="213">
        <v>0</v>
      </c>
      <c r="O977" s="213">
        <v>778</v>
      </c>
      <c r="P977" s="124" t="s">
        <v>1315</v>
      </c>
    </row>
    <row r="978" spans="1:16" ht="51">
      <c r="A978" s="266">
        <v>20</v>
      </c>
      <c r="B978" s="124"/>
      <c r="C978" s="125" t="s">
        <v>693</v>
      </c>
      <c r="D978" s="119">
        <v>43115</v>
      </c>
      <c r="E978" s="120" t="s">
        <v>2391</v>
      </c>
      <c r="F978" s="120" t="s">
        <v>3</v>
      </c>
      <c r="G978" s="120">
        <v>1588025</v>
      </c>
      <c r="H978" s="124"/>
      <c r="I978" s="128" t="s">
        <v>3558</v>
      </c>
      <c r="J978" s="124"/>
      <c r="K978" s="124"/>
      <c r="L978" s="124"/>
      <c r="M978" s="124"/>
      <c r="N978" s="213">
        <v>0</v>
      </c>
      <c r="O978" s="213">
        <v>6882</v>
      </c>
      <c r="P978" s="124" t="s">
        <v>1315</v>
      </c>
    </row>
    <row r="979" spans="1:16" ht="38.25">
      <c r="A979" s="266">
        <v>20</v>
      </c>
      <c r="B979" s="124"/>
      <c r="C979" s="125" t="s">
        <v>693</v>
      </c>
      <c r="D979" s="119">
        <v>43115</v>
      </c>
      <c r="E979" s="120" t="s">
        <v>2392</v>
      </c>
      <c r="F979" s="120" t="s">
        <v>3</v>
      </c>
      <c r="G979" s="120">
        <v>1588027</v>
      </c>
      <c r="H979" s="124"/>
      <c r="I979" s="128" t="s">
        <v>3559</v>
      </c>
      <c r="J979" s="124"/>
      <c r="K979" s="124"/>
      <c r="L979" s="124"/>
      <c r="M979" s="124"/>
      <c r="N979" s="213">
        <v>0</v>
      </c>
      <c r="O979" s="213">
        <v>140</v>
      </c>
      <c r="P979" s="124" t="s">
        <v>1315</v>
      </c>
    </row>
    <row r="980" spans="1:16" ht="51">
      <c r="A980" s="266" t="s">
        <v>619</v>
      </c>
      <c r="B980" s="124"/>
      <c r="C980" s="125" t="s">
        <v>713</v>
      </c>
      <c r="D980" s="119">
        <v>43115</v>
      </c>
      <c r="E980" s="120" t="s">
        <v>2393</v>
      </c>
      <c r="F980" s="120" t="s">
        <v>3</v>
      </c>
      <c r="G980" s="120">
        <v>1588044</v>
      </c>
      <c r="H980" s="124"/>
      <c r="I980" s="128" t="s">
        <v>3560</v>
      </c>
      <c r="J980" s="124"/>
      <c r="K980" s="124"/>
      <c r="L980" s="124"/>
      <c r="M980" s="124"/>
      <c r="N980" s="213">
        <v>0</v>
      </c>
      <c r="O980" s="213">
        <v>859</v>
      </c>
      <c r="P980" s="124" t="s">
        <v>1315</v>
      </c>
    </row>
    <row r="981" spans="1:16" ht="63.75">
      <c r="A981" s="266" t="s">
        <v>622</v>
      </c>
      <c r="B981" s="124"/>
      <c r="C981" s="125" t="s">
        <v>715</v>
      </c>
      <c r="D981" s="119">
        <v>43116</v>
      </c>
      <c r="E981" s="120" t="s">
        <v>2394</v>
      </c>
      <c r="F981" s="120" t="s">
        <v>3</v>
      </c>
      <c r="G981" s="120">
        <v>1588249</v>
      </c>
      <c r="H981" s="124"/>
      <c r="I981" s="128" t="s">
        <v>3561</v>
      </c>
      <c r="J981" s="124"/>
      <c r="K981" s="124"/>
      <c r="L981" s="124"/>
      <c r="M981" s="124"/>
      <c r="N981" s="213">
        <v>0</v>
      </c>
      <c r="O981" s="213">
        <v>162190</v>
      </c>
      <c r="P981" s="124" t="s">
        <v>1315</v>
      </c>
    </row>
    <row r="982" spans="1:16" ht="63.75">
      <c r="A982" s="266">
        <v>660</v>
      </c>
      <c r="B982" s="124"/>
      <c r="C982" s="125" t="s">
        <v>233</v>
      </c>
      <c r="D982" s="119">
        <v>43116</v>
      </c>
      <c r="E982" s="120" t="s">
        <v>2395</v>
      </c>
      <c r="F982" s="120" t="s">
        <v>3</v>
      </c>
      <c r="G982" s="120">
        <v>1588264</v>
      </c>
      <c r="H982" s="124"/>
      <c r="I982" s="128" t="s">
        <v>3562</v>
      </c>
      <c r="J982" s="124"/>
      <c r="K982" s="124"/>
      <c r="L982" s="124"/>
      <c r="M982" s="124"/>
      <c r="N982" s="213">
        <v>0</v>
      </c>
      <c r="O982" s="213">
        <v>2762.9</v>
      </c>
      <c r="P982" s="124" t="s">
        <v>1315</v>
      </c>
    </row>
    <row r="983" spans="1:16" ht="51">
      <c r="A983" s="266">
        <v>253</v>
      </c>
      <c r="B983" s="124"/>
      <c r="C983" s="125" t="s">
        <v>778</v>
      </c>
      <c r="D983" s="119">
        <v>43116</v>
      </c>
      <c r="E983" s="120" t="s">
        <v>2396</v>
      </c>
      <c r="F983" s="120" t="s">
        <v>3</v>
      </c>
      <c r="G983" s="120">
        <v>1588265</v>
      </c>
      <c r="H983" s="124"/>
      <c r="I983" s="128" t="s">
        <v>3563</v>
      </c>
      <c r="J983" s="124"/>
      <c r="K983" s="124"/>
      <c r="L983" s="124"/>
      <c r="M983" s="124"/>
      <c r="N983" s="213">
        <v>0</v>
      </c>
      <c r="O983" s="213">
        <v>816.35</v>
      </c>
      <c r="P983" s="124" t="s">
        <v>1315</v>
      </c>
    </row>
    <row r="984" spans="1:16" ht="51">
      <c r="A984" s="266">
        <v>253</v>
      </c>
      <c r="B984" s="124"/>
      <c r="C984" s="125" t="s">
        <v>778</v>
      </c>
      <c r="D984" s="119">
        <v>43116</v>
      </c>
      <c r="E984" s="120" t="s">
        <v>2397</v>
      </c>
      <c r="F984" s="120" t="s">
        <v>3</v>
      </c>
      <c r="G984" s="120">
        <v>1588269</v>
      </c>
      <c r="H984" s="124"/>
      <c r="I984" s="128" t="s">
        <v>3564</v>
      </c>
      <c r="J984" s="124"/>
      <c r="K984" s="124"/>
      <c r="L984" s="124"/>
      <c r="M984" s="124"/>
      <c r="N984" s="213">
        <v>0</v>
      </c>
      <c r="O984" s="213">
        <v>1448.64</v>
      </c>
      <c r="P984" s="124" t="s">
        <v>1315</v>
      </c>
    </row>
    <row r="985" spans="1:16" ht="51">
      <c r="A985" s="266" t="s">
        <v>619</v>
      </c>
      <c r="B985" s="124"/>
      <c r="C985" s="125" t="s">
        <v>713</v>
      </c>
      <c r="D985" s="119">
        <v>43116</v>
      </c>
      <c r="E985" s="120" t="s">
        <v>2398</v>
      </c>
      <c r="F985" s="120" t="s">
        <v>3</v>
      </c>
      <c r="G985" s="120">
        <v>1588270</v>
      </c>
      <c r="H985" s="124"/>
      <c r="I985" s="128" t="s">
        <v>3565</v>
      </c>
      <c r="J985" s="124"/>
      <c r="K985" s="124"/>
      <c r="L985" s="124"/>
      <c r="M985" s="124"/>
      <c r="N985" s="213">
        <v>0</v>
      </c>
      <c r="O985" s="213">
        <v>5664</v>
      </c>
      <c r="P985" s="124" t="s">
        <v>1315</v>
      </c>
    </row>
    <row r="986" spans="1:16" ht="63.75">
      <c r="A986" s="266" t="s">
        <v>619</v>
      </c>
      <c r="B986" s="124"/>
      <c r="C986" s="125" t="s">
        <v>713</v>
      </c>
      <c r="D986" s="119">
        <v>43116</v>
      </c>
      <c r="E986" s="120" t="s">
        <v>2399</v>
      </c>
      <c r="F986" s="120" t="s">
        <v>3</v>
      </c>
      <c r="G986" s="120">
        <v>1588291</v>
      </c>
      <c r="H986" s="124"/>
      <c r="I986" s="128" t="s">
        <v>3566</v>
      </c>
      <c r="J986" s="124"/>
      <c r="K986" s="124"/>
      <c r="L986" s="124"/>
      <c r="M986" s="124"/>
      <c r="N986" s="213">
        <v>0</v>
      </c>
      <c r="O986" s="213">
        <v>29</v>
      </c>
      <c r="P986" s="124" t="s">
        <v>1315</v>
      </c>
    </row>
    <row r="987" spans="1:16" ht="51">
      <c r="A987" s="266" t="s">
        <v>626</v>
      </c>
      <c r="B987" s="124"/>
      <c r="C987" s="125" t="s">
        <v>1234</v>
      </c>
      <c r="D987" s="119">
        <v>43116</v>
      </c>
      <c r="E987" s="120" t="s">
        <v>2400</v>
      </c>
      <c r="F987" s="120" t="s">
        <v>3</v>
      </c>
      <c r="G987" s="120">
        <v>1588323</v>
      </c>
      <c r="H987" s="124"/>
      <c r="I987" s="128" t="s">
        <v>3567</v>
      </c>
      <c r="J987" s="124"/>
      <c r="K987" s="124"/>
      <c r="L987" s="124"/>
      <c r="M987" s="124"/>
      <c r="N987" s="213">
        <v>0</v>
      </c>
      <c r="O987" s="213">
        <v>425.16</v>
      </c>
      <c r="P987" s="124" t="s">
        <v>6020</v>
      </c>
    </row>
    <row r="988" spans="1:16" ht="51">
      <c r="A988" s="266" t="s">
        <v>626</v>
      </c>
      <c r="B988" s="124"/>
      <c r="C988" s="125" t="s">
        <v>1234</v>
      </c>
      <c r="D988" s="119">
        <v>43116</v>
      </c>
      <c r="E988" s="120" t="s">
        <v>2401</v>
      </c>
      <c r="F988" s="120" t="s">
        <v>3</v>
      </c>
      <c r="G988" s="120">
        <v>1588326</v>
      </c>
      <c r="H988" s="124"/>
      <c r="I988" s="128" t="s">
        <v>3568</v>
      </c>
      <c r="J988" s="124"/>
      <c r="K988" s="124"/>
      <c r="L988" s="124"/>
      <c r="M988" s="124"/>
      <c r="N988" s="213">
        <v>0</v>
      </c>
      <c r="O988" s="213">
        <v>1690.93</v>
      </c>
      <c r="P988" s="124" t="s">
        <v>6020</v>
      </c>
    </row>
    <row r="989" spans="1:16" ht="51">
      <c r="A989" s="266" t="s">
        <v>619</v>
      </c>
      <c r="B989" s="124"/>
      <c r="C989" s="125" t="s">
        <v>713</v>
      </c>
      <c r="D989" s="119">
        <v>43116</v>
      </c>
      <c r="E989" s="120" t="s">
        <v>2402</v>
      </c>
      <c r="F989" s="120" t="s">
        <v>3</v>
      </c>
      <c r="G989" s="120">
        <v>1588210</v>
      </c>
      <c r="H989" s="124"/>
      <c r="I989" s="128" t="s">
        <v>3569</v>
      </c>
      <c r="J989" s="124"/>
      <c r="K989" s="124"/>
      <c r="L989" s="124"/>
      <c r="M989" s="124"/>
      <c r="N989" s="213">
        <v>0</v>
      </c>
      <c r="O989" s="213">
        <v>1065.94</v>
      </c>
      <c r="P989" s="124" t="s">
        <v>1315</v>
      </c>
    </row>
    <row r="990" spans="1:16" ht="51">
      <c r="A990" s="266">
        <v>15</v>
      </c>
      <c r="B990" s="124"/>
      <c r="C990" s="125" t="s">
        <v>691</v>
      </c>
      <c r="D990" s="119">
        <v>43116</v>
      </c>
      <c r="E990" s="120" t="s">
        <v>2403</v>
      </c>
      <c r="F990" s="120" t="s">
        <v>3</v>
      </c>
      <c r="G990" s="120">
        <v>1588213</v>
      </c>
      <c r="H990" s="124"/>
      <c r="I990" s="128" t="s">
        <v>3570</v>
      </c>
      <c r="J990" s="124"/>
      <c r="K990" s="124"/>
      <c r="L990" s="124"/>
      <c r="M990" s="124"/>
      <c r="N990" s="213">
        <v>0</v>
      </c>
      <c r="O990" s="213">
        <v>12546.94</v>
      </c>
      <c r="P990" s="124" t="s">
        <v>1315</v>
      </c>
    </row>
    <row r="991" spans="1:16" ht="38.25">
      <c r="A991" s="266">
        <v>20</v>
      </c>
      <c r="B991" s="124"/>
      <c r="C991" s="125" t="s">
        <v>693</v>
      </c>
      <c r="D991" s="119">
        <v>43116</v>
      </c>
      <c r="E991" s="120" t="s">
        <v>2404</v>
      </c>
      <c r="F991" s="120" t="s">
        <v>3</v>
      </c>
      <c r="G991" s="120">
        <v>1588232</v>
      </c>
      <c r="H991" s="124"/>
      <c r="I991" s="128" t="s">
        <v>3571</v>
      </c>
      <c r="J991" s="124"/>
      <c r="K991" s="124"/>
      <c r="L991" s="124"/>
      <c r="M991" s="124"/>
      <c r="N991" s="213">
        <v>0</v>
      </c>
      <c r="O991" s="213">
        <v>779.1</v>
      </c>
      <c r="P991" s="124" t="s">
        <v>1315</v>
      </c>
    </row>
    <row r="992" spans="1:16" ht="51">
      <c r="A992" s="266" t="s">
        <v>619</v>
      </c>
      <c r="B992" s="124"/>
      <c r="C992" s="125" t="s">
        <v>713</v>
      </c>
      <c r="D992" s="119">
        <v>43116</v>
      </c>
      <c r="E992" s="120" t="s">
        <v>2405</v>
      </c>
      <c r="F992" s="120" t="s">
        <v>3</v>
      </c>
      <c r="G992" s="120">
        <v>1588260</v>
      </c>
      <c r="H992" s="124"/>
      <c r="I992" s="128" t="s">
        <v>3572</v>
      </c>
      <c r="J992" s="124"/>
      <c r="K992" s="124"/>
      <c r="L992" s="124"/>
      <c r="M992" s="124"/>
      <c r="N992" s="213">
        <v>0</v>
      </c>
      <c r="O992" s="213">
        <v>2916.8</v>
      </c>
      <c r="P992" s="124" t="s">
        <v>1315</v>
      </c>
    </row>
    <row r="993" spans="1:16" ht="51">
      <c r="A993" s="266" t="s">
        <v>619</v>
      </c>
      <c r="B993" s="124"/>
      <c r="C993" s="125" t="s">
        <v>713</v>
      </c>
      <c r="D993" s="119">
        <v>43116</v>
      </c>
      <c r="E993" s="120" t="s">
        <v>2406</v>
      </c>
      <c r="F993" s="120" t="s">
        <v>3</v>
      </c>
      <c r="G993" s="120">
        <v>1588331</v>
      </c>
      <c r="H993" s="124"/>
      <c r="I993" s="128" t="s">
        <v>3573</v>
      </c>
      <c r="J993" s="124"/>
      <c r="K993" s="124"/>
      <c r="L993" s="124"/>
      <c r="M993" s="124"/>
      <c r="N993" s="213">
        <v>0</v>
      </c>
      <c r="O993" s="213">
        <v>2</v>
      </c>
      <c r="P993" s="124" t="s">
        <v>1315</v>
      </c>
    </row>
    <row r="994" spans="1:16" ht="51">
      <c r="A994" s="266" t="s">
        <v>619</v>
      </c>
      <c r="B994" s="124"/>
      <c r="C994" s="125" t="s">
        <v>713</v>
      </c>
      <c r="D994" s="119">
        <v>43116</v>
      </c>
      <c r="E994" s="120" t="s">
        <v>2407</v>
      </c>
      <c r="F994" s="120" t="s">
        <v>3</v>
      </c>
      <c r="G994" s="120">
        <v>1588334</v>
      </c>
      <c r="H994" s="124"/>
      <c r="I994" s="128" t="s">
        <v>3574</v>
      </c>
      <c r="J994" s="124"/>
      <c r="K994" s="124"/>
      <c r="L994" s="124"/>
      <c r="M994" s="124"/>
      <c r="N994" s="213">
        <v>0</v>
      </c>
      <c r="O994" s="213">
        <v>1299.5</v>
      </c>
      <c r="P994" s="124" t="s">
        <v>1315</v>
      </c>
    </row>
    <row r="995" spans="1:16" ht="51">
      <c r="A995" s="266">
        <v>41</v>
      </c>
      <c r="B995" s="124"/>
      <c r="C995" s="125" t="s">
        <v>697</v>
      </c>
      <c r="D995" s="119">
        <v>43116</v>
      </c>
      <c r="E995" s="120" t="s">
        <v>2408</v>
      </c>
      <c r="F995" s="120" t="s">
        <v>3</v>
      </c>
      <c r="G995" s="120">
        <v>1588335</v>
      </c>
      <c r="H995" s="124"/>
      <c r="I995" s="128" t="s">
        <v>3575</v>
      </c>
      <c r="J995" s="124"/>
      <c r="K995" s="124"/>
      <c r="L995" s="124"/>
      <c r="M995" s="124"/>
      <c r="N995" s="213">
        <v>0</v>
      </c>
      <c r="O995" s="213">
        <v>5000</v>
      </c>
      <c r="P995" s="124" t="s">
        <v>1315</v>
      </c>
    </row>
    <row r="996" spans="1:16" ht="51">
      <c r="A996" s="266">
        <v>574</v>
      </c>
      <c r="B996" s="124"/>
      <c r="C996" s="125" t="s">
        <v>850</v>
      </c>
      <c r="D996" s="119">
        <v>43116</v>
      </c>
      <c r="E996" s="120" t="s">
        <v>2409</v>
      </c>
      <c r="F996" s="120" t="s">
        <v>3</v>
      </c>
      <c r="G996" s="120">
        <v>1588363</v>
      </c>
      <c r="H996" s="124"/>
      <c r="I996" s="128" t="s">
        <v>3576</v>
      </c>
      <c r="J996" s="124"/>
      <c r="K996" s="124"/>
      <c r="L996" s="124"/>
      <c r="M996" s="124"/>
      <c r="N996" s="213">
        <v>0</v>
      </c>
      <c r="O996" s="213">
        <v>371</v>
      </c>
      <c r="P996" s="124" t="s">
        <v>1315</v>
      </c>
    </row>
    <row r="997" spans="1:16" ht="51">
      <c r="A997" s="266">
        <v>20</v>
      </c>
      <c r="B997" s="124"/>
      <c r="C997" s="125" t="s">
        <v>693</v>
      </c>
      <c r="D997" s="119">
        <v>43116</v>
      </c>
      <c r="E997" s="120" t="s">
        <v>2410</v>
      </c>
      <c r="F997" s="120" t="s">
        <v>3</v>
      </c>
      <c r="G997" s="120">
        <v>1588397</v>
      </c>
      <c r="H997" s="124"/>
      <c r="I997" s="128" t="s">
        <v>3577</v>
      </c>
      <c r="J997" s="124"/>
      <c r="K997" s="124"/>
      <c r="L997" s="124"/>
      <c r="M997" s="124"/>
      <c r="N997" s="213">
        <v>0</v>
      </c>
      <c r="O997" s="213">
        <v>120</v>
      </c>
      <c r="P997" s="124" t="s">
        <v>1315</v>
      </c>
    </row>
    <row r="998" spans="1:16" ht="51">
      <c r="A998" s="266" t="s">
        <v>619</v>
      </c>
      <c r="B998" s="124"/>
      <c r="C998" s="125" t="s">
        <v>713</v>
      </c>
      <c r="D998" s="119">
        <v>43116</v>
      </c>
      <c r="E998" s="120" t="s">
        <v>2411</v>
      </c>
      <c r="F998" s="120" t="s">
        <v>3</v>
      </c>
      <c r="G998" s="120">
        <v>1588401</v>
      </c>
      <c r="H998" s="124"/>
      <c r="I998" s="128" t="s">
        <v>3578</v>
      </c>
      <c r="J998" s="124"/>
      <c r="K998" s="124"/>
      <c r="L998" s="124"/>
      <c r="M998" s="124"/>
      <c r="N998" s="213">
        <v>0</v>
      </c>
      <c r="O998" s="213">
        <v>186</v>
      </c>
      <c r="P998" s="124" t="s">
        <v>1315</v>
      </c>
    </row>
    <row r="999" spans="1:16" ht="51">
      <c r="A999" s="266" t="s">
        <v>619</v>
      </c>
      <c r="B999" s="124"/>
      <c r="C999" s="125" t="s">
        <v>713</v>
      </c>
      <c r="D999" s="119">
        <v>43116</v>
      </c>
      <c r="E999" s="120" t="s">
        <v>2412</v>
      </c>
      <c r="F999" s="120" t="s">
        <v>3</v>
      </c>
      <c r="G999" s="120">
        <v>1588410</v>
      </c>
      <c r="H999" s="124"/>
      <c r="I999" s="128" t="s">
        <v>3579</v>
      </c>
      <c r="J999" s="124"/>
      <c r="K999" s="124"/>
      <c r="L999" s="124"/>
      <c r="M999" s="124"/>
      <c r="N999" s="213">
        <v>0</v>
      </c>
      <c r="O999" s="213">
        <v>158.63999999999999</v>
      </c>
      <c r="P999" s="124" t="s">
        <v>1315</v>
      </c>
    </row>
    <row r="1000" spans="1:16" ht="51">
      <c r="A1000" s="266" t="s">
        <v>619</v>
      </c>
      <c r="B1000" s="124"/>
      <c r="C1000" s="125" t="s">
        <v>713</v>
      </c>
      <c r="D1000" s="119">
        <v>43116</v>
      </c>
      <c r="E1000" s="120" t="s">
        <v>2413</v>
      </c>
      <c r="F1000" s="120" t="s">
        <v>3</v>
      </c>
      <c r="G1000" s="120">
        <v>1588427</v>
      </c>
      <c r="H1000" s="124"/>
      <c r="I1000" s="128" t="s">
        <v>3580</v>
      </c>
      <c r="J1000" s="124"/>
      <c r="K1000" s="124"/>
      <c r="L1000" s="124"/>
      <c r="M1000" s="124"/>
      <c r="N1000" s="213">
        <v>0</v>
      </c>
      <c r="O1000" s="213">
        <v>140</v>
      </c>
      <c r="P1000" s="124" t="s">
        <v>1315</v>
      </c>
    </row>
    <row r="1001" spans="1:16" ht="63.75">
      <c r="A1001" s="266" t="s">
        <v>619</v>
      </c>
      <c r="B1001" s="124"/>
      <c r="C1001" s="125" t="s">
        <v>713</v>
      </c>
      <c r="D1001" s="119">
        <v>43116</v>
      </c>
      <c r="E1001" s="120" t="s">
        <v>2414</v>
      </c>
      <c r="F1001" s="120" t="s">
        <v>3</v>
      </c>
      <c r="G1001" s="120">
        <v>1588445</v>
      </c>
      <c r="H1001" s="124"/>
      <c r="I1001" s="128" t="s">
        <v>3581</v>
      </c>
      <c r="J1001" s="124"/>
      <c r="K1001" s="124"/>
      <c r="L1001" s="124"/>
      <c r="M1001" s="124"/>
      <c r="N1001" s="213">
        <v>0</v>
      </c>
      <c r="O1001" s="213">
        <v>80</v>
      </c>
      <c r="P1001" s="124" t="s">
        <v>1315</v>
      </c>
    </row>
    <row r="1002" spans="1:16" ht="51">
      <c r="A1002" s="266" t="s">
        <v>619</v>
      </c>
      <c r="B1002" s="124"/>
      <c r="C1002" s="125" t="s">
        <v>713</v>
      </c>
      <c r="D1002" s="119">
        <v>43116</v>
      </c>
      <c r="E1002" s="120" t="s">
        <v>2415</v>
      </c>
      <c r="F1002" s="120" t="s">
        <v>3</v>
      </c>
      <c r="G1002" s="120">
        <v>1588447</v>
      </c>
      <c r="H1002" s="124"/>
      <c r="I1002" s="128" t="s">
        <v>3582</v>
      </c>
      <c r="J1002" s="124"/>
      <c r="K1002" s="124"/>
      <c r="L1002" s="124"/>
      <c r="M1002" s="124"/>
      <c r="N1002" s="213">
        <v>0</v>
      </c>
      <c r="O1002" s="213">
        <v>87.08</v>
      </c>
      <c r="P1002" s="124" t="s">
        <v>1315</v>
      </c>
    </row>
    <row r="1003" spans="1:16" ht="51">
      <c r="A1003" s="266" t="s">
        <v>619</v>
      </c>
      <c r="B1003" s="124"/>
      <c r="C1003" s="125" t="s">
        <v>713</v>
      </c>
      <c r="D1003" s="119">
        <v>43116</v>
      </c>
      <c r="E1003" s="120" t="s">
        <v>2416</v>
      </c>
      <c r="F1003" s="120" t="s">
        <v>3</v>
      </c>
      <c r="G1003" s="120">
        <v>1588454</v>
      </c>
      <c r="H1003" s="124"/>
      <c r="I1003" s="128" t="s">
        <v>3583</v>
      </c>
      <c r="J1003" s="124"/>
      <c r="K1003" s="124"/>
      <c r="L1003" s="124"/>
      <c r="M1003" s="124"/>
      <c r="N1003" s="213">
        <v>0</v>
      </c>
      <c r="O1003" s="213">
        <v>1614</v>
      </c>
      <c r="P1003" s="124" t="s">
        <v>1315</v>
      </c>
    </row>
    <row r="1004" spans="1:16" ht="38.25">
      <c r="A1004" s="266">
        <v>592</v>
      </c>
      <c r="B1004" s="124"/>
      <c r="C1004" s="125" t="s">
        <v>862</v>
      </c>
      <c r="D1004" s="119">
        <v>43116</v>
      </c>
      <c r="E1004" s="120" t="s">
        <v>2417</v>
      </c>
      <c r="F1004" s="120" t="s">
        <v>3</v>
      </c>
      <c r="G1004" s="120">
        <v>1588464</v>
      </c>
      <c r="H1004" s="124"/>
      <c r="I1004" s="128" t="s">
        <v>3584</v>
      </c>
      <c r="J1004" s="124"/>
      <c r="K1004" s="124"/>
      <c r="L1004" s="124"/>
      <c r="M1004" s="124"/>
      <c r="N1004" s="213">
        <v>0</v>
      </c>
      <c r="O1004" s="213">
        <v>511.2</v>
      </c>
      <c r="P1004" s="124" t="s">
        <v>1315</v>
      </c>
    </row>
    <row r="1005" spans="1:16" ht="51">
      <c r="A1005" s="266">
        <v>132</v>
      </c>
      <c r="B1005" s="124"/>
      <c r="C1005" s="125" t="s">
        <v>728</v>
      </c>
      <c r="D1005" s="119">
        <v>43116</v>
      </c>
      <c r="E1005" s="120" t="s">
        <v>2418</v>
      </c>
      <c r="F1005" s="120" t="s">
        <v>3</v>
      </c>
      <c r="G1005" s="120">
        <v>1588470</v>
      </c>
      <c r="H1005" s="124"/>
      <c r="I1005" s="128" t="s">
        <v>3496</v>
      </c>
      <c r="J1005" s="124"/>
      <c r="K1005" s="124"/>
      <c r="L1005" s="124"/>
      <c r="M1005" s="124"/>
      <c r="N1005" s="213">
        <v>0</v>
      </c>
      <c r="O1005" s="213">
        <v>12</v>
      </c>
      <c r="P1005" s="124" t="s">
        <v>1315</v>
      </c>
    </row>
    <row r="1006" spans="1:16" ht="51">
      <c r="A1006" s="266" t="s">
        <v>619</v>
      </c>
      <c r="B1006" s="124"/>
      <c r="C1006" s="125" t="s">
        <v>713</v>
      </c>
      <c r="D1006" s="119">
        <v>43116</v>
      </c>
      <c r="E1006" s="120" t="s">
        <v>2419</v>
      </c>
      <c r="F1006" s="120" t="s">
        <v>3</v>
      </c>
      <c r="G1006" s="120">
        <v>1588478</v>
      </c>
      <c r="H1006" s="124"/>
      <c r="I1006" s="128" t="s">
        <v>3585</v>
      </c>
      <c r="J1006" s="124"/>
      <c r="K1006" s="124"/>
      <c r="L1006" s="124"/>
      <c r="M1006" s="124"/>
      <c r="N1006" s="213">
        <v>0</v>
      </c>
      <c r="O1006" s="213">
        <v>273.77</v>
      </c>
      <c r="P1006" s="124" t="s">
        <v>1315</v>
      </c>
    </row>
    <row r="1007" spans="1:16" ht="63.75">
      <c r="A1007" s="266">
        <v>20</v>
      </c>
      <c r="B1007" s="124"/>
      <c r="C1007" s="125" t="s">
        <v>693</v>
      </c>
      <c r="D1007" s="119">
        <v>43117</v>
      </c>
      <c r="E1007" s="120" t="s">
        <v>2420</v>
      </c>
      <c r="F1007" s="120" t="s">
        <v>3</v>
      </c>
      <c r="G1007" s="120">
        <v>1588644</v>
      </c>
      <c r="H1007" s="124"/>
      <c r="I1007" s="128" t="s">
        <v>3586</v>
      </c>
      <c r="J1007" s="124"/>
      <c r="K1007" s="124"/>
      <c r="L1007" s="124"/>
      <c r="M1007" s="124"/>
      <c r="N1007" s="213">
        <v>0</v>
      </c>
      <c r="O1007" s="213">
        <v>76.7</v>
      </c>
      <c r="P1007" s="124" t="s">
        <v>1315</v>
      </c>
    </row>
    <row r="1008" spans="1:16" ht="63.75">
      <c r="A1008" s="266">
        <v>20</v>
      </c>
      <c r="B1008" s="124"/>
      <c r="C1008" s="125" t="s">
        <v>693</v>
      </c>
      <c r="D1008" s="119">
        <v>43117</v>
      </c>
      <c r="E1008" s="120" t="s">
        <v>2421</v>
      </c>
      <c r="F1008" s="120" t="s">
        <v>3</v>
      </c>
      <c r="G1008" s="120">
        <v>1588645</v>
      </c>
      <c r="H1008" s="124"/>
      <c r="I1008" s="128" t="s">
        <v>3587</v>
      </c>
      <c r="J1008" s="124"/>
      <c r="K1008" s="124"/>
      <c r="L1008" s="124"/>
      <c r="M1008" s="124"/>
      <c r="N1008" s="213">
        <v>0</v>
      </c>
      <c r="O1008" s="213">
        <v>11626.68</v>
      </c>
      <c r="P1008" s="124" t="s">
        <v>1315</v>
      </c>
    </row>
    <row r="1009" spans="1:16" ht="51">
      <c r="A1009" s="266">
        <v>593</v>
      </c>
      <c r="B1009" s="124"/>
      <c r="C1009" s="125" t="s">
        <v>863</v>
      </c>
      <c r="D1009" s="119">
        <v>43117</v>
      </c>
      <c r="E1009" s="120" t="s">
        <v>2422</v>
      </c>
      <c r="F1009" s="120" t="s">
        <v>3</v>
      </c>
      <c r="G1009" s="120">
        <v>1588656</v>
      </c>
      <c r="H1009" s="124"/>
      <c r="I1009" s="128" t="s">
        <v>3588</v>
      </c>
      <c r="J1009" s="124"/>
      <c r="K1009" s="124"/>
      <c r="L1009" s="124"/>
      <c r="M1009" s="124"/>
      <c r="N1009" s="213">
        <v>0</v>
      </c>
      <c r="O1009" s="213">
        <v>206742.29</v>
      </c>
      <c r="P1009" s="124" t="s">
        <v>1315</v>
      </c>
    </row>
    <row r="1010" spans="1:16" ht="51">
      <c r="A1010" s="266">
        <v>593</v>
      </c>
      <c r="B1010" s="124"/>
      <c r="C1010" s="125" t="s">
        <v>863</v>
      </c>
      <c r="D1010" s="119">
        <v>43117</v>
      </c>
      <c r="E1010" s="120" t="s">
        <v>2423</v>
      </c>
      <c r="F1010" s="120" t="s">
        <v>3</v>
      </c>
      <c r="G1010" s="120">
        <v>1588660</v>
      </c>
      <c r="H1010" s="124"/>
      <c r="I1010" s="128" t="s">
        <v>3589</v>
      </c>
      <c r="J1010" s="124"/>
      <c r="K1010" s="124"/>
      <c r="L1010" s="124"/>
      <c r="M1010" s="124"/>
      <c r="N1010" s="213">
        <v>0</v>
      </c>
      <c r="O1010" s="213">
        <v>134902.79</v>
      </c>
      <c r="P1010" s="124" t="s">
        <v>1315</v>
      </c>
    </row>
    <row r="1011" spans="1:16" ht="63.75">
      <c r="A1011" s="266">
        <v>661</v>
      </c>
      <c r="B1011" s="124"/>
      <c r="C1011" s="125" t="s">
        <v>234</v>
      </c>
      <c r="D1011" s="119">
        <v>43117</v>
      </c>
      <c r="E1011" s="120" t="s">
        <v>2424</v>
      </c>
      <c r="F1011" s="120" t="s">
        <v>3</v>
      </c>
      <c r="G1011" s="120">
        <v>1588757</v>
      </c>
      <c r="H1011" s="124"/>
      <c r="I1011" s="128" t="s">
        <v>3590</v>
      </c>
      <c r="J1011" s="124"/>
      <c r="K1011" s="124"/>
      <c r="L1011" s="124"/>
      <c r="M1011" s="124"/>
      <c r="N1011" s="213">
        <v>0</v>
      </c>
      <c r="O1011" s="213">
        <v>12245</v>
      </c>
      <c r="P1011" s="124" t="s">
        <v>1315</v>
      </c>
    </row>
    <row r="1012" spans="1:16" ht="51">
      <c r="A1012" s="266">
        <v>25</v>
      </c>
      <c r="B1012" s="124"/>
      <c r="C1012" s="125" t="s">
        <v>694</v>
      </c>
      <c r="D1012" s="119">
        <v>43117</v>
      </c>
      <c r="E1012" s="120" t="s">
        <v>2425</v>
      </c>
      <c r="F1012" s="120" t="s">
        <v>3</v>
      </c>
      <c r="G1012" s="120">
        <v>1588780</v>
      </c>
      <c r="H1012" s="124"/>
      <c r="I1012" s="128" t="s">
        <v>3591</v>
      </c>
      <c r="J1012" s="124"/>
      <c r="K1012" s="124"/>
      <c r="L1012" s="124"/>
      <c r="M1012" s="124"/>
      <c r="N1012" s="213">
        <v>0</v>
      </c>
      <c r="O1012" s="213">
        <v>2222.7600000000002</v>
      </c>
      <c r="P1012" s="124" t="s">
        <v>1315</v>
      </c>
    </row>
    <row r="1013" spans="1:16" ht="51">
      <c r="A1013" s="266">
        <v>212</v>
      </c>
      <c r="B1013" s="124"/>
      <c r="C1013" s="125" t="s">
        <v>761</v>
      </c>
      <c r="D1013" s="119">
        <v>43117</v>
      </c>
      <c r="E1013" s="120" t="s">
        <v>2426</v>
      </c>
      <c r="F1013" s="120" t="s">
        <v>3</v>
      </c>
      <c r="G1013" s="120">
        <v>1588658</v>
      </c>
      <c r="H1013" s="124"/>
      <c r="I1013" s="128" t="s">
        <v>3592</v>
      </c>
      <c r="J1013" s="124"/>
      <c r="K1013" s="124"/>
      <c r="L1013" s="124"/>
      <c r="M1013" s="124"/>
      <c r="N1013" s="213">
        <v>0</v>
      </c>
      <c r="O1013" s="213">
        <v>371</v>
      </c>
      <c r="P1013" s="124" t="s">
        <v>1315</v>
      </c>
    </row>
    <row r="1014" spans="1:16" ht="51">
      <c r="A1014" s="266" t="s">
        <v>619</v>
      </c>
      <c r="B1014" s="124"/>
      <c r="C1014" s="125" t="s">
        <v>713</v>
      </c>
      <c r="D1014" s="119">
        <v>43117</v>
      </c>
      <c r="E1014" s="120" t="s">
        <v>2427</v>
      </c>
      <c r="F1014" s="120" t="s">
        <v>3</v>
      </c>
      <c r="G1014" s="120">
        <v>1588659</v>
      </c>
      <c r="H1014" s="124"/>
      <c r="I1014" s="128" t="s">
        <v>3593</v>
      </c>
      <c r="J1014" s="124"/>
      <c r="K1014" s="124"/>
      <c r="L1014" s="124"/>
      <c r="M1014" s="124"/>
      <c r="N1014" s="213">
        <v>0</v>
      </c>
      <c r="O1014" s="213">
        <v>55</v>
      </c>
      <c r="P1014" s="124" t="s">
        <v>1315</v>
      </c>
    </row>
    <row r="1015" spans="1:16" ht="51">
      <c r="A1015" s="266">
        <v>20</v>
      </c>
      <c r="B1015" s="124"/>
      <c r="C1015" s="125" t="s">
        <v>693</v>
      </c>
      <c r="D1015" s="119">
        <v>43117</v>
      </c>
      <c r="E1015" s="120" t="s">
        <v>2428</v>
      </c>
      <c r="F1015" s="120" t="s">
        <v>3</v>
      </c>
      <c r="G1015" s="120">
        <v>1588680</v>
      </c>
      <c r="H1015" s="124"/>
      <c r="I1015" s="128" t="s">
        <v>3594</v>
      </c>
      <c r="J1015" s="124"/>
      <c r="K1015" s="124"/>
      <c r="L1015" s="124"/>
      <c r="M1015" s="124"/>
      <c r="N1015" s="213">
        <v>0</v>
      </c>
      <c r="O1015" s="213">
        <v>1779.58</v>
      </c>
      <c r="P1015" s="124" t="s">
        <v>1315</v>
      </c>
    </row>
    <row r="1016" spans="1:16" ht="38.25">
      <c r="A1016" s="266">
        <v>86</v>
      </c>
      <c r="B1016" s="124"/>
      <c r="C1016" s="125" t="s">
        <v>710</v>
      </c>
      <c r="D1016" s="119">
        <v>43117</v>
      </c>
      <c r="E1016" s="120" t="s">
        <v>2429</v>
      </c>
      <c r="F1016" s="120" t="s">
        <v>3</v>
      </c>
      <c r="G1016" s="120">
        <v>1588708</v>
      </c>
      <c r="H1016" s="124"/>
      <c r="I1016" s="128" t="s">
        <v>3595</v>
      </c>
      <c r="J1016" s="124"/>
      <c r="K1016" s="124"/>
      <c r="L1016" s="124"/>
      <c r="M1016" s="124"/>
      <c r="N1016" s="213">
        <v>0</v>
      </c>
      <c r="O1016" s="213">
        <v>216</v>
      </c>
      <c r="P1016" s="124" t="s">
        <v>1315</v>
      </c>
    </row>
    <row r="1017" spans="1:16" ht="38.25">
      <c r="A1017" s="266">
        <v>254</v>
      </c>
      <c r="B1017" s="124"/>
      <c r="C1017" s="125" t="s">
        <v>779</v>
      </c>
      <c r="D1017" s="119">
        <v>43117</v>
      </c>
      <c r="E1017" s="120" t="s">
        <v>2430</v>
      </c>
      <c r="F1017" s="120" t="s">
        <v>3</v>
      </c>
      <c r="G1017" s="120">
        <v>1588719</v>
      </c>
      <c r="H1017" s="124"/>
      <c r="I1017" s="128" t="s">
        <v>3596</v>
      </c>
      <c r="J1017" s="124"/>
      <c r="K1017" s="124"/>
      <c r="L1017" s="124"/>
      <c r="M1017" s="124"/>
      <c r="N1017" s="213">
        <v>0</v>
      </c>
      <c r="O1017" s="213">
        <v>15</v>
      </c>
      <c r="P1017" s="124" t="s">
        <v>1315</v>
      </c>
    </row>
    <row r="1018" spans="1:16" ht="38.25">
      <c r="A1018" s="266">
        <v>254</v>
      </c>
      <c r="B1018" s="124"/>
      <c r="C1018" s="125" t="s">
        <v>779</v>
      </c>
      <c r="D1018" s="119">
        <v>43117</v>
      </c>
      <c r="E1018" s="120" t="s">
        <v>2431</v>
      </c>
      <c r="F1018" s="120" t="s">
        <v>3</v>
      </c>
      <c r="G1018" s="120">
        <v>1588727</v>
      </c>
      <c r="H1018" s="124"/>
      <c r="I1018" s="128" t="s">
        <v>3597</v>
      </c>
      <c r="J1018" s="124"/>
      <c r="K1018" s="124"/>
      <c r="L1018" s="124"/>
      <c r="M1018" s="124"/>
      <c r="N1018" s="213">
        <v>0</v>
      </c>
      <c r="O1018" s="213">
        <v>25</v>
      </c>
      <c r="P1018" s="124" t="s">
        <v>1315</v>
      </c>
    </row>
    <row r="1019" spans="1:16" ht="38.25">
      <c r="A1019" s="266">
        <v>163</v>
      </c>
      <c r="B1019" s="124"/>
      <c r="C1019" s="125" t="s">
        <v>748</v>
      </c>
      <c r="D1019" s="119">
        <v>43117</v>
      </c>
      <c r="E1019" s="120" t="s">
        <v>2432</v>
      </c>
      <c r="F1019" s="120" t="s">
        <v>3</v>
      </c>
      <c r="G1019" s="120">
        <v>1588736</v>
      </c>
      <c r="H1019" s="124"/>
      <c r="I1019" s="128" t="s">
        <v>3598</v>
      </c>
      <c r="J1019" s="124"/>
      <c r="K1019" s="124"/>
      <c r="L1019" s="124"/>
      <c r="M1019" s="124"/>
      <c r="N1019" s="213">
        <v>0</v>
      </c>
      <c r="O1019" s="213">
        <v>353</v>
      </c>
      <c r="P1019" s="124" t="s">
        <v>1315</v>
      </c>
    </row>
    <row r="1020" spans="1:16" ht="38.25">
      <c r="A1020" s="266">
        <v>254</v>
      </c>
      <c r="B1020" s="124"/>
      <c r="C1020" s="125" t="s">
        <v>779</v>
      </c>
      <c r="D1020" s="119">
        <v>43117</v>
      </c>
      <c r="E1020" s="120" t="s">
        <v>2433</v>
      </c>
      <c r="F1020" s="120" t="s">
        <v>3</v>
      </c>
      <c r="G1020" s="120">
        <v>1588753</v>
      </c>
      <c r="H1020" s="124"/>
      <c r="I1020" s="128" t="s">
        <v>1416</v>
      </c>
      <c r="J1020" s="124"/>
      <c r="K1020" s="124"/>
      <c r="L1020" s="124"/>
      <c r="M1020" s="124"/>
      <c r="N1020" s="213">
        <v>0</v>
      </c>
      <c r="O1020" s="213">
        <v>50</v>
      </c>
      <c r="P1020" s="124" t="s">
        <v>1315</v>
      </c>
    </row>
    <row r="1021" spans="1:16" ht="51">
      <c r="A1021" s="266" t="s">
        <v>619</v>
      </c>
      <c r="B1021" s="124"/>
      <c r="C1021" s="125" t="s">
        <v>713</v>
      </c>
      <c r="D1021" s="119">
        <v>43117</v>
      </c>
      <c r="E1021" s="120" t="s">
        <v>2434</v>
      </c>
      <c r="F1021" s="120" t="s">
        <v>3</v>
      </c>
      <c r="G1021" s="120">
        <v>1588835</v>
      </c>
      <c r="H1021" s="124"/>
      <c r="I1021" s="128" t="s">
        <v>3599</v>
      </c>
      <c r="J1021" s="124"/>
      <c r="K1021" s="124"/>
      <c r="L1021" s="124"/>
      <c r="M1021" s="124"/>
      <c r="N1021" s="213">
        <v>0</v>
      </c>
      <c r="O1021" s="213">
        <v>850</v>
      </c>
      <c r="P1021" s="124" t="s">
        <v>1315</v>
      </c>
    </row>
    <row r="1022" spans="1:16" ht="38.25">
      <c r="A1022" s="266">
        <v>20</v>
      </c>
      <c r="B1022" s="124"/>
      <c r="C1022" s="125" t="s">
        <v>693</v>
      </c>
      <c r="D1022" s="119">
        <v>43117</v>
      </c>
      <c r="E1022" s="120" t="s">
        <v>2435</v>
      </c>
      <c r="F1022" s="120" t="s">
        <v>3</v>
      </c>
      <c r="G1022" s="120">
        <v>1588871</v>
      </c>
      <c r="H1022" s="124"/>
      <c r="I1022" s="128" t="s">
        <v>3600</v>
      </c>
      <c r="J1022" s="124"/>
      <c r="K1022" s="124"/>
      <c r="L1022" s="124"/>
      <c r="M1022" s="124"/>
      <c r="N1022" s="213">
        <v>0</v>
      </c>
      <c r="O1022" s="213">
        <v>1600</v>
      </c>
      <c r="P1022" s="124" t="s">
        <v>1315</v>
      </c>
    </row>
    <row r="1023" spans="1:16" ht="51">
      <c r="A1023" s="266">
        <v>78</v>
      </c>
      <c r="B1023" s="124"/>
      <c r="C1023" s="125" t="s">
        <v>1342</v>
      </c>
      <c r="D1023" s="119">
        <v>43117</v>
      </c>
      <c r="E1023" s="120" t="s">
        <v>2436</v>
      </c>
      <c r="F1023" s="120" t="s">
        <v>3</v>
      </c>
      <c r="G1023" s="120">
        <v>1588904</v>
      </c>
      <c r="H1023" s="124"/>
      <c r="I1023" s="128" t="s">
        <v>3601</v>
      </c>
      <c r="J1023" s="124"/>
      <c r="K1023" s="124"/>
      <c r="L1023" s="124"/>
      <c r="M1023" s="124"/>
      <c r="N1023" s="213">
        <v>0</v>
      </c>
      <c r="O1023" s="213">
        <v>180</v>
      </c>
      <c r="P1023" s="124" t="s">
        <v>1315</v>
      </c>
    </row>
    <row r="1024" spans="1:16" ht="38.25">
      <c r="A1024" s="266">
        <v>254</v>
      </c>
      <c r="B1024" s="124"/>
      <c r="C1024" s="125" t="s">
        <v>779</v>
      </c>
      <c r="D1024" s="119">
        <v>43117</v>
      </c>
      <c r="E1024" s="120" t="s">
        <v>2437</v>
      </c>
      <c r="F1024" s="120" t="s">
        <v>3</v>
      </c>
      <c r="G1024" s="120">
        <v>1588905</v>
      </c>
      <c r="H1024" s="124"/>
      <c r="I1024" s="128" t="s">
        <v>1419</v>
      </c>
      <c r="J1024" s="124"/>
      <c r="K1024" s="124"/>
      <c r="L1024" s="124"/>
      <c r="M1024" s="124"/>
      <c r="N1024" s="213">
        <v>0</v>
      </c>
      <c r="O1024" s="213">
        <v>30</v>
      </c>
      <c r="P1024" s="124" t="s">
        <v>1315</v>
      </c>
    </row>
    <row r="1025" spans="1:16" ht="38.25">
      <c r="A1025" s="266">
        <v>254</v>
      </c>
      <c r="B1025" s="124"/>
      <c r="C1025" s="125" t="s">
        <v>779</v>
      </c>
      <c r="D1025" s="119">
        <v>43117</v>
      </c>
      <c r="E1025" s="120" t="s">
        <v>2438</v>
      </c>
      <c r="F1025" s="120" t="s">
        <v>3</v>
      </c>
      <c r="G1025" s="120">
        <v>1588906</v>
      </c>
      <c r="H1025" s="124"/>
      <c r="I1025" s="128" t="s">
        <v>3602</v>
      </c>
      <c r="J1025" s="124"/>
      <c r="K1025" s="124"/>
      <c r="L1025" s="124"/>
      <c r="M1025" s="124"/>
      <c r="N1025" s="213">
        <v>0</v>
      </c>
      <c r="O1025" s="213">
        <v>30</v>
      </c>
      <c r="P1025" s="124" t="s">
        <v>1315</v>
      </c>
    </row>
    <row r="1026" spans="1:16" ht="38.25">
      <c r="A1026" s="266">
        <v>254</v>
      </c>
      <c r="B1026" s="124"/>
      <c r="C1026" s="125" t="s">
        <v>779</v>
      </c>
      <c r="D1026" s="119">
        <v>43117</v>
      </c>
      <c r="E1026" s="120" t="s">
        <v>2439</v>
      </c>
      <c r="F1026" s="120" t="s">
        <v>3</v>
      </c>
      <c r="G1026" s="120">
        <v>1588907</v>
      </c>
      <c r="H1026" s="124"/>
      <c r="I1026" s="128" t="s">
        <v>3603</v>
      </c>
      <c r="J1026" s="124"/>
      <c r="K1026" s="124"/>
      <c r="L1026" s="124"/>
      <c r="M1026" s="124"/>
      <c r="N1026" s="213">
        <v>0</v>
      </c>
      <c r="O1026" s="213">
        <v>30</v>
      </c>
      <c r="P1026" s="124" t="s">
        <v>1315</v>
      </c>
    </row>
    <row r="1027" spans="1:16" ht="38.25">
      <c r="A1027" s="266">
        <v>254</v>
      </c>
      <c r="B1027" s="124"/>
      <c r="C1027" s="125" t="s">
        <v>779</v>
      </c>
      <c r="D1027" s="119">
        <v>43117</v>
      </c>
      <c r="E1027" s="120" t="s">
        <v>2440</v>
      </c>
      <c r="F1027" s="120" t="s">
        <v>3</v>
      </c>
      <c r="G1027" s="120">
        <v>1588909</v>
      </c>
      <c r="H1027" s="124"/>
      <c r="I1027" s="128" t="s">
        <v>3604</v>
      </c>
      <c r="J1027" s="124"/>
      <c r="K1027" s="124"/>
      <c r="L1027" s="124"/>
      <c r="M1027" s="124"/>
      <c r="N1027" s="213">
        <v>0</v>
      </c>
      <c r="O1027" s="213">
        <v>30</v>
      </c>
      <c r="P1027" s="124" t="s">
        <v>1315</v>
      </c>
    </row>
    <row r="1028" spans="1:16" ht="38.25">
      <c r="A1028" s="266">
        <v>254</v>
      </c>
      <c r="B1028" s="124"/>
      <c r="C1028" s="125" t="s">
        <v>779</v>
      </c>
      <c r="D1028" s="119">
        <v>43117</v>
      </c>
      <c r="E1028" s="120" t="s">
        <v>2441</v>
      </c>
      <c r="F1028" s="120" t="s">
        <v>3</v>
      </c>
      <c r="G1028" s="120">
        <v>1588910</v>
      </c>
      <c r="H1028" s="124"/>
      <c r="I1028" s="128" t="s">
        <v>3605</v>
      </c>
      <c r="J1028" s="124"/>
      <c r="K1028" s="124"/>
      <c r="L1028" s="124"/>
      <c r="M1028" s="124"/>
      <c r="N1028" s="213">
        <v>0</v>
      </c>
      <c r="O1028" s="213">
        <v>30</v>
      </c>
      <c r="P1028" s="124" t="s">
        <v>1315</v>
      </c>
    </row>
    <row r="1029" spans="1:16" ht="38.25">
      <c r="A1029" s="266">
        <v>254</v>
      </c>
      <c r="B1029" s="124"/>
      <c r="C1029" s="125" t="s">
        <v>779</v>
      </c>
      <c r="D1029" s="119">
        <v>43117</v>
      </c>
      <c r="E1029" s="120" t="s">
        <v>2442</v>
      </c>
      <c r="F1029" s="120" t="s">
        <v>3</v>
      </c>
      <c r="G1029" s="120">
        <v>1588912</v>
      </c>
      <c r="H1029" s="124"/>
      <c r="I1029" s="128" t="s">
        <v>3606</v>
      </c>
      <c r="J1029" s="124"/>
      <c r="K1029" s="124"/>
      <c r="L1029" s="124"/>
      <c r="M1029" s="124"/>
      <c r="N1029" s="213">
        <v>0</v>
      </c>
      <c r="O1029" s="213">
        <v>70</v>
      </c>
      <c r="P1029" s="124" t="s">
        <v>1315</v>
      </c>
    </row>
    <row r="1030" spans="1:16" ht="51">
      <c r="A1030" s="266" t="s">
        <v>619</v>
      </c>
      <c r="B1030" s="124"/>
      <c r="C1030" s="125" t="s">
        <v>713</v>
      </c>
      <c r="D1030" s="119">
        <v>43117</v>
      </c>
      <c r="E1030" s="120" t="s">
        <v>2443</v>
      </c>
      <c r="F1030" s="120" t="s">
        <v>3</v>
      </c>
      <c r="G1030" s="120">
        <v>1588917</v>
      </c>
      <c r="H1030" s="124"/>
      <c r="I1030" s="128" t="s">
        <v>3607</v>
      </c>
      <c r="J1030" s="124"/>
      <c r="K1030" s="124"/>
      <c r="L1030" s="124"/>
      <c r="M1030" s="124"/>
      <c r="N1030" s="213">
        <v>0</v>
      </c>
      <c r="O1030" s="213">
        <v>39.19</v>
      </c>
      <c r="P1030" s="124" t="s">
        <v>1315</v>
      </c>
    </row>
    <row r="1031" spans="1:16" ht="51">
      <c r="A1031" s="266">
        <v>592</v>
      </c>
      <c r="B1031" s="124"/>
      <c r="C1031" s="125" t="s">
        <v>862</v>
      </c>
      <c r="D1031" s="119">
        <v>43117</v>
      </c>
      <c r="E1031" s="120" t="s">
        <v>2444</v>
      </c>
      <c r="F1031" s="120" t="s">
        <v>3</v>
      </c>
      <c r="G1031" s="120">
        <v>1588940</v>
      </c>
      <c r="H1031" s="124"/>
      <c r="I1031" s="128" t="s">
        <v>3608</v>
      </c>
      <c r="J1031" s="124"/>
      <c r="K1031" s="124"/>
      <c r="L1031" s="124"/>
      <c r="M1031" s="124"/>
      <c r="N1031" s="213">
        <v>0</v>
      </c>
      <c r="O1031" s="213">
        <v>51</v>
      </c>
      <c r="P1031" s="124" t="s">
        <v>1315</v>
      </c>
    </row>
    <row r="1032" spans="1:16" ht="51">
      <c r="A1032" s="266" t="s">
        <v>619</v>
      </c>
      <c r="B1032" s="124"/>
      <c r="C1032" s="125" t="s">
        <v>713</v>
      </c>
      <c r="D1032" s="119">
        <v>43118</v>
      </c>
      <c r="E1032" s="120" t="s">
        <v>2445</v>
      </c>
      <c r="F1032" s="120" t="s">
        <v>3</v>
      </c>
      <c r="G1032" s="120">
        <v>1589144</v>
      </c>
      <c r="H1032" s="124"/>
      <c r="I1032" s="128" t="s">
        <v>3609</v>
      </c>
      <c r="J1032" s="124"/>
      <c r="K1032" s="124"/>
      <c r="L1032" s="124"/>
      <c r="M1032" s="124"/>
      <c r="N1032" s="213">
        <v>0</v>
      </c>
      <c r="O1032" s="213">
        <v>6983.85</v>
      </c>
      <c r="P1032" s="124" t="s">
        <v>1315</v>
      </c>
    </row>
    <row r="1033" spans="1:16" ht="51">
      <c r="A1033" s="266" t="s">
        <v>619</v>
      </c>
      <c r="B1033" s="124"/>
      <c r="C1033" s="125" t="s">
        <v>713</v>
      </c>
      <c r="D1033" s="119">
        <v>43118</v>
      </c>
      <c r="E1033" s="120" t="s">
        <v>2446</v>
      </c>
      <c r="F1033" s="120" t="s">
        <v>3</v>
      </c>
      <c r="G1033" s="120">
        <v>1589147</v>
      </c>
      <c r="H1033" s="124"/>
      <c r="I1033" s="128" t="s">
        <v>3610</v>
      </c>
      <c r="J1033" s="124"/>
      <c r="K1033" s="124"/>
      <c r="L1033" s="124"/>
      <c r="M1033" s="124"/>
      <c r="N1033" s="213">
        <v>0</v>
      </c>
      <c r="O1033" s="213">
        <v>92.34</v>
      </c>
      <c r="P1033" s="124" t="s">
        <v>1315</v>
      </c>
    </row>
    <row r="1034" spans="1:16" ht="51">
      <c r="A1034" s="266" t="s">
        <v>619</v>
      </c>
      <c r="B1034" s="124"/>
      <c r="C1034" s="125" t="s">
        <v>713</v>
      </c>
      <c r="D1034" s="119">
        <v>43118</v>
      </c>
      <c r="E1034" s="120" t="s">
        <v>2447</v>
      </c>
      <c r="F1034" s="120" t="s">
        <v>3</v>
      </c>
      <c r="G1034" s="120">
        <v>1589094</v>
      </c>
      <c r="H1034" s="124"/>
      <c r="I1034" s="128" t="s">
        <v>3611</v>
      </c>
      <c r="J1034" s="124"/>
      <c r="K1034" s="124"/>
      <c r="L1034" s="124"/>
      <c r="M1034" s="124"/>
      <c r="N1034" s="213">
        <v>0</v>
      </c>
      <c r="O1034" s="213">
        <v>186</v>
      </c>
      <c r="P1034" s="124" t="s">
        <v>1315</v>
      </c>
    </row>
    <row r="1035" spans="1:16" ht="51">
      <c r="A1035" s="266" t="s">
        <v>619</v>
      </c>
      <c r="B1035" s="124"/>
      <c r="C1035" s="125" t="s">
        <v>713</v>
      </c>
      <c r="D1035" s="119">
        <v>43118</v>
      </c>
      <c r="E1035" s="120" t="s">
        <v>2448</v>
      </c>
      <c r="F1035" s="120" t="s">
        <v>3</v>
      </c>
      <c r="G1035" s="120">
        <v>1589104</v>
      </c>
      <c r="H1035" s="124"/>
      <c r="I1035" s="128" t="s">
        <v>3612</v>
      </c>
      <c r="J1035" s="124"/>
      <c r="K1035" s="124"/>
      <c r="L1035" s="124"/>
      <c r="M1035" s="124"/>
      <c r="N1035" s="213">
        <v>0</v>
      </c>
      <c r="O1035" s="213">
        <v>140</v>
      </c>
      <c r="P1035" s="124" t="s">
        <v>1315</v>
      </c>
    </row>
    <row r="1036" spans="1:16" ht="51">
      <c r="A1036" s="266">
        <v>592</v>
      </c>
      <c r="B1036" s="124"/>
      <c r="C1036" s="125" t="s">
        <v>862</v>
      </c>
      <c r="D1036" s="119">
        <v>43118</v>
      </c>
      <c r="E1036" s="120" t="s">
        <v>2449</v>
      </c>
      <c r="F1036" s="120" t="s">
        <v>3</v>
      </c>
      <c r="G1036" s="120">
        <v>1589130</v>
      </c>
      <c r="H1036" s="124"/>
      <c r="I1036" s="128" t="s">
        <v>3613</v>
      </c>
      <c r="J1036" s="124"/>
      <c r="K1036" s="124"/>
      <c r="L1036" s="124"/>
      <c r="M1036" s="124"/>
      <c r="N1036" s="213">
        <v>0</v>
      </c>
      <c r="O1036" s="213">
        <v>178</v>
      </c>
      <c r="P1036" s="124" t="s">
        <v>1315</v>
      </c>
    </row>
    <row r="1037" spans="1:16" ht="38.25">
      <c r="A1037" s="266">
        <v>592</v>
      </c>
      <c r="B1037" s="124"/>
      <c r="C1037" s="125" t="s">
        <v>862</v>
      </c>
      <c r="D1037" s="119">
        <v>43118</v>
      </c>
      <c r="E1037" s="120" t="s">
        <v>2450</v>
      </c>
      <c r="F1037" s="120" t="s">
        <v>3</v>
      </c>
      <c r="G1037" s="120">
        <v>1589131</v>
      </c>
      <c r="H1037" s="124"/>
      <c r="I1037" s="128" t="s">
        <v>3614</v>
      </c>
      <c r="J1037" s="124"/>
      <c r="K1037" s="124"/>
      <c r="L1037" s="124"/>
      <c r="M1037" s="124"/>
      <c r="N1037" s="213">
        <v>0</v>
      </c>
      <c r="O1037" s="213">
        <v>10</v>
      </c>
      <c r="P1037" s="124" t="s">
        <v>1315</v>
      </c>
    </row>
    <row r="1038" spans="1:16" ht="51">
      <c r="A1038" s="266" t="s">
        <v>619</v>
      </c>
      <c r="B1038" s="124"/>
      <c r="C1038" s="125" t="s">
        <v>713</v>
      </c>
      <c r="D1038" s="119">
        <v>43118</v>
      </c>
      <c r="E1038" s="120" t="s">
        <v>2451</v>
      </c>
      <c r="F1038" s="120" t="s">
        <v>3</v>
      </c>
      <c r="G1038" s="120">
        <v>1589148</v>
      </c>
      <c r="H1038" s="124"/>
      <c r="I1038" s="128" t="s">
        <v>3615</v>
      </c>
      <c r="J1038" s="124"/>
      <c r="K1038" s="124"/>
      <c r="L1038" s="124"/>
      <c r="M1038" s="124"/>
      <c r="N1038" s="213">
        <v>0</v>
      </c>
      <c r="O1038" s="213">
        <v>1.01</v>
      </c>
      <c r="P1038" s="124" t="s">
        <v>1315</v>
      </c>
    </row>
    <row r="1039" spans="1:16" ht="51">
      <c r="A1039" s="266" t="s">
        <v>619</v>
      </c>
      <c r="B1039" s="124"/>
      <c r="C1039" s="125" t="s">
        <v>713</v>
      </c>
      <c r="D1039" s="119">
        <v>43118</v>
      </c>
      <c r="E1039" s="120" t="s">
        <v>2452</v>
      </c>
      <c r="F1039" s="120" t="s">
        <v>3</v>
      </c>
      <c r="G1039" s="120">
        <v>1589149</v>
      </c>
      <c r="H1039" s="124"/>
      <c r="I1039" s="128" t="s">
        <v>3615</v>
      </c>
      <c r="J1039" s="124"/>
      <c r="K1039" s="124"/>
      <c r="L1039" s="124"/>
      <c r="M1039" s="124"/>
      <c r="N1039" s="213">
        <v>0</v>
      </c>
      <c r="O1039" s="213">
        <v>0.09</v>
      </c>
      <c r="P1039" s="124" t="s">
        <v>1315</v>
      </c>
    </row>
    <row r="1040" spans="1:16" ht="51">
      <c r="A1040" s="266" t="s">
        <v>619</v>
      </c>
      <c r="B1040" s="124"/>
      <c r="C1040" s="125" t="s">
        <v>713</v>
      </c>
      <c r="D1040" s="119">
        <v>43118</v>
      </c>
      <c r="E1040" s="120" t="s">
        <v>2453</v>
      </c>
      <c r="F1040" s="120" t="s">
        <v>3</v>
      </c>
      <c r="G1040" s="120">
        <v>1589150</v>
      </c>
      <c r="H1040" s="124"/>
      <c r="I1040" s="128" t="s">
        <v>3615</v>
      </c>
      <c r="J1040" s="124"/>
      <c r="K1040" s="124"/>
      <c r="L1040" s="124"/>
      <c r="M1040" s="124"/>
      <c r="N1040" s="213">
        <v>0</v>
      </c>
      <c r="O1040" s="213">
        <v>30</v>
      </c>
      <c r="P1040" s="124" t="s">
        <v>1315</v>
      </c>
    </row>
    <row r="1041" spans="1:16" ht="51">
      <c r="A1041" s="266" t="s">
        <v>619</v>
      </c>
      <c r="B1041" s="124"/>
      <c r="C1041" s="125" t="s">
        <v>713</v>
      </c>
      <c r="D1041" s="119">
        <v>43118</v>
      </c>
      <c r="E1041" s="120" t="s">
        <v>2454</v>
      </c>
      <c r="F1041" s="120" t="s">
        <v>3</v>
      </c>
      <c r="G1041" s="120">
        <v>1589166</v>
      </c>
      <c r="H1041" s="124"/>
      <c r="I1041" s="128" t="s">
        <v>3616</v>
      </c>
      <c r="J1041" s="124"/>
      <c r="K1041" s="124"/>
      <c r="L1041" s="124"/>
      <c r="M1041" s="124"/>
      <c r="N1041" s="213">
        <v>0</v>
      </c>
      <c r="O1041" s="213">
        <v>140</v>
      </c>
      <c r="P1041" s="124" t="s">
        <v>1315</v>
      </c>
    </row>
    <row r="1042" spans="1:16" ht="51">
      <c r="A1042" s="266">
        <v>592</v>
      </c>
      <c r="B1042" s="124"/>
      <c r="C1042" s="125" t="s">
        <v>862</v>
      </c>
      <c r="D1042" s="119">
        <v>43118</v>
      </c>
      <c r="E1042" s="120" t="s">
        <v>2455</v>
      </c>
      <c r="F1042" s="120" t="s">
        <v>3</v>
      </c>
      <c r="G1042" s="120">
        <v>1589170</v>
      </c>
      <c r="H1042" s="124"/>
      <c r="I1042" s="128" t="s">
        <v>3617</v>
      </c>
      <c r="J1042" s="124"/>
      <c r="K1042" s="124"/>
      <c r="L1042" s="124"/>
      <c r="M1042" s="124"/>
      <c r="N1042" s="213">
        <v>0</v>
      </c>
      <c r="O1042" s="213">
        <v>5000</v>
      </c>
      <c r="P1042" s="124" t="s">
        <v>1315</v>
      </c>
    </row>
    <row r="1043" spans="1:16" ht="51">
      <c r="A1043" s="266" t="s">
        <v>619</v>
      </c>
      <c r="B1043" s="124"/>
      <c r="C1043" s="125" t="s">
        <v>713</v>
      </c>
      <c r="D1043" s="119">
        <v>43118</v>
      </c>
      <c r="E1043" s="120" t="s">
        <v>2456</v>
      </c>
      <c r="F1043" s="120" t="s">
        <v>3</v>
      </c>
      <c r="G1043" s="120">
        <v>1589172</v>
      </c>
      <c r="H1043" s="124"/>
      <c r="I1043" s="128" t="s">
        <v>3618</v>
      </c>
      <c r="J1043" s="124"/>
      <c r="K1043" s="124"/>
      <c r="L1043" s="124"/>
      <c r="M1043" s="124"/>
      <c r="N1043" s="213">
        <v>0</v>
      </c>
      <c r="O1043" s="213">
        <v>76.8</v>
      </c>
      <c r="P1043" s="124" t="s">
        <v>1315</v>
      </c>
    </row>
    <row r="1044" spans="1:16" ht="51">
      <c r="A1044" s="266" t="s">
        <v>619</v>
      </c>
      <c r="B1044" s="124"/>
      <c r="C1044" s="125" t="s">
        <v>713</v>
      </c>
      <c r="D1044" s="119">
        <v>43118</v>
      </c>
      <c r="E1044" s="120" t="s">
        <v>2457</v>
      </c>
      <c r="F1044" s="120" t="s">
        <v>3</v>
      </c>
      <c r="G1044" s="120">
        <v>1589227</v>
      </c>
      <c r="H1044" s="124"/>
      <c r="I1044" s="128" t="s">
        <v>3619</v>
      </c>
      <c r="J1044" s="124"/>
      <c r="K1044" s="124"/>
      <c r="L1044" s="124"/>
      <c r="M1044" s="124"/>
      <c r="N1044" s="213">
        <v>0</v>
      </c>
      <c r="O1044" s="213">
        <v>0.9</v>
      </c>
      <c r="P1044" s="124" t="s">
        <v>1315</v>
      </c>
    </row>
    <row r="1045" spans="1:16" ht="51">
      <c r="A1045" s="266" t="s">
        <v>619</v>
      </c>
      <c r="B1045" s="124"/>
      <c r="C1045" s="125" t="s">
        <v>713</v>
      </c>
      <c r="D1045" s="119">
        <v>43118</v>
      </c>
      <c r="E1045" s="120" t="s">
        <v>2458</v>
      </c>
      <c r="F1045" s="120" t="s">
        <v>3</v>
      </c>
      <c r="G1045" s="120">
        <v>1589243</v>
      </c>
      <c r="H1045" s="124"/>
      <c r="I1045" s="128" t="s">
        <v>3620</v>
      </c>
      <c r="J1045" s="124"/>
      <c r="K1045" s="124"/>
      <c r="L1045" s="124"/>
      <c r="M1045" s="124"/>
      <c r="N1045" s="213">
        <v>0</v>
      </c>
      <c r="O1045" s="213">
        <v>1253.06</v>
      </c>
      <c r="P1045" s="124" t="s">
        <v>1315</v>
      </c>
    </row>
    <row r="1046" spans="1:16" ht="63.75">
      <c r="A1046" s="266" t="s">
        <v>619</v>
      </c>
      <c r="B1046" s="124"/>
      <c r="C1046" s="125" t="s">
        <v>713</v>
      </c>
      <c r="D1046" s="119">
        <v>43118</v>
      </c>
      <c r="E1046" s="120" t="s">
        <v>2459</v>
      </c>
      <c r="F1046" s="120" t="s">
        <v>3</v>
      </c>
      <c r="G1046" s="120">
        <v>1589309</v>
      </c>
      <c r="H1046" s="124"/>
      <c r="I1046" s="128" t="s">
        <v>3621</v>
      </c>
      <c r="J1046" s="124"/>
      <c r="K1046" s="124"/>
      <c r="L1046" s="124"/>
      <c r="M1046" s="124"/>
      <c r="N1046" s="213">
        <v>0</v>
      </c>
      <c r="O1046" s="213">
        <v>41.09</v>
      </c>
      <c r="P1046" s="124" t="s">
        <v>1315</v>
      </c>
    </row>
    <row r="1047" spans="1:16" ht="51">
      <c r="A1047" s="266">
        <v>20</v>
      </c>
      <c r="B1047" s="124"/>
      <c r="C1047" s="125" t="s">
        <v>693</v>
      </c>
      <c r="D1047" s="119">
        <v>43118</v>
      </c>
      <c r="E1047" s="120" t="s">
        <v>2460</v>
      </c>
      <c r="F1047" s="120" t="s">
        <v>3</v>
      </c>
      <c r="G1047" s="120">
        <v>1589313</v>
      </c>
      <c r="H1047" s="124"/>
      <c r="I1047" s="128" t="s">
        <v>3622</v>
      </c>
      <c r="J1047" s="124"/>
      <c r="K1047" s="124"/>
      <c r="L1047" s="124"/>
      <c r="M1047" s="124"/>
      <c r="N1047" s="213">
        <v>0</v>
      </c>
      <c r="O1047" s="213">
        <v>1377.32</v>
      </c>
      <c r="P1047" s="124" t="s">
        <v>1315</v>
      </c>
    </row>
    <row r="1048" spans="1:16" ht="51">
      <c r="A1048" s="266" t="s">
        <v>619</v>
      </c>
      <c r="B1048" s="124"/>
      <c r="C1048" s="125" t="s">
        <v>713</v>
      </c>
      <c r="D1048" s="119">
        <v>43118</v>
      </c>
      <c r="E1048" s="120" t="s">
        <v>2461</v>
      </c>
      <c r="F1048" s="120" t="s">
        <v>3</v>
      </c>
      <c r="G1048" s="120">
        <v>1589355</v>
      </c>
      <c r="H1048" s="124"/>
      <c r="I1048" s="128" t="s">
        <v>3623</v>
      </c>
      <c r="J1048" s="124"/>
      <c r="K1048" s="124"/>
      <c r="L1048" s="124"/>
      <c r="M1048" s="124"/>
      <c r="N1048" s="213">
        <v>0</v>
      </c>
      <c r="O1048" s="213">
        <v>0.1</v>
      </c>
      <c r="P1048" s="124" t="s">
        <v>6020</v>
      </c>
    </row>
    <row r="1049" spans="1:16" ht="51">
      <c r="A1049" s="266">
        <v>292</v>
      </c>
      <c r="B1049" s="124"/>
      <c r="C1049" s="125" t="s">
        <v>152</v>
      </c>
      <c r="D1049" s="119">
        <v>43118</v>
      </c>
      <c r="E1049" s="120" t="s">
        <v>2462</v>
      </c>
      <c r="F1049" s="120" t="s">
        <v>3</v>
      </c>
      <c r="G1049" s="120">
        <v>1589356</v>
      </c>
      <c r="H1049" s="124"/>
      <c r="I1049" s="128" t="s">
        <v>3624</v>
      </c>
      <c r="J1049" s="124"/>
      <c r="K1049" s="124"/>
      <c r="L1049" s="124"/>
      <c r="M1049" s="124"/>
      <c r="N1049" s="213">
        <v>0</v>
      </c>
      <c r="O1049" s="213">
        <v>840</v>
      </c>
      <c r="P1049" s="124" t="s">
        <v>1315</v>
      </c>
    </row>
    <row r="1050" spans="1:16" ht="38.25">
      <c r="A1050" s="266">
        <v>10</v>
      </c>
      <c r="B1050" s="124"/>
      <c r="C1050" s="125" t="s">
        <v>690</v>
      </c>
      <c r="D1050" s="119">
        <v>43118</v>
      </c>
      <c r="E1050" s="120" t="s">
        <v>2463</v>
      </c>
      <c r="F1050" s="120" t="s">
        <v>3</v>
      </c>
      <c r="G1050" s="120">
        <v>1589358</v>
      </c>
      <c r="H1050" s="124"/>
      <c r="I1050" s="128" t="s">
        <v>3625</v>
      </c>
      <c r="J1050" s="124"/>
      <c r="K1050" s="124"/>
      <c r="L1050" s="124"/>
      <c r="M1050" s="124"/>
      <c r="N1050" s="213">
        <v>0</v>
      </c>
      <c r="O1050" s="213">
        <v>5</v>
      </c>
      <c r="P1050" s="124" t="s">
        <v>1315</v>
      </c>
    </row>
    <row r="1051" spans="1:16" ht="51">
      <c r="A1051" s="266" t="s">
        <v>619</v>
      </c>
      <c r="B1051" s="124"/>
      <c r="C1051" s="125" t="s">
        <v>713</v>
      </c>
      <c r="D1051" s="119">
        <v>43118</v>
      </c>
      <c r="E1051" s="120" t="s">
        <v>2464</v>
      </c>
      <c r="F1051" s="120" t="s">
        <v>3</v>
      </c>
      <c r="G1051" s="120">
        <v>1589367</v>
      </c>
      <c r="H1051" s="124"/>
      <c r="I1051" s="128" t="s">
        <v>3626</v>
      </c>
      <c r="J1051" s="124"/>
      <c r="K1051" s="124"/>
      <c r="L1051" s="124"/>
      <c r="M1051" s="124"/>
      <c r="N1051" s="213">
        <v>0</v>
      </c>
      <c r="O1051" s="213">
        <v>1148.5</v>
      </c>
      <c r="P1051" s="124" t="s">
        <v>1315</v>
      </c>
    </row>
    <row r="1052" spans="1:16" ht="51">
      <c r="A1052" s="266">
        <v>593</v>
      </c>
      <c r="B1052" s="124"/>
      <c r="C1052" s="125" t="s">
        <v>863</v>
      </c>
      <c r="D1052" s="119">
        <v>43118</v>
      </c>
      <c r="E1052" s="120" t="s">
        <v>2465</v>
      </c>
      <c r="F1052" s="120" t="s">
        <v>3</v>
      </c>
      <c r="G1052" s="120">
        <v>1589390</v>
      </c>
      <c r="H1052" s="124"/>
      <c r="I1052" s="128" t="s">
        <v>1420</v>
      </c>
      <c r="J1052" s="124"/>
      <c r="K1052" s="124"/>
      <c r="L1052" s="124"/>
      <c r="M1052" s="124"/>
      <c r="N1052" s="213">
        <v>0</v>
      </c>
      <c r="O1052" s="213">
        <v>6341.45</v>
      </c>
      <c r="P1052" s="124" t="s">
        <v>1315</v>
      </c>
    </row>
    <row r="1053" spans="1:16" ht="63.75">
      <c r="A1053" s="266">
        <v>222</v>
      </c>
      <c r="B1053" s="124"/>
      <c r="C1053" s="125" t="s">
        <v>764</v>
      </c>
      <c r="D1053" s="119">
        <v>43119</v>
      </c>
      <c r="E1053" s="120" t="s">
        <v>2466</v>
      </c>
      <c r="F1053" s="120" t="s">
        <v>3</v>
      </c>
      <c r="G1053" s="120">
        <v>1589641</v>
      </c>
      <c r="H1053" s="124"/>
      <c r="I1053" s="128" t="s">
        <v>3627</v>
      </c>
      <c r="J1053" s="124"/>
      <c r="K1053" s="124"/>
      <c r="L1053" s="124"/>
      <c r="M1053" s="124"/>
      <c r="N1053" s="213">
        <v>0</v>
      </c>
      <c r="O1053" s="213">
        <v>6668.15</v>
      </c>
      <c r="P1053" s="124" t="s">
        <v>1315</v>
      </c>
    </row>
    <row r="1054" spans="1:16" ht="51">
      <c r="A1054" s="266" t="s">
        <v>619</v>
      </c>
      <c r="B1054" s="124"/>
      <c r="C1054" s="125" t="s">
        <v>713</v>
      </c>
      <c r="D1054" s="119">
        <v>43119</v>
      </c>
      <c r="E1054" s="120" t="s">
        <v>2467</v>
      </c>
      <c r="F1054" s="120" t="s">
        <v>3</v>
      </c>
      <c r="G1054" s="120">
        <v>1589660</v>
      </c>
      <c r="H1054" s="124"/>
      <c r="I1054" s="128" t="s">
        <v>3628</v>
      </c>
      <c r="J1054" s="124"/>
      <c r="K1054" s="124"/>
      <c r="L1054" s="124"/>
      <c r="M1054" s="124"/>
      <c r="N1054" s="213">
        <v>0</v>
      </c>
      <c r="O1054" s="213">
        <v>3933.05</v>
      </c>
      <c r="P1054" s="124" t="s">
        <v>1315</v>
      </c>
    </row>
    <row r="1055" spans="1:16" ht="63.75">
      <c r="A1055" s="266">
        <v>87</v>
      </c>
      <c r="B1055" s="124"/>
      <c r="C1055" s="125" t="s">
        <v>711</v>
      </c>
      <c r="D1055" s="119">
        <v>43119</v>
      </c>
      <c r="E1055" s="120" t="s">
        <v>2468</v>
      </c>
      <c r="F1055" s="120" t="s">
        <v>3</v>
      </c>
      <c r="G1055" s="120">
        <v>1589664</v>
      </c>
      <c r="H1055" s="124"/>
      <c r="I1055" s="128" t="s">
        <v>3629</v>
      </c>
      <c r="J1055" s="124"/>
      <c r="K1055" s="124"/>
      <c r="L1055" s="124"/>
      <c r="M1055" s="124"/>
      <c r="N1055" s="213">
        <v>0</v>
      </c>
      <c r="O1055" s="213">
        <v>8216.4</v>
      </c>
      <c r="P1055" s="124" t="s">
        <v>1315</v>
      </c>
    </row>
    <row r="1056" spans="1:16" ht="63.75">
      <c r="A1056" s="266" t="s">
        <v>619</v>
      </c>
      <c r="B1056" s="124"/>
      <c r="C1056" s="125" t="s">
        <v>713</v>
      </c>
      <c r="D1056" s="119">
        <v>43119</v>
      </c>
      <c r="E1056" s="120" t="s">
        <v>2469</v>
      </c>
      <c r="F1056" s="120" t="s">
        <v>3</v>
      </c>
      <c r="G1056" s="120">
        <v>1589666</v>
      </c>
      <c r="H1056" s="124"/>
      <c r="I1056" s="128" t="s">
        <v>3630</v>
      </c>
      <c r="J1056" s="124"/>
      <c r="K1056" s="124"/>
      <c r="L1056" s="124"/>
      <c r="M1056" s="124"/>
      <c r="N1056" s="213">
        <v>0</v>
      </c>
      <c r="O1056" s="213">
        <v>4881.3999999999996</v>
      </c>
      <c r="P1056" s="124" t="s">
        <v>1315</v>
      </c>
    </row>
    <row r="1057" spans="1:16" ht="51">
      <c r="A1057" s="266">
        <v>132</v>
      </c>
      <c r="B1057" s="124"/>
      <c r="C1057" s="125" t="s">
        <v>728</v>
      </c>
      <c r="D1057" s="119">
        <v>43119</v>
      </c>
      <c r="E1057" s="120" t="s">
        <v>2470</v>
      </c>
      <c r="F1057" s="120" t="s">
        <v>3</v>
      </c>
      <c r="G1057" s="120">
        <v>1589536</v>
      </c>
      <c r="H1057" s="124"/>
      <c r="I1057" s="128" t="s">
        <v>3631</v>
      </c>
      <c r="J1057" s="124"/>
      <c r="K1057" s="124"/>
      <c r="L1057" s="124"/>
      <c r="M1057" s="124"/>
      <c r="N1057" s="213">
        <v>0</v>
      </c>
      <c r="O1057" s="213">
        <v>9489</v>
      </c>
      <c r="P1057" s="124" t="s">
        <v>1315</v>
      </c>
    </row>
    <row r="1058" spans="1:16" ht="51">
      <c r="A1058" s="266" t="s">
        <v>619</v>
      </c>
      <c r="B1058" s="124"/>
      <c r="C1058" s="125" t="s">
        <v>713</v>
      </c>
      <c r="D1058" s="119">
        <v>43119</v>
      </c>
      <c r="E1058" s="120" t="s">
        <v>2471</v>
      </c>
      <c r="F1058" s="120" t="s">
        <v>3</v>
      </c>
      <c r="G1058" s="120">
        <v>1589538</v>
      </c>
      <c r="H1058" s="124"/>
      <c r="I1058" s="128" t="s">
        <v>3632</v>
      </c>
      <c r="J1058" s="124"/>
      <c r="K1058" s="124"/>
      <c r="L1058" s="124"/>
      <c r="M1058" s="124"/>
      <c r="N1058" s="213">
        <v>0</v>
      </c>
      <c r="O1058" s="213">
        <v>140</v>
      </c>
      <c r="P1058" s="124" t="s">
        <v>1315</v>
      </c>
    </row>
    <row r="1059" spans="1:16" ht="38.25">
      <c r="A1059" s="266">
        <v>20</v>
      </c>
      <c r="B1059" s="124"/>
      <c r="C1059" s="125" t="s">
        <v>693</v>
      </c>
      <c r="D1059" s="119">
        <v>43119</v>
      </c>
      <c r="E1059" s="120" t="s">
        <v>2472</v>
      </c>
      <c r="F1059" s="120" t="s">
        <v>3</v>
      </c>
      <c r="G1059" s="120">
        <v>1589539</v>
      </c>
      <c r="H1059" s="124"/>
      <c r="I1059" s="128" t="s">
        <v>3633</v>
      </c>
      <c r="J1059" s="124"/>
      <c r="K1059" s="124"/>
      <c r="L1059" s="124"/>
      <c r="M1059" s="124"/>
      <c r="N1059" s="213">
        <v>0</v>
      </c>
      <c r="O1059" s="213">
        <v>244.8</v>
      </c>
      <c r="P1059" s="124" t="s">
        <v>1315</v>
      </c>
    </row>
    <row r="1060" spans="1:16" ht="51">
      <c r="A1060" s="266">
        <v>133</v>
      </c>
      <c r="B1060" s="124"/>
      <c r="C1060" s="125" t="s">
        <v>729</v>
      </c>
      <c r="D1060" s="119">
        <v>43119</v>
      </c>
      <c r="E1060" s="120" t="s">
        <v>2473</v>
      </c>
      <c r="F1060" s="120" t="s">
        <v>3</v>
      </c>
      <c r="G1060" s="120">
        <v>1589547</v>
      </c>
      <c r="H1060" s="124"/>
      <c r="I1060" s="128" t="s">
        <v>3634</v>
      </c>
      <c r="J1060" s="124"/>
      <c r="K1060" s="124"/>
      <c r="L1060" s="124"/>
      <c r="M1060" s="124"/>
      <c r="N1060" s="213">
        <v>0</v>
      </c>
      <c r="O1060" s="213">
        <v>371</v>
      </c>
      <c r="P1060" s="124" t="s">
        <v>1315</v>
      </c>
    </row>
    <row r="1061" spans="1:16" ht="51">
      <c r="A1061" s="266">
        <v>20</v>
      </c>
      <c r="B1061" s="124"/>
      <c r="C1061" s="125" t="s">
        <v>693</v>
      </c>
      <c r="D1061" s="119">
        <v>43119</v>
      </c>
      <c r="E1061" s="120" t="s">
        <v>2474</v>
      </c>
      <c r="F1061" s="120" t="s">
        <v>3</v>
      </c>
      <c r="G1061" s="120">
        <v>1589566</v>
      </c>
      <c r="H1061" s="124"/>
      <c r="I1061" s="128" t="s">
        <v>3635</v>
      </c>
      <c r="J1061" s="124"/>
      <c r="K1061" s="124"/>
      <c r="L1061" s="124"/>
      <c r="M1061" s="124"/>
      <c r="N1061" s="213">
        <v>0</v>
      </c>
      <c r="O1061" s="213">
        <v>1468.21</v>
      </c>
      <c r="P1061" s="124" t="s">
        <v>1315</v>
      </c>
    </row>
    <row r="1062" spans="1:16" ht="51">
      <c r="A1062" s="266">
        <v>526</v>
      </c>
      <c r="B1062" s="124"/>
      <c r="C1062" s="125" t="s">
        <v>846</v>
      </c>
      <c r="D1062" s="119">
        <v>43119</v>
      </c>
      <c r="E1062" s="120" t="s">
        <v>2475</v>
      </c>
      <c r="F1062" s="120" t="s">
        <v>3</v>
      </c>
      <c r="G1062" s="120">
        <v>1589578</v>
      </c>
      <c r="H1062" s="124"/>
      <c r="I1062" s="128" t="s">
        <v>3636</v>
      </c>
      <c r="J1062" s="124"/>
      <c r="K1062" s="124"/>
      <c r="L1062" s="124"/>
      <c r="M1062" s="124"/>
      <c r="N1062" s="213">
        <v>0</v>
      </c>
      <c r="O1062" s="213">
        <v>228</v>
      </c>
      <c r="P1062" s="124" t="s">
        <v>6020</v>
      </c>
    </row>
    <row r="1063" spans="1:16" ht="51">
      <c r="A1063" s="266" t="s">
        <v>619</v>
      </c>
      <c r="B1063" s="124"/>
      <c r="C1063" s="125" t="s">
        <v>713</v>
      </c>
      <c r="D1063" s="119">
        <v>43119</v>
      </c>
      <c r="E1063" s="120" t="s">
        <v>2476</v>
      </c>
      <c r="F1063" s="120" t="s">
        <v>3</v>
      </c>
      <c r="G1063" s="120">
        <v>1589580</v>
      </c>
      <c r="H1063" s="124"/>
      <c r="I1063" s="128" t="s">
        <v>3637</v>
      </c>
      <c r="J1063" s="124"/>
      <c r="K1063" s="124"/>
      <c r="L1063" s="124"/>
      <c r="M1063" s="124"/>
      <c r="N1063" s="213">
        <v>0</v>
      </c>
      <c r="O1063" s="213">
        <v>567.16999999999996</v>
      </c>
      <c r="P1063" s="124" t="s">
        <v>1315</v>
      </c>
    </row>
    <row r="1064" spans="1:16" ht="51">
      <c r="A1064" s="266" t="s">
        <v>619</v>
      </c>
      <c r="B1064" s="124"/>
      <c r="C1064" s="125" t="s">
        <v>713</v>
      </c>
      <c r="D1064" s="119">
        <v>43119</v>
      </c>
      <c r="E1064" s="120" t="s">
        <v>2477</v>
      </c>
      <c r="F1064" s="120" t="s">
        <v>3</v>
      </c>
      <c r="G1064" s="120">
        <v>1589585</v>
      </c>
      <c r="H1064" s="124"/>
      <c r="I1064" s="128" t="s">
        <v>3638</v>
      </c>
      <c r="J1064" s="124"/>
      <c r="K1064" s="124"/>
      <c r="L1064" s="124"/>
      <c r="M1064" s="124"/>
      <c r="N1064" s="213">
        <v>0</v>
      </c>
      <c r="O1064" s="213">
        <v>1500</v>
      </c>
      <c r="P1064" s="124" t="s">
        <v>1315</v>
      </c>
    </row>
    <row r="1065" spans="1:16" ht="51">
      <c r="A1065" s="266" t="s">
        <v>619</v>
      </c>
      <c r="B1065" s="124"/>
      <c r="C1065" s="125" t="s">
        <v>713</v>
      </c>
      <c r="D1065" s="119">
        <v>43119</v>
      </c>
      <c r="E1065" s="120" t="s">
        <v>2478</v>
      </c>
      <c r="F1065" s="120" t="s">
        <v>3</v>
      </c>
      <c r="G1065" s="120">
        <v>1589594</v>
      </c>
      <c r="H1065" s="124"/>
      <c r="I1065" s="128" t="s">
        <v>3639</v>
      </c>
      <c r="J1065" s="124"/>
      <c r="K1065" s="124"/>
      <c r="L1065" s="124"/>
      <c r="M1065" s="124"/>
      <c r="N1065" s="213">
        <v>0</v>
      </c>
      <c r="O1065" s="213">
        <v>3492.16</v>
      </c>
      <c r="P1065" s="124" t="s">
        <v>1315</v>
      </c>
    </row>
    <row r="1066" spans="1:16" ht="63.75">
      <c r="A1066" s="266">
        <v>25</v>
      </c>
      <c r="B1066" s="124"/>
      <c r="C1066" s="125" t="s">
        <v>694</v>
      </c>
      <c r="D1066" s="119">
        <v>43119</v>
      </c>
      <c r="E1066" s="120" t="s">
        <v>2479</v>
      </c>
      <c r="F1066" s="120" t="s">
        <v>3</v>
      </c>
      <c r="G1066" s="120">
        <v>1589612</v>
      </c>
      <c r="H1066" s="124"/>
      <c r="I1066" s="128" t="s">
        <v>3640</v>
      </c>
      <c r="J1066" s="124"/>
      <c r="K1066" s="124"/>
      <c r="L1066" s="124"/>
      <c r="M1066" s="124"/>
      <c r="N1066" s="213">
        <v>0</v>
      </c>
      <c r="O1066" s="213">
        <v>0.43</v>
      </c>
      <c r="P1066" s="124" t="s">
        <v>1315</v>
      </c>
    </row>
    <row r="1067" spans="1:16" ht="51">
      <c r="A1067" s="266" t="s">
        <v>619</v>
      </c>
      <c r="B1067" s="124"/>
      <c r="C1067" s="125" t="s">
        <v>713</v>
      </c>
      <c r="D1067" s="119">
        <v>43119</v>
      </c>
      <c r="E1067" s="120" t="s">
        <v>2480</v>
      </c>
      <c r="F1067" s="120" t="s">
        <v>3</v>
      </c>
      <c r="G1067" s="120">
        <v>1589634</v>
      </c>
      <c r="H1067" s="124"/>
      <c r="I1067" s="128" t="s">
        <v>3641</v>
      </c>
      <c r="J1067" s="124"/>
      <c r="K1067" s="124"/>
      <c r="L1067" s="124"/>
      <c r="M1067" s="124"/>
      <c r="N1067" s="213">
        <v>0</v>
      </c>
      <c r="O1067" s="213">
        <v>185.5</v>
      </c>
      <c r="P1067" s="124" t="s">
        <v>1315</v>
      </c>
    </row>
    <row r="1068" spans="1:16" ht="51">
      <c r="A1068" s="266" t="s">
        <v>619</v>
      </c>
      <c r="B1068" s="124"/>
      <c r="C1068" s="125" t="s">
        <v>713</v>
      </c>
      <c r="D1068" s="119">
        <v>43119</v>
      </c>
      <c r="E1068" s="120" t="s">
        <v>2481</v>
      </c>
      <c r="F1068" s="120" t="s">
        <v>3</v>
      </c>
      <c r="G1068" s="120">
        <v>1589637</v>
      </c>
      <c r="H1068" s="124"/>
      <c r="I1068" s="128" t="s">
        <v>3642</v>
      </c>
      <c r="J1068" s="124"/>
      <c r="K1068" s="124"/>
      <c r="L1068" s="124"/>
      <c r="M1068" s="124"/>
      <c r="N1068" s="213">
        <v>0</v>
      </c>
      <c r="O1068" s="213">
        <v>37.4</v>
      </c>
      <c r="P1068" s="124" t="s">
        <v>1315</v>
      </c>
    </row>
    <row r="1069" spans="1:16" ht="38.25">
      <c r="A1069" s="266">
        <v>20</v>
      </c>
      <c r="B1069" s="124"/>
      <c r="C1069" s="125" t="s">
        <v>693</v>
      </c>
      <c r="D1069" s="119">
        <v>43119</v>
      </c>
      <c r="E1069" s="120" t="s">
        <v>2482</v>
      </c>
      <c r="F1069" s="120" t="s">
        <v>3</v>
      </c>
      <c r="G1069" s="120">
        <v>1589649</v>
      </c>
      <c r="H1069" s="124"/>
      <c r="I1069" s="128" t="s">
        <v>3643</v>
      </c>
      <c r="J1069" s="124"/>
      <c r="K1069" s="124"/>
      <c r="L1069" s="124"/>
      <c r="M1069" s="124"/>
      <c r="N1069" s="213">
        <v>0</v>
      </c>
      <c r="O1069" s="213">
        <v>120</v>
      </c>
      <c r="P1069" s="124" t="s">
        <v>1315</v>
      </c>
    </row>
    <row r="1070" spans="1:16" ht="51">
      <c r="A1070" s="266">
        <v>20</v>
      </c>
      <c r="B1070" s="124"/>
      <c r="C1070" s="125" t="s">
        <v>693</v>
      </c>
      <c r="D1070" s="119">
        <v>43119</v>
      </c>
      <c r="E1070" s="120" t="s">
        <v>2483</v>
      </c>
      <c r="F1070" s="120" t="s">
        <v>3</v>
      </c>
      <c r="G1070" s="120">
        <v>1589696</v>
      </c>
      <c r="H1070" s="124"/>
      <c r="I1070" s="128" t="s">
        <v>3644</v>
      </c>
      <c r="J1070" s="124"/>
      <c r="K1070" s="124"/>
      <c r="L1070" s="124"/>
      <c r="M1070" s="124"/>
      <c r="N1070" s="213">
        <v>0</v>
      </c>
      <c r="O1070" s="213">
        <v>2700</v>
      </c>
      <c r="P1070" s="124" t="s">
        <v>1315</v>
      </c>
    </row>
    <row r="1071" spans="1:16" ht="51">
      <c r="A1071" s="266" t="s">
        <v>619</v>
      </c>
      <c r="B1071" s="124"/>
      <c r="C1071" s="125" t="s">
        <v>713</v>
      </c>
      <c r="D1071" s="119">
        <v>43119</v>
      </c>
      <c r="E1071" s="120" t="s">
        <v>2484</v>
      </c>
      <c r="F1071" s="120" t="s">
        <v>3</v>
      </c>
      <c r="G1071" s="120">
        <v>1589698</v>
      </c>
      <c r="H1071" s="124"/>
      <c r="I1071" s="128" t="s">
        <v>3645</v>
      </c>
      <c r="J1071" s="124"/>
      <c r="K1071" s="124"/>
      <c r="L1071" s="124"/>
      <c r="M1071" s="124"/>
      <c r="N1071" s="213">
        <v>0</v>
      </c>
      <c r="O1071" s="213">
        <v>9968.5499999999993</v>
      </c>
      <c r="P1071" s="124" t="s">
        <v>1315</v>
      </c>
    </row>
    <row r="1072" spans="1:16" ht="51">
      <c r="A1072" s="266" t="s">
        <v>619</v>
      </c>
      <c r="B1072" s="124"/>
      <c r="C1072" s="125" t="s">
        <v>713</v>
      </c>
      <c r="D1072" s="119">
        <v>43119</v>
      </c>
      <c r="E1072" s="120" t="s">
        <v>2485</v>
      </c>
      <c r="F1072" s="120" t="s">
        <v>3</v>
      </c>
      <c r="G1072" s="120">
        <v>1589699</v>
      </c>
      <c r="H1072" s="124"/>
      <c r="I1072" s="128" t="s">
        <v>3646</v>
      </c>
      <c r="J1072" s="124"/>
      <c r="K1072" s="124"/>
      <c r="L1072" s="124"/>
      <c r="M1072" s="124"/>
      <c r="N1072" s="213">
        <v>0</v>
      </c>
      <c r="O1072" s="213">
        <v>190</v>
      </c>
      <c r="P1072" s="124" t="s">
        <v>1315</v>
      </c>
    </row>
    <row r="1073" spans="1:16" ht="51">
      <c r="A1073" s="266" t="s">
        <v>619</v>
      </c>
      <c r="B1073" s="124"/>
      <c r="C1073" s="125" t="s">
        <v>713</v>
      </c>
      <c r="D1073" s="119">
        <v>43119</v>
      </c>
      <c r="E1073" s="120" t="s">
        <v>2486</v>
      </c>
      <c r="F1073" s="120" t="s">
        <v>3</v>
      </c>
      <c r="G1073" s="120">
        <v>1589700</v>
      </c>
      <c r="H1073" s="124"/>
      <c r="I1073" s="128" t="s">
        <v>3647</v>
      </c>
      <c r="J1073" s="124"/>
      <c r="K1073" s="124"/>
      <c r="L1073" s="124"/>
      <c r="M1073" s="124"/>
      <c r="N1073" s="213">
        <v>0</v>
      </c>
      <c r="O1073" s="213">
        <v>190</v>
      </c>
      <c r="P1073" s="124" t="s">
        <v>1315</v>
      </c>
    </row>
    <row r="1074" spans="1:16" ht="51">
      <c r="A1074" s="266" t="s">
        <v>619</v>
      </c>
      <c r="B1074" s="124"/>
      <c r="C1074" s="125" t="s">
        <v>713</v>
      </c>
      <c r="D1074" s="119">
        <v>43119</v>
      </c>
      <c r="E1074" s="120" t="s">
        <v>2487</v>
      </c>
      <c r="F1074" s="120" t="s">
        <v>3</v>
      </c>
      <c r="G1074" s="120">
        <v>1589701</v>
      </c>
      <c r="H1074" s="124"/>
      <c r="I1074" s="128" t="s">
        <v>3648</v>
      </c>
      <c r="J1074" s="124"/>
      <c r="K1074" s="124"/>
      <c r="L1074" s="124"/>
      <c r="M1074" s="124"/>
      <c r="N1074" s="213">
        <v>0</v>
      </c>
      <c r="O1074" s="213">
        <v>190</v>
      </c>
      <c r="P1074" s="124" t="s">
        <v>1315</v>
      </c>
    </row>
    <row r="1075" spans="1:16" ht="51">
      <c r="A1075" s="266" t="s">
        <v>619</v>
      </c>
      <c r="B1075" s="124"/>
      <c r="C1075" s="125" t="s">
        <v>713</v>
      </c>
      <c r="D1075" s="119">
        <v>43119</v>
      </c>
      <c r="E1075" s="120" t="s">
        <v>2488</v>
      </c>
      <c r="F1075" s="120" t="s">
        <v>3</v>
      </c>
      <c r="G1075" s="120">
        <v>1589702</v>
      </c>
      <c r="H1075" s="124"/>
      <c r="I1075" s="128" t="s">
        <v>3649</v>
      </c>
      <c r="J1075" s="124"/>
      <c r="K1075" s="124"/>
      <c r="L1075" s="124"/>
      <c r="M1075" s="124"/>
      <c r="N1075" s="213">
        <v>0</v>
      </c>
      <c r="O1075" s="213">
        <v>190</v>
      </c>
      <c r="P1075" s="124" t="s">
        <v>1315</v>
      </c>
    </row>
    <row r="1076" spans="1:16" ht="51">
      <c r="A1076" s="266" t="s">
        <v>619</v>
      </c>
      <c r="B1076" s="124"/>
      <c r="C1076" s="125" t="s">
        <v>713</v>
      </c>
      <c r="D1076" s="119">
        <v>43119</v>
      </c>
      <c r="E1076" s="120" t="s">
        <v>2489</v>
      </c>
      <c r="F1076" s="120" t="s">
        <v>3</v>
      </c>
      <c r="G1076" s="120">
        <v>1589703</v>
      </c>
      <c r="H1076" s="124"/>
      <c r="I1076" s="128" t="s">
        <v>3650</v>
      </c>
      <c r="J1076" s="124"/>
      <c r="K1076" s="124"/>
      <c r="L1076" s="124"/>
      <c r="M1076" s="124"/>
      <c r="N1076" s="213">
        <v>0</v>
      </c>
      <c r="O1076" s="213">
        <v>190</v>
      </c>
      <c r="P1076" s="124" t="s">
        <v>1315</v>
      </c>
    </row>
    <row r="1077" spans="1:16" ht="51">
      <c r="A1077" s="266" t="s">
        <v>619</v>
      </c>
      <c r="B1077" s="124"/>
      <c r="C1077" s="125" t="s">
        <v>713</v>
      </c>
      <c r="D1077" s="119">
        <v>43119</v>
      </c>
      <c r="E1077" s="120" t="s">
        <v>2490</v>
      </c>
      <c r="F1077" s="120" t="s">
        <v>3</v>
      </c>
      <c r="G1077" s="120">
        <v>1589704</v>
      </c>
      <c r="H1077" s="124"/>
      <c r="I1077" s="128" t="s">
        <v>3651</v>
      </c>
      <c r="J1077" s="124"/>
      <c r="K1077" s="124"/>
      <c r="L1077" s="124"/>
      <c r="M1077" s="124"/>
      <c r="N1077" s="213">
        <v>0</v>
      </c>
      <c r="O1077" s="213">
        <v>190</v>
      </c>
      <c r="P1077" s="124" t="s">
        <v>1315</v>
      </c>
    </row>
    <row r="1078" spans="1:16" ht="51">
      <c r="A1078" s="266" t="s">
        <v>619</v>
      </c>
      <c r="B1078" s="124"/>
      <c r="C1078" s="125" t="s">
        <v>713</v>
      </c>
      <c r="D1078" s="119">
        <v>43119</v>
      </c>
      <c r="E1078" s="120" t="s">
        <v>2491</v>
      </c>
      <c r="F1078" s="120" t="s">
        <v>3</v>
      </c>
      <c r="G1078" s="120">
        <v>1589706</v>
      </c>
      <c r="H1078" s="124"/>
      <c r="I1078" s="128" t="s">
        <v>3652</v>
      </c>
      <c r="J1078" s="124"/>
      <c r="K1078" s="124"/>
      <c r="L1078" s="124"/>
      <c r="M1078" s="124"/>
      <c r="N1078" s="213">
        <v>0</v>
      </c>
      <c r="O1078" s="213">
        <v>190</v>
      </c>
      <c r="P1078" s="124" t="s">
        <v>1315</v>
      </c>
    </row>
    <row r="1079" spans="1:16" ht="51">
      <c r="A1079" s="266" t="s">
        <v>619</v>
      </c>
      <c r="B1079" s="124"/>
      <c r="C1079" s="125" t="s">
        <v>713</v>
      </c>
      <c r="D1079" s="119">
        <v>43119</v>
      </c>
      <c r="E1079" s="120" t="s">
        <v>2492</v>
      </c>
      <c r="F1079" s="120" t="s">
        <v>3</v>
      </c>
      <c r="G1079" s="120">
        <v>1589707</v>
      </c>
      <c r="H1079" s="124"/>
      <c r="I1079" s="128" t="s">
        <v>3653</v>
      </c>
      <c r="J1079" s="124"/>
      <c r="K1079" s="124"/>
      <c r="L1079" s="124"/>
      <c r="M1079" s="124"/>
      <c r="N1079" s="213">
        <v>0</v>
      </c>
      <c r="O1079" s="213">
        <v>190</v>
      </c>
      <c r="P1079" s="124" t="s">
        <v>1315</v>
      </c>
    </row>
    <row r="1080" spans="1:16" ht="51">
      <c r="A1080" s="266" t="s">
        <v>619</v>
      </c>
      <c r="B1080" s="124"/>
      <c r="C1080" s="125" t="s">
        <v>713</v>
      </c>
      <c r="D1080" s="119">
        <v>43119</v>
      </c>
      <c r="E1080" s="120" t="s">
        <v>2493</v>
      </c>
      <c r="F1080" s="120" t="s">
        <v>3</v>
      </c>
      <c r="G1080" s="120">
        <v>1589710</v>
      </c>
      <c r="H1080" s="124"/>
      <c r="I1080" s="128" t="s">
        <v>3654</v>
      </c>
      <c r="J1080" s="124"/>
      <c r="K1080" s="124"/>
      <c r="L1080" s="124"/>
      <c r="M1080" s="124"/>
      <c r="N1080" s="213">
        <v>0</v>
      </c>
      <c r="O1080" s="213">
        <v>190</v>
      </c>
      <c r="P1080" s="124" t="s">
        <v>1315</v>
      </c>
    </row>
    <row r="1081" spans="1:16" ht="51">
      <c r="A1081" s="266" t="s">
        <v>619</v>
      </c>
      <c r="B1081" s="124"/>
      <c r="C1081" s="125" t="s">
        <v>713</v>
      </c>
      <c r="D1081" s="119">
        <v>43119</v>
      </c>
      <c r="E1081" s="120" t="s">
        <v>2494</v>
      </c>
      <c r="F1081" s="120" t="s">
        <v>3</v>
      </c>
      <c r="G1081" s="120">
        <v>1589713</v>
      </c>
      <c r="H1081" s="124"/>
      <c r="I1081" s="128" t="s">
        <v>3655</v>
      </c>
      <c r="J1081" s="124"/>
      <c r="K1081" s="124"/>
      <c r="L1081" s="124"/>
      <c r="M1081" s="124"/>
      <c r="N1081" s="213">
        <v>0</v>
      </c>
      <c r="O1081" s="213">
        <v>190</v>
      </c>
      <c r="P1081" s="124" t="s">
        <v>1315</v>
      </c>
    </row>
    <row r="1082" spans="1:16" ht="51">
      <c r="A1082" s="266" t="s">
        <v>619</v>
      </c>
      <c r="B1082" s="124"/>
      <c r="C1082" s="125" t="s">
        <v>713</v>
      </c>
      <c r="D1082" s="119">
        <v>43119</v>
      </c>
      <c r="E1082" s="120" t="s">
        <v>2495</v>
      </c>
      <c r="F1082" s="120" t="s">
        <v>3</v>
      </c>
      <c r="G1082" s="120">
        <v>1589714</v>
      </c>
      <c r="H1082" s="124"/>
      <c r="I1082" s="128" t="s">
        <v>3656</v>
      </c>
      <c r="J1082" s="124"/>
      <c r="K1082" s="124"/>
      <c r="L1082" s="124"/>
      <c r="M1082" s="124"/>
      <c r="N1082" s="213">
        <v>0</v>
      </c>
      <c r="O1082" s="213">
        <v>190</v>
      </c>
      <c r="P1082" s="124" t="s">
        <v>1315</v>
      </c>
    </row>
    <row r="1083" spans="1:16" ht="51">
      <c r="A1083" s="266" t="s">
        <v>619</v>
      </c>
      <c r="B1083" s="124"/>
      <c r="C1083" s="125" t="s">
        <v>713</v>
      </c>
      <c r="D1083" s="119">
        <v>43119</v>
      </c>
      <c r="E1083" s="120" t="s">
        <v>2496</v>
      </c>
      <c r="F1083" s="120" t="s">
        <v>3</v>
      </c>
      <c r="G1083" s="120">
        <v>1589717</v>
      </c>
      <c r="H1083" s="124"/>
      <c r="I1083" s="128" t="s">
        <v>3657</v>
      </c>
      <c r="J1083" s="124"/>
      <c r="K1083" s="124"/>
      <c r="L1083" s="124"/>
      <c r="M1083" s="124"/>
      <c r="N1083" s="213">
        <v>0</v>
      </c>
      <c r="O1083" s="213">
        <v>190</v>
      </c>
      <c r="P1083" s="124" t="s">
        <v>1315</v>
      </c>
    </row>
    <row r="1084" spans="1:16" ht="51">
      <c r="A1084" s="266" t="s">
        <v>619</v>
      </c>
      <c r="B1084" s="124"/>
      <c r="C1084" s="125" t="s">
        <v>713</v>
      </c>
      <c r="D1084" s="119">
        <v>43119</v>
      </c>
      <c r="E1084" s="120" t="s">
        <v>2497</v>
      </c>
      <c r="F1084" s="120" t="s">
        <v>3</v>
      </c>
      <c r="G1084" s="120">
        <v>1589718</v>
      </c>
      <c r="H1084" s="124"/>
      <c r="I1084" s="128" t="s">
        <v>3658</v>
      </c>
      <c r="J1084" s="124"/>
      <c r="K1084" s="124"/>
      <c r="L1084" s="124"/>
      <c r="M1084" s="124"/>
      <c r="N1084" s="213">
        <v>0</v>
      </c>
      <c r="O1084" s="213">
        <v>190</v>
      </c>
      <c r="P1084" s="124" t="s">
        <v>1315</v>
      </c>
    </row>
    <row r="1085" spans="1:16" ht="51">
      <c r="A1085" s="266" t="s">
        <v>619</v>
      </c>
      <c r="B1085" s="124"/>
      <c r="C1085" s="125" t="s">
        <v>713</v>
      </c>
      <c r="D1085" s="119">
        <v>43119</v>
      </c>
      <c r="E1085" s="120" t="s">
        <v>2498</v>
      </c>
      <c r="F1085" s="120" t="s">
        <v>3</v>
      </c>
      <c r="G1085" s="120">
        <v>1589719</v>
      </c>
      <c r="H1085" s="124"/>
      <c r="I1085" s="128" t="s">
        <v>3659</v>
      </c>
      <c r="J1085" s="124"/>
      <c r="K1085" s="124"/>
      <c r="L1085" s="124"/>
      <c r="M1085" s="124"/>
      <c r="N1085" s="213">
        <v>0</v>
      </c>
      <c r="O1085" s="213">
        <v>190</v>
      </c>
      <c r="P1085" s="124" t="s">
        <v>1315</v>
      </c>
    </row>
    <row r="1086" spans="1:16" ht="51">
      <c r="A1086" s="266" t="s">
        <v>619</v>
      </c>
      <c r="B1086" s="124"/>
      <c r="C1086" s="125" t="s">
        <v>713</v>
      </c>
      <c r="D1086" s="119">
        <v>43119</v>
      </c>
      <c r="E1086" s="120" t="s">
        <v>2499</v>
      </c>
      <c r="F1086" s="120" t="s">
        <v>3</v>
      </c>
      <c r="G1086" s="120">
        <v>1589720</v>
      </c>
      <c r="H1086" s="124"/>
      <c r="I1086" s="128" t="s">
        <v>3660</v>
      </c>
      <c r="J1086" s="124"/>
      <c r="K1086" s="124"/>
      <c r="L1086" s="124"/>
      <c r="M1086" s="124"/>
      <c r="N1086" s="213">
        <v>0</v>
      </c>
      <c r="O1086" s="213">
        <v>190</v>
      </c>
      <c r="P1086" s="124" t="s">
        <v>1315</v>
      </c>
    </row>
    <row r="1087" spans="1:16" ht="51">
      <c r="A1087" s="266" t="s">
        <v>619</v>
      </c>
      <c r="B1087" s="124"/>
      <c r="C1087" s="125" t="s">
        <v>713</v>
      </c>
      <c r="D1087" s="119">
        <v>43119</v>
      </c>
      <c r="E1087" s="120" t="s">
        <v>2500</v>
      </c>
      <c r="F1087" s="120" t="s">
        <v>3</v>
      </c>
      <c r="G1087" s="120">
        <v>1589722</v>
      </c>
      <c r="H1087" s="124"/>
      <c r="I1087" s="128" t="s">
        <v>3661</v>
      </c>
      <c r="J1087" s="124"/>
      <c r="K1087" s="124"/>
      <c r="L1087" s="124"/>
      <c r="M1087" s="124"/>
      <c r="N1087" s="213">
        <v>0</v>
      </c>
      <c r="O1087" s="213">
        <v>190</v>
      </c>
      <c r="P1087" s="124" t="s">
        <v>1315</v>
      </c>
    </row>
    <row r="1088" spans="1:16" ht="51">
      <c r="A1088" s="266" t="s">
        <v>619</v>
      </c>
      <c r="B1088" s="124"/>
      <c r="C1088" s="125" t="s">
        <v>713</v>
      </c>
      <c r="D1088" s="119">
        <v>43119</v>
      </c>
      <c r="E1088" s="120" t="s">
        <v>2501</v>
      </c>
      <c r="F1088" s="120" t="s">
        <v>3</v>
      </c>
      <c r="G1088" s="120">
        <v>1589725</v>
      </c>
      <c r="H1088" s="124"/>
      <c r="I1088" s="128" t="s">
        <v>3662</v>
      </c>
      <c r="J1088" s="124"/>
      <c r="K1088" s="124"/>
      <c r="L1088" s="124"/>
      <c r="M1088" s="124"/>
      <c r="N1088" s="213">
        <v>0</v>
      </c>
      <c r="O1088" s="213">
        <v>190</v>
      </c>
      <c r="P1088" s="124" t="s">
        <v>1315</v>
      </c>
    </row>
    <row r="1089" spans="1:16" ht="51">
      <c r="A1089" s="266" t="s">
        <v>619</v>
      </c>
      <c r="B1089" s="124"/>
      <c r="C1089" s="125" t="s">
        <v>713</v>
      </c>
      <c r="D1089" s="119">
        <v>43119</v>
      </c>
      <c r="E1089" s="120" t="s">
        <v>2502</v>
      </c>
      <c r="F1089" s="120" t="s">
        <v>3</v>
      </c>
      <c r="G1089" s="120">
        <v>1589727</v>
      </c>
      <c r="H1089" s="124"/>
      <c r="I1089" s="128" t="s">
        <v>3663</v>
      </c>
      <c r="J1089" s="124"/>
      <c r="K1089" s="124"/>
      <c r="L1089" s="124"/>
      <c r="M1089" s="124"/>
      <c r="N1089" s="213">
        <v>0</v>
      </c>
      <c r="O1089" s="213">
        <v>190</v>
      </c>
      <c r="P1089" s="124" t="s">
        <v>1315</v>
      </c>
    </row>
    <row r="1090" spans="1:16" ht="51">
      <c r="A1090" s="266" t="s">
        <v>619</v>
      </c>
      <c r="B1090" s="124"/>
      <c r="C1090" s="125" t="s">
        <v>713</v>
      </c>
      <c r="D1090" s="119">
        <v>43119</v>
      </c>
      <c r="E1090" s="120" t="s">
        <v>2503</v>
      </c>
      <c r="F1090" s="120" t="s">
        <v>3</v>
      </c>
      <c r="G1090" s="120">
        <v>1589728</v>
      </c>
      <c r="H1090" s="124"/>
      <c r="I1090" s="128" t="s">
        <v>3664</v>
      </c>
      <c r="J1090" s="124"/>
      <c r="K1090" s="124"/>
      <c r="L1090" s="124"/>
      <c r="M1090" s="124"/>
      <c r="N1090" s="213">
        <v>0</v>
      </c>
      <c r="O1090" s="213">
        <v>190</v>
      </c>
      <c r="P1090" s="124" t="s">
        <v>1315</v>
      </c>
    </row>
    <row r="1091" spans="1:16" ht="51">
      <c r="A1091" s="266" t="s">
        <v>619</v>
      </c>
      <c r="B1091" s="124"/>
      <c r="C1091" s="125" t="s">
        <v>713</v>
      </c>
      <c r="D1091" s="119">
        <v>43119</v>
      </c>
      <c r="E1091" s="120" t="s">
        <v>2504</v>
      </c>
      <c r="F1091" s="120" t="s">
        <v>3</v>
      </c>
      <c r="G1091" s="120">
        <v>1589729</v>
      </c>
      <c r="H1091" s="124"/>
      <c r="I1091" s="128" t="s">
        <v>3665</v>
      </c>
      <c r="J1091" s="124"/>
      <c r="K1091" s="124"/>
      <c r="L1091" s="124"/>
      <c r="M1091" s="124"/>
      <c r="N1091" s="213">
        <v>0</v>
      </c>
      <c r="O1091" s="213">
        <v>190</v>
      </c>
      <c r="P1091" s="124" t="s">
        <v>1315</v>
      </c>
    </row>
    <row r="1092" spans="1:16" ht="51">
      <c r="A1092" s="266" t="s">
        <v>619</v>
      </c>
      <c r="B1092" s="124"/>
      <c r="C1092" s="125" t="s">
        <v>713</v>
      </c>
      <c r="D1092" s="119">
        <v>43119</v>
      </c>
      <c r="E1092" s="120" t="s">
        <v>2505</v>
      </c>
      <c r="F1092" s="120" t="s">
        <v>3</v>
      </c>
      <c r="G1092" s="120">
        <v>1589730</v>
      </c>
      <c r="H1092" s="124"/>
      <c r="I1092" s="128" t="s">
        <v>3666</v>
      </c>
      <c r="J1092" s="124"/>
      <c r="K1092" s="124"/>
      <c r="L1092" s="124"/>
      <c r="M1092" s="124"/>
      <c r="N1092" s="213">
        <v>0</v>
      </c>
      <c r="O1092" s="213">
        <v>190</v>
      </c>
      <c r="P1092" s="124" t="s">
        <v>1315</v>
      </c>
    </row>
    <row r="1093" spans="1:16" ht="51">
      <c r="A1093" s="266" t="s">
        <v>619</v>
      </c>
      <c r="B1093" s="124"/>
      <c r="C1093" s="125" t="s">
        <v>713</v>
      </c>
      <c r="D1093" s="119">
        <v>43119</v>
      </c>
      <c r="E1093" s="120" t="s">
        <v>2506</v>
      </c>
      <c r="F1093" s="120" t="s">
        <v>3</v>
      </c>
      <c r="G1093" s="120">
        <v>1589731</v>
      </c>
      <c r="H1093" s="124"/>
      <c r="I1093" s="128" t="s">
        <v>3667</v>
      </c>
      <c r="J1093" s="124"/>
      <c r="K1093" s="124"/>
      <c r="L1093" s="124"/>
      <c r="M1093" s="124"/>
      <c r="N1093" s="213">
        <v>0</v>
      </c>
      <c r="O1093" s="213">
        <v>190</v>
      </c>
      <c r="P1093" s="124" t="s">
        <v>1315</v>
      </c>
    </row>
    <row r="1094" spans="1:16" ht="51">
      <c r="A1094" s="266">
        <v>35</v>
      </c>
      <c r="B1094" s="124"/>
      <c r="C1094" s="125" t="s">
        <v>696</v>
      </c>
      <c r="D1094" s="119">
        <v>43119</v>
      </c>
      <c r="E1094" s="120" t="s">
        <v>2507</v>
      </c>
      <c r="F1094" s="120" t="s">
        <v>3</v>
      </c>
      <c r="G1094" s="120">
        <v>1589733</v>
      </c>
      <c r="H1094" s="124"/>
      <c r="I1094" s="128" t="s">
        <v>3668</v>
      </c>
      <c r="J1094" s="124"/>
      <c r="K1094" s="124"/>
      <c r="L1094" s="124"/>
      <c r="M1094" s="124"/>
      <c r="N1094" s="213">
        <v>0</v>
      </c>
      <c r="O1094" s="213">
        <v>2000</v>
      </c>
      <c r="P1094" s="124" t="s">
        <v>1315</v>
      </c>
    </row>
    <row r="1095" spans="1:16" ht="51">
      <c r="A1095" s="266" t="s">
        <v>619</v>
      </c>
      <c r="B1095" s="124"/>
      <c r="C1095" s="125" t="s">
        <v>713</v>
      </c>
      <c r="D1095" s="119">
        <v>43119</v>
      </c>
      <c r="E1095" s="120" t="s">
        <v>2508</v>
      </c>
      <c r="F1095" s="120" t="s">
        <v>3</v>
      </c>
      <c r="G1095" s="120">
        <v>1589734</v>
      </c>
      <c r="H1095" s="124"/>
      <c r="I1095" s="128" t="s">
        <v>3669</v>
      </c>
      <c r="J1095" s="124"/>
      <c r="K1095" s="124"/>
      <c r="L1095" s="124"/>
      <c r="M1095" s="124"/>
      <c r="N1095" s="213">
        <v>0</v>
      </c>
      <c r="O1095" s="213">
        <v>190</v>
      </c>
      <c r="P1095" s="124" t="s">
        <v>1315</v>
      </c>
    </row>
    <row r="1096" spans="1:16" ht="51">
      <c r="A1096" s="266" t="s">
        <v>619</v>
      </c>
      <c r="B1096" s="124"/>
      <c r="C1096" s="125" t="s">
        <v>713</v>
      </c>
      <c r="D1096" s="119">
        <v>43119</v>
      </c>
      <c r="E1096" s="120" t="s">
        <v>2509</v>
      </c>
      <c r="F1096" s="120" t="s">
        <v>3</v>
      </c>
      <c r="G1096" s="120">
        <v>1589736</v>
      </c>
      <c r="H1096" s="124"/>
      <c r="I1096" s="128" t="s">
        <v>3670</v>
      </c>
      <c r="J1096" s="124"/>
      <c r="K1096" s="124"/>
      <c r="L1096" s="124"/>
      <c r="M1096" s="124"/>
      <c r="N1096" s="213">
        <v>0</v>
      </c>
      <c r="O1096" s="213">
        <v>190</v>
      </c>
      <c r="P1096" s="124" t="s">
        <v>1315</v>
      </c>
    </row>
    <row r="1097" spans="1:16" ht="51">
      <c r="A1097" s="266" t="s">
        <v>619</v>
      </c>
      <c r="B1097" s="124"/>
      <c r="C1097" s="125" t="s">
        <v>713</v>
      </c>
      <c r="D1097" s="119">
        <v>43119</v>
      </c>
      <c r="E1097" s="120" t="s">
        <v>2510</v>
      </c>
      <c r="F1097" s="120" t="s">
        <v>3</v>
      </c>
      <c r="G1097" s="120">
        <v>1589737</v>
      </c>
      <c r="H1097" s="124"/>
      <c r="I1097" s="128" t="s">
        <v>3671</v>
      </c>
      <c r="J1097" s="124"/>
      <c r="K1097" s="124"/>
      <c r="L1097" s="124"/>
      <c r="M1097" s="124"/>
      <c r="N1097" s="213">
        <v>0</v>
      </c>
      <c r="O1097" s="213">
        <v>190</v>
      </c>
      <c r="P1097" s="124" t="s">
        <v>1315</v>
      </c>
    </row>
    <row r="1098" spans="1:16" ht="51">
      <c r="A1098" s="266" t="s">
        <v>619</v>
      </c>
      <c r="B1098" s="124"/>
      <c r="C1098" s="125" t="s">
        <v>713</v>
      </c>
      <c r="D1098" s="119">
        <v>43119</v>
      </c>
      <c r="E1098" s="120" t="s">
        <v>2511</v>
      </c>
      <c r="F1098" s="120" t="s">
        <v>3</v>
      </c>
      <c r="G1098" s="120">
        <v>1589740</v>
      </c>
      <c r="H1098" s="124"/>
      <c r="I1098" s="128" t="s">
        <v>3672</v>
      </c>
      <c r="J1098" s="124"/>
      <c r="K1098" s="124"/>
      <c r="L1098" s="124"/>
      <c r="M1098" s="124"/>
      <c r="N1098" s="213">
        <v>0</v>
      </c>
      <c r="O1098" s="213">
        <v>190</v>
      </c>
      <c r="P1098" s="124" t="s">
        <v>1315</v>
      </c>
    </row>
    <row r="1099" spans="1:16" ht="51">
      <c r="A1099" s="266" t="s">
        <v>619</v>
      </c>
      <c r="B1099" s="124"/>
      <c r="C1099" s="125" t="s">
        <v>713</v>
      </c>
      <c r="D1099" s="119">
        <v>43119</v>
      </c>
      <c r="E1099" s="120" t="s">
        <v>2512</v>
      </c>
      <c r="F1099" s="120" t="s">
        <v>3</v>
      </c>
      <c r="G1099" s="120">
        <v>1589742</v>
      </c>
      <c r="H1099" s="124"/>
      <c r="I1099" s="128" t="s">
        <v>3673</v>
      </c>
      <c r="J1099" s="124"/>
      <c r="K1099" s="124"/>
      <c r="L1099" s="124"/>
      <c r="M1099" s="124"/>
      <c r="N1099" s="213">
        <v>0</v>
      </c>
      <c r="O1099" s="213">
        <v>190</v>
      </c>
      <c r="P1099" s="124" t="s">
        <v>1315</v>
      </c>
    </row>
    <row r="1100" spans="1:16" ht="51">
      <c r="A1100" s="266" t="s">
        <v>619</v>
      </c>
      <c r="B1100" s="124"/>
      <c r="C1100" s="125" t="s">
        <v>713</v>
      </c>
      <c r="D1100" s="119">
        <v>43119</v>
      </c>
      <c r="E1100" s="120" t="s">
        <v>2513</v>
      </c>
      <c r="F1100" s="120" t="s">
        <v>3</v>
      </c>
      <c r="G1100" s="120">
        <v>1589743</v>
      </c>
      <c r="H1100" s="124"/>
      <c r="I1100" s="128" t="s">
        <v>3674</v>
      </c>
      <c r="J1100" s="124"/>
      <c r="K1100" s="124"/>
      <c r="L1100" s="124"/>
      <c r="M1100" s="124"/>
      <c r="N1100" s="213">
        <v>0</v>
      </c>
      <c r="O1100" s="213">
        <v>190</v>
      </c>
      <c r="P1100" s="124" t="s">
        <v>1315</v>
      </c>
    </row>
    <row r="1101" spans="1:16" ht="51">
      <c r="A1101" s="266" t="s">
        <v>619</v>
      </c>
      <c r="B1101" s="124"/>
      <c r="C1101" s="125" t="s">
        <v>713</v>
      </c>
      <c r="D1101" s="119">
        <v>43119</v>
      </c>
      <c r="E1101" s="120" t="s">
        <v>2514</v>
      </c>
      <c r="F1101" s="120" t="s">
        <v>3</v>
      </c>
      <c r="G1101" s="120">
        <v>1589744</v>
      </c>
      <c r="H1101" s="124"/>
      <c r="I1101" s="128" t="s">
        <v>3675</v>
      </c>
      <c r="J1101" s="124"/>
      <c r="K1101" s="124"/>
      <c r="L1101" s="124"/>
      <c r="M1101" s="124"/>
      <c r="N1101" s="213">
        <v>0</v>
      </c>
      <c r="O1101" s="213">
        <v>190</v>
      </c>
      <c r="P1101" s="124" t="s">
        <v>1315</v>
      </c>
    </row>
    <row r="1102" spans="1:16" ht="51">
      <c r="A1102" s="266" t="s">
        <v>619</v>
      </c>
      <c r="B1102" s="124"/>
      <c r="C1102" s="125" t="s">
        <v>713</v>
      </c>
      <c r="D1102" s="119">
        <v>43119</v>
      </c>
      <c r="E1102" s="120" t="s">
        <v>2515</v>
      </c>
      <c r="F1102" s="120" t="s">
        <v>3</v>
      </c>
      <c r="G1102" s="120">
        <v>1589745</v>
      </c>
      <c r="H1102" s="124"/>
      <c r="I1102" s="128" t="s">
        <v>3676</v>
      </c>
      <c r="J1102" s="124"/>
      <c r="K1102" s="124"/>
      <c r="L1102" s="124"/>
      <c r="M1102" s="124"/>
      <c r="N1102" s="213">
        <v>0</v>
      </c>
      <c r="O1102" s="213">
        <v>190</v>
      </c>
      <c r="P1102" s="124" t="s">
        <v>1315</v>
      </c>
    </row>
    <row r="1103" spans="1:16" ht="51">
      <c r="A1103" s="266" t="s">
        <v>619</v>
      </c>
      <c r="B1103" s="124"/>
      <c r="C1103" s="125" t="s">
        <v>713</v>
      </c>
      <c r="D1103" s="119">
        <v>43119</v>
      </c>
      <c r="E1103" s="120" t="s">
        <v>2516</v>
      </c>
      <c r="F1103" s="120" t="s">
        <v>3</v>
      </c>
      <c r="G1103" s="120">
        <v>1589746</v>
      </c>
      <c r="H1103" s="124"/>
      <c r="I1103" s="128" t="s">
        <v>3677</v>
      </c>
      <c r="J1103" s="124"/>
      <c r="K1103" s="124"/>
      <c r="L1103" s="124"/>
      <c r="M1103" s="124"/>
      <c r="N1103" s="213">
        <v>0</v>
      </c>
      <c r="O1103" s="213">
        <v>190</v>
      </c>
      <c r="P1103" s="124" t="s">
        <v>1315</v>
      </c>
    </row>
    <row r="1104" spans="1:16" ht="51">
      <c r="A1104" s="266" t="s">
        <v>619</v>
      </c>
      <c r="B1104" s="124"/>
      <c r="C1104" s="125" t="s">
        <v>713</v>
      </c>
      <c r="D1104" s="119">
        <v>43119</v>
      </c>
      <c r="E1104" s="120" t="s">
        <v>2517</v>
      </c>
      <c r="F1104" s="120" t="s">
        <v>3</v>
      </c>
      <c r="G1104" s="120">
        <v>1589747</v>
      </c>
      <c r="H1104" s="124"/>
      <c r="I1104" s="128" t="s">
        <v>3678</v>
      </c>
      <c r="J1104" s="124"/>
      <c r="K1104" s="124"/>
      <c r="L1104" s="124"/>
      <c r="M1104" s="124"/>
      <c r="N1104" s="213">
        <v>0</v>
      </c>
      <c r="O1104" s="213">
        <v>190</v>
      </c>
      <c r="P1104" s="124" t="s">
        <v>1315</v>
      </c>
    </row>
    <row r="1105" spans="1:16" ht="51">
      <c r="A1105" s="266" t="s">
        <v>619</v>
      </c>
      <c r="B1105" s="124"/>
      <c r="C1105" s="125" t="s">
        <v>713</v>
      </c>
      <c r="D1105" s="119">
        <v>43119</v>
      </c>
      <c r="E1105" s="120" t="s">
        <v>2518</v>
      </c>
      <c r="F1105" s="120" t="s">
        <v>3</v>
      </c>
      <c r="G1105" s="120">
        <v>1589748</v>
      </c>
      <c r="H1105" s="124"/>
      <c r="I1105" s="128" t="s">
        <v>3679</v>
      </c>
      <c r="J1105" s="124"/>
      <c r="K1105" s="124"/>
      <c r="L1105" s="124"/>
      <c r="M1105" s="124"/>
      <c r="N1105" s="213">
        <v>0</v>
      </c>
      <c r="O1105" s="213">
        <v>190</v>
      </c>
      <c r="P1105" s="124" t="s">
        <v>1315</v>
      </c>
    </row>
    <row r="1106" spans="1:16" ht="51">
      <c r="A1106" s="266" t="s">
        <v>619</v>
      </c>
      <c r="B1106" s="124"/>
      <c r="C1106" s="125" t="s">
        <v>713</v>
      </c>
      <c r="D1106" s="119">
        <v>43119</v>
      </c>
      <c r="E1106" s="120" t="s">
        <v>2519</v>
      </c>
      <c r="F1106" s="120" t="s">
        <v>3</v>
      </c>
      <c r="G1106" s="120">
        <v>1589749</v>
      </c>
      <c r="H1106" s="124"/>
      <c r="I1106" s="128" t="s">
        <v>3680</v>
      </c>
      <c r="J1106" s="124"/>
      <c r="K1106" s="124"/>
      <c r="L1106" s="124"/>
      <c r="M1106" s="124"/>
      <c r="N1106" s="213">
        <v>0</v>
      </c>
      <c r="O1106" s="213">
        <v>190</v>
      </c>
      <c r="P1106" s="124" t="s">
        <v>1315</v>
      </c>
    </row>
    <row r="1107" spans="1:16" ht="51">
      <c r="A1107" s="266" t="s">
        <v>619</v>
      </c>
      <c r="B1107" s="124"/>
      <c r="C1107" s="125" t="s">
        <v>713</v>
      </c>
      <c r="D1107" s="119">
        <v>43119</v>
      </c>
      <c r="E1107" s="120" t="s">
        <v>2520</v>
      </c>
      <c r="F1107" s="120" t="s">
        <v>3</v>
      </c>
      <c r="G1107" s="120">
        <v>1589750</v>
      </c>
      <c r="H1107" s="124"/>
      <c r="I1107" s="128" t="s">
        <v>3681</v>
      </c>
      <c r="J1107" s="124"/>
      <c r="K1107" s="124"/>
      <c r="L1107" s="124"/>
      <c r="M1107" s="124"/>
      <c r="N1107" s="213">
        <v>0</v>
      </c>
      <c r="O1107" s="213">
        <v>190</v>
      </c>
      <c r="P1107" s="124" t="s">
        <v>1315</v>
      </c>
    </row>
    <row r="1108" spans="1:16" ht="51">
      <c r="A1108" s="266" t="s">
        <v>619</v>
      </c>
      <c r="B1108" s="124"/>
      <c r="C1108" s="125" t="s">
        <v>713</v>
      </c>
      <c r="D1108" s="119">
        <v>43119</v>
      </c>
      <c r="E1108" s="120" t="s">
        <v>2521</v>
      </c>
      <c r="F1108" s="120" t="s">
        <v>3</v>
      </c>
      <c r="G1108" s="120">
        <v>1589751</v>
      </c>
      <c r="H1108" s="124"/>
      <c r="I1108" s="128" t="s">
        <v>3682</v>
      </c>
      <c r="J1108" s="124"/>
      <c r="K1108" s="124"/>
      <c r="L1108" s="124"/>
      <c r="M1108" s="124"/>
      <c r="N1108" s="213">
        <v>0</v>
      </c>
      <c r="O1108" s="213">
        <v>190</v>
      </c>
      <c r="P1108" s="124" t="s">
        <v>1315</v>
      </c>
    </row>
    <row r="1109" spans="1:16" ht="51">
      <c r="A1109" s="266" t="s">
        <v>619</v>
      </c>
      <c r="B1109" s="124"/>
      <c r="C1109" s="125" t="s">
        <v>713</v>
      </c>
      <c r="D1109" s="119">
        <v>43119</v>
      </c>
      <c r="E1109" s="120" t="s">
        <v>2522</v>
      </c>
      <c r="F1109" s="120" t="s">
        <v>3</v>
      </c>
      <c r="G1109" s="120">
        <v>1589752</v>
      </c>
      <c r="H1109" s="124"/>
      <c r="I1109" s="128" t="s">
        <v>3683</v>
      </c>
      <c r="J1109" s="124"/>
      <c r="K1109" s="124"/>
      <c r="L1109" s="124"/>
      <c r="M1109" s="124"/>
      <c r="N1109" s="213">
        <v>0</v>
      </c>
      <c r="O1109" s="213">
        <v>190</v>
      </c>
      <c r="P1109" s="124" t="s">
        <v>1315</v>
      </c>
    </row>
    <row r="1110" spans="1:16" ht="51">
      <c r="A1110" s="266" t="s">
        <v>619</v>
      </c>
      <c r="B1110" s="124"/>
      <c r="C1110" s="125" t="s">
        <v>713</v>
      </c>
      <c r="D1110" s="119">
        <v>43119</v>
      </c>
      <c r="E1110" s="120" t="s">
        <v>2523</v>
      </c>
      <c r="F1110" s="120" t="s">
        <v>3</v>
      </c>
      <c r="G1110" s="120">
        <v>1589754</v>
      </c>
      <c r="H1110" s="124"/>
      <c r="I1110" s="128" t="s">
        <v>3684</v>
      </c>
      <c r="J1110" s="124"/>
      <c r="K1110" s="124"/>
      <c r="L1110" s="124"/>
      <c r="M1110" s="124"/>
      <c r="N1110" s="213">
        <v>0</v>
      </c>
      <c r="O1110" s="213">
        <v>190</v>
      </c>
      <c r="P1110" s="124" t="s">
        <v>1315</v>
      </c>
    </row>
    <row r="1111" spans="1:16" ht="51">
      <c r="A1111" s="266" t="s">
        <v>619</v>
      </c>
      <c r="B1111" s="124"/>
      <c r="C1111" s="125" t="s">
        <v>713</v>
      </c>
      <c r="D1111" s="119">
        <v>43119</v>
      </c>
      <c r="E1111" s="120" t="s">
        <v>2524</v>
      </c>
      <c r="F1111" s="120" t="s">
        <v>3</v>
      </c>
      <c r="G1111" s="120">
        <v>1589755</v>
      </c>
      <c r="H1111" s="124"/>
      <c r="I1111" s="128" t="s">
        <v>3685</v>
      </c>
      <c r="J1111" s="124"/>
      <c r="K1111" s="124"/>
      <c r="L1111" s="124"/>
      <c r="M1111" s="124"/>
      <c r="N1111" s="213">
        <v>0</v>
      </c>
      <c r="O1111" s="213">
        <v>190</v>
      </c>
      <c r="P1111" s="124" t="s">
        <v>1315</v>
      </c>
    </row>
    <row r="1112" spans="1:16" ht="51">
      <c r="A1112" s="266" t="s">
        <v>619</v>
      </c>
      <c r="B1112" s="124"/>
      <c r="C1112" s="125" t="s">
        <v>713</v>
      </c>
      <c r="D1112" s="119">
        <v>43119</v>
      </c>
      <c r="E1112" s="120" t="s">
        <v>2525</v>
      </c>
      <c r="F1112" s="120" t="s">
        <v>3</v>
      </c>
      <c r="G1112" s="120">
        <v>1589756</v>
      </c>
      <c r="H1112" s="124"/>
      <c r="I1112" s="128" t="s">
        <v>3686</v>
      </c>
      <c r="J1112" s="124"/>
      <c r="K1112" s="124"/>
      <c r="L1112" s="124"/>
      <c r="M1112" s="124"/>
      <c r="N1112" s="213">
        <v>0</v>
      </c>
      <c r="O1112" s="213">
        <v>190</v>
      </c>
      <c r="P1112" s="124" t="s">
        <v>1315</v>
      </c>
    </row>
    <row r="1113" spans="1:16" ht="51">
      <c r="A1113" s="266" t="s">
        <v>619</v>
      </c>
      <c r="B1113" s="124"/>
      <c r="C1113" s="125" t="s">
        <v>713</v>
      </c>
      <c r="D1113" s="119">
        <v>43119</v>
      </c>
      <c r="E1113" s="120" t="s">
        <v>2526</v>
      </c>
      <c r="F1113" s="120" t="s">
        <v>3</v>
      </c>
      <c r="G1113" s="120">
        <v>1589757</v>
      </c>
      <c r="H1113" s="124"/>
      <c r="I1113" s="128" t="s">
        <v>3687</v>
      </c>
      <c r="J1113" s="124"/>
      <c r="K1113" s="124"/>
      <c r="L1113" s="124"/>
      <c r="M1113" s="124"/>
      <c r="N1113" s="213">
        <v>0</v>
      </c>
      <c r="O1113" s="213">
        <v>190</v>
      </c>
      <c r="P1113" s="124" t="s">
        <v>1315</v>
      </c>
    </row>
    <row r="1114" spans="1:16" ht="51">
      <c r="A1114" s="266" t="s">
        <v>619</v>
      </c>
      <c r="B1114" s="124"/>
      <c r="C1114" s="125" t="s">
        <v>713</v>
      </c>
      <c r="D1114" s="119">
        <v>43119</v>
      </c>
      <c r="E1114" s="120" t="s">
        <v>2527</v>
      </c>
      <c r="F1114" s="120" t="s">
        <v>3</v>
      </c>
      <c r="G1114" s="120">
        <v>1589758</v>
      </c>
      <c r="H1114" s="124"/>
      <c r="I1114" s="128" t="s">
        <v>3688</v>
      </c>
      <c r="J1114" s="124"/>
      <c r="K1114" s="124"/>
      <c r="L1114" s="124"/>
      <c r="M1114" s="124"/>
      <c r="N1114" s="213">
        <v>0</v>
      </c>
      <c r="O1114" s="213">
        <v>190</v>
      </c>
      <c r="P1114" s="124" t="s">
        <v>1315</v>
      </c>
    </row>
    <row r="1115" spans="1:16" ht="51">
      <c r="A1115" s="266" t="s">
        <v>619</v>
      </c>
      <c r="B1115" s="124"/>
      <c r="C1115" s="125" t="s">
        <v>713</v>
      </c>
      <c r="D1115" s="119">
        <v>43119</v>
      </c>
      <c r="E1115" s="120" t="s">
        <v>2528</v>
      </c>
      <c r="F1115" s="120" t="s">
        <v>3</v>
      </c>
      <c r="G1115" s="120">
        <v>1589759</v>
      </c>
      <c r="H1115" s="124"/>
      <c r="I1115" s="128" t="s">
        <v>3689</v>
      </c>
      <c r="J1115" s="124"/>
      <c r="K1115" s="124"/>
      <c r="L1115" s="124"/>
      <c r="M1115" s="124"/>
      <c r="N1115" s="213">
        <v>0</v>
      </c>
      <c r="O1115" s="213">
        <v>190</v>
      </c>
      <c r="P1115" s="124" t="s">
        <v>1315</v>
      </c>
    </row>
    <row r="1116" spans="1:16" ht="51">
      <c r="A1116" s="266" t="s">
        <v>619</v>
      </c>
      <c r="B1116" s="124"/>
      <c r="C1116" s="125" t="s">
        <v>713</v>
      </c>
      <c r="D1116" s="119">
        <v>43119</v>
      </c>
      <c r="E1116" s="120" t="s">
        <v>2529</v>
      </c>
      <c r="F1116" s="120" t="s">
        <v>3</v>
      </c>
      <c r="G1116" s="120">
        <v>1589760</v>
      </c>
      <c r="H1116" s="124"/>
      <c r="I1116" s="128" t="s">
        <v>3690</v>
      </c>
      <c r="J1116" s="124"/>
      <c r="K1116" s="124"/>
      <c r="L1116" s="124"/>
      <c r="M1116" s="124"/>
      <c r="N1116" s="213">
        <v>0</v>
      </c>
      <c r="O1116" s="213">
        <v>190</v>
      </c>
      <c r="P1116" s="124" t="s">
        <v>1315</v>
      </c>
    </row>
    <row r="1117" spans="1:16" ht="51">
      <c r="A1117" s="266" t="s">
        <v>619</v>
      </c>
      <c r="B1117" s="124"/>
      <c r="C1117" s="125" t="s">
        <v>713</v>
      </c>
      <c r="D1117" s="119">
        <v>43119</v>
      </c>
      <c r="E1117" s="120" t="s">
        <v>2530</v>
      </c>
      <c r="F1117" s="120" t="s">
        <v>3</v>
      </c>
      <c r="G1117" s="120">
        <v>1589761</v>
      </c>
      <c r="H1117" s="124"/>
      <c r="I1117" s="128" t="s">
        <v>3691</v>
      </c>
      <c r="J1117" s="124"/>
      <c r="K1117" s="124"/>
      <c r="L1117" s="124"/>
      <c r="M1117" s="124"/>
      <c r="N1117" s="213">
        <v>0</v>
      </c>
      <c r="O1117" s="213">
        <v>190</v>
      </c>
      <c r="P1117" s="124" t="s">
        <v>1315</v>
      </c>
    </row>
    <row r="1118" spans="1:16" ht="51">
      <c r="A1118" s="266" t="s">
        <v>619</v>
      </c>
      <c r="B1118" s="124"/>
      <c r="C1118" s="125" t="s">
        <v>713</v>
      </c>
      <c r="D1118" s="119">
        <v>43119</v>
      </c>
      <c r="E1118" s="120" t="s">
        <v>2531</v>
      </c>
      <c r="F1118" s="120" t="s">
        <v>3</v>
      </c>
      <c r="G1118" s="120">
        <v>1589762</v>
      </c>
      <c r="H1118" s="124"/>
      <c r="I1118" s="128" t="s">
        <v>3692</v>
      </c>
      <c r="J1118" s="124"/>
      <c r="K1118" s="124"/>
      <c r="L1118" s="124"/>
      <c r="M1118" s="124"/>
      <c r="N1118" s="213">
        <v>0</v>
      </c>
      <c r="O1118" s="213">
        <v>190</v>
      </c>
      <c r="P1118" s="124" t="s">
        <v>1315</v>
      </c>
    </row>
    <row r="1119" spans="1:16" ht="51">
      <c r="A1119" s="266" t="s">
        <v>619</v>
      </c>
      <c r="B1119" s="124"/>
      <c r="C1119" s="125" t="s">
        <v>713</v>
      </c>
      <c r="D1119" s="119">
        <v>43119</v>
      </c>
      <c r="E1119" s="120" t="s">
        <v>2532</v>
      </c>
      <c r="F1119" s="120" t="s">
        <v>3</v>
      </c>
      <c r="G1119" s="120">
        <v>1589763</v>
      </c>
      <c r="H1119" s="124"/>
      <c r="I1119" s="128" t="s">
        <v>3693</v>
      </c>
      <c r="J1119" s="124"/>
      <c r="K1119" s="124"/>
      <c r="L1119" s="124"/>
      <c r="M1119" s="124"/>
      <c r="N1119" s="213">
        <v>0</v>
      </c>
      <c r="O1119" s="213">
        <v>190</v>
      </c>
      <c r="P1119" s="124" t="s">
        <v>1315</v>
      </c>
    </row>
    <row r="1120" spans="1:16" ht="51">
      <c r="A1120" s="266" t="s">
        <v>619</v>
      </c>
      <c r="B1120" s="124"/>
      <c r="C1120" s="125" t="s">
        <v>713</v>
      </c>
      <c r="D1120" s="119">
        <v>43119</v>
      </c>
      <c r="E1120" s="120" t="s">
        <v>2533</v>
      </c>
      <c r="F1120" s="120" t="s">
        <v>3</v>
      </c>
      <c r="G1120" s="120">
        <v>1589764</v>
      </c>
      <c r="H1120" s="124"/>
      <c r="I1120" s="128" t="s">
        <v>3694</v>
      </c>
      <c r="J1120" s="124"/>
      <c r="K1120" s="124"/>
      <c r="L1120" s="124"/>
      <c r="M1120" s="124"/>
      <c r="N1120" s="213">
        <v>0</v>
      </c>
      <c r="O1120" s="213">
        <v>190</v>
      </c>
      <c r="P1120" s="124" t="s">
        <v>1315</v>
      </c>
    </row>
    <row r="1121" spans="1:16" ht="51">
      <c r="A1121" s="266" t="s">
        <v>619</v>
      </c>
      <c r="B1121" s="124"/>
      <c r="C1121" s="125" t="s">
        <v>713</v>
      </c>
      <c r="D1121" s="119">
        <v>43119</v>
      </c>
      <c r="E1121" s="120" t="s">
        <v>2534</v>
      </c>
      <c r="F1121" s="120" t="s">
        <v>3</v>
      </c>
      <c r="G1121" s="120">
        <v>1589767</v>
      </c>
      <c r="H1121" s="124"/>
      <c r="I1121" s="128" t="s">
        <v>3695</v>
      </c>
      <c r="J1121" s="124"/>
      <c r="K1121" s="124"/>
      <c r="L1121" s="124"/>
      <c r="M1121" s="124"/>
      <c r="N1121" s="213">
        <v>0</v>
      </c>
      <c r="O1121" s="213">
        <v>190</v>
      </c>
      <c r="P1121" s="124" t="s">
        <v>1315</v>
      </c>
    </row>
    <row r="1122" spans="1:16" ht="51">
      <c r="A1122" s="266" t="s">
        <v>619</v>
      </c>
      <c r="B1122" s="124"/>
      <c r="C1122" s="125" t="s">
        <v>713</v>
      </c>
      <c r="D1122" s="119">
        <v>43119</v>
      </c>
      <c r="E1122" s="120" t="s">
        <v>2535</v>
      </c>
      <c r="F1122" s="120" t="s">
        <v>3</v>
      </c>
      <c r="G1122" s="120">
        <v>1589768</v>
      </c>
      <c r="H1122" s="124"/>
      <c r="I1122" s="128" t="s">
        <v>3696</v>
      </c>
      <c r="J1122" s="124"/>
      <c r="K1122" s="124"/>
      <c r="L1122" s="124"/>
      <c r="M1122" s="124"/>
      <c r="N1122" s="213">
        <v>0</v>
      </c>
      <c r="O1122" s="213">
        <v>190</v>
      </c>
      <c r="P1122" s="124" t="s">
        <v>1315</v>
      </c>
    </row>
    <row r="1123" spans="1:16" ht="51">
      <c r="A1123" s="266" t="s">
        <v>619</v>
      </c>
      <c r="B1123" s="124"/>
      <c r="C1123" s="125" t="s">
        <v>713</v>
      </c>
      <c r="D1123" s="119">
        <v>43119</v>
      </c>
      <c r="E1123" s="120" t="s">
        <v>2536</v>
      </c>
      <c r="F1123" s="120" t="s">
        <v>3</v>
      </c>
      <c r="G1123" s="120">
        <v>1589769</v>
      </c>
      <c r="H1123" s="124"/>
      <c r="I1123" s="128" t="s">
        <v>3697</v>
      </c>
      <c r="J1123" s="124"/>
      <c r="K1123" s="124"/>
      <c r="L1123" s="124"/>
      <c r="M1123" s="124"/>
      <c r="N1123" s="213">
        <v>0</v>
      </c>
      <c r="O1123" s="213">
        <v>190</v>
      </c>
      <c r="P1123" s="124" t="s">
        <v>1315</v>
      </c>
    </row>
    <row r="1124" spans="1:16" ht="51">
      <c r="A1124" s="266" t="s">
        <v>619</v>
      </c>
      <c r="B1124" s="124"/>
      <c r="C1124" s="125" t="s">
        <v>713</v>
      </c>
      <c r="D1124" s="119">
        <v>43119</v>
      </c>
      <c r="E1124" s="120" t="s">
        <v>2537</v>
      </c>
      <c r="F1124" s="120" t="s">
        <v>3</v>
      </c>
      <c r="G1124" s="120">
        <v>1589770</v>
      </c>
      <c r="H1124" s="124"/>
      <c r="I1124" s="128" t="s">
        <v>3698</v>
      </c>
      <c r="J1124" s="124"/>
      <c r="K1124" s="124"/>
      <c r="L1124" s="124"/>
      <c r="M1124" s="124"/>
      <c r="N1124" s="213">
        <v>0</v>
      </c>
      <c r="O1124" s="213">
        <v>190</v>
      </c>
      <c r="P1124" s="124" t="s">
        <v>1315</v>
      </c>
    </row>
    <row r="1125" spans="1:16" ht="51">
      <c r="A1125" s="266" t="s">
        <v>619</v>
      </c>
      <c r="B1125" s="124"/>
      <c r="C1125" s="125" t="s">
        <v>713</v>
      </c>
      <c r="D1125" s="119">
        <v>43119</v>
      </c>
      <c r="E1125" s="120" t="s">
        <v>2538</v>
      </c>
      <c r="F1125" s="120" t="s">
        <v>3</v>
      </c>
      <c r="G1125" s="120">
        <v>1589771</v>
      </c>
      <c r="H1125" s="124"/>
      <c r="I1125" s="128" t="s">
        <v>3699</v>
      </c>
      <c r="J1125" s="124"/>
      <c r="K1125" s="124"/>
      <c r="L1125" s="124"/>
      <c r="M1125" s="124"/>
      <c r="N1125" s="213">
        <v>0</v>
      </c>
      <c r="O1125" s="213">
        <v>190</v>
      </c>
      <c r="P1125" s="124" t="s">
        <v>1315</v>
      </c>
    </row>
    <row r="1126" spans="1:16" ht="51">
      <c r="A1126" s="266" t="s">
        <v>619</v>
      </c>
      <c r="B1126" s="124"/>
      <c r="C1126" s="125" t="s">
        <v>713</v>
      </c>
      <c r="D1126" s="119">
        <v>43119</v>
      </c>
      <c r="E1126" s="120" t="s">
        <v>2539</v>
      </c>
      <c r="F1126" s="120" t="s">
        <v>3</v>
      </c>
      <c r="G1126" s="120">
        <v>1589772</v>
      </c>
      <c r="H1126" s="124"/>
      <c r="I1126" s="128" t="s">
        <v>3700</v>
      </c>
      <c r="J1126" s="124"/>
      <c r="K1126" s="124"/>
      <c r="L1126" s="124"/>
      <c r="M1126" s="124"/>
      <c r="N1126" s="213">
        <v>0</v>
      </c>
      <c r="O1126" s="213">
        <v>190</v>
      </c>
      <c r="P1126" s="124" t="s">
        <v>1315</v>
      </c>
    </row>
    <row r="1127" spans="1:16" ht="51">
      <c r="A1127" s="266" t="s">
        <v>619</v>
      </c>
      <c r="B1127" s="124"/>
      <c r="C1127" s="125" t="s">
        <v>713</v>
      </c>
      <c r="D1127" s="119">
        <v>43119</v>
      </c>
      <c r="E1127" s="120" t="s">
        <v>2540</v>
      </c>
      <c r="F1127" s="120" t="s">
        <v>3</v>
      </c>
      <c r="G1127" s="120">
        <v>1589774</v>
      </c>
      <c r="H1127" s="124"/>
      <c r="I1127" s="128" t="s">
        <v>3701</v>
      </c>
      <c r="J1127" s="124"/>
      <c r="K1127" s="124"/>
      <c r="L1127" s="124"/>
      <c r="M1127" s="124"/>
      <c r="N1127" s="213">
        <v>0</v>
      </c>
      <c r="O1127" s="213">
        <v>190</v>
      </c>
      <c r="P1127" s="124" t="s">
        <v>1315</v>
      </c>
    </row>
    <row r="1128" spans="1:16" ht="51">
      <c r="A1128" s="266" t="s">
        <v>619</v>
      </c>
      <c r="B1128" s="124"/>
      <c r="C1128" s="125" t="s">
        <v>713</v>
      </c>
      <c r="D1128" s="119">
        <v>43119</v>
      </c>
      <c r="E1128" s="120" t="s">
        <v>2541</v>
      </c>
      <c r="F1128" s="120" t="s">
        <v>3</v>
      </c>
      <c r="G1128" s="120">
        <v>1589775</v>
      </c>
      <c r="H1128" s="124"/>
      <c r="I1128" s="128" t="s">
        <v>3702</v>
      </c>
      <c r="J1128" s="124"/>
      <c r="K1128" s="124"/>
      <c r="L1128" s="124"/>
      <c r="M1128" s="124"/>
      <c r="N1128" s="213">
        <v>0</v>
      </c>
      <c r="O1128" s="213">
        <v>190</v>
      </c>
      <c r="P1128" s="124" t="s">
        <v>1315</v>
      </c>
    </row>
    <row r="1129" spans="1:16" ht="51">
      <c r="A1129" s="266">
        <v>35</v>
      </c>
      <c r="B1129" s="124"/>
      <c r="C1129" s="125" t="s">
        <v>696</v>
      </c>
      <c r="D1129" s="119">
        <v>43119</v>
      </c>
      <c r="E1129" s="120" t="s">
        <v>2542</v>
      </c>
      <c r="F1129" s="120" t="s">
        <v>3</v>
      </c>
      <c r="G1129" s="120">
        <v>1589776</v>
      </c>
      <c r="H1129" s="124"/>
      <c r="I1129" s="128" t="s">
        <v>1384</v>
      </c>
      <c r="J1129" s="124"/>
      <c r="K1129" s="124"/>
      <c r="L1129" s="124"/>
      <c r="M1129" s="124"/>
      <c r="N1129" s="213">
        <v>0</v>
      </c>
      <c r="O1129" s="213">
        <v>1200</v>
      </c>
      <c r="P1129" s="124" t="s">
        <v>1315</v>
      </c>
    </row>
    <row r="1130" spans="1:16" ht="51">
      <c r="A1130" s="266">
        <v>574</v>
      </c>
      <c r="B1130" s="124"/>
      <c r="C1130" s="125" t="s">
        <v>850</v>
      </c>
      <c r="D1130" s="119">
        <v>43119</v>
      </c>
      <c r="E1130" s="120" t="s">
        <v>2543</v>
      </c>
      <c r="F1130" s="120" t="s">
        <v>3</v>
      </c>
      <c r="G1130" s="120">
        <v>1589800</v>
      </c>
      <c r="H1130" s="124"/>
      <c r="I1130" s="128" t="s">
        <v>3703</v>
      </c>
      <c r="J1130" s="124"/>
      <c r="K1130" s="124"/>
      <c r="L1130" s="124"/>
      <c r="M1130" s="124"/>
      <c r="N1130" s="213">
        <v>0</v>
      </c>
      <c r="O1130" s="213">
        <v>92.3</v>
      </c>
      <c r="P1130" s="124" t="s">
        <v>1315</v>
      </c>
    </row>
    <row r="1131" spans="1:16" ht="51">
      <c r="A1131" s="266" t="s">
        <v>619</v>
      </c>
      <c r="B1131" s="124"/>
      <c r="C1131" s="125" t="s">
        <v>713</v>
      </c>
      <c r="D1131" s="119">
        <v>43119</v>
      </c>
      <c r="E1131" s="120" t="s">
        <v>2544</v>
      </c>
      <c r="F1131" s="120" t="s">
        <v>3</v>
      </c>
      <c r="G1131" s="120">
        <v>1589831</v>
      </c>
      <c r="H1131" s="124"/>
      <c r="I1131" s="128" t="s">
        <v>3704</v>
      </c>
      <c r="J1131" s="124"/>
      <c r="K1131" s="124"/>
      <c r="L1131" s="124"/>
      <c r="M1131" s="124"/>
      <c r="N1131" s="213">
        <v>0</v>
      </c>
      <c r="O1131" s="213">
        <v>185.5</v>
      </c>
      <c r="P1131" s="124" t="s">
        <v>1315</v>
      </c>
    </row>
    <row r="1132" spans="1:16" ht="51">
      <c r="A1132" s="266" t="s">
        <v>619</v>
      </c>
      <c r="B1132" s="124"/>
      <c r="C1132" s="125" t="s">
        <v>713</v>
      </c>
      <c r="D1132" s="119">
        <v>43119</v>
      </c>
      <c r="E1132" s="120" t="s">
        <v>2545</v>
      </c>
      <c r="F1132" s="120" t="s">
        <v>3</v>
      </c>
      <c r="G1132" s="120">
        <v>1589833</v>
      </c>
      <c r="H1132" s="124"/>
      <c r="I1132" s="128" t="s">
        <v>3705</v>
      </c>
      <c r="J1132" s="124"/>
      <c r="K1132" s="124"/>
      <c r="L1132" s="124"/>
      <c r="M1132" s="124"/>
      <c r="N1132" s="213">
        <v>0</v>
      </c>
      <c r="O1132" s="213">
        <v>185.5</v>
      </c>
      <c r="P1132" s="124" t="s">
        <v>1315</v>
      </c>
    </row>
    <row r="1133" spans="1:16" ht="63.75">
      <c r="A1133" s="266" t="s">
        <v>619</v>
      </c>
      <c r="B1133" s="124"/>
      <c r="C1133" s="125" t="s">
        <v>713</v>
      </c>
      <c r="D1133" s="119">
        <v>43119</v>
      </c>
      <c r="E1133" s="120" t="s">
        <v>2546</v>
      </c>
      <c r="F1133" s="120" t="s">
        <v>3</v>
      </c>
      <c r="G1133" s="120">
        <v>1589843</v>
      </c>
      <c r="H1133" s="124"/>
      <c r="I1133" s="128" t="s">
        <v>3706</v>
      </c>
      <c r="J1133" s="124"/>
      <c r="K1133" s="124"/>
      <c r="L1133" s="124"/>
      <c r="M1133" s="124"/>
      <c r="N1133" s="213">
        <v>0</v>
      </c>
      <c r="O1133" s="213">
        <v>4630.5</v>
      </c>
      <c r="P1133" s="124" t="s">
        <v>1315</v>
      </c>
    </row>
    <row r="1134" spans="1:16" ht="51">
      <c r="A1134" s="266" t="s">
        <v>619</v>
      </c>
      <c r="B1134" s="124"/>
      <c r="C1134" s="125" t="s">
        <v>713</v>
      </c>
      <c r="D1134" s="119">
        <v>43119</v>
      </c>
      <c r="E1134" s="120" t="s">
        <v>2547</v>
      </c>
      <c r="F1134" s="120" t="s">
        <v>3</v>
      </c>
      <c r="G1134" s="120">
        <v>1589855</v>
      </c>
      <c r="H1134" s="124"/>
      <c r="I1134" s="128" t="s">
        <v>3707</v>
      </c>
      <c r="J1134" s="124"/>
      <c r="K1134" s="124"/>
      <c r="L1134" s="124"/>
      <c r="M1134" s="124"/>
      <c r="N1134" s="213">
        <v>0</v>
      </c>
      <c r="O1134" s="213">
        <v>246.7</v>
      </c>
      <c r="P1134" s="124" t="s">
        <v>1315</v>
      </c>
    </row>
    <row r="1135" spans="1:16" ht="51">
      <c r="A1135" s="266" t="s">
        <v>619</v>
      </c>
      <c r="B1135" s="124"/>
      <c r="C1135" s="125" t="s">
        <v>713</v>
      </c>
      <c r="D1135" s="119">
        <v>43119</v>
      </c>
      <c r="E1135" s="120" t="s">
        <v>2548</v>
      </c>
      <c r="F1135" s="120" t="s">
        <v>3</v>
      </c>
      <c r="G1135" s="120">
        <v>1589859</v>
      </c>
      <c r="H1135" s="124"/>
      <c r="I1135" s="128" t="s">
        <v>3708</v>
      </c>
      <c r="J1135" s="124"/>
      <c r="K1135" s="124"/>
      <c r="L1135" s="124"/>
      <c r="M1135" s="124"/>
      <c r="N1135" s="213">
        <v>0</v>
      </c>
      <c r="O1135" s="213">
        <v>370.05</v>
      </c>
      <c r="P1135" s="124" t="s">
        <v>1315</v>
      </c>
    </row>
    <row r="1136" spans="1:16" ht="51">
      <c r="A1136" s="266" t="s">
        <v>619</v>
      </c>
      <c r="B1136" s="124"/>
      <c r="C1136" s="125" t="s">
        <v>713</v>
      </c>
      <c r="D1136" s="119">
        <v>43119</v>
      </c>
      <c r="E1136" s="120" t="s">
        <v>2549</v>
      </c>
      <c r="F1136" s="120" t="s">
        <v>3</v>
      </c>
      <c r="G1136" s="120">
        <v>1589862</v>
      </c>
      <c r="H1136" s="124"/>
      <c r="I1136" s="128" t="s">
        <v>3709</v>
      </c>
      <c r="J1136" s="124"/>
      <c r="K1136" s="124"/>
      <c r="L1136" s="124"/>
      <c r="M1136" s="124"/>
      <c r="N1136" s="213">
        <v>0</v>
      </c>
      <c r="O1136" s="213">
        <v>369</v>
      </c>
      <c r="P1136" s="124" t="s">
        <v>1315</v>
      </c>
    </row>
    <row r="1137" spans="1:16" ht="51">
      <c r="A1137" s="266" t="s">
        <v>619</v>
      </c>
      <c r="B1137" s="124"/>
      <c r="C1137" s="125" t="s">
        <v>713</v>
      </c>
      <c r="D1137" s="119">
        <v>43119</v>
      </c>
      <c r="E1137" s="120" t="s">
        <v>2550</v>
      </c>
      <c r="F1137" s="120" t="s">
        <v>3</v>
      </c>
      <c r="G1137" s="120">
        <v>1589865</v>
      </c>
      <c r="H1137" s="124"/>
      <c r="I1137" s="128" t="s">
        <v>3710</v>
      </c>
      <c r="J1137" s="124"/>
      <c r="K1137" s="124"/>
      <c r="L1137" s="124"/>
      <c r="M1137" s="124"/>
      <c r="N1137" s="213">
        <v>0</v>
      </c>
      <c r="O1137" s="213">
        <v>196.1</v>
      </c>
      <c r="P1137" s="124" t="s">
        <v>1315</v>
      </c>
    </row>
    <row r="1138" spans="1:16" ht="51">
      <c r="A1138" s="266" t="s">
        <v>619</v>
      </c>
      <c r="B1138" s="124"/>
      <c r="C1138" s="125" t="s">
        <v>713</v>
      </c>
      <c r="D1138" s="119">
        <v>43119</v>
      </c>
      <c r="E1138" s="120" t="s">
        <v>2551</v>
      </c>
      <c r="F1138" s="120" t="s">
        <v>3</v>
      </c>
      <c r="G1138" s="120">
        <v>1589894</v>
      </c>
      <c r="H1138" s="124"/>
      <c r="I1138" s="128" t="s">
        <v>3712</v>
      </c>
      <c r="J1138" s="124"/>
      <c r="K1138" s="124"/>
      <c r="L1138" s="124"/>
      <c r="M1138" s="124"/>
      <c r="N1138" s="213">
        <v>0</v>
      </c>
      <c r="O1138" s="213">
        <v>25</v>
      </c>
      <c r="P1138" s="124" t="s">
        <v>1315</v>
      </c>
    </row>
    <row r="1139" spans="1:16" ht="51">
      <c r="A1139" s="266">
        <v>582</v>
      </c>
      <c r="B1139" s="124"/>
      <c r="C1139" s="125" t="s">
        <v>856</v>
      </c>
      <c r="D1139" s="119">
        <v>43119</v>
      </c>
      <c r="E1139" s="120" t="s">
        <v>2552</v>
      </c>
      <c r="F1139" s="120" t="s">
        <v>3</v>
      </c>
      <c r="G1139" s="120">
        <v>1589910</v>
      </c>
      <c r="H1139" s="124"/>
      <c r="I1139" s="128" t="s">
        <v>3713</v>
      </c>
      <c r="J1139" s="124"/>
      <c r="K1139" s="124"/>
      <c r="L1139" s="124"/>
      <c r="M1139" s="124"/>
      <c r="N1139" s="213">
        <v>0</v>
      </c>
      <c r="O1139" s="213">
        <v>3880.8</v>
      </c>
      <c r="P1139" s="124" t="s">
        <v>1315</v>
      </c>
    </row>
    <row r="1140" spans="1:16" ht="51">
      <c r="A1140" s="266" t="s">
        <v>619</v>
      </c>
      <c r="B1140" s="124"/>
      <c r="C1140" s="125" t="s">
        <v>713</v>
      </c>
      <c r="D1140" s="119">
        <v>43123</v>
      </c>
      <c r="E1140" s="120" t="s">
        <v>2553</v>
      </c>
      <c r="F1140" s="120" t="s">
        <v>3</v>
      </c>
      <c r="G1140" s="120">
        <v>1590112</v>
      </c>
      <c r="H1140" s="124"/>
      <c r="I1140" s="128" t="s">
        <v>3714</v>
      </c>
      <c r="J1140" s="124"/>
      <c r="K1140" s="124"/>
      <c r="L1140" s="124"/>
      <c r="M1140" s="124"/>
      <c r="N1140" s="213">
        <v>0</v>
      </c>
      <c r="O1140" s="213">
        <v>6108.85</v>
      </c>
      <c r="P1140" s="124" t="s">
        <v>1315</v>
      </c>
    </row>
    <row r="1141" spans="1:16" ht="63.75">
      <c r="A1141" s="266" t="s">
        <v>619</v>
      </c>
      <c r="B1141" s="124"/>
      <c r="C1141" s="125" t="s">
        <v>713</v>
      </c>
      <c r="D1141" s="119">
        <v>43123</v>
      </c>
      <c r="E1141" s="120" t="s">
        <v>2554</v>
      </c>
      <c r="F1141" s="120" t="s">
        <v>3</v>
      </c>
      <c r="G1141" s="120">
        <v>1590085</v>
      </c>
      <c r="H1141" s="124"/>
      <c r="I1141" s="128" t="s">
        <v>3715</v>
      </c>
      <c r="J1141" s="124"/>
      <c r="K1141" s="124"/>
      <c r="L1141" s="124"/>
      <c r="M1141" s="124"/>
      <c r="N1141" s="213">
        <v>0</v>
      </c>
      <c r="O1141" s="213">
        <v>644</v>
      </c>
      <c r="P1141" s="124" t="s">
        <v>1315</v>
      </c>
    </row>
    <row r="1142" spans="1:16" ht="63.75">
      <c r="A1142" s="266" t="s">
        <v>619</v>
      </c>
      <c r="B1142" s="124"/>
      <c r="C1142" s="125" t="s">
        <v>713</v>
      </c>
      <c r="D1142" s="119">
        <v>43123</v>
      </c>
      <c r="E1142" s="120" t="s">
        <v>2555</v>
      </c>
      <c r="F1142" s="120" t="s">
        <v>3</v>
      </c>
      <c r="G1142" s="120">
        <v>1590086</v>
      </c>
      <c r="H1142" s="124"/>
      <c r="I1142" s="128" t="s">
        <v>3716</v>
      </c>
      <c r="J1142" s="124"/>
      <c r="K1142" s="124"/>
      <c r="L1142" s="124"/>
      <c r="M1142" s="124"/>
      <c r="N1142" s="213">
        <v>0</v>
      </c>
      <c r="O1142" s="213">
        <v>644</v>
      </c>
      <c r="P1142" s="124" t="s">
        <v>1315</v>
      </c>
    </row>
    <row r="1143" spans="1:16" ht="63.75">
      <c r="A1143" s="266" t="s">
        <v>619</v>
      </c>
      <c r="B1143" s="124"/>
      <c r="C1143" s="125" t="s">
        <v>713</v>
      </c>
      <c r="D1143" s="119">
        <v>43123</v>
      </c>
      <c r="E1143" s="120" t="s">
        <v>2556</v>
      </c>
      <c r="F1143" s="120" t="s">
        <v>3</v>
      </c>
      <c r="G1143" s="120">
        <v>1590087</v>
      </c>
      <c r="H1143" s="124"/>
      <c r="I1143" s="128" t="s">
        <v>3717</v>
      </c>
      <c r="J1143" s="124"/>
      <c r="K1143" s="124"/>
      <c r="L1143" s="124"/>
      <c r="M1143" s="124"/>
      <c r="N1143" s="213">
        <v>0</v>
      </c>
      <c r="O1143" s="213">
        <v>390</v>
      </c>
      <c r="P1143" s="124" t="s">
        <v>1315</v>
      </c>
    </row>
    <row r="1144" spans="1:16" ht="63.75">
      <c r="A1144" s="266" t="s">
        <v>619</v>
      </c>
      <c r="B1144" s="124"/>
      <c r="C1144" s="125" t="s">
        <v>713</v>
      </c>
      <c r="D1144" s="119">
        <v>43123</v>
      </c>
      <c r="E1144" s="120" t="s">
        <v>2557</v>
      </c>
      <c r="F1144" s="120" t="s">
        <v>3</v>
      </c>
      <c r="G1144" s="120">
        <v>1590088</v>
      </c>
      <c r="H1144" s="124"/>
      <c r="I1144" s="128" t="s">
        <v>3718</v>
      </c>
      <c r="J1144" s="124"/>
      <c r="K1144" s="124"/>
      <c r="L1144" s="124"/>
      <c r="M1144" s="124"/>
      <c r="N1144" s="213">
        <v>0</v>
      </c>
      <c r="O1144" s="213">
        <v>382</v>
      </c>
      <c r="P1144" s="124" t="s">
        <v>1315</v>
      </c>
    </row>
    <row r="1145" spans="1:16" ht="63.75">
      <c r="A1145" s="266" t="s">
        <v>619</v>
      </c>
      <c r="B1145" s="124"/>
      <c r="C1145" s="125" t="s">
        <v>713</v>
      </c>
      <c r="D1145" s="119">
        <v>43123</v>
      </c>
      <c r="E1145" s="120" t="s">
        <v>2558</v>
      </c>
      <c r="F1145" s="120" t="s">
        <v>3</v>
      </c>
      <c r="G1145" s="120">
        <v>1590090</v>
      </c>
      <c r="H1145" s="124"/>
      <c r="I1145" s="128" t="s">
        <v>3719</v>
      </c>
      <c r="J1145" s="124"/>
      <c r="K1145" s="124"/>
      <c r="L1145" s="124"/>
      <c r="M1145" s="124"/>
      <c r="N1145" s="213">
        <v>0</v>
      </c>
      <c r="O1145" s="213">
        <v>384</v>
      </c>
      <c r="P1145" s="124" t="s">
        <v>1315</v>
      </c>
    </row>
    <row r="1146" spans="1:16" ht="51">
      <c r="A1146" s="266" t="s">
        <v>619</v>
      </c>
      <c r="B1146" s="124"/>
      <c r="C1146" s="125" t="s">
        <v>713</v>
      </c>
      <c r="D1146" s="119">
        <v>43123</v>
      </c>
      <c r="E1146" s="120" t="s">
        <v>2559</v>
      </c>
      <c r="F1146" s="120" t="s">
        <v>3</v>
      </c>
      <c r="G1146" s="120">
        <v>1590093</v>
      </c>
      <c r="H1146" s="124"/>
      <c r="I1146" s="128" t="s">
        <v>3720</v>
      </c>
      <c r="J1146" s="124"/>
      <c r="K1146" s="124"/>
      <c r="L1146" s="124"/>
      <c r="M1146" s="124"/>
      <c r="N1146" s="213">
        <v>0</v>
      </c>
      <c r="O1146" s="213">
        <v>140</v>
      </c>
      <c r="P1146" s="124" t="s">
        <v>1315</v>
      </c>
    </row>
    <row r="1147" spans="1:16" ht="51">
      <c r="A1147" s="266" t="s">
        <v>619</v>
      </c>
      <c r="B1147" s="124"/>
      <c r="C1147" s="125" t="s">
        <v>713</v>
      </c>
      <c r="D1147" s="119">
        <v>43123</v>
      </c>
      <c r="E1147" s="120" t="s">
        <v>2560</v>
      </c>
      <c r="F1147" s="120" t="s">
        <v>3</v>
      </c>
      <c r="G1147" s="120">
        <v>1590096</v>
      </c>
      <c r="H1147" s="124"/>
      <c r="I1147" s="128" t="s">
        <v>3721</v>
      </c>
      <c r="J1147" s="124"/>
      <c r="K1147" s="124"/>
      <c r="L1147" s="124"/>
      <c r="M1147" s="124"/>
      <c r="N1147" s="213">
        <v>0</v>
      </c>
      <c r="O1147" s="213">
        <v>2582</v>
      </c>
      <c r="P1147" s="124" t="s">
        <v>1315</v>
      </c>
    </row>
    <row r="1148" spans="1:16" ht="51">
      <c r="A1148" s="266" t="s">
        <v>619</v>
      </c>
      <c r="B1148" s="124"/>
      <c r="C1148" s="125" t="s">
        <v>713</v>
      </c>
      <c r="D1148" s="119">
        <v>43123</v>
      </c>
      <c r="E1148" s="120" t="s">
        <v>2561</v>
      </c>
      <c r="F1148" s="120" t="s">
        <v>3</v>
      </c>
      <c r="G1148" s="120">
        <v>1590100</v>
      </c>
      <c r="H1148" s="124"/>
      <c r="I1148" s="128" t="s">
        <v>3722</v>
      </c>
      <c r="J1148" s="124"/>
      <c r="K1148" s="124"/>
      <c r="L1148" s="124"/>
      <c r="M1148" s="124"/>
      <c r="N1148" s="213">
        <v>0</v>
      </c>
      <c r="O1148" s="213">
        <v>218.55</v>
      </c>
      <c r="P1148" s="124" t="s">
        <v>1315</v>
      </c>
    </row>
    <row r="1149" spans="1:16" ht="51">
      <c r="A1149" s="266" t="s">
        <v>619</v>
      </c>
      <c r="B1149" s="124"/>
      <c r="C1149" s="125" t="s">
        <v>713</v>
      </c>
      <c r="D1149" s="119">
        <v>43123</v>
      </c>
      <c r="E1149" s="120" t="s">
        <v>2562</v>
      </c>
      <c r="F1149" s="120" t="s">
        <v>3</v>
      </c>
      <c r="G1149" s="120">
        <v>1590101</v>
      </c>
      <c r="H1149" s="124"/>
      <c r="I1149" s="128" t="s">
        <v>3723</v>
      </c>
      <c r="J1149" s="124"/>
      <c r="K1149" s="124"/>
      <c r="L1149" s="124"/>
      <c r="M1149" s="124"/>
      <c r="N1149" s="213">
        <v>0</v>
      </c>
      <c r="O1149" s="213">
        <v>242.73</v>
      </c>
      <c r="P1149" s="124" t="s">
        <v>1315</v>
      </c>
    </row>
    <row r="1150" spans="1:16" ht="51">
      <c r="A1150" s="266" t="s">
        <v>619</v>
      </c>
      <c r="B1150" s="124"/>
      <c r="C1150" s="125" t="s">
        <v>713</v>
      </c>
      <c r="D1150" s="119">
        <v>43123</v>
      </c>
      <c r="E1150" s="120" t="s">
        <v>2563</v>
      </c>
      <c r="F1150" s="120" t="s">
        <v>3</v>
      </c>
      <c r="G1150" s="120">
        <v>1590102</v>
      </c>
      <c r="H1150" s="124"/>
      <c r="I1150" s="128" t="s">
        <v>3723</v>
      </c>
      <c r="J1150" s="124"/>
      <c r="K1150" s="124"/>
      <c r="L1150" s="124"/>
      <c r="M1150" s="124"/>
      <c r="N1150" s="213">
        <v>0</v>
      </c>
      <c r="O1150" s="213">
        <v>263.04000000000002</v>
      </c>
      <c r="P1150" s="124" t="s">
        <v>1315</v>
      </c>
    </row>
    <row r="1151" spans="1:16" ht="51">
      <c r="A1151" s="266">
        <v>52</v>
      </c>
      <c r="B1151" s="124"/>
      <c r="C1151" s="125" t="s">
        <v>703</v>
      </c>
      <c r="D1151" s="119">
        <v>43123</v>
      </c>
      <c r="E1151" s="120" t="s">
        <v>2564</v>
      </c>
      <c r="F1151" s="120" t="s">
        <v>3</v>
      </c>
      <c r="G1151" s="120">
        <v>1590104</v>
      </c>
      <c r="H1151" s="124"/>
      <c r="I1151" s="128" t="s">
        <v>3724</v>
      </c>
      <c r="J1151" s="124"/>
      <c r="K1151" s="124"/>
      <c r="L1151" s="124"/>
      <c r="M1151" s="124"/>
      <c r="N1151" s="213">
        <v>0</v>
      </c>
      <c r="O1151" s="213">
        <v>60</v>
      </c>
      <c r="P1151" s="124" t="s">
        <v>1315</v>
      </c>
    </row>
    <row r="1152" spans="1:16" ht="51">
      <c r="A1152" s="266" t="s">
        <v>619</v>
      </c>
      <c r="B1152" s="124"/>
      <c r="C1152" s="125" t="s">
        <v>713</v>
      </c>
      <c r="D1152" s="119">
        <v>43123</v>
      </c>
      <c r="E1152" s="120" t="s">
        <v>2565</v>
      </c>
      <c r="F1152" s="120" t="s">
        <v>3</v>
      </c>
      <c r="G1152" s="120">
        <v>1590118</v>
      </c>
      <c r="H1152" s="124"/>
      <c r="I1152" s="128" t="s">
        <v>3725</v>
      </c>
      <c r="J1152" s="124"/>
      <c r="K1152" s="124"/>
      <c r="L1152" s="124"/>
      <c r="M1152" s="124"/>
      <c r="N1152" s="213">
        <v>0</v>
      </c>
      <c r="O1152" s="213">
        <v>450</v>
      </c>
      <c r="P1152" s="124" t="s">
        <v>1315</v>
      </c>
    </row>
    <row r="1153" spans="1:16" ht="51">
      <c r="A1153" s="266" t="s">
        <v>619</v>
      </c>
      <c r="B1153" s="124"/>
      <c r="C1153" s="125" t="s">
        <v>713</v>
      </c>
      <c r="D1153" s="119">
        <v>43123</v>
      </c>
      <c r="E1153" s="120" t="s">
        <v>2566</v>
      </c>
      <c r="F1153" s="120" t="s">
        <v>3</v>
      </c>
      <c r="G1153" s="120">
        <v>1590119</v>
      </c>
      <c r="H1153" s="124"/>
      <c r="I1153" s="128" t="s">
        <v>3726</v>
      </c>
      <c r="J1153" s="124"/>
      <c r="K1153" s="124"/>
      <c r="L1153" s="124"/>
      <c r="M1153" s="124"/>
      <c r="N1153" s="213">
        <v>0</v>
      </c>
      <c r="O1153" s="213">
        <v>450</v>
      </c>
      <c r="P1153" s="124" t="s">
        <v>1315</v>
      </c>
    </row>
    <row r="1154" spans="1:16" ht="51">
      <c r="A1154" s="266" t="s">
        <v>619</v>
      </c>
      <c r="B1154" s="124"/>
      <c r="C1154" s="125" t="s">
        <v>713</v>
      </c>
      <c r="D1154" s="119">
        <v>43123</v>
      </c>
      <c r="E1154" s="120" t="s">
        <v>2567</v>
      </c>
      <c r="F1154" s="120" t="s">
        <v>3</v>
      </c>
      <c r="G1154" s="120">
        <v>1590128</v>
      </c>
      <c r="H1154" s="124"/>
      <c r="I1154" s="128" t="s">
        <v>3727</v>
      </c>
      <c r="J1154" s="124"/>
      <c r="K1154" s="124"/>
      <c r="L1154" s="124"/>
      <c r="M1154" s="124"/>
      <c r="N1154" s="213">
        <v>0</v>
      </c>
      <c r="O1154" s="213">
        <v>70</v>
      </c>
      <c r="P1154" s="124" t="s">
        <v>1315</v>
      </c>
    </row>
    <row r="1155" spans="1:16" ht="51">
      <c r="A1155" s="266" t="s">
        <v>619</v>
      </c>
      <c r="B1155" s="124"/>
      <c r="C1155" s="125" t="s">
        <v>713</v>
      </c>
      <c r="D1155" s="119">
        <v>43123</v>
      </c>
      <c r="E1155" s="120" t="s">
        <v>2568</v>
      </c>
      <c r="F1155" s="120" t="s">
        <v>3</v>
      </c>
      <c r="G1155" s="120">
        <v>1590131</v>
      </c>
      <c r="H1155" s="124"/>
      <c r="I1155" s="128" t="s">
        <v>3728</v>
      </c>
      <c r="J1155" s="124"/>
      <c r="K1155" s="124"/>
      <c r="L1155" s="124"/>
      <c r="M1155" s="124"/>
      <c r="N1155" s="213">
        <v>0</v>
      </c>
      <c r="O1155" s="213">
        <v>600</v>
      </c>
      <c r="P1155" s="124" t="s">
        <v>1315</v>
      </c>
    </row>
    <row r="1156" spans="1:16" ht="51">
      <c r="A1156" s="266">
        <v>15</v>
      </c>
      <c r="B1156" s="124"/>
      <c r="C1156" s="125" t="s">
        <v>691</v>
      </c>
      <c r="D1156" s="119">
        <v>43123</v>
      </c>
      <c r="E1156" s="120" t="s">
        <v>2569</v>
      </c>
      <c r="F1156" s="120" t="s">
        <v>3</v>
      </c>
      <c r="G1156" s="120">
        <v>1590165</v>
      </c>
      <c r="H1156" s="124"/>
      <c r="I1156" s="128" t="s">
        <v>3729</v>
      </c>
      <c r="J1156" s="124"/>
      <c r="K1156" s="124"/>
      <c r="L1156" s="124"/>
      <c r="M1156" s="124"/>
      <c r="N1156" s="213">
        <v>0</v>
      </c>
      <c r="O1156" s="213">
        <v>126.92</v>
      </c>
      <c r="P1156" s="124" t="s">
        <v>1315</v>
      </c>
    </row>
    <row r="1157" spans="1:16" ht="51">
      <c r="A1157" s="266" t="s">
        <v>619</v>
      </c>
      <c r="B1157" s="124"/>
      <c r="C1157" s="125" t="s">
        <v>713</v>
      </c>
      <c r="D1157" s="119">
        <v>43123</v>
      </c>
      <c r="E1157" s="120" t="s">
        <v>2570</v>
      </c>
      <c r="F1157" s="120" t="s">
        <v>3</v>
      </c>
      <c r="G1157" s="120">
        <v>1590171</v>
      </c>
      <c r="H1157" s="124"/>
      <c r="I1157" s="128" t="s">
        <v>3730</v>
      </c>
      <c r="J1157" s="124"/>
      <c r="K1157" s="124"/>
      <c r="L1157" s="124"/>
      <c r="M1157" s="124"/>
      <c r="N1157" s="213">
        <v>0</v>
      </c>
      <c r="O1157" s="213">
        <v>110</v>
      </c>
      <c r="P1157" s="124" t="s">
        <v>1315</v>
      </c>
    </row>
    <row r="1158" spans="1:16" ht="51">
      <c r="A1158" s="266">
        <v>526</v>
      </c>
      <c r="B1158" s="124"/>
      <c r="C1158" s="125" t="s">
        <v>846</v>
      </c>
      <c r="D1158" s="119">
        <v>43123</v>
      </c>
      <c r="E1158" s="120" t="s">
        <v>2571</v>
      </c>
      <c r="F1158" s="120" t="s">
        <v>3</v>
      </c>
      <c r="G1158" s="120">
        <v>1590173</v>
      </c>
      <c r="H1158" s="124"/>
      <c r="I1158" s="128" t="s">
        <v>3731</v>
      </c>
      <c r="J1158" s="124"/>
      <c r="K1158" s="124"/>
      <c r="L1158" s="124"/>
      <c r="M1158" s="124"/>
      <c r="N1158" s="213">
        <v>0</v>
      </c>
      <c r="O1158" s="213">
        <v>58</v>
      </c>
      <c r="P1158" s="124" t="s">
        <v>6020</v>
      </c>
    </row>
    <row r="1159" spans="1:16" ht="51">
      <c r="A1159" s="266">
        <v>20</v>
      </c>
      <c r="B1159" s="124"/>
      <c r="C1159" s="125" t="s">
        <v>693</v>
      </c>
      <c r="D1159" s="119">
        <v>43123</v>
      </c>
      <c r="E1159" s="120" t="s">
        <v>2572</v>
      </c>
      <c r="F1159" s="120" t="s">
        <v>3</v>
      </c>
      <c r="G1159" s="120">
        <v>1590234</v>
      </c>
      <c r="H1159" s="124"/>
      <c r="I1159" s="128" t="s">
        <v>3732</v>
      </c>
      <c r="J1159" s="124"/>
      <c r="K1159" s="124"/>
      <c r="L1159" s="124"/>
      <c r="M1159" s="124"/>
      <c r="N1159" s="213">
        <v>0</v>
      </c>
      <c r="O1159" s="213">
        <v>107.4</v>
      </c>
      <c r="P1159" s="124" t="s">
        <v>1315</v>
      </c>
    </row>
    <row r="1160" spans="1:16" ht="51">
      <c r="A1160" s="266">
        <v>20</v>
      </c>
      <c r="B1160" s="124"/>
      <c r="C1160" s="125" t="s">
        <v>693</v>
      </c>
      <c r="D1160" s="119">
        <v>43123</v>
      </c>
      <c r="E1160" s="120" t="s">
        <v>2573</v>
      </c>
      <c r="F1160" s="120" t="s">
        <v>3</v>
      </c>
      <c r="G1160" s="120">
        <v>1590241</v>
      </c>
      <c r="H1160" s="124"/>
      <c r="I1160" s="128" t="s">
        <v>3733</v>
      </c>
      <c r="J1160" s="124"/>
      <c r="K1160" s="124"/>
      <c r="L1160" s="124"/>
      <c r="M1160" s="124"/>
      <c r="N1160" s="213">
        <v>0</v>
      </c>
      <c r="O1160" s="213">
        <v>120</v>
      </c>
      <c r="P1160" s="124" t="s">
        <v>1315</v>
      </c>
    </row>
    <row r="1161" spans="1:16" ht="51">
      <c r="A1161" s="266" t="s">
        <v>619</v>
      </c>
      <c r="B1161" s="124"/>
      <c r="C1161" s="125" t="s">
        <v>713</v>
      </c>
      <c r="D1161" s="119">
        <v>43123</v>
      </c>
      <c r="E1161" s="120" t="s">
        <v>2574</v>
      </c>
      <c r="F1161" s="120" t="s">
        <v>3</v>
      </c>
      <c r="G1161" s="120">
        <v>1590251</v>
      </c>
      <c r="H1161" s="124"/>
      <c r="I1161" s="128" t="s">
        <v>3734</v>
      </c>
      <c r="J1161" s="124"/>
      <c r="K1161" s="124"/>
      <c r="L1161" s="124"/>
      <c r="M1161" s="124"/>
      <c r="N1161" s="213">
        <v>0</v>
      </c>
      <c r="O1161" s="213">
        <v>41</v>
      </c>
      <c r="P1161" s="124" t="s">
        <v>1315</v>
      </c>
    </row>
    <row r="1162" spans="1:16" ht="51">
      <c r="A1162" s="266" t="s">
        <v>619</v>
      </c>
      <c r="B1162" s="124"/>
      <c r="C1162" s="125" t="s">
        <v>713</v>
      </c>
      <c r="D1162" s="119">
        <v>43123</v>
      </c>
      <c r="E1162" s="120" t="s">
        <v>2575</v>
      </c>
      <c r="F1162" s="120" t="s">
        <v>3</v>
      </c>
      <c r="G1162" s="120">
        <v>1590253</v>
      </c>
      <c r="H1162" s="124"/>
      <c r="I1162" s="128" t="s">
        <v>3735</v>
      </c>
      <c r="J1162" s="124"/>
      <c r="K1162" s="124"/>
      <c r="L1162" s="124"/>
      <c r="M1162" s="124"/>
      <c r="N1162" s="213">
        <v>0</v>
      </c>
      <c r="O1162" s="213">
        <v>140</v>
      </c>
      <c r="P1162" s="124" t="s">
        <v>1315</v>
      </c>
    </row>
    <row r="1163" spans="1:16" ht="51">
      <c r="A1163" s="266" t="s">
        <v>619</v>
      </c>
      <c r="B1163" s="124"/>
      <c r="C1163" s="125" t="s">
        <v>713</v>
      </c>
      <c r="D1163" s="119">
        <v>43123</v>
      </c>
      <c r="E1163" s="120" t="s">
        <v>2576</v>
      </c>
      <c r="F1163" s="120" t="s">
        <v>3</v>
      </c>
      <c r="G1163" s="120">
        <v>1590254</v>
      </c>
      <c r="H1163" s="124"/>
      <c r="I1163" s="128" t="s">
        <v>3736</v>
      </c>
      <c r="J1163" s="124"/>
      <c r="K1163" s="124"/>
      <c r="L1163" s="124"/>
      <c r="M1163" s="124"/>
      <c r="N1163" s="213">
        <v>0</v>
      </c>
      <c r="O1163" s="213">
        <v>10894</v>
      </c>
      <c r="P1163" s="124" t="s">
        <v>1315</v>
      </c>
    </row>
    <row r="1164" spans="1:16" ht="51">
      <c r="A1164" s="266" t="s">
        <v>619</v>
      </c>
      <c r="B1164" s="124"/>
      <c r="C1164" s="125" t="s">
        <v>713</v>
      </c>
      <c r="D1164" s="119">
        <v>43123</v>
      </c>
      <c r="E1164" s="120" t="s">
        <v>2577</v>
      </c>
      <c r="F1164" s="120" t="s">
        <v>3</v>
      </c>
      <c r="G1164" s="120">
        <v>1590255</v>
      </c>
      <c r="H1164" s="124"/>
      <c r="I1164" s="128" t="s">
        <v>3737</v>
      </c>
      <c r="J1164" s="124"/>
      <c r="K1164" s="124"/>
      <c r="L1164" s="124"/>
      <c r="M1164" s="124"/>
      <c r="N1164" s="213">
        <v>0</v>
      </c>
      <c r="O1164" s="213">
        <v>220</v>
      </c>
      <c r="P1164" s="124" t="s">
        <v>1315</v>
      </c>
    </row>
    <row r="1165" spans="1:16" ht="63.75">
      <c r="A1165" s="266" t="s">
        <v>619</v>
      </c>
      <c r="B1165" s="124"/>
      <c r="C1165" s="125" t="s">
        <v>713</v>
      </c>
      <c r="D1165" s="119">
        <v>43123</v>
      </c>
      <c r="E1165" s="120" t="s">
        <v>2578</v>
      </c>
      <c r="F1165" s="120" t="s">
        <v>3</v>
      </c>
      <c r="G1165" s="120">
        <v>1590275</v>
      </c>
      <c r="H1165" s="124"/>
      <c r="I1165" s="128" t="s">
        <v>3738</v>
      </c>
      <c r="J1165" s="124"/>
      <c r="K1165" s="124"/>
      <c r="L1165" s="124"/>
      <c r="M1165" s="124"/>
      <c r="N1165" s="213">
        <v>0</v>
      </c>
      <c r="O1165" s="213">
        <v>411</v>
      </c>
      <c r="P1165" s="124" t="s">
        <v>1315</v>
      </c>
    </row>
    <row r="1166" spans="1:16" ht="51">
      <c r="A1166" s="266">
        <v>526</v>
      </c>
      <c r="B1166" s="124"/>
      <c r="C1166" s="125" t="s">
        <v>846</v>
      </c>
      <c r="D1166" s="119">
        <v>43123</v>
      </c>
      <c r="E1166" s="120" t="s">
        <v>2579</v>
      </c>
      <c r="F1166" s="120" t="s">
        <v>3</v>
      </c>
      <c r="G1166" s="120">
        <v>1590280</v>
      </c>
      <c r="H1166" s="124"/>
      <c r="I1166" s="128" t="s">
        <v>3739</v>
      </c>
      <c r="J1166" s="124"/>
      <c r="K1166" s="124"/>
      <c r="L1166" s="124"/>
      <c r="M1166" s="124"/>
      <c r="N1166" s="213">
        <v>0</v>
      </c>
      <c r="O1166" s="213">
        <v>153</v>
      </c>
      <c r="P1166" s="124" t="s">
        <v>1315</v>
      </c>
    </row>
    <row r="1167" spans="1:16" ht="63.75">
      <c r="A1167" s="266">
        <v>526</v>
      </c>
      <c r="B1167" s="124"/>
      <c r="C1167" s="125" t="s">
        <v>846</v>
      </c>
      <c r="D1167" s="119">
        <v>43123</v>
      </c>
      <c r="E1167" s="120" t="s">
        <v>2580</v>
      </c>
      <c r="F1167" s="120" t="s">
        <v>3</v>
      </c>
      <c r="G1167" s="120">
        <v>1590288</v>
      </c>
      <c r="H1167" s="124"/>
      <c r="I1167" s="128" t="s">
        <v>3740</v>
      </c>
      <c r="J1167" s="124"/>
      <c r="K1167" s="124"/>
      <c r="L1167" s="124"/>
      <c r="M1167" s="124"/>
      <c r="N1167" s="213">
        <v>0</v>
      </c>
      <c r="O1167" s="213">
        <v>60</v>
      </c>
      <c r="P1167" s="124" t="s">
        <v>1315</v>
      </c>
    </row>
    <row r="1168" spans="1:16" ht="51">
      <c r="A1168" s="266" t="s">
        <v>619</v>
      </c>
      <c r="B1168" s="124"/>
      <c r="C1168" s="125" t="s">
        <v>713</v>
      </c>
      <c r="D1168" s="119">
        <v>43123</v>
      </c>
      <c r="E1168" s="120" t="s">
        <v>2581</v>
      </c>
      <c r="F1168" s="120" t="s">
        <v>3</v>
      </c>
      <c r="G1168" s="120">
        <v>1590289</v>
      </c>
      <c r="H1168" s="124"/>
      <c r="I1168" s="128" t="s">
        <v>3741</v>
      </c>
      <c r="J1168" s="124"/>
      <c r="K1168" s="124"/>
      <c r="L1168" s="124"/>
      <c r="M1168" s="124"/>
      <c r="N1168" s="213">
        <v>0</v>
      </c>
      <c r="O1168" s="213">
        <v>313.68</v>
      </c>
      <c r="P1168" s="124" t="s">
        <v>1315</v>
      </c>
    </row>
    <row r="1169" spans="1:16" ht="51">
      <c r="A1169" s="266" t="s">
        <v>619</v>
      </c>
      <c r="B1169" s="124"/>
      <c r="C1169" s="125" t="s">
        <v>713</v>
      </c>
      <c r="D1169" s="119">
        <v>43123</v>
      </c>
      <c r="E1169" s="120" t="s">
        <v>2582</v>
      </c>
      <c r="F1169" s="120" t="s">
        <v>3</v>
      </c>
      <c r="G1169" s="120">
        <v>1590298</v>
      </c>
      <c r="H1169" s="124"/>
      <c r="I1169" s="128" t="s">
        <v>3742</v>
      </c>
      <c r="J1169" s="124"/>
      <c r="K1169" s="124"/>
      <c r="L1169" s="124"/>
      <c r="M1169" s="124"/>
      <c r="N1169" s="213">
        <v>0</v>
      </c>
      <c r="O1169" s="213">
        <v>699</v>
      </c>
      <c r="P1169" s="124" t="s">
        <v>1315</v>
      </c>
    </row>
    <row r="1170" spans="1:16" ht="51">
      <c r="A1170" s="266" t="s">
        <v>619</v>
      </c>
      <c r="B1170" s="124"/>
      <c r="C1170" s="125" t="s">
        <v>713</v>
      </c>
      <c r="D1170" s="119">
        <v>43123</v>
      </c>
      <c r="E1170" s="120" t="s">
        <v>2583</v>
      </c>
      <c r="F1170" s="120" t="s">
        <v>3</v>
      </c>
      <c r="G1170" s="120">
        <v>1590301</v>
      </c>
      <c r="H1170" s="124"/>
      <c r="I1170" s="128" t="s">
        <v>3743</v>
      </c>
      <c r="J1170" s="124"/>
      <c r="K1170" s="124"/>
      <c r="L1170" s="124"/>
      <c r="M1170" s="124"/>
      <c r="N1170" s="213">
        <v>0</v>
      </c>
      <c r="O1170" s="213">
        <v>871</v>
      </c>
      <c r="P1170" s="124" t="s">
        <v>1315</v>
      </c>
    </row>
    <row r="1171" spans="1:16" ht="51">
      <c r="A1171" s="266" t="s">
        <v>619</v>
      </c>
      <c r="B1171" s="124"/>
      <c r="C1171" s="125" t="s">
        <v>713</v>
      </c>
      <c r="D1171" s="119">
        <v>43123</v>
      </c>
      <c r="E1171" s="120" t="s">
        <v>2584</v>
      </c>
      <c r="F1171" s="120" t="s">
        <v>3</v>
      </c>
      <c r="G1171" s="120">
        <v>1590304</v>
      </c>
      <c r="H1171" s="124"/>
      <c r="I1171" s="128" t="s">
        <v>3744</v>
      </c>
      <c r="J1171" s="124"/>
      <c r="K1171" s="124"/>
      <c r="L1171" s="124"/>
      <c r="M1171" s="124"/>
      <c r="N1171" s="213">
        <v>0</v>
      </c>
      <c r="O1171" s="213">
        <v>871</v>
      </c>
      <c r="P1171" s="124" t="s">
        <v>1315</v>
      </c>
    </row>
    <row r="1172" spans="1:16" ht="51">
      <c r="A1172" s="266" t="s">
        <v>619</v>
      </c>
      <c r="B1172" s="124"/>
      <c r="C1172" s="125" t="s">
        <v>713</v>
      </c>
      <c r="D1172" s="119">
        <v>43123</v>
      </c>
      <c r="E1172" s="120" t="s">
        <v>2585</v>
      </c>
      <c r="F1172" s="120" t="s">
        <v>3</v>
      </c>
      <c r="G1172" s="120">
        <v>1590308</v>
      </c>
      <c r="H1172" s="124"/>
      <c r="I1172" s="128" t="s">
        <v>3742</v>
      </c>
      <c r="J1172" s="124"/>
      <c r="K1172" s="124"/>
      <c r="L1172" s="124"/>
      <c r="M1172" s="124"/>
      <c r="N1172" s="213">
        <v>0</v>
      </c>
      <c r="O1172" s="213">
        <v>1390</v>
      </c>
      <c r="P1172" s="124" t="s">
        <v>1315</v>
      </c>
    </row>
    <row r="1173" spans="1:16" ht="51">
      <c r="A1173" s="266" t="s">
        <v>619</v>
      </c>
      <c r="B1173" s="124"/>
      <c r="C1173" s="125" t="s">
        <v>713</v>
      </c>
      <c r="D1173" s="119">
        <v>43123</v>
      </c>
      <c r="E1173" s="120" t="s">
        <v>2586</v>
      </c>
      <c r="F1173" s="120" t="s">
        <v>3</v>
      </c>
      <c r="G1173" s="120">
        <v>1590321</v>
      </c>
      <c r="H1173" s="124"/>
      <c r="I1173" s="128" t="s">
        <v>3745</v>
      </c>
      <c r="J1173" s="124"/>
      <c r="K1173" s="124"/>
      <c r="L1173" s="124"/>
      <c r="M1173" s="124"/>
      <c r="N1173" s="213">
        <v>0</v>
      </c>
      <c r="O1173" s="213">
        <v>607.21</v>
      </c>
      <c r="P1173" s="124" t="s">
        <v>1315</v>
      </c>
    </row>
    <row r="1174" spans="1:16" ht="51">
      <c r="A1174" s="266" t="s">
        <v>619</v>
      </c>
      <c r="B1174" s="124"/>
      <c r="C1174" s="125" t="s">
        <v>713</v>
      </c>
      <c r="D1174" s="119">
        <v>43123</v>
      </c>
      <c r="E1174" s="120" t="s">
        <v>2587</v>
      </c>
      <c r="F1174" s="120" t="s">
        <v>3</v>
      </c>
      <c r="G1174" s="120">
        <v>1590322</v>
      </c>
      <c r="H1174" s="124"/>
      <c r="I1174" s="128" t="s">
        <v>3746</v>
      </c>
      <c r="J1174" s="124"/>
      <c r="K1174" s="124"/>
      <c r="L1174" s="124"/>
      <c r="M1174" s="124"/>
      <c r="N1174" s="213">
        <v>0</v>
      </c>
      <c r="O1174" s="213">
        <v>3899.2</v>
      </c>
      <c r="P1174" s="124" t="s">
        <v>1315</v>
      </c>
    </row>
    <row r="1175" spans="1:16" ht="51">
      <c r="A1175" s="266" t="s">
        <v>619</v>
      </c>
      <c r="B1175" s="124"/>
      <c r="C1175" s="125" t="s">
        <v>713</v>
      </c>
      <c r="D1175" s="119">
        <v>43123</v>
      </c>
      <c r="E1175" s="120" t="s">
        <v>2588</v>
      </c>
      <c r="F1175" s="120" t="s">
        <v>3</v>
      </c>
      <c r="G1175" s="120">
        <v>1590344</v>
      </c>
      <c r="H1175" s="124"/>
      <c r="I1175" s="128" t="s">
        <v>3747</v>
      </c>
      <c r="J1175" s="124"/>
      <c r="K1175" s="124"/>
      <c r="L1175" s="124"/>
      <c r="M1175" s="124"/>
      <c r="N1175" s="213">
        <v>0</v>
      </c>
      <c r="O1175" s="213">
        <v>450</v>
      </c>
      <c r="P1175" s="124" t="s">
        <v>1315</v>
      </c>
    </row>
    <row r="1176" spans="1:16" ht="38.25">
      <c r="A1176" s="266">
        <v>592</v>
      </c>
      <c r="B1176" s="124"/>
      <c r="C1176" s="125" t="s">
        <v>862</v>
      </c>
      <c r="D1176" s="119">
        <v>43123</v>
      </c>
      <c r="E1176" s="120" t="s">
        <v>2589</v>
      </c>
      <c r="F1176" s="120" t="s">
        <v>3</v>
      </c>
      <c r="G1176" s="120">
        <v>1590365</v>
      </c>
      <c r="H1176" s="124"/>
      <c r="I1176" s="128" t="s">
        <v>3748</v>
      </c>
      <c r="J1176" s="124"/>
      <c r="K1176" s="124"/>
      <c r="L1176" s="124"/>
      <c r="M1176" s="124"/>
      <c r="N1176" s="213">
        <v>0</v>
      </c>
      <c r="O1176" s="213">
        <v>800</v>
      </c>
      <c r="P1176" s="124" t="s">
        <v>1315</v>
      </c>
    </row>
    <row r="1177" spans="1:16" ht="51">
      <c r="A1177" s="266" t="s">
        <v>619</v>
      </c>
      <c r="B1177" s="124"/>
      <c r="C1177" s="125" t="s">
        <v>713</v>
      </c>
      <c r="D1177" s="119">
        <v>43124</v>
      </c>
      <c r="E1177" s="120" t="s">
        <v>2590</v>
      </c>
      <c r="F1177" s="120" t="s">
        <v>3</v>
      </c>
      <c r="G1177" s="120">
        <v>1590532</v>
      </c>
      <c r="H1177" s="124"/>
      <c r="I1177" s="128" t="s">
        <v>3749</v>
      </c>
      <c r="J1177" s="124"/>
      <c r="K1177" s="124"/>
      <c r="L1177" s="124"/>
      <c r="M1177" s="124"/>
      <c r="N1177" s="213">
        <v>0</v>
      </c>
      <c r="O1177" s="213">
        <v>12627.1</v>
      </c>
      <c r="P1177" s="124" t="s">
        <v>1315</v>
      </c>
    </row>
    <row r="1178" spans="1:16" ht="38.25">
      <c r="A1178" s="266">
        <v>254</v>
      </c>
      <c r="B1178" s="124"/>
      <c r="C1178" s="125" t="s">
        <v>779</v>
      </c>
      <c r="D1178" s="119">
        <v>43124</v>
      </c>
      <c r="E1178" s="120" t="s">
        <v>2591</v>
      </c>
      <c r="F1178" s="120" t="s">
        <v>3</v>
      </c>
      <c r="G1178" s="120">
        <v>1590498</v>
      </c>
      <c r="H1178" s="124"/>
      <c r="I1178" s="128" t="s">
        <v>3750</v>
      </c>
      <c r="J1178" s="124"/>
      <c r="K1178" s="124"/>
      <c r="L1178" s="124"/>
      <c r="M1178" s="124"/>
      <c r="N1178" s="213">
        <v>0</v>
      </c>
      <c r="O1178" s="213">
        <v>50</v>
      </c>
      <c r="P1178" s="124" t="s">
        <v>1315</v>
      </c>
    </row>
    <row r="1179" spans="1:16" ht="38.25">
      <c r="A1179" s="266">
        <v>254</v>
      </c>
      <c r="B1179" s="124"/>
      <c r="C1179" s="125" t="s">
        <v>779</v>
      </c>
      <c r="D1179" s="119">
        <v>43124</v>
      </c>
      <c r="E1179" s="120" t="s">
        <v>2592</v>
      </c>
      <c r="F1179" s="120" t="s">
        <v>3</v>
      </c>
      <c r="G1179" s="120">
        <v>1590500</v>
      </c>
      <c r="H1179" s="124"/>
      <c r="I1179" s="128" t="s">
        <v>3751</v>
      </c>
      <c r="J1179" s="124"/>
      <c r="K1179" s="124"/>
      <c r="L1179" s="124"/>
      <c r="M1179" s="124"/>
      <c r="N1179" s="213">
        <v>0</v>
      </c>
      <c r="O1179" s="213">
        <v>25</v>
      </c>
      <c r="P1179" s="124" t="s">
        <v>1315</v>
      </c>
    </row>
    <row r="1180" spans="1:16" ht="51">
      <c r="A1180" s="266" t="s">
        <v>619</v>
      </c>
      <c r="B1180" s="124"/>
      <c r="C1180" s="125" t="s">
        <v>713</v>
      </c>
      <c r="D1180" s="119">
        <v>43124</v>
      </c>
      <c r="E1180" s="120" t="s">
        <v>2593</v>
      </c>
      <c r="F1180" s="120" t="s">
        <v>3</v>
      </c>
      <c r="G1180" s="120">
        <v>1590521</v>
      </c>
      <c r="H1180" s="124"/>
      <c r="I1180" s="128" t="s">
        <v>3752</v>
      </c>
      <c r="J1180" s="124"/>
      <c r="K1180" s="124"/>
      <c r="L1180" s="124"/>
      <c r="M1180" s="124"/>
      <c r="N1180" s="213">
        <v>0</v>
      </c>
      <c r="O1180" s="213">
        <v>24664.560000000001</v>
      </c>
      <c r="P1180" s="124" t="s">
        <v>1315</v>
      </c>
    </row>
    <row r="1181" spans="1:16" ht="51">
      <c r="A1181" s="266" t="s">
        <v>619</v>
      </c>
      <c r="B1181" s="124"/>
      <c r="C1181" s="125" t="s">
        <v>713</v>
      </c>
      <c r="D1181" s="119">
        <v>43124</v>
      </c>
      <c r="E1181" s="120" t="s">
        <v>2594</v>
      </c>
      <c r="F1181" s="120" t="s">
        <v>3</v>
      </c>
      <c r="G1181" s="120">
        <v>1590535</v>
      </c>
      <c r="H1181" s="124"/>
      <c r="I1181" s="128" t="s">
        <v>3753</v>
      </c>
      <c r="J1181" s="124"/>
      <c r="K1181" s="124"/>
      <c r="L1181" s="124"/>
      <c r="M1181" s="124"/>
      <c r="N1181" s="213">
        <v>0</v>
      </c>
      <c r="O1181" s="213">
        <v>3976</v>
      </c>
      <c r="P1181" s="124" t="s">
        <v>1315</v>
      </c>
    </row>
    <row r="1182" spans="1:16" ht="51">
      <c r="A1182" s="266" t="s">
        <v>619</v>
      </c>
      <c r="B1182" s="124"/>
      <c r="C1182" s="125" t="s">
        <v>713</v>
      </c>
      <c r="D1182" s="119">
        <v>43124</v>
      </c>
      <c r="E1182" s="120" t="s">
        <v>2595</v>
      </c>
      <c r="F1182" s="120" t="s">
        <v>3</v>
      </c>
      <c r="G1182" s="120">
        <v>1590555</v>
      </c>
      <c r="H1182" s="124"/>
      <c r="I1182" s="128" t="s">
        <v>3754</v>
      </c>
      <c r="J1182" s="124"/>
      <c r="K1182" s="124"/>
      <c r="L1182" s="124"/>
      <c r="M1182" s="124"/>
      <c r="N1182" s="213">
        <v>0</v>
      </c>
      <c r="O1182" s="213">
        <v>2340</v>
      </c>
      <c r="P1182" s="124" t="s">
        <v>1315</v>
      </c>
    </row>
    <row r="1183" spans="1:16" ht="63.75">
      <c r="A1183" s="266" t="s">
        <v>619</v>
      </c>
      <c r="B1183" s="124"/>
      <c r="C1183" s="125" t="s">
        <v>713</v>
      </c>
      <c r="D1183" s="119">
        <v>43124</v>
      </c>
      <c r="E1183" s="120" t="s">
        <v>2596</v>
      </c>
      <c r="F1183" s="120" t="s">
        <v>3</v>
      </c>
      <c r="G1183" s="120">
        <v>1590584</v>
      </c>
      <c r="H1183" s="124"/>
      <c r="I1183" s="128" t="s">
        <v>3755</v>
      </c>
      <c r="J1183" s="124"/>
      <c r="K1183" s="124"/>
      <c r="L1183" s="124"/>
      <c r="M1183" s="124"/>
      <c r="N1183" s="213">
        <v>0</v>
      </c>
      <c r="O1183" s="213">
        <v>7800.74</v>
      </c>
      <c r="P1183" s="124" t="s">
        <v>1315</v>
      </c>
    </row>
    <row r="1184" spans="1:16" ht="51">
      <c r="A1184" s="266">
        <v>592</v>
      </c>
      <c r="B1184" s="124"/>
      <c r="C1184" s="125" t="s">
        <v>862</v>
      </c>
      <c r="D1184" s="119">
        <v>43124</v>
      </c>
      <c r="E1184" s="120" t="s">
        <v>2597</v>
      </c>
      <c r="F1184" s="120" t="s">
        <v>3</v>
      </c>
      <c r="G1184" s="120">
        <v>1590650</v>
      </c>
      <c r="H1184" s="124"/>
      <c r="I1184" s="128" t="s">
        <v>3756</v>
      </c>
      <c r="J1184" s="124"/>
      <c r="K1184" s="124"/>
      <c r="L1184" s="124"/>
      <c r="M1184" s="124"/>
      <c r="N1184" s="213">
        <v>0</v>
      </c>
      <c r="O1184" s="213">
        <v>623</v>
      </c>
      <c r="P1184" s="124" t="s">
        <v>1315</v>
      </c>
    </row>
    <row r="1185" spans="1:16" ht="38.25">
      <c r="A1185" s="266">
        <v>526</v>
      </c>
      <c r="B1185" s="124"/>
      <c r="C1185" s="125" t="s">
        <v>846</v>
      </c>
      <c r="D1185" s="119">
        <v>43124</v>
      </c>
      <c r="E1185" s="120" t="s">
        <v>2598</v>
      </c>
      <c r="F1185" s="120" t="s">
        <v>3</v>
      </c>
      <c r="G1185" s="120">
        <v>1590678</v>
      </c>
      <c r="H1185" s="124"/>
      <c r="I1185" s="128" t="s">
        <v>3757</v>
      </c>
      <c r="J1185" s="124"/>
      <c r="K1185" s="124"/>
      <c r="L1185" s="124"/>
      <c r="M1185" s="124"/>
      <c r="N1185" s="213">
        <v>0</v>
      </c>
      <c r="O1185" s="213">
        <v>187</v>
      </c>
      <c r="P1185" s="124" t="s">
        <v>1315</v>
      </c>
    </row>
    <row r="1186" spans="1:16" ht="51">
      <c r="A1186" s="266" t="s">
        <v>619</v>
      </c>
      <c r="B1186" s="124"/>
      <c r="C1186" s="125" t="s">
        <v>713</v>
      </c>
      <c r="D1186" s="119">
        <v>43124</v>
      </c>
      <c r="E1186" s="120" t="s">
        <v>2599</v>
      </c>
      <c r="F1186" s="120" t="s">
        <v>3</v>
      </c>
      <c r="G1186" s="120">
        <v>1590687</v>
      </c>
      <c r="H1186" s="124"/>
      <c r="I1186" s="128" t="s">
        <v>3758</v>
      </c>
      <c r="J1186" s="124"/>
      <c r="K1186" s="124"/>
      <c r="L1186" s="124"/>
      <c r="M1186" s="124"/>
      <c r="N1186" s="213">
        <v>0</v>
      </c>
      <c r="O1186" s="213">
        <v>465</v>
      </c>
      <c r="P1186" s="124" t="s">
        <v>1315</v>
      </c>
    </row>
    <row r="1187" spans="1:16" ht="51">
      <c r="A1187" s="266" t="s">
        <v>619</v>
      </c>
      <c r="B1187" s="124"/>
      <c r="C1187" s="125" t="s">
        <v>713</v>
      </c>
      <c r="D1187" s="119">
        <v>43124</v>
      </c>
      <c r="E1187" s="120" t="s">
        <v>2600</v>
      </c>
      <c r="F1187" s="120" t="s">
        <v>3</v>
      </c>
      <c r="G1187" s="120">
        <v>1590689</v>
      </c>
      <c r="H1187" s="124"/>
      <c r="I1187" s="128" t="s">
        <v>3759</v>
      </c>
      <c r="J1187" s="124"/>
      <c r="K1187" s="124"/>
      <c r="L1187" s="124"/>
      <c r="M1187" s="124"/>
      <c r="N1187" s="213">
        <v>0</v>
      </c>
      <c r="O1187" s="213">
        <v>465</v>
      </c>
      <c r="P1187" s="124" t="s">
        <v>1315</v>
      </c>
    </row>
    <row r="1188" spans="1:16" ht="63.75">
      <c r="A1188" s="266">
        <v>291</v>
      </c>
      <c r="B1188" s="124"/>
      <c r="C1188" s="125" t="s">
        <v>794</v>
      </c>
      <c r="D1188" s="119">
        <v>43125</v>
      </c>
      <c r="E1188" s="120" t="s">
        <v>2601</v>
      </c>
      <c r="F1188" s="120" t="s">
        <v>3</v>
      </c>
      <c r="G1188" s="120">
        <v>1590960</v>
      </c>
      <c r="H1188" s="124"/>
      <c r="I1188" s="128" t="s">
        <v>3760</v>
      </c>
      <c r="J1188" s="124"/>
      <c r="K1188" s="124"/>
      <c r="L1188" s="124"/>
      <c r="M1188" s="124"/>
      <c r="N1188" s="213">
        <v>0</v>
      </c>
      <c r="O1188" s="213">
        <v>140000</v>
      </c>
      <c r="P1188" s="124" t="s">
        <v>1315</v>
      </c>
    </row>
    <row r="1189" spans="1:16" ht="51">
      <c r="A1189" s="266" t="s">
        <v>619</v>
      </c>
      <c r="B1189" s="124"/>
      <c r="C1189" s="125" t="s">
        <v>713</v>
      </c>
      <c r="D1189" s="119">
        <v>43125</v>
      </c>
      <c r="E1189" s="120" t="s">
        <v>2602</v>
      </c>
      <c r="F1189" s="120" t="s">
        <v>3</v>
      </c>
      <c r="G1189" s="120">
        <v>1590869</v>
      </c>
      <c r="H1189" s="124"/>
      <c r="I1189" s="128" t="s">
        <v>3761</v>
      </c>
      <c r="J1189" s="124"/>
      <c r="K1189" s="124"/>
      <c r="L1189" s="124"/>
      <c r="M1189" s="124"/>
      <c r="N1189" s="213">
        <v>0</v>
      </c>
      <c r="O1189" s="213">
        <v>1</v>
      </c>
      <c r="P1189" s="124" t="s">
        <v>1315</v>
      </c>
    </row>
    <row r="1190" spans="1:16" ht="38.25">
      <c r="A1190" s="266">
        <v>16</v>
      </c>
      <c r="B1190" s="124"/>
      <c r="C1190" s="125" t="s">
        <v>692</v>
      </c>
      <c r="D1190" s="119">
        <v>43125</v>
      </c>
      <c r="E1190" s="120" t="s">
        <v>2603</v>
      </c>
      <c r="F1190" s="120" t="s">
        <v>3</v>
      </c>
      <c r="G1190" s="120">
        <v>1590959</v>
      </c>
      <c r="H1190" s="124"/>
      <c r="I1190" s="128" t="s">
        <v>3762</v>
      </c>
      <c r="J1190" s="124"/>
      <c r="K1190" s="124"/>
      <c r="L1190" s="124"/>
      <c r="M1190" s="124"/>
      <c r="N1190" s="213">
        <v>0</v>
      </c>
      <c r="O1190" s="213">
        <v>269</v>
      </c>
      <c r="P1190" s="124" t="s">
        <v>1315</v>
      </c>
    </row>
    <row r="1191" spans="1:16" ht="38.25">
      <c r="A1191" s="266">
        <v>20</v>
      </c>
      <c r="B1191" s="124"/>
      <c r="C1191" s="125" t="s">
        <v>693</v>
      </c>
      <c r="D1191" s="119">
        <v>43125</v>
      </c>
      <c r="E1191" s="120" t="s">
        <v>2604</v>
      </c>
      <c r="F1191" s="120" t="s">
        <v>3</v>
      </c>
      <c r="G1191" s="120">
        <v>1590983</v>
      </c>
      <c r="H1191" s="124"/>
      <c r="I1191" s="128" t="s">
        <v>3763</v>
      </c>
      <c r="J1191" s="124"/>
      <c r="K1191" s="124"/>
      <c r="L1191" s="124"/>
      <c r="M1191" s="124"/>
      <c r="N1191" s="213">
        <v>0</v>
      </c>
      <c r="O1191" s="213">
        <v>160</v>
      </c>
      <c r="P1191" s="124" t="s">
        <v>1315</v>
      </c>
    </row>
    <row r="1192" spans="1:16" ht="51">
      <c r="A1192" s="266">
        <v>592</v>
      </c>
      <c r="B1192" s="124"/>
      <c r="C1192" s="125" t="s">
        <v>862</v>
      </c>
      <c r="D1192" s="119">
        <v>43125</v>
      </c>
      <c r="E1192" s="120" t="s">
        <v>2605</v>
      </c>
      <c r="F1192" s="120" t="s">
        <v>3</v>
      </c>
      <c r="G1192" s="120">
        <v>1591082</v>
      </c>
      <c r="H1192" s="124"/>
      <c r="I1192" s="128" t="s">
        <v>3764</v>
      </c>
      <c r="J1192" s="124"/>
      <c r="K1192" s="124"/>
      <c r="L1192" s="124"/>
      <c r="M1192" s="124"/>
      <c r="N1192" s="213">
        <v>0</v>
      </c>
      <c r="O1192" s="213">
        <v>94867</v>
      </c>
      <c r="P1192" s="124" t="s">
        <v>1315</v>
      </c>
    </row>
    <row r="1193" spans="1:16" ht="38.25">
      <c r="A1193" s="266">
        <v>592</v>
      </c>
      <c r="B1193" s="124"/>
      <c r="C1193" s="125" t="s">
        <v>862</v>
      </c>
      <c r="D1193" s="119">
        <v>43125</v>
      </c>
      <c r="E1193" s="120" t="s">
        <v>2606</v>
      </c>
      <c r="F1193" s="120" t="s">
        <v>3</v>
      </c>
      <c r="G1193" s="120">
        <v>1591136</v>
      </c>
      <c r="H1193" s="124"/>
      <c r="I1193" s="128" t="s">
        <v>3765</v>
      </c>
      <c r="J1193" s="124"/>
      <c r="K1193" s="124"/>
      <c r="L1193" s="124"/>
      <c r="M1193" s="124"/>
      <c r="N1193" s="213">
        <v>0</v>
      </c>
      <c r="O1193" s="213">
        <v>400</v>
      </c>
      <c r="P1193" s="124" t="s">
        <v>1315</v>
      </c>
    </row>
    <row r="1194" spans="1:16" ht="63.75">
      <c r="A1194" s="266" t="s">
        <v>619</v>
      </c>
      <c r="B1194" s="124"/>
      <c r="C1194" s="125" t="s">
        <v>713</v>
      </c>
      <c r="D1194" s="119">
        <v>43126</v>
      </c>
      <c r="E1194" s="120" t="s">
        <v>2607</v>
      </c>
      <c r="F1194" s="120" t="s">
        <v>3</v>
      </c>
      <c r="G1194" s="120">
        <v>1591287</v>
      </c>
      <c r="H1194" s="124"/>
      <c r="I1194" s="128" t="s">
        <v>3766</v>
      </c>
      <c r="J1194" s="124"/>
      <c r="K1194" s="124"/>
      <c r="L1194" s="124"/>
      <c r="M1194" s="124"/>
      <c r="N1194" s="213">
        <v>0</v>
      </c>
      <c r="O1194" s="213">
        <v>100</v>
      </c>
      <c r="P1194" s="124" t="s">
        <v>1315</v>
      </c>
    </row>
    <row r="1195" spans="1:16" ht="63.75">
      <c r="A1195" s="266" t="s">
        <v>619</v>
      </c>
      <c r="B1195" s="124"/>
      <c r="C1195" s="125" t="s">
        <v>713</v>
      </c>
      <c r="D1195" s="119">
        <v>43126</v>
      </c>
      <c r="E1195" s="120" t="s">
        <v>2608</v>
      </c>
      <c r="F1195" s="120" t="s">
        <v>3</v>
      </c>
      <c r="G1195" s="120">
        <v>1591289</v>
      </c>
      <c r="H1195" s="124"/>
      <c r="I1195" s="128" t="s">
        <v>3767</v>
      </c>
      <c r="J1195" s="124"/>
      <c r="K1195" s="124"/>
      <c r="L1195" s="124"/>
      <c r="M1195" s="124"/>
      <c r="N1195" s="213">
        <v>0</v>
      </c>
      <c r="O1195" s="213">
        <v>35</v>
      </c>
      <c r="P1195" s="124" t="s">
        <v>1315</v>
      </c>
    </row>
    <row r="1196" spans="1:16" ht="63.75">
      <c r="A1196" s="266">
        <v>87</v>
      </c>
      <c r="B1196" s="124"/>
      <c r="C1196" s="125" t="s">
        <v>711</v>
      </c>
      <c r="D1196" s="119">
        <v>43126</v>
      </c>
      <c r="E1196" s="120" t="s">
        <v>2609</v>
      </c>
      <c r="F1196" s="120" t="s">
        <v>3</v>
      </c>
      <c r="G1196" s="120">
        <v>1591306</v>
      </c>
      <c r="H1196" s="124"/>
      <c r="I1196" s="128" t="s">
        <v>3768</v>
      </c>
      <c r="J1196" s="124"/>
      <c r="K1196" s="124"/>
      <c r="L1196" s="124"/>
      <c r="M1196" s="124"/>
      <c r="N1196" s="213">
        <v>0</v>
      </c>
      <c r="O1196" s="213">
        <v>585</v>
      </c>
      <c r="P1196" s="124" t="s">
        <v>1315</v>
      </c>
    </row>
    <row r="1197" spans="1:16" ht="76.5">
      <c r="A1197" s="266">
        <v>87</v>
      </c>
      <c r="B1197" s="124"/>
      <c r="C1197" s="125" t="s">
        <v>711</v>
      </c>
      <c r="D1197" s="119">
        <v>43126</v>
      </c>
      <c r="E1197" s="120" t="s">
        <v>2610</v>
      </c>
      <c r="F1197" s="120" t="s">
        <v>3</v>
      </c>
      <c r="G1197" s="120">
        <v>1591309</v>
      </c>
      <c r="H1197" s="124"/>
      <c r="I1197" s="128" t="s">
        <v>3769</v>
      </c>
      <c r="J1197" s="124"/>
      <c r="K1197" s="124"/>
      <c r="L1197" s="124"/>
      <c r="M1197" s="124"/>
      <c r="N1197" s="213">
        <v>0</v>
      </c>
      <c r="O1197" s="213">
        <v>744</v>
      </c>
      <c r="P1197" s="124" t="s">
        <v>1315</v>
      </c>
    </row>
    <row r="1198" spans="1:16" ht="51">
      <c r="A1198" s="266">
        <v>87</v>
      </c>
      <c r="B1198" s="124"/>
      <c r="C1198" s="125" t="s">
        <v>711</v>
      </c>
      <c r="D1198" s="119">
        <v>43126</v>
      </c>
      <c r="E1198" s="120" t="s">
        <v>2611</v>
      </c>
      <c r="F1198" s="120" t="s">
        <v>3</v>
      </c>
      <c r="G1198" s="120">
        <v>1591313</v>
      </c>
      <c r="H1198" s="124"/>
      <c r="I1198" s="128" t="s">
        <v>3770</v>
      </c>
      <c r="J1198" s="124"/>
      <c r="K1198" s="124"/>
      <c r="L1198" s="124"/>
      <c r="M1198" s="124"/>
      <c r="N1198" s="213">
        <v>0</v>
      </c>
      <c r="O1198" s="213">
        <v>1129.5</v>
      </c>
      <c r="P1198" s="124" t="s">
        <v>1315</v>
      </c>
    </row>
    <row r="1199" spans="1:16" ht="63.75">
      <c r="A1199" s="266" t="s">
        <v>619</v>
      </c>
      <c r="B1199" s="124"/>
      <c r="C1199" s="125" t="s">
        <v>713</v>
      </c>
      <c r="D1199" s="119">
        <v>43126</v>
      </c>
      <c r="E1199" s="120" t="s">
        <v>2612</v>
      </c>
      <c r="F1199" s="120" t="s">
        <v>3</v>
      </c>
      <c r="G1199" s="120">
        <v>1591364</v>
      </c>
      <c r="H1199" s="124"/>
      <c r="I1199" s="128" t="s">
        <v>3771</v>
      </c>
      <c r="J1199" s="124"/>
      <c r="K1199" s="124"/>
      <c r="L1199" s="124"/>
      <c r="M1199" s="124"/>
      <c r="N1199" s="213">
        <v>0</v>
      </c>
      <c r="O1199" s="213">
        <v>437.78</v>
      </c>
      <c r="P1199" s="124" t="s">
        <v>1315</v>
      </c>
    </row>
    <row r="1200" spans="1:16" ht="63.75">
      <c r="A1200" s="266">
        <v>650</v>
      </c>
      <c r="B1200" s="124"/>
      <c r="C1200" s="125" t="s">
        <v>232</v>
      </c>
      <c r="D1200" s="119">
        <v>43126</v>
      </c>
      <c r="E1200" s="120" t="s">
        <v>2613</v>
      </c>
      <c r="F1200" s="120" t="s">
        <v>3</v>
      </c>
      <c r="G1200" s="120">
        <v>1591417</v>
      </c>
      <c r="H1200" s="124"/>
      <c r="I1200" s="128" t="s">
        <v>3772</v>
      </c>
      <c r="J1200" s="124"/>
      <c r="K1200" s="124"/>
      <c r="L1200" s="124"/>
      <c r="M1200" s="124"/>
      <c r="N1200" s="213">
        <v>0</v>
      </c>
      <c r="O1200" s="213">
        <v>20865.16</v>
      </c>
      <c r="P1200" s="124" t="s">
        <v>1315</v>
      </c>
    </row>
    <row r="1201" spans="1:16" ht="51">
      <c r="A1201" s="266">
        <v>224</v>
      </c>
      <c r="B1201" s="124"/>
      <c r="C1201" s="125" t="s">
        <v>120</v>
      </c>
      <c r="D1201" s="119">
        <v>43126</v>
      </c>
      <c r="E1201" s="120" t="s">
        <v>2614</v>
      </c>
      <c r="F1201" s="120" t="s">
        <v>3</v>
      </c>
      <c r="G1201" s="120">
        <v>1591426</v>
      </c>
      <c r="H1201" s="124"/>
      <c r="I1201" s="128" t="s">
        <v>3773</v>
      </c>
      <c r="J1201" s="124"/>
      <c r="K1201" s="124"/>
      <c r="L1201" s="124"/>
      <c r="M1201" s="124"/>
      <c r="N1201" s="213">
        <v>0</v>
      </c>
      <c r="O1201" s="213">
        <v>150</v>
      </c>
      <c r="P1201" s="124" t="s">
        <v>1315</v>
      </c>
    </row>
    <row r="1202" spans="1:16" ht="38.25">
      <c r="A1202" s="266">
        <v>254</v>
      </c>
      <c r="B1202" s="124"/>
      <c r="C1202" s="125" t="s">
        <v>779</v>
      </c>
      <c r="D1202" s="119">
        <v>43126</v>
      </c>
      <c r="E1202" s="120" t="s">
        <v>2615</v>
      </c>
      <c r="F1202" s="120" t="s">
        <v>3</v>
      </c>
      <c r="G1202" s="120">
        <v>1591292</v>
      </c>
      <c r="H1202" s="124"/>
      <c r="I1202" s="128" t="s">
        <v>3774</v>
      </c>
      <c r="J1202" s="124"/>
      <c r="K1202" s="124"/>
      <c r="L1202" s="124"/>
      <c r="M1202" s="124"/>
      <c r="N1202" s="213">
        <v>0</v>
      </c>
      <c r="O1202" s="213">
        <v>25</v>
      </c>
      <c r="P1202" s="124" t="s">
        <v>1315</v>
      </c>
    </row>
    <row r="1203" spans="1:16" ht="38.25">
      <c r="A1203" s="266">
        <v>254</v>
      </c>
      <c r="B1203" s="124"/>
      <c r="C1203" s="125" t="s">
        <v>779</v>
      </c>
      <c r="D1203" s="119">
        <v>43126</v>
      </c>
      <c r="E1203" s="120" t="s">
        <v>2616</v>
      </c>
      <c r="F1203" s="120" t="s">
        <v>3</v>
      </c>
      <c r="G1203" s="120">
        <v>1591293</v>
      </c>
      <c r="H1203" s="124"/>
      <c r="I1203" s="128" t="s">
        <v>3775</v>
      </c>
      <c r="J1203" s="124"/>
      <c r="K1203" s="124"/>
      <c r="L1203" s="124"/>
      <c r="M1203" s="124"/>
      <c r="N1203" s="213">
        <v>0</v>
      </c>
      <c r="O1203" s="213">
        <v>90</v>
      </c>
      <c r="P1203" s="124" t="s">
        <v>1315</v>
      </c>
    </row>
    <row r="1204" spans="1:16" ht="38.25">
      <c r="A1204" s="266">
        <v>254</v>
      </c>
      <c r="B1204" s="124"/>
      <c r="C1204" s="125" t="s">
        <v>779</v>
      </c>
      <c r="D1204" s="119">
        <v>43126</v>
      </c>
      <c r="E1204" s="120" t="s">
        <v>2617</v>
      </c>
      <c r="F1204" s="120" t="s">
        <v>3</v>
      </c>
      <c r="G1204" s="120">
        <v>1591294</v>
      </c>
      <c r="H1204" s="124"/>
      <c r="I1204" s="128" t="s">
        <v>3776</v>
      </c>
      <c r="J1204" s="124"/>
      <c r="K1204" s="124"/>
      <c r="L1204" s="124"/>
      <c r="M1204" s="124"/>
      <c r="N1204" s="213">
        <v>0</v>
      </c>
      <c r="O1204" s="213">
        <v>30</v>
      </c>
      <c r="P1204" s="124" t="s">
        <v>1315</v>
      </c>
    </row>
    <row r="1205" spans="1:16" ht="51">
      <c r="A1205" s="266" t="s">
        <v>619</v>
      </c>
      <c r="B1205" s="124"/>
      <c r="C1205" s="125" t="s">
        <v>713</v>
      </c>
      <c r="D1205" s="119">
        <v>43126</v>
      </c>
      <c r="E1205" s="120" t="s">
        <v>2618</v>
      </c>
      <c r="F1205" s="120" t="s">
        <v>3</v>
      </c>
      <c r="G1205" s="120">
        <v>1591295</v>
      </c>
      <c r="H1205" s="124"/>
      <c r="I1205" s="128" t="s">
        <v>3777</v>
      </c>
      <c r="J1205" s="124"/>
      <c r="K1205" s="124"/>
      <c r="L1205" s="124"/>
      <c r="M1205" s="124"/>
      <c r="N1205" s="213">
        <v>0</v>
      </c>
      <c r="O1205" s="213">
        <v>70</v>
      </c>
      <c r="P1205" s="124" t="s">
        <v>1315</v>
      </c>
    </row>
    <row r="1206" spans="1:16" ht="38.25">
      <c r="A1206" s="266">
        <v>254</v>
      </c>
      <c r="B1206" s="124"/>
      <c r="C1206" s="125" t="s">
        <v>779</v>
      </c>
      <c r="D1206" s="119">
        <v>43126</v>
      </c>
      <c r="E1206" s="120" t="s">
        <v>2619</v>
      </c>
      <c r="F1206" s="120" t="s">
        <v>3</v>
      </c>
      <c r="G1206" s="120">
        <v>1591299</v>
      </c>
      <c r="H1206" s="124"/>
      <c r="I1206" s="128" t="s">
        <v>3774</v>
      </c>
      <c r="J1206" s="124"/>
      <c r="K1206" s="124"/>
      <c r="L1206" s="124"/>
      <c r="M1206" s="124"/>
      <c r="N1206" s="213">
        <v>0</v>
      </c>
      <c r="O1206" s="213">
        <v>40</v>
      </c>
      <c r="P1206" s="124" t="s">
        <v>1315</v>
      </c>
    </row>
    <row r="1207" spans="1:16" ht="38.25">
      <c r="A1207" s="266">
        <v>254</v>
      </c>
      <c r="B1207" s="124"/>
      <c r="C1207" s="125" t="s">
        <v>779</v>
      </c>
      <c r="D1207" s="119">
        <v>43126</v>
      </c>
      <c r="E1207" s="120" t="s">
        <v>2620</v>
      </c>
      <c r="F1207" s="120" t="s">
        <v>3</v>
      </c>
      <c r="G1207" s="120">
        <v>1591300</v>
      </c>
      <c r="H1207" s="124"/>
      <c r="I1207" s="128" t="s">
        <v>3778</v>
      </c>
      <c r="J1207" s="124"/>
      <c r="K1207" s="124"/>
      <c r="L1207" s="124"/>
      <c r="M1207" s="124"/>
      <c r="N1207" s="213">
        <v>0</v>
      </c>
      <c r="O1207" s="213">
        <v>110</v>
      </c>
      <c r="P1207" s="124" t="s">
        <v>1315</v>
      </c>
    </row>
    <row r="1208" spans="1:16" ht="51">
      <c r="A1208" s="266" t="s">
        <v>619</v>
      </c>
      <c r="B1208" s="124"/>
      <c r="C1208" s="125" t="s">
        <v>713</v>
      </c>
      <c r="D1208" s="119">
        <v>43126</v>
      </c>
      <c r="E1208" s="120" t="s">
        <v>2621</v>
      </c>
      <c r="F1208" s="120" t="s">
        <v>3</v>
      </c>
      <c r="G1208" s="120">
        <v>1591328</v>
      </c>
      <c r="H1208" s="124"/>
      <c r="I1208" s="128" t="s">
        <v>3779</v>
      </c>
      <c r="J1208" s="124"/>
      <c r="K1208" s="124"/>
      <c r="L1208" s="124"/>
      <c r="M1208" s="124"/>
      <c r="N1208" s="213">
        <v>0</v>
      </c>
      <c r="O1208" s="213">
        <v>3000</v>
      </c>
      <c r="P1208" s="124" t="s">
        <v>1315</v>
      </c>
    </row>
    <row r="1209" spans="1:16" ht="51">
      <c r="A1209" s="266" t="s">
        <v>619</v>
      </c>
      <c r="B1209" s="124"/>
      <c r="C1209" s="125" t="s">
        <v>713</v>
      </c>
      <c r="D1209" s="119">
        <v>43126</v>
      </c>
      <c r="E1209" s="120" t="s">
        <v>2622</v>
      </c>
      <c r="F1209" s="120" t="s">
        <v>3</v>
      </c>
      <c r="G1209" s="120">
        <v>1591344</v>
      </c>
      <c r="H1209" s="124"/>
      <c r="I1209" s="128" t="s">
        <v>3780</v>
      </c>
      <c r="J1209" s="124"/>
      <c r="K1209" s="124"/>
      <c r="L1209" s="124"/>
      <c r="M1209" s="124"/>
      <c r="N1209" s="213">
        <v>0</v>
      </c>
      <c r="O1209" s="213">
        <v>1528.5</v>
      </c>
      <c r="P1209" s="124" t="s">
        <v>1315</v>
      </c>
    </row>
    <row r="1210" spans="1:16" ht="51">
      <c r="A1210" s="266">
        <v>20</v>
      </c>
      <c r="B1210" s="124"/>
      <c r="C1210" s="125" t="s">
        <v>693</v>
      </c>
      <c r="D1210" s="119">
        <v>43126</v>
      </c>
      <c r="E1210" s="120" t="s">
        <v>2623</v>
      </c>
      <c r="F1210" s="120" t="s">
        <v>3</v>
      </c>
      <c r="G1210" s="120">
        <v>1591376</v>
      </c>
      <c r="H1210" s="124"/>
      <c r="I1210" s="128" t="s">
        <v>3781</v>
      </c>
      <c r="J1210" s="124"/>
      <c r="K1210" s="124"/>
      <c r="L1210" s="124"/>
      <c r="M1210" s="124"/>
      <c r="N1210" s="213">
        <v>0</v>
      </c>
      <c r="O1210" s="213">
        <v>9023</v>
      </c>
      <c r="P1210" s="124" t="s">
        <v>1315</v>
      </c>
    </row>
    <row r="1211" spans="1:16" ht="51">
      <c r="A1211" s="266" t="s">
        <v>619</v>
      </c>
      <c r="B1211" s="124"/>
      <c r="C1211" s="125" t="s">
        <v>713</v>
      </c>
      <c r="D1211" s="119">
        <v>43126</v>
      </c>
      <c r="E1211" s="120" t="s">
        <v>2624</v>
      </c>
      <c r="F1211" s="120" t="s">
        <v>3</v>
      </c>
      <c r="G1211" s="120">
        <v>1591465</v>
      </c>
      <c r="H1211" s="124"/>
      <c r="I1211" s="128" t="s">
        <v>3782</v>
      </c>
      <c r="J1211" s="124"/>
      <c r="K1211" s="124"/>
      <c r="L1211" s="124"/>
      <c r="M1211" s="124"/>
      <c r="N1211" s="213">
        <v>0</v>
      </c>
      <c r="O1211" s="213">
        <v>1096</v>
      </c>
      <c r="P1211" s="124" t="s">
        <v>1315</v>
      </c>
    </row>
    <row r="1212" spans="1:16" ht="63.75">
      <c r="A1212" s="266">
        <v>20</v>
      </c>
      <c r="B1212" s="124"/>
      <c r="C1212" s="125" t="s">
        <v>693</v>
      </c>
      <c r="D1212" s="119">
        <v>43126</v>
      </c>
      <c r="E1212" s="120" t="s">
        <v>2625</v>
      </c>
      <c r="F1212" s="120" t="s">
        <v>3</v>
      </c>
      <c r="G1212" s="120">
        <v>1591467</v>
      </c>
      <c r="H1212" s="124"/>
      <c r="I1212" s="128" t="s">
        <v>3783</v>
      </c>
      <c r="J1212" s="124"/>
      <c r="K1212" s="124"/>
      <c r="L1212" s="124"/>
      <c r="M1212" s="124"/>
      <c r="N1212" s="213">
        <v>0</v>
      </c>
      <c r="O1212" s="213">
        <v>191</v>
      </c>
      <c r="P1212" s="124" t="s">
        <v>1315</v>
      </c>
    </row>
    <row r="1213" spans="1:16" ht="38.25">
      <c r="A1213" s="266">
        <v>130</v>
      </c>
      <c r="B1213" s="124"/>
      <c r="C1213" s="125" t="s">
        <v>727</v>
      </c>
      <c r="D1213" s="119">
        <v>43126</v>
      </c>
      <c r="E1213" s="120" t="s">
        <v>2626</v>
      </c>
      <c r="F1213" s="120" t="s">
        <v>3</v>
      </c>
      <c r="G1213" s="120">
        <v>1591474</v>
      </c>
      <c r="H1213" s="124"/>
      <c r="I1213" s="128" t="s">
        <v>1387</v>
      </c>
      <c r="J1213" s="124"/>
      <c r="K1213" s="124"/>
      <c r="L1213" s="124"/>
      <c r="M1213" s="124"/>
      <c r="N1213" s="213">
        <v>0</v>
      </c>
      <c r="O1213" s="213">
        <v>4.5</v>
      </c>
      <c r="P1213" s="124" t="s">
        <v>1315</v>
      </c>
    </row>
    <row r="1214" spans="1:16" ht="38.25">
      <c r="A1214" s="266">
        <v>291</v>
      </c>
      <c r="B1214" s="124"/>
      <c r="C1214" s="125" t="s">
        <v>794</v>
      </c>
      <c r="D1214" s="119">
        <v>43126</v>
      </c>
      <c r="E1214" s="120" t="s">
        <v>2627</v>
      </c>
      <c r="F1214" s="120" t="s">
        <v>3</v>
      </c>
      <c r="G1214" s="120">
        <v>1591482</v>
      </c>
      <c r="H1214" s="124"/>
      <c r="I1214" s="128" t="s">
        <v>3784</v>
      </c>
      <c r="J1214" s="124"/>
      <c r="K1214" s="124"/>
      <c r="L1214" s="124"/>
      <c r="M1214" s="124"/>
      <c r="N1214" s="213">
        <v>0</v>
      </c>
      <c r="O1214" s="213">
        <v>9031.2900000000009</v>
      </c>
      <c r="P1214" s="124" t="s">
        <v>1315</v>
      </c>
    </row>
    <row r="1215" spans="1:16" ht="51">
      <c r="A1215" s="266" t="s">
        <v>619</v>
      </c>
      <c r="B1215" s="124"/>
      <c r="C1215" s="125" t="s">
        <v>713</v>
      </c>
      <c r="D1215" s="119">
        <v>43126</v>
      </c>
      <c r="E1215" s="120" t="s">
        <v>2628</v>
      </c>
      <c r="F1215" s="120" t="s">
        <v>3</v>
      </c>
      <c r="G1215" s="120">
        <v>1591483</v>
      </c>
      <c r="H1215" s="124"/>
      <c r="I1215" s="128" t="s">
        <v>3785</v>
      </c>
      <c r="J1215" s="124"/>
      <c r="K1215" s="124"/>
      <c r="L1215" s="124"/>
      <c r="M1215" s="124"/>
      <c r="N1215" s="213">
        <v>0</v>
      </c>
      <c r="O1215" s="213">
        <v>140</v>
      </c>
      <c r="P1215" s="124" t="s">
        <v>1315</v>
      </c>
    </row>
    <row r="1216" spans="1:16" ht="51">
      <c r="A1216" s="266" t="s">
        <v>619</v>
      </c>
      <c r="B1216" s="124"/>
      <c r="C1216" s="125" t="s">
        <v>713</v>
      </c>
      <c r="D1216" s="119">
        <v>43126</v>
      </c>
      <c r="E1216" s="120" t="s">
        <v>2629</v>
      </c>
      <c r="F1216" s="120" t="s">
        <v>3</v>
      </c>
      <c r="G1216" s="120">
        <v>1591501</v>
      </c>
      <c r="H1216" s="124"/>
      <c r="I1216" s="128" t="s">
        <v>3786</v>
      </c>
      <c r="J1216" s="124"/>
      <c r="K1216" s="124"/>
      <c r="L1216" s="124"/>
      <c r="M1216" s="124"/>
      <c r="N1216" s="213">
        <v>0</v>
      </c>
      <c r="O1216" s="213">
        <v>1725.8</v>
      </c>
      <c r="P1216" s="124" t="s">
        <v>1315</v>
      </c>
    </row>
    <row r="1217" spans="1:16" ht="38.25">
      <c r="A1217" s="266">
        <v>290</v>
      </c>
      <c r="B1217" s="124"/>
      <c r="C1217" s="125" t="s">
        <v>793</v>
      </c>
      <c r="D1217" s="119">
        <v>43126</v>
      </c>
      <c r="E1217" s="120" t="s">
        <v>2630</v>
      </c>
      <c r="F1217" s="120" t="s">
        <v>3</v>
      </c>
      <c r="G1217" s="120">
        <v>1591510</v>
      </c>
      <c r="H1217" s="124"/>
      <c r="I1217" s="128" t="s">
        <v>3787</v>
      </c>
      <c r="J1217" s="124"/>
      <c r="K1217" s="124"/>
      <c r="L1217" s="124"/>
      <c r="M1217" s="124"/>
      <c r="N1217" s="213">
        <v>0</v>
      </c>
      <c r="O1217" s="213">
        <v>30</v>
      </c>
      <c r="P1217" s="124" t="s">
        <v>1315</v>
      </c>
    </row>
    <row r="1218" spans="1:16" ht="51">
      <c r="A1218" s="266" t="s">
        <v>619</v>
      </c>
      <c r="B1218" s="124"/>
      <c r="C1218" s="125" t="s">
        <v>713</v>
      </c>
      <c r="D1218" s="119">
        <v>43126</v>
      </c>
      <c r="E1218" s="120" t="s">
        <v>2631</v>
      </c>
      <c r="F1218" s="120" t="s">
        <v>3</v>
      </c>
      <c r="G1218" s="120">
        <v>1591527</v>
      </c>
      <c r="H1218" s="124"/>
      <c r="I1218" s="128" t="s">
        <v>3788</v>
      </c>
      <c r="J1218" s="124"/>
      <c r="K1218" s="124"/>
      <c r="L1218" s="124"/>
      <c r="M1218" s="124"/>
      <c r="N1218" s="213">
        <v>0</v>
      </c>
      <c r="O1218" s="213">
        <v>535.5</v>
      </c>
      <c r="P1218" s="124" t="s">
        <v>1315</v>
      </c>
    </row>
    <row r="1219" spans="1:16" ht="51">
      <c r="A1219" s="266" t="s">
        <v>619</v>
      </c>
      <c r="B1219" s="124"/>
      <c r="C1219" s="125" t="s">
        <v>713</v>
      </c>
      <c r="D1219" s="119">
        <v>43126</v>
      </c>
      <c r="E1219" s="120" t="s">
        <v>2632</v>
      </c>
      <c r="F1219" s="120" t="s">
        <v>3</v>
      </c>
      <c r="G1219" s="120">
        <v>1591530</v>
      </c>
      <c r="H1219" s="124"/>
      <c r="I1219" s="128" t="s">
        <v>3789</v>
      </c>
      <c r="J1219" s="124"/>
      <c r="K1219" s="124"/>
      <c r="L1219" s="124"/>
      <c r="M1219" s="124"/>
      <c r="N1219" s="213">
        <v>0</v>
      </c>
      <c r="O1219" s="213">
        <v>2040.59</v>
      </c>
      <c r="P1219" s="124" t="s">
        <v>1315</v>
      </c>
    </row>
    <row r="1220" spans="1:16" ht="51">
      <c r="A1220" s="266">
        <v>41</v>
      </c>
      <c r="B1220" s="124"/>
      <c r="C1220" s="125" t="s">
        <v>697</v>
      </c>
      <c r="D1220" s="119">
        <v>43126</v>
      </c>
      <c r="E1220" s="120" t="s">
        <v>2633</v>
      </c>
      <c r="F1220" s="120" t="s">
        <v>3</v>
      </c>
      <c r="G1220" s="120">
        <v>1591580</v>
      </c>
      <c r="H1220" s="124"/>
      <c r="I1220" s="128" t="s">
        <v>3790</v>
      </c>
      <c r="J1220" s="124"/>
      <c r="K1220" s="124"/>
      <c r="L1220" s="124"/>
      <c r="M1220" s="124"/>
      <c r="N1220" s="213">
        <v>0</v>
      </c>
      <c r="O1220" s="213">
        <v>641.04</v>
      </c>
      <c r="P1220" s="124" t="s">
        <v>1315</v>
      </c>
    </row>
    <row r="1221" spans="1:16" ht="51">
      <c r="A1221" s="266" t="s">
        <v>619</v>
      </c>
      <c r="B1221" s="124"/>
      <c r="C1221" s="125" t="s">
        <v>713</v>
      </c>
      <c r="D1221" s="119">
        <v>43126</v>
      </c>
      <c r="E1221" s="120" t="s">
        <v>2634</v>
      </c>
      <c r="F1221" s="120" t="s">
        <v>3</v>
      </c>
      <c r="G1221" s="120">
        <v>1591588</v>
      </c>
      <c r="H1221" s="124"/>
      <c r="I1221" s="128" t="s">
        <v>3791</v>
      </c>
      <c r="J1221" s="124"/>
      <c r="K1221" s="124"/>
      <c r="L1221" s="124"/>
      <c r="M1221" s="124"/>
      <c r="N1221" s="213">
        <v>0</v>
      </c>
      <c r="O1221" s="213">
        <v>266</v>
      </c>
      <c r="P1221" s="124" t="s">
        <v>1315</v>
      </c>
    </row>
    <row r="1222" spans="1:16" ht="51">
      <c r="A1222" s="266" t="s">
        <v>619</v>
      </c>
      <c r="B1222" s="124"/>
      <c r="C1222" s="125" t="s">
        <v>713</v>
      </c>
      <c r="D1222" s="119">
        <v>43126</v>
      </c>
      <c r="E1222" s="120" t="s">
        <v>2635</v>
      </c>
      <c r="F1222" s="120" t="s">
        <v>3</v>
      </c>
      <c r="G1222" s="120">
        <v>1591590</v>
      </c>
      <c r="H1222" s="124"/>
      <c r="I1222" s="128" t="s">
        <v>3792</v>
      </c>
      <c r="J1222" s="124"/>
      <c r="K1222" s="124"/>
      <c r="L1222" s="124"/>
      <c r="M1222" s="124"/>
      <c r="N1222" s="213">
        <v>0</v>
      </c>
      <c r="O1222" s="213">
        <v>676</v>
      </c>
      <c r="P1222" s="124" t="s">
        <v>1315</v>
      </c>
    </row>
    <row r="1223" spans="1:16" ht="51">
      <c r="A1223" s="266">
        <v>30</v>
      </c>
      <c r="B1223" s="124"/>
      <c r="C1223" s="125" t="s">
        <v>695</v>
      </c>
      <c r="D1223" s="119">
        <v>43126</v>
      </c>
      <c r="E1223" s="120" t="s">
        <v>2636</v>
      </c>
      <c r="F1223" s="120" t="s">
        <v>3</v>
      </c>
      <c r="G1223" s="120">
        <v>1591640</v>
      </c>
      <c r="H1223" s="124"/>
      <c r="I1223" s="128" t="s">
        <v>3793</v>
      </c>
      <c r="J1223" s="124"/>
      <c r="K1223" s="124"/>
      <c r="L1223" s="124"/>
      <c r="M1223" s="124"/>
      <c r="N1223" s="213">
        <v>0</v>
      </c>
      <c r="O1223" s="213">
        <v>341</v>
      </c>
      <c r="P1223" s="124" t="s">
        <v>1315</v>
      </c>
    </row>
    <row r="1224" spans="1:16" ht="63.75">
      <c r="A1224" s="266">
        <v>48</v>
      </c>
      <c r="B1224" s="124"/>
      <c r="C1224" s="125" t="s">
        <v>700</v>
      </c>
      <c r="D1224" s="119">
        <v>43126</v>
      </c>
      <c r="E1224" s="120" t="s">
        <v>2637</v>
      </c>
      <c r="F1224" s="120" t="s">
        <v>3</v>
      </c>
      <c r="G1224" s="120">
        <v>1591647</v>
      </c>
      <c r="H1224" s="124"/>
      <c r="I1224" s="128" t="s">
        <v>3794</v>
      </c>
      <c r="J1224" s="124"/>
      <c r="K1224" s="124"/>
      <c r="L1224" s="124"/>
      <c r="M1224" s="124"/>
      <c r="N1224" s="213">
        <v>0</v>
      </c>
      <c r="O1224" s="213">
        <v>1195</v>
      </c>
      <c r="P1224" s="124" t="s">
        <v>1315</v>
      </c>
    </row>
    <row r="1225" spans="1:16" ht="51">
      <c r="A1225" s="266">
        <v>52</v>
      </c>
      <c r="B1225" s="124"/>
      <c r="C1225" s="125" t="s">
        <v>703</v>
      </c>
      <c r="D1225" s="119">
        <v>43126</v>
      </c>
      <c r="E1225" s="120" t="s">
        <v>2638</v>
      </c>
      <c r="F1225" s="120" t="s">
        <v>3</v>
      </c>
      <c r="G1225" s="120">
        <v>1591656</v>
      </c>
      <c r="H1225" s="124"/>
      <c r="I1225" s="128" t="s">
        <v>3795</v>
      </c>
      <c r="J1225" s="124"/>
      <c r="K1225" s="124"/>
      <c r="L1225" s="124"/>
      <c r="M1225" s="124"/>
      <c r="N1225" s="213">
        <v>0</v>
      </c>
      <c r="O1225" s="213">
        <v>14</v>
      </c>
      <c r="P1225" s="124" t="s">
        <v>1315</v>
      </c>
    </row>
    <row r="1226" spans="1:16" ht="51">
      <c r="A1226" s="266" t="s">
        <v>619</v>
      </c>
      <c r="B1226" s="124"/>
      <c r="C1226" s="125" t="s">
        <v>713</v>
      </c>
      <c r="D1226" s="119">
        <v>43126</v>
      </c>
      <c r="E1226" s="120" t="s">
        <v>2639</v>
      </c>
      <c r="F1226" s="120" t="s">
        <v>3</v>
      </c>
      <c r="G1226" s="120">
        <v>1591679</v>
      </c>
      <c r="H1226" s="124"/>
      <c r="I1226" s="128" t="s">
        <v>3796</v>
      </c>
      <c r="J1226" s="124"/>
      <c r="K1226" s="124"/>
      <c r="L1226" s="124"/>
      <c r="M1226" s="124"/>
      <c r="N1226" s="213">
        <v>0</v>
      </c>
      <c r="O1226" s="213">
        <v>10820.59</v>
      </c>
      <c r="P1226" s="124" t="s">
        <v>1315</v>
      </c>
    </row>
    <row r="1227" spans="1:16" ht="51">
      <c r="A1227" s="266" t="s">
        <v>619</v>
      </c>
      <c r="B1227" s="124"/>
      <c r="C1227" s="125" t="s">
        <v>713</v>
      </c>
      <c r="D1227" s="119">
        <v>43129</v>
      </c>
      <c r="E1227" s="120" t="s">
        <v>2640</v>
      </c>
      <c r="F1227" s="120" t="s">
        <v>3</v>
      </c>
      <c r="G1227" s="120">
        <v>1591902</v>
      </c>
      <c r="H1227" s="124"/>
      <c r="I1227" s="128" t="s">
        <v>3797</v>
      </c>
      <c r="J1227" s="124"/>
      <c r="K1227" s="124"/>
      <c r="L1227" s="124"/>
      <c r="M1227" s="124"/>
      <c r="N1227" s="213">
        <v>0</v>
      </c>
      <c r="O1227" s="213">
        <v>280.66000000000003</v>
      </c>
      <c r="P1227" s="124" t="s">
        <v>1315</v>
      </c>
    </row>
    <row r="1228" spans="1:16" ht="51">
      <c r="A1228" s="266" t="s">
        <v>619</v>
      </c>
      <c r="B1228" s="124"/>
      <c r="C1228" s="125" t="s">
        <v>713</v>
      </c>
      <c r="D1228" s="119">
        <v>43129</v>
      </c>
      <c r="E1228" s="120" t="s">
        <v>2641</v>
      </c>
      <c r="F1228" s="120" t="s">
        <v>3</v>
      </c>
      <c r="G1228" s="120">
        <v>1591903</v>
      </c>
      <c r="H1228" s="124"/>
      <c r="I1228" s="128" t="s">
        <v>3798</v>
      </c>
      <c r="J1228" s="124"/>
      <c r="K1228" s="124"/>
      <c r="L1228" s="124"/>
      <c r="M1228" s="124"/>
      <c r="N1228" s="213">
        <v>0</v>
      </c>
      <c r="O1228" s="213">
        <v>15546.28</v>
      </c>
      <c r="P1228" s="124" t="s">
        <v>1315</v>
      </c>
    </row>
    <row r="1229" spans="1:16" ht="63.75">
      <c r="A1229" s="266" t="s">
        <v>619</v>
      </c>
      <c r="B1229" s="124"/>
      <c r="C1229" s="125" t="s">
        <v>713</v>
      </c>
      <c r="D1229" s="119">
        <v>43129</v>
      </c>
      <c r="E1229" s="120" t="s">
        <v>2642</v>
      </c>
      <c r="F1229" s="120" t="s">
        <v>3</v>
      </c>
      <c r="G1229" s="120">
        <v>1591843</v>
      </c>
      <c r="H1229" s="124"/>
      <c r="I1229" s="128" t="s">
        <v>3799</v>
      </c>
      <c r="J1229" s="124"/>
      <c r="K1229" s="124"/>
      <c r="L1229" s="124"/>
      <c r="M1229" s="124"/>
      <c r="N1229" s="213">
        <v>0</v>
      </c>
      <c r="O1229" s="213">
        <v>105.83</v>
      </c>
      <c r="P1229" s="124" t="s">
        <v>1315</v>
      </c>
    </row>
    <row r="1230" spans="1:16" ht="51">
      <c r="A1230" s="266" t="s">
        <v>619</v>
      </c>
      <c r="B1230" s="124"/>
      <c r="C1230" s="125" t="s">
        <v>713</v>
      </c>
      <c r="D1230" s="119">
        <v>43129</v>
      </c>
      <c r="E1230" s="120" t="s">
        <v>2643</v>
      </c>
      <c r="F1230" s="120" t="s">
        <v>3</v>
      </c>
      <c r="G1230" s="120">
        <v>1591846</v>
      </c>
      <c r="H1230" s="124"/>
      <c r="I1230" s="128" t="s">
        <v>1374</v>
      </c>
      <c r="J1230" s="124"/>
      <c r="K1230" s="124"/>
      <c r="L1230" s="124"/>
      <c r="M1230" s="124"/>
      <c r="N1230" s="213">
        <v>0</v>
      </c>
      <c r="O1230" s="213">
        <v>545</v>
      </c>
      <c r="P1230" s="124" t="s">
        <v>1315</v>
      </c>
    </row>
    <row r="1231" spans="1:16" ht="51">
      <c r="A1231" s="266" t="s">
        <v>619</v>
      </c>
      <c r="B1231" s="124"/>
      <c r="C1231" s="125" t="s">
        <v>713</v>
      </c>
      <c r="D1231" s="119">
        <v>43129</v>
      </c>
      <c r="E1231" s="120" t="s">
        <v>2644</v>
      </c>
      <c r="F1231" s="120" t="s">
        <v>3</v>
      </c>
      <c r="G1231" s="120">
        <v>1591879</v>
      </c>
      <c r="H1231" s="124"/>
      <c r="I1231" s="128" t="s">
        <v>3800</v>
      </c>
      <c r="J1231" s="124"/>
      <c r="K1231" s="124"/>
      <c r="L1231" s="124"/>
      <c r="M1231" s="124"/>
      <c r="N1231" s="213">
        <v>0</v>
      </c>
      <c r="O1231" s="213">
        <v>212</v>
      </c>
      <c r="P1231" s="124" t="s">
        <v>1315</v>
      </c>
    </row>
    <row r="1232" spans="1:16" ht="51">
      <c r="A1232" s="266" t="s">
        <v>619</v>
      </c>
      <c r="B1232" s="124"/>
      <c r="C1232" s="125" t="s">
        <v>713</v>
      </c>
      <c r="D1232" s="119">
        <v>43129</v>
      </c>
      <c r="E1232" s="120" t="s">
        <v>2645</v>
      </c>
      <c r="F1232" s="120" t="s">
        <v>3</v>
      </c>
      <c r="G1232" s="120">
        <v>1591915</v>
      </c>
      <c r="H1232" s="124"/>
      <c r="I1232" s="128" t="s">
        <v>3801</v>
      </c>
      <c r="J1232" s="124"/>
      <c r="K1232" s="124"/>
      <c r="L1232" s="124"/>
      <c r="M1232" s="124"/>
      <c r="N1232" s="213">
        <v>0</v>
      </c>
      <c r="O1232" s="213">
        <v>479.9</v>
      </c>
      <c r="P1232" s="124" t="s">
        <v>1315</v>
      </c>
    </row>
    <row r="1233" spans="1:16" ht="51">
      <c r="A1233" s="266" t="s">
        <v>619</v>
      </c>
      <c r="B1233" s="124"/>
      <c r="C1233" s="125" t="s">
        <v>713</v>
      </c>
      <c r="D1233" s="119">
        <v>43129</v>
      </c>
      <c r="E1233" s="120" t="s">
        <v>2646</v>
      </c>
      <c r="F1233" s="120" t="s">
        <v>3</v>
      </c>
      <c r="G1233" s="120">
        <v>1591921</v>
      </c>
      <c r="H1233" s="124"/>
      <c r="I1233" s="128" t="s">
        <v>1418</v>
      </c>
      <c r="J1233" s="124"/>
      <c r="K1233" s="124"/>
      <c r="L1233" s="124"/>
      <c r="M1233" s="124"/>
      <c r="N1233" s="213">
        <v>0</v>
      </c>
      <c r="O1233" s="213">
        <v>1476.96</v>
      </c>
      <c r="P1233" s="124" t="s">
        <v>1315</v>
      </c>
    </row>
    <row r="1234" spans="1:16" ht="51">
      <c r="A1234" s="266" t="s">
        <v>619</v>
      </c>
      <c r="B1234" s="124"/>
      <c r="C1234" s="125" t="s">
        <v>713</v>
      </c>
      <c r="D1234" s="119">
        <v>43129</v>
      </c>
      <c r="E1234" s="120" t="s">
        <v>2647</v>
      </c>
      <c r="F1234" s="120" t="s">
        <v>3</v>
      </c>
      <c r="G1234" s="120">
        <v>1591926</v>
      </c>
      <c r="H1234" s="124"/>
      <c r="I1234" s="128" t="s">
        <v>3802</v>
      </c>
      <c r="J1234" s="124"/>
      <c r="K1234" s="124"/>
      <c r="L1234" s="124"/>
      <c r="M1234" s="124"/>
      <c r="N1234" s="213">
        <v>0</v>
      </c>
      <c r="O1234" s="213">
        <v>374</v>
      </c>
      <c r="P1234" s="124" t="s">
        <v>1315</v>
      </c>
    </row>
    <row r="1235" spans="1:16" ht="51">
      <c r="A1235" s="266" t="s">
        <v>619</v>
      </c>
      <c r="B1235" s="124"/>
      <c r="C1235" s="125" t="s">
        <v>713</v>
      </c>
      <c r="D1235" s="119">
        <v>43129</v>
      </c>
      <c r="E1235" s="120" t="s">
        <v>2648</v>
      </c>
      <c r="F1235" s="120" t="s">
        <v>3</v>
      </c>
      <c r="G1235" s="120">
        <v>1592006</v>
      </c>
      <c r="H1235" s="124"/>
      <c r="I1235" s="128" t="s">
        <v>3803</v>
      </c>
      <c r="J1235" s="124"/>
      <c r="K1235" s="124"/>
      <c r="L1235" s="124"/>
      <c r="M1235" s="124"/>
      <c r="N1235" s="213">
        <v>0</v>
      </c>
      <c r="O1235" s="213">
        <v>39585.800000000003</v>
      </c>
      <c r="P1235" s="124" t="s">
        <v>1315</v>
      </c>
    </row>
    <row r="1236" spans="1:16" ht="51">
      <c r="A1236" s="266" t="s">
        <v>619</v>
      </c>
      <c r="B1236" s="124"/>
      <c r="C1236" s="125" t="s">
        <v>713</v>
      </c>
      <c r="D1236" s="119">
        <v>43129</v>
      </c>
      <c r="E1236" s="120" t="s">
        <v>2649</v>
      </c>
      <c r="F1236" s="120" t="s">
        <v>3</v>
      </c>
      <c r="G1236" s="120">
        <v>1592013</v>
      </c>
      <c r="H1236" s="124"/>
      <c r="I1236" s="128" t="s">
        <v>3804</v>
      </c>
      <c r="J1236" s="124"/>
      <c r="K1236" s="124"/>
      <c r="L1236" s="124"/>
      <c r="M1236" s="124"/>
      <c r="N1236" s="213">
        <v>0</v>
      </c>
      <c r="O1236" s="213">
        <v>140</v>
      </c>
      <c r="P1236" s="124" t="s">
        <v>1315</v>
      </c>
    </row>
    <row r="1237" spans="1:16" ht="51">
      <c r="A1237" s="266" t="s">
        <v>619</v>
      </c>
      <c r="B1237" s="124"/>
      <c r="C1237" s="125" t="s">
        <v>713</v>
      </c>
      <c r="D1237" s="119">
        <v>43129</v>
      </c>
      <c r="E1237" s="120" t="s">
        <v>2650</v>
      </c>
      <c r="F1237" s="120" t="s">
        <v>3</v>
      </c>
      <c r="G1237" s="120">
        <v>1592014</v>
      </c>
      <c r="H1237" s="124"/>
      <c r="I1237" s="128" t="s">
        <v>3805</v>
      </c>
      <c r="J1237" s="124"/>
      <c r="K1237" s="124"/>
      <c r="L1237" s="124"/>
      <c r="M1237" s="124"/>
      <c r="N1237" s="213">
        <v>0</v>
      </c>
      <c r="O1237" s="213">
        <v>140</v>
      </c>
      <c r="P1237" s="124" t="s">
        <v>1315</v>
      </c>
    </row>
    <row r="1238" spans="1:16" ht="51">
      <c r="A1238" s="266" t="s">
        <v>619</v>
      </c>
      <c r="B1238" s="124"/>
      <c r="C1238" s="125" t="s">
        <v>713</v>
      </c>
      <c r="D1238" s="119">
        <v>43129</v>
      </c>
      <c r="E1238" s="120" t="s">
        <v>2651</v>
      </c>
      <c r="F1238" s="120" t="s">
        <v>3</v>
      </c>
      <c r="G1238" s="120">
        <v>1592016</v>
      </c>
      <c r="H1238" s="124"/>
      <c r="I1238" s="128" t="s">
        <v>3806</v>
      </c>
      <c r="J1238" s="124"/>
      <c r="K1238" s="124"/>
      <c r="L1238" s="124"/>
      <c r="M1238" s="124"/>
      <c r="N1238" s="213">
        <v>0</v>
      </c>
      <c r="O1238" s="213">
        <v>140</v>
      </c>
      <c r="P1238" s="124" t="s">
        <v>1315</v>
      </c>
    </row>
    <row r="1239" spans="1:16" ht="51">
      <c r="A1239" s="266" t="s">
        <v>619</v>
      </c>
      <c r="B1239" s="124"/>
      <c r="C1239" s="125" t="s">
        <v>713</v>
      </c>
      <c r="D1239" s="119">
        <v>43129</v>
      </c>
      <c r="E1239" s="120" t="s">
        <v>2652</v>
      </c>
      <c r="F1239" s="120" t="s">
        <v>3</v>
      </c>
      <c r="G1239" s="120">
        <v>1592017</v>
      </c>
      <c r="H1239" s="124"/>
      <c r="I1239" s="128" t="s">
        <v>3807</v>
      </c>
      <c r="J1239" s="124"/>
      <c r="K1239" s="124"/>
      <c r="L1239" s="124"/>
      <c r="M1239" s="124"/>
      <c r="N1239" s="213">
        <v>0</v>
      </c>
      <c r="O1239" s="213">
        <v>21714.3</v>
      </c>
      <c r="P1239" s="124" t="s">
        <v>1315</v>
      </c>
    </row>
    <row r="1240" spans="1:16" ht="51">
      <c r="A1240" s="266" t="s">
        <v>619</v>
      </c>
      <c r="B1240" s="124"/>
      <c r="C1240" s="125" t="s">
        <v>713</v>
      </c>
      <c r="D1240" s="119">
        <v>43129</v>
      </c>
      <c r="E1240" s="120" t="s">
        <v>2653</v>
      </c>
      <c r="F1240" s="120" t="s">
        <v>3</v>
      </c>
      <c r="G1240" s="120">
        <v>1592019</v>
      </c>
      <c r="H1240" s="124"/>
      <c r="I1240" s="128" t="s">
        <v>3808</v>
      </c>
      <c r="J1240" s="124"/>
      <c r="K1240" s="124"/>
      <c r="L1240" s="124"/>
      <c r="M1240" s="124"/>
      <c r="N1240" s="213">
        <v>0</v>
      </c>
      <c r="O1240" s="213">
        <v>27</v>
      </c>
      <c r="P1240" s="124" t="s">
        <v>1315</v>
      </c>
    </row>
    <row r="1241" spans="1:16" ht="51">
      <c r="A1241" s="266" t="s">
        <v>619</v>
      </c>
      <c r="B1241" s="124"/>
      <c r="C1241" s="125" t="s">
        <v>713</v>
      </c>
      <c r="D1241" s="119">
        <v>43129</v>
      </c>
      <c r="E1241" s="120" t="s">
        <v>2654</v>
      </c>
      <c r="F1241" s="120" t="s">
        <v>3</v>
      </c>
      <c r="G1241" s="120">
        <v>1592022</v>
      </c>
      <c r="H1241" s="124"/>
      <c r="I1241" s="128" t="s">
        <v>3809</v>
      </c>
      <c r="J1241" s="124"/>
      <c r="K1241" s="124"/>
      <c r="L1241" s="124"/>
      <c r="M1241" s="124"/>
      <c r="N1241" s="213">
        <v>0</v>
      </c>
      <c r="O1241" s="213">
        <v>342707.4</v>
      </c>
      <c r="P1241" s="124" t="s">
        <v>1315</v>
      </c>
    </row>
    <row r="1242" spans="1:16" ht="38.25">
      <c r="A1242" s="266">
        <v>20</v>
      </c>
      <c r="B1242" s="124"/>
      <c r="C1242" s="125" t="s">
        <v>693</v>
      </c>
      <c r="D1242" s="119">
        <v>43129</v>
      </c>
      <c r="E1242" s="120" t="s">
        <v>2655</v>
      </c>
      <c r="F1242" s="120" t="s">
        <v>3</v>
      </c>
      <c r="G1242" s="120">
        <v>1592078</v>
      </c>
      <c r="H1242" s="124"/>
      <c r="I1242" s="128" t="s">
        <v>3810</v>
      </c>
      <c r="J1242" s="124"/>
      <c r="K1242" s="124"/>
      <c r="L1242" s="124"/>
      <c r="M1242" s="124"/>
      <c r="N1242" s="213">
        <v>0</v>
      </c>
      <c r="O1242" s="213">
        <v>20956</v>
      </c>
      <c r="P1242" s="124" t="s">
        <v>1315</v>
      </c>
    </row>
    <row r="1243" spans="1:16" ht="51">
      <c r="A1243" s="266" t="s">
        <v>619</v>
      </c>
      <c r="B1243" s="124"/>
      <c r="C1243" s="125" t="s">
        <v>713</v>
      </c>
      <c r="D1243" s="119">
        <v>43129</v>
      </c>
      <c r="E1243" s="120" t="s">
        <v>2656</v>
      </c>
      <c r="F1243" s="120" t="s">
        <v>3</v>
      </c>
      <c r="G1243" s="120">
        <v>1592112</v>
      </c>
      <c r="H1243" s="124"/>
      <c r="I1243" s="128" t="s">
        <v>3811</v>
      </c>
      <c r="J1243" s="124"/>
      <c r="K1243" s="124"/>
      <c r="L1243" s="124"/>
      <c r="M1243" s="124"/>
      <c r="N1243" s="213">
        <v>0</v>
      </c>
      <c r="O1243" s="213">
        <v>140</v>
      </c>
      <c r="P1243" s="124" t="s">
        <v>1315</v>
      </c>
    </row>
    <row r="1244" spans="1:16" ht="63.75">
      <c r="A1244" s="266">
        <v>344</v>
      </c>
      <c r="B1244" s="124"/>
      <c r="C1244" s="125" t="s">
        <v>818</v>
      </c>
      <c r="D1244" s="119">
        <v>43129</v>
      </c>
      <c r="E1244" s="120" t="s">
        <v>2657</v>
      </c>
      <c r="F1244" s="120" t="s">
        <v>3</v>
      </c>
      <c r="G1244" s="120">
        <v>1592114</v>
      </c>
      <c r="H1244" s="124"/>
      <c r="I1244" s="128" t="s">
        <v>3812</v>
      </c>
      <c r="J1244" s="124"/>
      <c r="K1244" s="124"/>
      <c r="L1244" s="124"/>
      <c r="M1244" s="124"/>
      <c r="N1244" s="213">
        <v>0</v>
      </c>
      <c r="O1244" s="213">
        <v>700</v>
      </c>
      <c r="P1244" s="124" t="s">
        <v>1315</v>
      </c>
    </row>
    <row r="1245" spans="1:16" ht="51">
      <c r="A1245" s="266">
        <v>592</v>
      </c>
      <c r="B1245" s="124"/>
      <c r="C1245" s="125" t="s">
        <v>862</v>
      </c>
      <c r="D1245" s="119">
        <v>43129</v>
      </c>
      <c r="E1245" s="120" t="s">
        <v>2658</v>
      </c>
      <c r="F1245" s="120" t="s">
        <v>3</v>
      </c>
      <c r="G1245" s="120">
        <v>1592115</v>
      </c>
      <c r="H1245" s="124"/>
      <c r="I1245" s="128" t="s">
        <v>3813</v>
      </c>
      <c r="J1245" s="124"/>
      <c r="K1245" s="124"/>
      <c r="L1245" s="124"/>
      <c r="M1245" s="124"/>
      <c r="N1245" s="213">
        <v>0</v>
      </c>
      <c r="O1245" s="213">
        <v>60</v>
      </c>
      <c r="P1245" s="124" t="s">
        <v>1315</v>
      </c>
    </row>
    <row r="1246" spans="1:16" ht="51">
      <c r="A1246" s="266" t="s">
        <v>619</v>
      </c>
      <c r="B1246" s="124"/>
      <c r="C1246" s="125" t="s">
        <v>713</v>
      </c>
      <c r="D1246" s="119">
        <v>43129</v>
      </c>
      <c r="E1246" s="120" t="s">
        <v>2659</v>
      </c>
      <c r="F1246" s="120" t="s">
        <v>3</v>
      </c>
      <c r="G1246" s="120">
        <v>1592150</v>
      </c>
      <c r="H1246" s="124"/>
      <c r="I1246" s="128" t="s">
        <v>3814</v>
      </c>
      <c r="J1246" s="124"/>
      <c r="K1246" s="124"/>
      <c r="L1246" s="124"/>
      <c r="M1246" s="124"/>
      <c r="N1246" s="213">
        <v>0</v>
      </c>
      <c r="O1246" s="213">
        <v>9006</v>
      </c>
      <c r="P1246" s="124" t="s">
        <v>1315</v>
      </c>
    </row>
    <row r="1247" spans="1:16" ht="51">
      <c r="A1247" s="266">
        <v>514</v>
      </c>
      <c r="B1247" s="124"/>
      <c r="C1247" s="125" t="s">
        <v>841</v>
      </c>
      <c r="D1247" s="119">
        <v>43129</v>
      </c>
      <c r="E1247" s="120" t="s">
        <v>2660</v>
      </c>
      <c r="F1247" s="120" t="s">
        <v>3</v>
      </c>
      <c r="G1247" s="120">
        <v>1592157</v>
      </c>
      <c r="H1247" s="124"/>
      <c r="I1247" s="128" t="s">
        <v>3815</v>
      </c>
      <c r="J1247" s="124"/>
      <c r="K1247" s="124"/>
      <c r="L1247" s="124"/>
      <c r="M1247" s="124"/>
      <c r="N1247" s="213">
        <v>0</v>
      </c>
      <c r="O1247" s="213">
        <v>11765.54</v>
      </c>
      <c r="P1247" s="124" t="s">
        <v>1315</v>
      </c>
    </row>
    <row r="1248" spans="1:16" ht="51">
      <c r="A1248" s="266">
        <v>48</v>
      </c>
      <c r="B1248" s="124"/>
      <c r="C1248" s="125" t="s">
        <v>700</v>
      </c>
      <c r="D1248" s="119">
        <v>43129</v>
      </c>
      <c r="E1248" s="120" t="s">
        <v>2661</v>
      </c>
      <c r="F1248" s="120" t="s">
        <v>3</v>
      </c>
      <c r="G1248" s="120">
        <v>1592238</v>
      </c>
      <c r="H1248" s="124"/>
      <c r="I1248" s="128" t="s">
        <v>3816</v>
      </c>
      <c r="J1248" s="124"/>
      <c r="K1248" s="124"/>
      <c r="L1248" s="124"/>
      <c r="M1248" s="124"/>
      <c r="N1248" s="213">
        <v>0</v>
      </c>
      <c r="O1248" s="213">
        <v>1.93</v>
      </c>
      <c r="P1248" s="124" t="s">
        <v>1315</v>
      </c>
    </row>
    <row r="1249" spans="1:16" ht="63.75">
      <c r="A1249" s="266">
        <v>682</v>
      </c>
      <c r="B1249" s="124"/>
      <c r="C1249" s="125" t="s">
        <v>867</v>
      </c>
      <c r="D1249" s="119">
        <v>43130</v>
      </c>
      <c r="E1249" s="120" t="s">
        <v>2662</v>
      </c>
      <c r="F1249" s="120" t="s">
        <v>3</v>
      </c>
      <c r="G1249" s="120">
        <v>1592454</v>
      </c>
      <c r="H1249" s="124"/>
      <c r="I1249" s="128" t="s">
        <v>3817</v>
      </c>
      <c r="J1249" s="124"/>
      <c r="K1249" s="124"/>
      <c r="L1249" s="124"/>
      <c r="M1249" s="124"/>
      <c r="N1249" s="213">
        <v>0</v>
      </c>
      <c r="O1249" s="213">
        <v>35</v>
      </c>
      <c r="P1249" s="124" t="s">
        <v>1315</v>
      </c>
    </row>
    <row r="1250" spans="1:16" ht="63.75">
      <c r="A1250" s="266">
        <v>682</v>
      </c>
      <c r="B1250" s="124"/>
      <c r="C1250" s="125" t="s">
        <v>867</v>
      </c>
      <c r="D1250" s="119">
        <v>43130</v>
      </c>
      <c r="E1250" s="120" t="s">
        <v>2663</v>
      </c>
      <c r="F1250" s="120" t="s">
        <v>3</v>
      </c>
      <c r="G1250" s="120">
        <v>1592459</v>
      </c>
      <c r="H1250" s="124"/>
      <c r="I1250" s="128" t="s">
        <v>3818</v>
      </c>
      <c r="J1250" s="124"/>
      <c r="K1250" s="124"/>
      <c r="L1250" s="124"/>
      <c r="M1250" s="124"/>
      <c r="N1250" s="213">
        <v>0</v>
      </c>
      <c r="O1250" s="213">
        <v>89.16</v>
      </c>
      <c r="P1250" s="124" t="s">
        <v>1315</v>
      </c>
    </row>
    <row r="1251" spans="1:16" ht="51">
      <c r="A1251" s="266">
        <v>47</v>
      </c>
      <c r="B1251" s="124"/>
      <c r="C1251" s="125" t="s">
        <v>699</v>
      </c>
      <c r="D1251" s="119">
        <v>43130</v>
      </c>
      <c r="E1251" s="120" t="s">
        <v>2664</v>
      </c>
      <c r="F1251" s="120" t="s">
        <v>3</v>
      </c>
      <c r="G1251" s="120">
        <v>1592461</v>
      </c>
      <c r="H1251" s="124"/>
      <c r="I1251" s="128" t="s">
        <v>3819</v>
      </c>
      <c r="J1251" s="124"/>
      <c r="K1251" s="124"/>
      <c r="L1251" s="124"/>
      <c r="M1251" s="124"/>
      <c r="N1251" s="213">
        <v>0</v>
      </c>
      <c r="O1251" s="213">
        <v>106691.71</v>
      </c>
      <c r="P1251" s="124" t="s">
        <v>1315</v>
      </c>
    </row>
    <row r="1252" spans="1:16" ht="63.75">
      <c r="A1252" s="266">
        <v>682</v>
      </c>
      <c r="B1252" s="124"/>
      <c r="C1252" s="125" t="s">
        <v>867</v>
      </c>
      <c r="D1252" s="119">
        <v>43130</v>
      </c>
      <c r="E1252" s="120" t="s">
        <v>2665</v>
      </c>
      <c r="F1252" s="120" t="s">
        <v>3</v>
      </c>
      <c r="G1252" s="120">
        <v>1592463</v>
      </c>
      <c r="H1252" s="124"/>
      <c r="I1252" s="128" t="s">
        <v>3820</v>
      </c>
      <c r="J1252" s="124"/>
      <c r="K1252" s="124"/>
      <c r="L1252" s="124"/>
      <c r="M1252" s="124"/>
      <c r="N1252" s="213">
        <v>0</v>
      </c>
      <c r="O1252" s="213">
        <v>132</v>
      </c>
      <c r="P1252" s="124" t="s">
        <v>1315</v>
      </c>
    </row>
    <row r="1253" spans="1:16" ht="51">
      <c r="A1253" s="266">
        <v>593</v>
      </c>
      <c r="B1253" s="124"/>
      <c r="C1253" s="125" t="s">
        <v>863</v>
      </c>
      <c r="D1253" s="119">
        <v>43130</v>
      </c>
      <c r="E1253" s="120" t="s">
        <v>2666</v>
      </c>
      <c r="F1253" s="120" t="s">
        <v>3</v>
      </c>
      <c r="G1253" s="120">
        <v>1592472</v>
      </c>
      <c r="H1253" s="124"/>
      <c r="I1253" s="128" t="s">
        <v>3821</v>
      </c>
      <c r="J1253" s="124"/>
      <c r="K1253" s="124"/>
      <c r="L1253" s="124"/>
      <c r="M1253" s="124"/>
      <c r="N1253" s="213">
        <v>0</v>
      </c>
      <c r="O1253" s="213">
        <v>367155.64</v>
      </c>
      <c r="P1253" s="124" t="s">
        <v>1315</v>
      </c>
    </row>
    <row r="1254" spans="1:16" ht="63.75">
      <c r="A1254" s="266" t="s">
        <v>619</v>
      </c>
      <c r="B1254" s="124"/>
      <c r="C1254" s="125" t="s">
        <v>713</v>
      </c>
      <c r="D1254" s="119">
        <v>43130</v>
      </c>
      <c r="E1254" s="120" t="s">
        <v>2667</v>
      </c>
      <c r="F1254" s="120" t="s">
        <v>3</v>
      </c>
      <c r="G1254" s="120">
        <v>1592473</v>
      </c>
      <c r="H1254" s="124"/>
      <c r="I1254" s="128" t="s">
        <v>3822</v>
      </c>
      <c r="J1254" s="124"/>
      <c r="K1254" s="124"/>
      <c r="L1254" s="124"/>
      <c r="M1254" s="124"/>
      <c r="N1254" s="213">
        <v>0</v>
      </c>
      <c r="O1254" s="213">
        <v>96</v>
      </c>
      <c r="P1254" s="124" t="s">
        <v>1315</v>
      </c>
    </row>
    <row r="1255" spans="1:16" ht="51">
      <c r="A1255" s="266">
        <v>593</v>
      </c>
      <c r="B1255" s="124"/>
      <c r="C1255" s="125" t="s">
        <v>863</v>
      </c>
      <c r="D1255" s="119">
        <v>43130</v>
      </c>
      <c r="E1255" s="120" t="s">
        <v>2668</v>
      </c>
      <c r="F1255" s="120" t="s">
        <v>3</v>
      </c>
      <c r="G1255" s="120">
        <v>1592474</v>
      </c>
      <c r="H1255" s="124"/>
      <c r="I1255" s="128" t="s">
        <v>3823</v>
      </c>
      <c r="J1255" s="124"/>
      <c r="K1255" s="124"/>
      <c r="L1255" s="124"/>
      <c r="M1255" s="124"/>
      <c r="N1255" s="213">
        <v>0</v>
      </c>
      <c r="O1255" s="213">
        <v>203341.03</v>
      </c>
      <c r="P1255" s="124" t="s">
        <v>1315</v>
      </c>
    </row>
    <row r="1256" spans="1:16" ht="63.75">
      <c r="A1256" s="266" t="s">
        <v>619</v>
      </c>
      <c r="B1256" s="124"/>
      <c r="C1256" s="125" t="s">
        <v>713</v>
      </c>
      <c r="D1256" s="119">
        <v>43130</v>
      </c>
      <c r="E1256" s="120" t="s">
        <v>2669</v>
      </c>
      <c r="F1256" s="120" t="s">
        <v>3</v>
      </c>
      <c r="G1256" s="120">
        <v>1592475</v>
      </c>
      <c r="H1256" s="124"/>
      <c r="I1256" s="128" t="s">
        <v>3824</v>
      </c>
      <c r="J1256" s="124"/>
      <c r="K1256" s="124"/>
      <c r="L1256" s="124"/>
      <c r="M1256" s="124"/>
      <c r="N1256" s="213">
        <v>0</v>
      </c>
      <c r="O1256" s="213">
        <v>216</v>
      </c>
      <c r="P1256" s="124" t="s">
        <v>1315</v>
      </c>
    </row>
    <row r="1257" spans="1:16" ht="51">
      <c r="A1257" s="266" t="s">
        <v>619</v>
      </c>
      <c r="B1257" s="124"/>
      <c r="C1257" s="125" t="s">
        <v>713</v>
      </c>
      <c r="D1257" s="119">
        <v>43130</v>
      </c>
      <c r="E1257" s="120" t="s">
        <v>2670</v>
      </c>
      <c r="F1257" s="120" t="s">
        <v>3</v>
      </c>
      <c r="G1257" s="120">
        <v>1592379</v>
      </c>
      <c r="H1257" s="124"/>
      <c r="I1257" s="128" t="s">
        <v>3825</v>
      </c>
      <c r="J1257" s="124"/>
      <c r="K1257" s="124"/>
      <c r="L1257" s="124"/>
      <c r="M1257" s="124"/>
      <c r="N1257" s="213">
        <v>0</v>
      </c>
      <c r="O1257" s="213">
        <v>140</v>
      </c>
      <c r="P1257" s="124" t="s">
        <v>1315</v>
      </c>
    </row>
    <row r="1258" spans="1:16" ht="51">
      <c r="A1258" s="266" t="s">
        <v>619</v>
      </c>
      <c r="B1258" s="124"/>
      <c r="C1258" s="125" t="s">
        <v>713</v>
      </c>
      <c r="D1258" s="119">
        <v>43130</v>
      </c>
      <c r="E1258" s="120" t="s">
        <v>2671</v>
      </c>
      <c r="F1258" s="120" t="s">
        <v>3</v>
      </c>
      <c r="G1258" s="120">
        <v>1592380</v>
      </c>
      <c r="H1258" s="124"/>
      <c r="I1258" s="128" t="s">
        <v>3826</v>
      </c>
      <c r="J1258" s="124"/>
      <c r="K1258" s="124"/>
      <c r="L1258" s="124"/>
      <c r="M1258" s="124"/>
      <c r="N1258" s="213">
        <v>0</v>
      </c>
      <c r="O1258" s="213">
        <v>140</v>
      </c>
      <c r="P1258" s="124" t="s">
        <v>1315</v>
      </c>
    </row>
    <row r="1259" spans="1:16" ht="51">
      <c r="A1259" s="266" t="s">
        <v>619</v>
      </c>
      <c r="B1259" s="124"/>
      <c r="C1259" s="125" t="s">
        <v>713</v>
      </c>
      <c r="D1259" s="119">
        <v>43130</v>
      </c>
      <c r="E1259" s="120" t="s">
        <v>2672</v>
      </c>
      <c r="F1259" s="120" t="s">
        <v>3</v>
      </c>
      <c r="G1259" s="120">
        <v>1592430</v>
      </c>
      <c r="H1259" s="124"/>
      <c r="I1259" s="128" t="s">
        <v>3827</v>
      </c>
      <c r="J1259" s="124"/>
      <c r="K1259" s="124"/>
      <c r="L1259" s="124"/>
      <c r="M1259" s="124"/>
      <c r="N1259" s="213">
        <v>0</v>
      </c>
      <c r="O1259" s="213">
        <v>505.03</v>
      </c>
      <c r="P1259" s="124" t="s">
        <v>1315</v>
      </c>
    </row>
    <row r="1260" spans="1:16" ht="51">
      <c r="A1260" s="266" t="s">
        <v>619</v>
      </c>
      <c r="B1260" s="124"/>
      <c r="C1260" s="125" t="s">
        <v>713</v>
      </c>
      <c r="D1260" s="119">
        <v>43130</v>
      </c>
      <c r="E1260" s="120" t="s">
        <v>2673</v>
      </c>
      <c r="F1260" s="120" t="s">
        <v>3</v>
      </c>
      <c r="G1260" s="120">
        <v>1592431</v>
      </c>
      <c r="H1260" s="124"/>
      <c r="I1260" s="128" t="s">
        <v>3828</v>
      </c>
      <c r="J1260" s="124"/>
      <c r="K1260" s="124"/>
      <c r="L1260" s="124"/>
      <c r="M1260" s="124"/>
      <c r="N1260" s="213">
        <v>0</v>
      </c>
      <c r="O1260" s="213">
        <v>631.87</v>
      </c>
      <c r="P1260" s="124" t="s">
        <v>1315</v>
      </c>
    </row>
    <row r="1261" spans="1:16" ht="51">
      <c r="A1261" s="266" t="s">
        <v>619</v>
      </c>
      <c r="B1261" s="124"/>
      <c r="C1261" s="125" t="s">
        <v>713</v>
      </c>
      <c r="D1261" s="119">
        <v>43130</v>
      </c>
      <c r="E1261" s="120" t="s">
        <v>2674</v>
      </c>
      <c r="F1261" s="120" t="s">
        <v>3</v>
      </c>
      <c r="G1261" s="120">
        <v>1592433</v>
      </c>
      <c r="H1261" s="124"/>
      <c r="I1261" s="128" t="s">
        <v>3829</v>
      </c>
      <c r="J1261" s="124"/>
      <c r="K1261" s="124"/>
      <c r="L1261" s="124"/>
      <c r="M1261" s="124"/>
      <c r="N1261" s="213">
        <v>0</v>
      </c>
      <c r="O1261" s="213">
        <v>631.87</v>
      </c>
      <c r="P1261" s="124" t="s">
        <v>1315</v>
      </c>
    </row>
    <row r="1262" spans="1:16" ht="51">
      <c r="A1262" s="266" t="s">
        <v>619</v>
      </c>
      <c r="B1262" s="124"/>
      <c r="C1262" s="125" t="s">
        <v>713</v>
      </c>
      <c r="D1262" s="119">
        <v>43130</v>
      </c>
      <c r="E1262" s="120" t="s">
        <v>2675</v>
      </c>
      <c r="F1262" s="120" t="s">
        <v>3</v>
      </c>
      <c r="G1262" s="120">
        <v>1592434</v>
      </c>
      <c r="H1262" s="124"/>
      <c r="I1262" s="128" t="s">
        <v>3830</v>
      </c>
      <c r="J1262" s="124"/>
      <c r="K1262" s="124"/>
      <c r="L1262" s="124"/>
      <c r="M1262" s="124"/>
      <c r="N1262" s="213">
        <v>0</v>
      </c>
      <c r="O1262" s="213">
        <v>50408.28</v>
      </c>
      <c r="P1262" s="124" t="s">
        <v>1315</v>
      </c>
    </row>
    <row r="1263" spans="1:16" ht="51">
      <c r="A1263" s="266" t="s">
        <v>619</v>
      </c>
      <c r="B1263" s="124"/>
      <c r="C1263" s="125" t="s">
        <v>713</v>
      </c>
      <c r="D1263" s="119">
        <v>43130</v>
      </c>
      <c r="E1263" s="120" t="s">
        <v>2676</v>
      </c>
      <c r="F1263" s="120" t="s">
        <v>3</v>
      </c>
      <c r="G1263" s="120">
        <v>1592440</v>
      </c>
      <c r="H1263" s="124"/>
      <c r="I1263" s="128" t="s">
        <v>3831</v>
      </c>
      <c r="J1263" s="124"/>
      <c r="K1263" s="124"/>
      <c r="L1263" s="124"/>
      <c r="M1263" s="124"/>
      <c r="N1263" s="213">
        <v>0</v>
      </c>
      <c r="O1263" s="213">
        <v>140</v>
      </c>
      <c r="P1263" s="124" t="s">
        <v>1315</v>
      </c>
    </row>
    <row r="1264" spans="1:16" ht="51">
      <c r="A1264" s="266" t="s">
        <v>619</v>
      </c>
      <c r="B1264" s="124"/>
      <c r="C1264" s="125" t="s">
        <v>713</v>
      </c>
      <c r="D1264" s="119">
        <v>43130</v>
      </c>
      <c r="E1264" s="120" t="s">
        <v>2677</v>
      </c>
      <c r="F1264" s="120" t="s">
        <v>3</v>
      </c>
      <c r="G1264" s="120">
        <v>1592444</v>
      </c>
      <c r="H1264" s="124"/>
      <c r="I1264" s="128" t="s">
        <v>3832</v>
      </c>
      <c r="J1264" s="124"/>
      <c r="K1264" s="124"/>
      <c r="L1264" s="124"/>
      <c r="M1264" s="124"/>
      <c r="N1264" s="213">
        <v>0</v>
      </c>
      <c r="O1264" s="213">
        <v>67.13</v>
      </c>
      <c r="P1264" s="124" t="s">
        <v>1315</v>
      </c>
    </row>
    <row r="1265" spans="1:16" ht="51">
      <c r="A1265" s="266" t="s">
        <v>619</v>
      </c>
      <c r="B1265" s="124"/>
      <c r="C1265" s="125" t="s">
        <v>713</v>
      </c>
      <c r="D1265" s="119">
        <v>43130</v>
      </c>
      <c r="E1265" s="120" t="s">
        <v>2678</v>
      </c>
      <c r="F1265" s="120" t="s">
        <v>3</v>
      </c>
      <c r="G1265" s="120">
        <v>1592447</v>
      </c>
      <c r="H1265" s="124"/>
      <c r="I1265" s="128" t="s">
        <v>3833</v>
      </c>
      <c r="J1265" s="124"/>
      <c r="K1265" s="124"/>
      <c r="L1265" s="124"/>
      <c r="M1265" s="124"/>
      <c r="N1265" s="213">
        <v>0</v>
      </c>
      <c r="O1265" s="213">
        <v>67.13</v>
      </c>
      <c r="P1265" s="124" t="s">
        <v>1315</v>
      </c>
    </row>
    <row r="1266" spans="1:16" ht="51">
      <c r="A1266" s="266" t="s">
        <v>619</v>
      </c>
      <c r="B1266" s="124"/>
      <c r="C1266" s="125" t="s">
        <v>713</v>
      </c>
      <c r="D1266" s="119">
        <v>43130</v>
      </c>
      <c r="E1266" s="120" t="s">
        <v>2679</v>
      </c>
      <c r="F1266" s="120" t="s">
        <v>3</v>
      </c>
      <c r="G1266" s="120">
        <v>1592448</v>
      </c>
      <c r="H1266" s="124"/>
      <c r="I1266" s="128" t="s">
        <v>3834</v>
      </c>
      <c r="J1266" s="124"/>
      <c r="K1266" s="124"/>
      <c r="L1266" s="124"/>
      <c r="M1266" s="124"/>
      <c r="N1266" s="213">
        <v>0</v>
      </c>
      <c r="O1266" s="213">
        <v>3826</v>
      </c>
      <c r="P1266" s="124" t="s">
        <v>1315</v>
      </c>
    </row>
    <row r="1267" spans="1:16" ht="51">
      <c r="A1267" s="266" t="s">
        <v>619</v>
      </c>
      <c r="B1267" s="124"/>
      <c r="C1267" s="125" t="s">
        <v>713</v>
      </c>
      <c r="D1267" s="119">
        <v>43130</v>
      </c>
      <c r="E1267" s="120" t="s">
        <v>2680</v>
      </c>
      <c r="F1267" s="120" t="s">
        <v>3</v>
      </c>
      <c r="G1267" s="120">
        <v>1592451</v>
      </c>
      <c r="H1267" s="124"/>
      <c r="I1267" s="128" t="s">
        <v>3835</v>
      </c>
      <c r="J1267" s="124"/>
      <c r="K1267" s="124"/>
      <c r="L1267" s="124"/>
      <c r="M1267" s="124"/>
      <c r="N1267" s="213">
        <v>0</v>
      </c>
      <c r="O1267" s="213">
        <v>3826</v>
      </c>
      <c r="P1267" s="124" t="s">
        <v>1315</v>
      </c>
    </row>
    <row r="1268" spans="1:16" ht="51">
      <c r="A1268" s="266" t="s">
        <v>619</v>
      </c>
      <c r="B1268" s="124"/>
      <c r="C1268" s="125" t="s">
        <v>713</v>
      </c>
      <c r="D1268" s="119">
        <v>43130</v>
      </c>
      <c r="E1268" s="120" t="s">
        <v>2681</v>
      </c>
      <c r="F1268" s="120" t="s">
        <v>3</v>
      </c>
      <c r="G1268" s="120">
        <v>1592466</v>
      </c>
      <c r="H1268" s="124"/>
      <c r="I1268" s="128" t="s">
        <v>3836</v>
      </c>
      <c r="J1268" s="124"/>
      <c r="K1268" s="124"/>
      <c r="L1268" s="124"/>
      <c r="M1268" s="124"/>
      <c r="N1268" s="213">
        <v>0</v>
      </c>
      <c r="O1268" s="213">
        <v>12</v>
      </c>
      <c r="P1268" s="124" t="s">
        <v>1315</v>
      </c>
    </row>
    <row r="1269" spans="1:16" ht="51">
      <c r="A1269" s="266" t="s">
        <v>619</v>
      </c>
      <c r="B1269" s="124"/>
      <c r="C1269" s="125" t="s">
        <v>713</v>
      </c>
      <c r="D1269" s="119">
        <v>43130</v>
      </c>
      <c r="E1269" s="120" t="s">
        <v>2682</v>
      </c>
      <c r="F1269" s="120" t="s">
        <v>3</v>
      </c>
      <c r="G1269" s="120">
        <v>1592467</v>
      </c>
      <c r="H1269" s="124"/>
      <c r="I1269" s="128" t="s">
        <v>3837</v>
      </c>
      <c r="J1269" s="124"/>
      <c r="K1269" s="124"/>
      <c r="L1269" s="124"/>
      <c r="M1269" s="124"/>
      <c r="N1269" s="213">
        <v>0</v>
      </c>
      <c r="O1269" s="213">
        <v>140</v>
      </c>
      <c r="P1269" s="124" t="s">
        <v>1315</v>
      </c>
    </row>
    <row r="1270" spans="1:16" ht="38.25">
      <c r="A1270" s="266">
        <v>592</v>
      </c>
      <c r="B1270" s="124"/>
      <c r="C1270" s="125" t="s">
        <v>862</v>
      </c>
      <c r="D1270" s="119">
        <v>43130</v>
      </c>
      <c r="E1270" s="120" t="s">
        <v>2683</v>
      </c>
      <c r="F1270" s="120" t="s">
        <v>3</v>
      </c>
      <c r="G1270" s="120">
        <v>1592488</v>
      </c>
      <c r="H1270" s="124"/>
      <c r="I1270" s="128" t="s">
        <v>3838</v>
      </c>
      <c r="J1270" s="124"/>
      <c r="K1270" s="124"/>
      <c r="L1270" s="124"/>
      <c r="M1270" s="124"/>
      <c r="N1270" s="213">
        <v>0</v>
      </c>
      <c r="O1270" s="213">
        <v>138.25</v>
      </c>
      <c r="P1270" s="124" t="s">
        <v>1315</v>
      </c>
    </row>
    <row r="1271" spans="1:16" ht="38.25">
      <c r="A1271" s="266">
        <v>30</v>
      </c>
      <c r="B1271" s="124"/>
      <c r="C1271" s="125" t="s">
        <v>695</v>
      </c>
      <c r="D1271" s="119">
        <v>43130</v>
      </c>
      <c r="E1271" s="120" t="s">
        <v>2684</v>
      </c>
      <c r="F1271" s="120" t="s">
        <v>3</v>
      </c>
      <c r="G1271" s="120">
        <v>1592538</v>
      </c>
      <c r="H1271" s="124"/>
      <c r="I1271" s="128" t="s">
        <v>3839</v>
      </c>
      <c r="J1271" s="124"/>
      <c r="K1271" s="124"/>
      <c r="L1271" s="124"/>
      <c r="M1271" s="124"/>
      <c r="N1271" s="213">
        <v>0</v>
      </c>
      <c r="O1271" s="213">
        <v>25000</v>
      </c>
      <c r="P1271" s="124" t="s">
        <v>1315</v>
      </c>
    </row>
    <row r="1272" spans="1:16" ht="38.25">
      <c r="A1272" s="266">
        <v>20</v>
      </c>
      <c r="B1272" s="124"/>
      <c r="C1272" s="125" t="s">
        <v>693</v>
      </c>
      <c r="D1272" s="119">
        <v>43130</v>
      </c>
      <c r="E1272" s="120" t="s">
        <v>2685</v>
      </c>
      <c r="F1272" s="120" t="s">
        <v>3</v>
      </c>
      <c r="G1272" s="120">
        <v>1592571</v>
      </c>
      <c r="H1272" s="124"/>
      <c r="I1272" s="128" t="s">
        <v>3840</v>
      </c>
      <c r="J1272" s="124"/>
      <c r="K1272" s="124"/>
      <c r="L1272" s="124"/>
      <c r="M1272" s="124"/>
      <c r="N1272" s="213">
        <v>0</v>
      </c>
      <c r="O1272" s="213">
        <v>120</v>
      </c>
      <c r="P1272" s="124" t="s">
        <v>1315</v>
      </c>
    </row>
    <row r="1273" spans="1:16" ht="38.25">
      <c r="A1273" s="266">
        <v>20</v>
      </c>
      <c r="B1273" s="124"/>
      <c r="C1273" s="125" t="s">
        <v>693</v>
      </c>
      <c r="D1273" s="119">
        <v>43130</v>
      </c>
      <c r="E1273" s="120" t="s">
        <v>2686</v>
      </c>
      <c r="F1273" s="120" t="s">
        <v>3</v>
      </c>
      <c r="G1273" s="120">
        <v>1592576</v>
      </c>
      <c r="H1273" s="124"/>
      <c r="I1273" s="128" t="s">
        <v>3841</v>
      </c>
      <c r="J1273" s="124"/>
      <c r="K1273" s="124"/>
      <c r="L1273" s="124"/>
      <c r="M1273" s="124"/>
      <c r="N1273" s="213">
        <v>0</v>
      </c>
      <c r="O1273" s="213">
        <v>120</v>
      </c>
      <c r="P1273" s="124" t="s">
        <v>1315</v>
      </c>
    </row>
    <row r="1274" spans="1:16" ht="51">
      <c r="A1274" s="266" t="s">
        <v>619</v>
      </c>
      <c r="B1274" s="124"/>
      <c r="C1274" s="125" t="s">
        <v>713</v>
      </c>
      <c r="D1274" s="119">
        <v>43130</v>
      </c>
      <c r="E1274" s="120" t="s">
        <v>2687</v>
      </c>
      <c r="F1274" s="120" t="s">
        <v>3</v>
      </c>
      <c r="G1274" s="120">
        <v>1592581</v>
      </c>
      <c r="H1274" s="124"/>
      <c r="I1274" s="128" t="s">
        <v>3842</v>
      </c>
      <c r="J1274" s="124"/>
      <c r="K1274" s="124"/>
      <c r="L1274" s="124"/>
      <c r="M1274" s="124"/>
      <c r="N1274" s="213">
        <v>0</v>
      </c>
      <c r="O1274" s="213">
        <v>199.54</v>
      </c>
      <c r="P1274" s="124" t="s">
        <v>1315</v>
      </c>
    </row>
    <row r="1275" spans="1:16" ht="51">
      <c r="A1275" s="266" t="s">
        <v>619</v>
      </c>
      <c r="B1275" s="124"/>
      <c r="C1275" s="125" t="s">
        <v>713</v>
      </c>
      <c r="D1275" s="119">
        <v>43130</v>
      </c>
      <c r="E1275" s="120" t="s">
        <v>2688</v>
      </c>
      <c r="F1275" s="120" t="s">
        <v>3</v>
      </c>
      <c r="G1275" s="120">
        <v>1592584</v>
      </c>
      <c r="H1275" s="124"/>
      <c r="I1275" s="128" t="s">
        <v>3843</v>
      </c>
      <c r="J1275" s="124"/>
      <c r="K1275" s="124"/>
      <c r="L1275" s="124"/>
      <c r="M1275" s="124"/>
      <c r="N1275" s="213">
        <v>0</v>
      </c>
      <c r="O1275" s="213">
        <v>140</v>
      </c>
      <c r="P1275" s="124" t="s">
        <v>1315</v>
      </c>
    </row>
    <row r="1276" spans="1:16" ht="51">
      <c r="A1276" s="266">
        <v>20</v>
      </c>
      <c r="B1276" s="124"/>
      <c r="C1276" s="125" t="s">
        <v>693</v>
      </c>
      <c r="D1276" s="119">
        <v>43130</v>
      </c>
      <c r="E1276" s="120" t="s">
        <v>2689</v>
      </c>
      <c r="F1276" s="120" t="s">
        <v>3</v>
      </c>
      <c r="G1276" s="120">
        <v>1592587</v>
      </c>
      <c r="H1276" s="124"/>
      <c r="I1276" s="128" t="s">
        <v>3844</v>
      </c>
      <c r="J1276" s="124"/>
      <c r="K1276" s="124"/>
      <c r="L1276" s="124"/>
      <c r="M1276" s="124"/>
      <c r="N1276" s="213">
        <v>0</v>
      </c>
      <c r="O1276" s="213">
        <v>120</v>
      </c>
      <c r="P1276" s="124" t="s">
        <v>1315</v>
      </c>
    </row>
    <row r="1277" spans="1:16" ht="51">
      <c r="A1277" s="266" t="s">
        <v>619</v>
      </c>
      <c r="B1277" s="124"/>
      <c r="C1277" s="125" t="s">
        <v>713</v>
      </c>
      <c r="D1277" s="119">
        <v>43130</v>
      </c>
      <c r="E1277" s="120" t="s">
        <v>2690</v>
      </c>
      <c r="F1277" s="120" t="s">
        <v>3</v>
      </c>
      <c r="G1277" s="120">
        <v>1592601</v>
      </c>
      <c r="H1277" s="124"/>
      <c r="I1277" s="128" t="s">
        <v>3845</v>
      </c>
      <c r="J1277" s="124"/>
      <c r="K1277" s="124"/>
      <c r="L1277" s="124"/>
      <c r="M1277" s="124"/>
      <c r="N1277" s="213">
        <v>0</v>
      </c>
      <c r="O1277" s="213">
        <v>267.3</v>
      </c>
      <c r="P1277" s="124" t="s">
        <v>1315</v>
      </c>
    </row>
    <row r="1278" spans="1:16" ht="51">
      <c r="A1278" s="266">
        <v>287</v>
      </c>
      <c r="B1278" s="124"/>
      <c r="C1278" s="125" t="s">
        <v>790</v>
      </c>
      <c r="D1278" s="119">
        <v>43130</v>
      </c>
      <c r="E1278" s="120" t="s">
        <v>2691</v>
      </c>
      <c r="F1278" s="120" t="s">
        <v>3</v>
      </c>
      <c r="G1278" s="120">
        <v>1592615</v>
      </c>
      <c r="H1278" s="124"/>
      <c r="I1278" s="128" t="s">
        <v>3846</v>
      </c>
      <c r="J1278" s="124"/>
      <c r="K1278" s="124"/>
      <c r="L1278" s="124"/>
      <c r="M1278" s="124"/>
      <c r="N1278" s="213">
        <v>0</v>
      </c>
      <c r="O1278" s="213">
        <v>1719.59</v>
      </c>
      <c r="P1278" s="124" t="s">
        <v>1315</v>
      </c>
    </row>
    <row r="1279" spans="1:16" ht="63.75">
      <c r="A1279" s="266">
        <v>310</v>
      </c>
      <c r="B1279" s="124"/>
      <c r="C1279" s="125" t="s">
        <v>807</v>
      </c>
      <c r="D1279" s="119">
        <v>43130</v>
      </c>
      <c r="E1279" s="120" t="s">
        <v>2692</v>
      </c>
      <c r="F1279" s="120" t="s">
        <v>3</v>
      </c>
      <c r="G1279" s="120">
        <v>1592631</v>
      </c>
      <c r="H1279" s="124"/>
      <c r="I1279" s="128" t="s">
        <v>3847</v>
      </c>
      <c r="J1279" s="124"/>
      <c r="K1279" s="124"/>
      <c r="L1279" s="124"/>
      <c r="M1279" s="124"/>
      <c r="N1279" s="213">
        <v>0</v>
      </c>
      <c r="O1279" s="213">
        <v>371</v>
      </c>
      <c r="P1279" s="124" t="s">
        <v>1315</v>
      </c>
    </row>
    <row r="1280" spans="1:16" ht="51">
      <c r="A1280" s="266" t="s">
        <v>619</v>
      </c>
      <c r="B1280" s="124"/>
      <c r="C1280" s="125" t="s">
        <v>713</v>
      </c>
      <c r="D1280" s="119">
        <v>43130</v>
      </c>
      <c r="E1280" s="120" t="s">
        <v>2693</v>
      </c>
      <c r="F1280" s="120" t="s">
        <v>3</v>
      </c>
      <c r="G1280" s="120">
        <v>1592632</v>
      </c>
      <c r="H1280" s="124"/>
      <c r="I1280" s="128" t="s">
        <v>3848</v>
      </c>
      <c r="J1280" s="124"/>
      <c r="K1280" s="124"/>
      <c r="L1280" s="124"/>
      <c r="M1280" s="124"/>
      <c r="N1280" s="213">
        <v>0</v>
      </c>
      <c r="O1280" s="213">
        <v>15.15</v>
      </c>
      <c r="P1280" s="124" t="s">
        <v>1315</v>
      </c>
    </row>
    <row r="1281" spans="1:16" ht="51">
      <c r="A1281" s="266" t="s">
        <v>619</v>
      </c>
      <c r="B1281" s="124"/>
      <c r="C1281" s="125" t="s">
        <v>713</v>
      </c>
      <c r="D1281" s="119">
        <v>43130</v>
      </c>
      <c r="E1281" s="120" t="s">
        <v>2694</v>
      </c>
      <c r="F1281" s="120" t="s">
        <v>3</v>
      </c>
      <c r="G1281" s="120">
        <v>1592638</v>
      </c>
      <c r="H1281" s="124"/>
      <c r="I1281" s="128" t="s">
        <v>3849</v>
      </c>
      <c r="J1281" s="124"/>
      <c r="K1281" s="124"/>
      <c r="L1281" s="124"/>
      <c r="M1281" s="124"/>
      <c r="N1281" s="213">
        <v>0</v>
      </c>
      <c r="O1281" s="213">
        <v>199.15</v>
      </c>
      <c r="P1281" s="124" t="s">
        <v>1315</v>
      </c>
    </row>
    <row r="1282" spans="1:16" ht="51">
      <c r="A1282" s="266" t="s">
        <v>619</v>
      </c>
      <c r="B1282" s="124"/>
      <c r="C1282" s="125" t="s">
        <v>713</v>
      </c>
      <c r="D1282" s="119">
        <v>43130</v>
      </c>
      <c r="E1282" s="120" t="s">
        <v>2695</v>
      </c>
      <c r="F1282" s="120" t="s">
        <v>3</v>
      </c>
      <c r="G1282" s="120">
        <v>1592642</v>
      </c>
      <c r="H1282" s="124"/>
      <c r="I1282" s="128" t="s">
        <v>3850</v>
      </c>
      <c r="J1282" s="124"/>
      <c r="K1282" s="124"/>
      <c r="L1282" s="124"/>
      <c r="M1282" s="124"/>
      <c r="N1282" s="213">
        <v>0</v>
      </c>
      <c r="O1282" s="213">
        <v>105.95</v>
      </c>
      <c r="P1282" s="124" t="s">
        <v>1315</v>
      </c>
    </row>
    <row r="1283" spans="1:16" ht="51">
      <c r="A1283" s="266" t="s">
        <v>619</v>
      </c>
      <c r="B1283" s="124"/>
      <c r="C1283" s="125" t="s">
        <v>713</v>
      </c>
      <c r="D1283" s="119">
        <v>43130</v>
      </c>
      <c r="E1283" s="120" t="s">
        <v>2696</v>
      </c>
      <c r="F1283" s="120" t="s">
        <v>3</v>
      </c>
      <c r="G1283" s="120">
        <v>1592643</v>
      </c>
      <c r="H1283" s="124"/>
      <c r="I1283" s="128" t="s">
        <v>3851</v>
      </c>
      <c r="J1283" s="124"/>
      <c r="K1283" s="124"/>
      <c r="L1283" s="124"/>
      <c r="M1283" s="124"/>
      <c r="N1283" s="213">
        <v>0</v>
      </c>
      <c r="O1283" s="213">
        <v>25.31</v>
      </c>
      <c r="P1283" s="124" t="s">
        <v>1315</v>
      </c>
    </row>
    <row r="1284" spans="1:16" ht="51">
      <c r="A1284" s="266" t="s">
        <v>619</v>
      </c>
      <c r="B1284" s="124"/>
      <c r="C1284" s="125" t="s">
        <v>713</v>
      </c>
      <c r="D1284" s="119">
        <v>43130</v>
      </c>
      <c r="E1284" s="120" t="s">
        <v>2697</v>
      </c>
      <c r="F1284" s="120" t="s">
        <v>3</v>
      </c>
      <c r="G1284" s="120">
        <v>1592645</v>
      </c>
      <c r="H1284" s="124"/>
      <c r="I1284" s="128" t="s">
        <v>3852</v>
      </c>
      <c r="J1284" s="124"/>
      <c r="K1284" s="124"/>
      <c r="L1284" s="124"/>
      <c r="M1284" s="124"/>
      <c r="N1284" s="213">
        <v>0</v>
      </c>
      <c r="O1284" s="213">
        <v>15.22</v>
      </c>
      <c r="P1284" s="124" t="s">
        <v>1315</v>
      </c>
    </row>
    <row r="1285" spans="1:16" ht="51">
      <c r="A1285" s="266">
        <v>592</v>
      </c>
      <c r="B1285" s="124"/>
      <c r="C1285" s="125" t="s">
        <v>862</v>
      </c>
      <c r="D1285" s="119">
        <v>43130</v>
      </c>
      <c r="E1285" s="120" t="s">
        <v>2698</v>
      </c>
      <c r="F1285" s="120" t="s">
        <v>3</v>
      </c>
      <c r="G1285" s="120">
        <v>1592649</v>
      </c>
      <c r="H1285" s="124"/>
      <c r="I1285" s="128" t="s">
        <v>3853</v>
      </c>
      <c r="J1285" s="124"/>
      <c r="K1285" s="124"/>
      <c r="L1285" s="124"/>
      <c r="M1285" s="124"/>
      <c r="N1285" s="213">
        <v>0</v>
      </c>
      <c r="O1285" s="213">
        <v>555.88</v>
      </c>
      <c r="P1285" s="124" t="s">
        <v>1315</v>
      </c>
    </row>
    <row r="1286" spans="1:16" ht="51">
      <c r="A1286" s="266">
        <v>592</v>
      </c>
      <c r="B1286" s="124"/>
      <c r="C1286" s="125" t="s">
        <v>862</v>
      </c>
      <c r="D1286" s="119">
        <v>43130</v>
      </c>
      <c r="E1286" s="120" t="s">
        <v>2699</v>
      </c>
      <c r="F1286" s="120" t="s">
        <v>3</v>
      </c>
      <c r="G1286" s="120">
        <v>1592650</v>
      </c>
      <c r="H1286" s="124"/>
      <c r="I1286" s="128" t="s">
        <v>3854</v>
      </c>
      <c r="J1286" s="124"/>
      <c r="K1286" s="124"/>
      <c r="L1286" s="124"/>
      <c r="M1286" s="124"/>
      <c r="N1286" s="213">
        <v>0</v>
      </c>
      <c r="O1286" s="213">
        <v>102.02</v>
      </c>
      <c r="P1286" s="124" t="s">
        <v>1315</v>
      </c>
    </row>
    <row r="1287" spans="1:16" ht="51">
      <c r="A1287" s="266">
        <v>592</v>
      </c>
      <c r="B1287" s="124"/>
      <c r="C1287" s="125" t="s">
        <v>862</v>
      </c>
      <c r="D1287" s="119">
        <v>43130</v>
      </c>
      <c r="E1287" s="120" t="s">
        <v>2700</v>
      </c>
      <c r="F1287" s="120" t="s">
        <v>3</v>
      </c>
      <c r="G1287" s="120">
        <v>1592651</v>
      </c>
      <c r="H1287" s="124"/>
      <c r="I1287" s="128" t="s">
        <v>3855</v>
      </c>
      <c r="J1287" s="124"/>
      <c r="K1287" s="124"/>
      <c r="L1287" s="124"/>
      <c r="M1287" s="124"/>
      <c r="N1287" s="213">
        <v>0</v>
      </c>
      <c r="O1287" s="213">
        <v>1082.78</v>
      </c>
      <c r="P1287" s="124" t="s">
        <v>1315</v>
      </c>
    </row>
    <row r="1288" spans="1:16" ht="51">
      <c r="A1288" s="266">
        <v>526</v>
      </c>
      <c r="B1288" s="124"/>
      <c r="C1288" s="125" t="s">
        <v>846</v>
      </c>
      <c r="D1288" s="119">
        <v>43130</v>
      </c>
      <c r="E1288" s="120" t="s">
        <v>2701</v>
      </c>
      <c r="F1288" s="120" t="s">
        <v>3</v>
      </c>
      <c r="G1288" s="120">
        <v>1592687</v>
      </c>
      <c r="H1288" s="124"/>
      <c r="I1288" s="128" t="s">
        <v>3856</v>
      </c>
      <c r="J1288" s="124"/>
      <c r="K1288" s="124"/>
      <c r="L1288" s="124"/>
      <c r="M1288" s="124"/>
      <c r="N1288" s="213">
        <v>0</v>
      </c>
      <c r="O1288" s="213">
        <v>8502</v>
      </c>
      <c r="P1288" s="124" t="s">
        <v>1315</v>
      </c>
    </row>
    <row r="1289" spans="1:16" ht="38.25">
      <c r="A1289" s="266">
        <v>254</v>
      </c>
      <c r="B1289" s="124"/>
      <c r="C1289" s="125" t="s">
        <v>779</v>
      </c>
      <c r="D1289" s="119">
        <v>43130</v>
      </c>
      <c r="E1289" s="120" t="s">
        <v>2702</v>
      </c>
      <c r="F1289" s="120" t="s">
        <v>3</v>
      </c>
      <c r="G1289" s="120">
        <v>1592694</v>
      </c>
      <c r="H1289" s="124"/>
      <c r="I1289" s="128" t="s">
        <v>3857</v>
      </c>
      <c r="J1289" s="124"/>
      <c r="K1289" s="124"/>
      <c r="L1289" s="124"/>
      <c r="M1289" s="124"/>
      <c r="N1289" s="213">
        <v>0</v>
      </c>
      <c r="O1289" s="213">
        <v>200</v>
      </c>
      <c r="P1289" s="124" t="s">
        <v>1315</v>
      </c>
    </row>
    <row r="1290" spans="1:16" ht="51">
      <c r="A1290" s="266">
        <v>254</v>
      </c>
      <c r="B1290" s="124"/>
      <c r="C1290" s="125" t="s">
        <v>779</v>
      </c>
      <c r="D1290" s="119">
        <v>43130</v>
      </c>
      <c r="E1290" s="120" t="s">
        <v>2703</v>
      </c>
      <c r="F1290" s="120" t="s">
        <v>3</v>
      </c>
      <c r="G1290" s="120">
        <v>1592695</v>
      </c>
      <c r="H1290" s="124"/>
      <c r="I1290" s="128" t="s">
        <v>3858</v>
      </c>
      <c r="J1290" s="124"/>
      <c r="K1290" s="124"/>
      <c r="L1290" s="124"/>
      <c r="M1290" s="124"/>
      <c r="N1290" s="213">
        <v>0</v>
      </c>
      <c r="O1290" s="213">
        <v>770</v>
      </c>
      <c r="P1290" s="124" t="s">
        <v>1315</v>
      </c>
    </row>
    <row r="1291" spans="1:16" ht="51">
      <c r="A1291" s="266" t="s">
        <v>619</v>
      </c>
      <c r="B1291" s="124"/>
      <c r="C1291" s="125" t="s">
        <v>713</v>
      </c>
      <c r="D1291" s="119">
        <v>43130</v>
      </c>
      <c r="E1291" s="120" t="s">
        <v>2704</v>
      </c>
      <c r="F1291" s="120" t="s">
        <v>3</v>
      </c>
      <c r="G1291" s="120">
        <v>1592700</v>
      </c>
      <c r="H1291" s="124"/>
      <c r="I1291" s="128" t="s">
        <v>3859</v>
      </c>
      <c r="J1291" s="124"/>
      <c r="K1291" s="124"/>
      <c r="L1291" s="124"/>
      <c r="M1291" s="124"/>
      <c r="N1291" s="213">
        <v>0</v>
      </c>
      <c r="O1291" s="213">
        <v>100</v>
      </c>
      <c r="P1291" s="124" t="s">
        <v>1315</v>
      </c>
    </row>
    <row r="1292" spans="1:16" ht="51">
      <c r="A1292" s="266">
        <v>48</v>
      </c>
      <c r="B1292" s="124"/>
      <c r="C1292" s="125" t="s">
        <v>700</v>
      </c>
      <c r="D1292" s="119">
        <v>43130</v>
      </c>
      <c r="E1292" s="120" t="s">
        <v>2705</v>
      </c>
      <c r="F1292" s="120" t="s">
        <v>3</v>
      </c>
      <c r="G1292" s="120">
        <v>1592847</v>
      </c>
      <c r="H1292" s="124"/>
      <c r="I1292" s="128" t="s">
        <v>3860</v>
      </c>
      <c r="J1292" s="124"/>
      <c r="K1292" s="124"/>
      <c r="L1292" s="124"/>
      <c r="M1292" s="124"/>
      <c r="N1292" s="213">
        <v>0</v>
      </c>
      <c r="O1292" s="213">
        <v>110</v>
      </c>
      <c r="P1292" s="124" t="s">
        <v>1315</v>
      </c>
    </row>
    <row r="1293" spans="1:16" ht="51">
      <c r="A1293" s="266" t="s">
        <v>619</v>
      </c>
      <c r="B1293" s="124"/>
      <c r="C1293" s="125" t="s">
        <v>713</v>
      </c>
      <c r="D1293" s="119">
        <v>43130</v>
      </c>
      <c r="E1293" s="120" t="s">
        <v>2706</v>
      </c>
      <c r="F1293" s="120" t="s">
        <v>3</v>
      </c>
      <c r="G1293" s="120">
        <v>1592853</v>
      </c>
      <c r="H1293" s="124"/>
      <c r="I1293" s="128" t="s">
        <v>3861</v>
      </c>
      <c r="J1293" s="124"/>
      <c r="K1293" s="124"/>
      <c r="L1293" s="124"/>
      <c r="M1293" s="124"/>
      <c r="N1293" s="213">
        <v>0</v>
      </c>
      <c r="O1293" s="213">
        <v>38.549999999999997</v>
      </c>
      <c r="P1293" s="124" t="s">
        <v>1315</v>
      </c>
    </row>
    <row r="1294" spans="1:16" ht="51">
      <c r="A1294" s="266" t="s">
        <v>619</v>
      </c>
      <c r="B1294" s="124"/>
      <c r="C1294" s="125" t="s">
        <v>713</v>
      </c>
      <c r="D1294" s="119">
        <v>43130</v>
      </c>
      <c r="E1294" s="120" t="s">
        <v>2707</v>
      </c>
      <c r="F1294" s="120" t="s">
        <v>3</v>
      </c>
      <c r="G1294" s="120">
        <v>1592855</v>
      </c>
      <c r="H1294" s="124"/>
      <c r="I1294" s="128" t="s">
        <v>3861</v>
      </c>
      <c r="J1294" s="124"/>
      <c r="K1294" s="124"/>
      <c r="L1294" s="124"/>
      <c r="M1294" s="124"/>
      <c r="N1294" s="213">
        <v>0</v>
      </c>
      <c r="O1294" s="213">
        <v>162</v>
      </c>
      <c r="P1294" s="124" t="s">
        <v>1315</v>
      </c>
    </row>
    <row r="1295" spans="1:16" ht="51">
      <c r="A1295" s="266" t="s">
        <v>619</v>
      </c>
      <c r="B1295" s="124"/>
      <c r="C1295" s="125" t="s">
        <v>713</v>
      </c>
      <c r="D1295" s="119">
        <v>43131</v>
      </c>
      <c r="E1295" s="120" t="s">
        <v>2708</v>
      </c>
      <c r="F1295" s="120" t="s">
        <v>3</v>
      </c>
      <c r="G1295" s="120">
        <v>1592992</v>
      </c>
      <c r="H1295" s="124"/>
      <c r="I1295" s="128" t="s">
        <v>3862</v>
      </c>
      <c r="J1295" s="124"/>
      <c r="K1295" s="124"/>
      <c r="L1295" s="124"/>
      <c r="M1295" s="124"/>
      <c r="N1295" s="213">
        <v>0</v>
      </c>
      <c r="O1295" s="213">
        <v>5122.17</v>
      </c>
      <c r="P1295" s="124" t="s">
        <v>1315</v>
      </c>
    </row>
    <row r="1296" spans="1:16" ht="51">
      <c r="A1296" s="266">
        <v>290</v>
      </c>
      <c r="B1296" s="124"/>
      <c r="C1296" s="125" t="s">
        <v>793</v>
      </c>
      <c r="D1296" s="119">
        <v>43131</v>
      </c>
      <c r="E1296" s="120" t="s">
        <v>2709</v>
      </c>
      <c r="F1296" s="120" t="s">
        <v>3</v>
      </c>
      <c r="G1296" s="120">
        <v>1593007</v>
      </c>
      <c r="H1296" s="124"/>
      <c r="I1296" s="128" t="s">
        <v>3863</v>
      </c>
      <c r="J1296" s="124"/>
      <c r="K1296" s="124"/>
      <c r="L1296" s="124"/>
      <c r="M1296" s="124"/>
      <c r="N1296" s="213">
        <v>0</v>
      </c>
      <c r="O1296" s="213">
        <v>6880</v>
      </c>
      <c r="P1296" s="124" t="s">
        <v>1315</v>
      </c>
    </row>
    <row r="1297" spans="1:16" ht="51">
      <c r="A1297" s="266">
        <v>35</v>
      </c>
      <c r="B1297" s="124"/>
      <c r="C1297" s="125" t="s">
        <v>696</v>
      </c>
      <c r="D1297" s="119">
        <v>43131</v>
      </c>
      <c r="E1297" s="120" t="s">
        <v>2710</v>
      </c>
      <c r="F1297" s="120" t="s">
        <v>3</v>
      </c>
      <c r="G1297" s="120">
        <v>1593036</v>
      </c>
      <c r="H1297" s="124"/>
      <c r="I1297" s="128" t="s">
        <v>3864</v>
      </c>
      <c r="J1297" s="124"/>
      <c r="K1297" s="124"/>
      <c r="L1297" s="124"/>
      <c r="M1297" s="124"/>
      <c r="N1297" s="213">
        <v>0</v>
      </c>
      <c r="O1297" s="213">
        <v>280</v>
      </c>
      <c r="P1297" s="124" t="s">
        <v>1315</v>
      </c>
    </row>
    <row r="1298" spans="1:16" ht="51">
      <c r="A1298" s="266">
        <v>35</v>
      </c>
      <c r="B1298" s="124"/>
      <c r="C1298" s="125" t="s">
        <v>696</v>
      </c>
      <c r="D1298" s="119">
        <v>43131</v>
      </c>
      <c r="E1298" s="120" t="s">
        <v>2711</v>
      </c>
      <c r="F1298" s="120" t="s">
        <v>3</v>
      </c>
      <c r="G1298" s="120">
        <v>1593038</v>
      </c>
      <c r="H1298" s="124"/>
      <c r="I1298" s="128" t="s">
        <v>3865</v>
      </c>
      <c r="J1298" s="124"/>
      <c r="K1298" s="124"/>
      <c r="L1298" s="124"/>
      <c r="M1298" s="124"/>
      <c r="N1298" s="213">
        <v>0</v>
      </c>
      <c r="O1298" s="213">
        <v>11630</v>
      </c>
      <c r="P1298" s="124" t="s">
        <v>1315</v>
      </c>
    </row>
    <row r="1299" spans="1:16" ht="51">
      <c r="A1299" s="266">
        <v>35</v>
      </c>
      <c r="B1299" s="124"/>
      <c r="C1299" s="125" t="s">
        <v>696</v>
      </c>
      <c r="D1299" s="119">
        <v>43131</v>
      </c>
      <c r="E1299" s="120" t="s">
        <v>2712</v>
      </c>
      <c r="F1299" s="120" t="s">
        <v>3</v>
      </c>
      <c r="G1299" s="120">
        <v>1593039</v>
      </c>
      <c r="H1299" s="124"/>
      <c r="I1299" s="128" t="s">
        <v>3866</v>
      </c>
      <c r="J1299" s="124"/>
      <c r="K1299" s="124"/>
      <c r="L1299" s="124"/>
      <c r="M1299" s="124"/>
      <c r="N1299" s="213">
        <v>0</v>
      </c>
      <c r="O1299" s="213">
        <v>310</v>
      </c>
      <c r="P1299" s="124" t="s">
        <v>1315</v>
      </c>
    </row>
    <row r="1300" spans="1:16" ht="51">
      <c r="A1300" s="266">
        <v>291</v>
      </c>
      <c r="B1300" s="124"/>
      <c r="C1300" s="125" t="s">
        <v>794</v>
      </c>
      <c r="D1300" s="119">
        <v>43131</v>
      </c>
      <c r="E1300" s="120" t="s">
        <v>2713</v>
      </c>
      <c r="F1300" s="120" t="s">
        <v>3</v>
      </c>
      <c r="G1300" s="120">
        <v>1593077</v>
      </c>
      <c r="H1300" s="124"/>
      <c r="I1300" s="128" t="s">
        <v>3867</v>
      </c>
      <c r="J1300" s="124"/>
      <c r="K1300" s="124"/>
      <c r="L1300" s="124"/>
      <c r="M1300" s="124"/>
      <c r="N1300" s="213">
        <v>0</v>
      </c>
      <c r="O1300" s="213">
        <v>13920</v>
      </c>
      <c r="P1300" s="124" t="s">
        <v>1315</v>
      </c>
    </row>
    <row r="1301" spans="1:16" ht="51">
      <c r="A1301" s="266">
        <v>291</v>
      </c>
      <c r="B1301" s="124"/>
      <c r="C1301" s="125" t="s">
        <v>794</v>
      </c>
      <c r="D1301" s="119">
        <v>43131</v>
      </c>
      <c r="E1301" s="120" t="s">
        <v>2714</v>
      </c>
      <c r="F1301" s="120" t="s">
        <v>3</v>
      </c>
      <c r="G1301" s="120">
        <v>1593078</v>
      </c>
      <c r="H1301" s="124"/>
      <c r="I1301" s="128" t="s">
        <v>3868</v>
      </c>
      <c r="J1301" s="124"/>
      <c r="K1301" s="124"/>
      <c r="L1301" s="124"/>
      <c r="M1301" s="124"/>
      <c r="N1301" s="213">
        <v>0</v>
      </c>
      <c r="O1301" s="213">
        <v>33178.32</v>
      </c>
      <c r="P1301" s="124" t="s">
        <v>1315</v>
      </c>
    </row>
    <row r="1302" spans="1:16" ht="51">
      <c r="A1302" s="266" t="s">
        <v>619</v>
      </c>
      <c r="B1302" s="124"/>
      <c r="C1302" s="125" t="s">
        <v>713</v>
      </c>
      <c r="D1302" s="119">
        <v>43131</v>
      </c>
      <c r="E1302" s="120" t="s">
        <v>2715</v>
      </c>
      <c r="F1302" s="120" t="s">
        <v>3</v>
      </c>
      <c r="G1302" s="120">
        <v>1593114</v>
      </c>
      <c r="H1302" s="124"/>
      <c r="I1302" s="128" t="s">
        <v>3869</v>
      </c>
      <c r="J1302" s="124"/>
      <c r="K1302" s="124"/>
      <c r="L1302" s="124"/>
      <c r="M1302" s="124"/>
      <c r="N1302" s="213">
        <v>0</v>
      </c>
      <c r="O1302" s="213">
        <v>1001.02</v>
      </c>
      <c r="P1302" s="124" t="s">
        <v>1315</v>
      </c>
    </row>
    <row r="1303" spans="1:16" ht="51">
      <c r="A1303" s="266">
        <v>163</v>
      </c>
      <c r="B1303" s="124"/>
      <c r="C1303" s="125" t="s">
        <v>748</v>
      </c>
      <c r="D1303" s="119">
        <v>43131</v>
      </c>
      <c r="E1303" s="120" t="s">
        <v>2716</v>
      </c>
      <c r="F1303" s="120" t="s">
        <v>3</v>
      </c>
      <c r="G1303" s="120">
        <v>1593126</v>
      </c>
      <c r="H1303" s="124"/>
      <c r="I1303" s="128" t="s">
        <v>3870</v>
      </c>
      <c r="J1303" s="124"/>
      <c r="K1303" s="124"/>
      <c r="L1303" s="124"/>
      <c r="M1303" s="124"/>
      <c r="N1303" s="213">
        <v>0</v>
      </c>
      <c r="O1303" s="213">
        <v>9</v>
      </c>
      <c r="P1303" s="124" t="s">
        <v>1315</v>
      </c>
    </row>
    <row r="1304" spans="1:16" ht="51">
      <c r="A1304" s="266">
        <v>163</v>
      </c>
      <c r="B1304" s="124"/>
      <c r="C1304" s="125" t="s">
        <v>748</v>
      </c>
      <c r="D1304" s="119">
        <v>43131</v>
      </c>
      <c r="E1304" s="120" t="s">
        <v>2717</v>
      </c>
      <c r="F1304" s="120" t="s">
        <v>3</v>
      </c>
      <c r="G1304" s="120">
        <v>1593131</v>
      </c>
      <c r="H1304" s="124"/>
      <c r="I1304" s="128" t="s">
        <v>3871</v>
      </c>
      <c r="J1304" s="124"/>
      <c r="K1304" s="124"/>
      <c r="L1304" s="124"/>
      <c r="M1304" s="124"/>
      <c r="N1304" s="213">
        <v>0</v>
      </c>
      <c r="O1304" s="213">
        <v>336</v>
      </c>
      <c r="P1304" s="124" t="s">
        <v>1315</v>
      </c>
    </row>
    <row r="1305" spans="1:16" ht="63.75">
      <c r="A1305" s="266" t="s">
        <v>619</v>
      </c>
      <c r="B1305" s="124"/>
      <c r="C1305" s="125" t="s">
        <v>713</v>
      </c>
      <c r="D1305" s="119">
        <v>43131</v>
      </c>
      <c r="E1305" s="120" t="s">
        <v>2718</v>
      </c>
      <c r="F1305" s="120" t="s">
        <v>3</v>
      </c>
      <c r="G1305" s="120">
        <v>1593151</v>
      </c>
      <c r="H1305" s="124"/>
      <c r="I1305" s="128" t="s">
        <v>3872</v>
      </c>
      <c r="J1305" s="124"/>
      <c r="K1305" s="124"/>
      <c r="L1305" s="124"/>
      <c r="M1305" s="124"/>
      <c r="N1305" s="213">
        <v>0</v>
      </c>
      <c r="O1305" s="213">
        <v>2182.59</v>
      </c>
      <c r="P1305" s="124" t="s">
        <v>1315</v>
      </c>
    </row>
    <row r="1306" spans="1:16" ht="63.75">
      <c r="A1306" s="266" t="s">
        <v>619</v>
      </c>
      <c r="B1306" s="124"/>
      <c r="C1306" s="125" t="s">
        <v>713</v>
      </c>
      <c r="D1306" s="119">
        <v>43131</v>
      </c>
      <c r="E1306" s="120" t="s">
        <v>2719</v>
      </c>
      <c r="F1306" s="120" t="s">
        <v>3</v>
      </c>
      <c r="G1306" s="120">
        <v>1593158</v>
      </c>
      <c r="H1306" s="124"/>
      <c r="I1306" s="128" t="s">
        <v>3873</v>
      </c>
      <c r="J1306" s="124"/>
      <c r="K1306" s="124"/>
      <c r="L1306" s="124"/>
      <c r="M1306" s="124"/>
      <c r="N1306" s="213">
        <v>0</v>
      </c>
      <c r="O1306" s="213">
        <v>80</v>
      </c>
      <c r="P1306" s="124" t="s">
        <v>1315</v>
      </c>
    </row>
    <row r="1307" spans="1:16" ht="51">
      <c r="A1307" s="266" t="s">
        <v>619</v>
      </c>
      <c r="B1307" s="124"/>
      <c r="C1307" s="125" t="s">
        <v>713</v>
      </c>
      <c r="D1307" s="119">
        <v>43131</v>
      </c>
      <c r="E1307" s="120" t="s">
        <v>2720</v>
      </c>
      <c r="F1307" s="120" t="s">
        <v>3</v>
      </c>
      <c r="G1307" s="120">
        <v>1592980</v>
      </c>
      <c r="H1307" s="124"/>
      <c r="I1307" s="128" t="s">
        <v>3874</v>
      </c>
      <c r="J1307" s="124"/>
      <c r="K1307" s="124"/>
      <c r="L1307" s="124"/>
      <c r="M1307" s="124"/>
      <c r="N1307" s="213">
        <v>0</v>
      </c>
      <c r="O1307" s="213">
        <v>10</v>
      </c>
      <c r="P1307" s="124" t="s">
        <v>1315</v>
      </c>
    </row>
    <row r="1308" spans="1:16" ht="51">
      <c r="A1308" s="266" t="s">
        <v>619</v>
      </c>
      <c r="B1308" s="124"/>
      <c r="C1308" s="125" t="s">
        <v>713</v>
      </c>
      <c r="D1308" s="119">
        <v>43131</v>
      </c>
      <c r="E1308" s="120" t="s">
        <v>2721</v>
      </c>
      <c r="F1308" s="120" t="s">
        <v>3</v>
      </c>
      <c r="G1308" s="120">
        <v>1592991</v>
      </c>
      <c r="H1308" s="124"/>
      <c r="I1308" s="128" t="s">
        <v>3875</v>
      </c>
      <c r="J1308" s="124"/>
      <c r="K1308" s="124"/>
      <c r="L1308" s="124"/>
      <c r="M1308" s="124"/>
      <c r="N1308" s="213">
        <v>0</v>
      </c>
      <c r="O1308" s="213">
        <v>10</v>
      </c>
      <c r="P1308" s="124" t="s">
        <v>1315</v>
      </c>
    </row>
    <row r="1309" spans="1:16" ht="63.75">
      <c r="A1309" s="266">
        <v>41</v>
      </c>
      <c r="B1309" s="124"/>
      <c r="C1309" s="125" t="s">
        <v>697</v>
      </c>
      <c r="D1309" s="119">
        <v>43131</v>
      </c>
      <c r="E1309" s="120" t="s">
        <v>2722</v>
      </c>
      <c r="F1309" s="120" t="s">
        <v>3</v>
      </c>
      <c r="G1309" s="120">
        <v>1593057</v>
      </c>
      <c r="H1309" s="124"/>
      <c r="I1309" s="128" t="s">
        <v>3876</v>
      </c>
      <c r="J1309" s="124"/>
      <c r="K1309" s="124"/>
      <c r="L1309" s="124"/>
      <c r="M1309" s="124"/>
      <c r="N1309" s="213">
        <v>0</v>
      </c>
      <c r="O1309" s="213">
        <v>0.18</v>
      </c>
      <c r="P1309" s="124" t="s">
        <v>1315</v>
      </c>
    </row>
    <row r="1310" spans="1:16" ht="63.75">
      <c r="A1310" s="266">
        <v>41</v>
      </c>
      <c r="B1310" s="124"/>
      <c r="C1310" s="125" t="s">
        <v>697</v>
      </c>
      <c r="D1310" s="119">
        <v>43131</v>
      </c>
      <c r="E1310" s="120" t="s">
        <v>2723</v>
      </c>
      <c r="F1310" s="120" t="s">
        <v>3</v>
      </c>
      <c r="G1310" s="120">
        <v>1593059</v>
      </c>
      <c r="H1310" s="124"/>
      <c r="I1310" s="128" t="s">
        <v>3877</v>
      </c>
      <c r="J1310" s="124"/>
      <c r="K1310" s="124"/>
      <c r="L1310" s="124"/>
      <c r="M1310" s="124"/>
      <c r="N1310" s="213">
        <v>0</v>
      </c>
      <c r="O1310" s="213">
        <v>0.33</v>
      </c>
      <c r="P1310" s="124" t="s">
        <v>1315</v>
      </c>
    </row>
    <row r="1311" spans="1:16" ht="51">
      <c r="A1311" s="266">
        <v>132</v>
      </c>
      <c r="B1311" s="124"/>
      <c r="C1311" s="125" t="s">
        <v>728</v>
      </c>
      <c r="D1311" s="119">
        <v>43131</v>
      </c>
      <c r="E1311" s="120" t="s">
        <v>2724</v>
      </c>
      <c r="F1311" s="120" t="s">
        <v>3</v>
      </c>
      <c r="G1311" s="120">
        <v>1593080</v>
      </c>
      <c r="H1311" s="124"/>
      <c r="I1311" s="128" t="s">
        <v>3878</v>
      </c>
      <c r="J1311" s="124"/>
      <c r="K1311" s="124"/>
      <c r="L1311" s="124"/>
      <c r="M1311" s="124"/>
      <c r="N1311" s="213">
        <v>0</v>
      </c>
      <c r="O1311" s="213">
        <v>18726.28</v>
      </c>
      <c r="P1311" s="124" t="s">
        <v>1315</v>
      </c>
    </row>
    <row r="1312" spans="1:16" ht="51">
      <c r="A1312" s="266" t="s">
        <v>619</v>
      </c>
      <c r="B1312" s="124"/>
      <c r="C1312" s="125" t="s">
        <v>713</v>
      </c>
      <c r="D1312" s="119">
        <v>43131</v>
      </c>
      <c r="E1312" s="120" t="s">
        <v>2725</v>
      </c>
      <c r="F1312" s="120" t="s">
        <v>3</v>
      </c>
      <c r="G1312" s="120">
        <v>1593086</v>
      </c>
      <c r="H1312" s="124"/>
      <c r="I1312" s="128" t="s">
        <v>1379</v>
      </c>
      <c r="J1312" s="124"/>
      <c r="K1312" s="124"/>
      <c r="L1312" s="124"/>
      <c r="M1312" s="124"/>
      <c r="N1312" s="213">
        <v>0</v>
      </c>
      <c r="O1312" s="213">
        <v>1944.51</v>
      </c>
      <c r="P1312" s="124" t="s">
        <v>1315</v>
      </c>
    </row>
    <row r="1313" spans="1:16" ht="51">
      <c r="A1313" s="266" t="s">
        <v>619</v>
      </c>
      <c r="B1313" s="124"/>
      <c r="C1313" s="125" t="s">
        <v>713</v>
      </c>
      <c r="D1313" s="119">
        <v>43131</v>
      </c>
      <c r="E1313" s="120" t="s">
        <v>2726</v>
      </c>
      <c r="F1313" s="120" t="s">
        <v>3</v>
      </c>
      <c r="G1313" s="120">
        <v>1593089</v>
      </c>
      <c r="H1313" s="124"/>
      <c r="I1313" s="128" t="s">
        <v>1404</v>
      </c>
      <c r="J1313" s="124"/>
      <c r="K1313" s="124"/>
      <c r="L1313" s="124"/>
      <c r="M1313" s="124"/>
      <c r="N1313" s="213">
        <v>0</v>
      </c>
      <c r="O1313" s="213">
        <v>703.59</v>
      </c>
      <c r="P1313" s="124" t="s">
        <v>1315</v>
      </c>
    </row>
    <row r="1314" spans="1:16" ht="51">
      <c r="A1314" s="266" t="s">
        <v>619</v>
      </c>
      <c r="B1314" s="124"/>
      <c r="C1314" s="125" t="s">
        <v>713</v>
      </c>
      <c r="D1314" s="119">
        <v>43131</v>
      </c>
      <c r="E1314" s="120" t="s">
        <v>2727</v>
      </c>
      <c r="F1314" s="120" t="s">
        <v>3</v>
      </c>
      <c r="G1314" s="120">
        <v>1593090</v>
      </c>
      <c r="H1314" s="124"/>
      <c r="I1314" s="128" t="s">
        <v>1389</v>
      </c>
      <c r="J1314" s="124"/>
      <c r="K1314" s="124"/>
      <c r="L1314" s="124"/>
      <c r="M1314" s="124"/>
      <c r="N1314" s="213">
        <v>0</v>
      </c>
      <c r="O1314" s="213">
        <v>916.17</v>
      </c>
      <c r="P1314" s="124" t="s">
        <v>1315</v>
      </c>
    </row>
    <row r="1315" spans="1:16" ht="51">
      <c r="A1315" s="266" t="s">
        <v>619</v>
      </c>
      <c r="B1315" s="124"/>
      <c r="C1315" s="125" t="s">
        <v>713</v>
      </c>
      <c r="D1315" s="119">
        <v>43131</v>
      </c>
      <c r="E1315" s="120" t="s">
        <v>2728</v>
      </c>
      <c r="F1315" s="120" t="s">
        <v>3</v>
      </c>
      <c r="G1315" s="120">
        <v>1593098</v>
      </c>
      <c r="H1315" s="124"/>
      <c r="I1315" s="128" t="s">
        <v>3879</v>
      </c>
      <c r="J1315" s="124"/>
      <c r="K1315" s="124"/>
      <c r="L1315" s="124"/>
      <c r="M1315" s="124"/>
      <c r="N1315" s="213">
        <v>0</v>
      </c>
      <c r="O1315" s="213">
        <v>29.92</v>
      </c>
      <c r="P1315" s="124" t="s">
        <v>1315</v>
      </c>
    </row>
    <row r="1316" spans="1:16" ht="51">
      <c r="A1316" s="266" t="s">
        <v>619</v>
      </c>
      <c r="B1316" s="124"/>
      <c r="C1316" s="125" t="s">
        <v>713</v>
      </c>
      <c r="D1316" s="119">
        <v>43131</v>
      </c>
      <c r="E1316" s="120" t="s">
        <v>2729</v>
      </c>
      <c r="F1316" s="120" t="s">
        <v>3</v>
      </c>
      <c r="G1316" s="120">
        <v>1593099</v>
      </c>
      <c r="H1316" s="124"/>
      <c r="I1316" s="128" t="s">
        <v>3880</v>
      </c>
      <c r="J1316" s="124"/>
      <c r="K1316" s="124"/>
      <c r="L1316" s="124"/>
      <c r="M1316" s="124"/>
      <c r="N1316" s="213">
        <v>0</v>
      </c>
      <c r="O1316" s="213">
        <v>9.8699999999999992</v>
      </c>
      <c r="P1316" s="124" t="s">
        <v>1315</v>
      </c>
    </row>
    <row r="1317" spans="1:16" ht="51">
      <c r="A1317" s="266" t="s">
        <v>619</v>
      </c>
      <c r="B1317" s="124"/>
      <c r="C1317" s="125" t="s">
        <v>713</v>
      </c>
      <c r="D1317" s="119">
        <v>43131</v>
      </c>
      <c r="E1317" s="120" t="s">
        <v>2730</v>
      </c>
      <c r="F1317" s="120" t="s">
        <v>3</v>
      </c>
      <c r="G1317" s="120">
        <v>1593106</v>
      </c>
      <c r="H1317" s="124"/>
      <c r="I1317" s="128" t="s">
        <v>3881</v>
      </c>
      <c r="J1317" s="124"/>
      <c r="K1317" s="124"/>
      <c r="L1317" s="124"/>
      <c r="M1317" s="124"/>
      <c r="N1317" s="213">
        <v>0</v>
      </c>
      <c r="O1317" s="213">
        <v>150</v>
      </c>
      <c r="P1317" s="124" t="s">
        <v>1315</v>
      </c>
    </row>
    <row r="1318" spans="1:16" ht="51">
      <c r="A1318" s="266" t="s">
        <v>619</v>
      </c>
      <c r="B1318" s="124"/>
      <c r="C1318" s="125" t="s">
        <v>713</v>
      </c>
      <c r="D1318" s="119">
        <v>43131</v>
      </c>
      <c r="E1318" s="120" t="s">
        <v>2731</v>
      </c>
      <c r="F1318" s="120" t="s">
        <v>3</v>
      </c>
      <c r="G1318" s="120">
        <v>1593113</v>
      </c>
      <c r="H1318" s="124"/>
      <c r="I1318" s="128" t="s">
        <v>3882</v>
      </c>
      <c r="J1318" s="124"/>
      <c r="K1318" s="124"/>
      <c r="L1318" s="124"/>
      <c r="M1318" s="124"/>
      <c r="N1318" s="213">
        <v>0</v>
      </c>
      <c r="O1318" s="213">
        <v>1000</v>
      </c>
      <c r="P1318" s="124" t="s">
        <v>1315</v>
      </c>
    </row>
    <row r="1319" spans="1:16" ht="51">
      <c r="A1319" s="266">
        <v>20</v>
      </c>
      <c r="B1319" s="124"/>
      <c r="C1319" s="125" t="s">
        <v>693</v>
      </c>
      <c r="D1319" s="119">
        <v>43131</v>
      </c>
      <c r="E1319" s="120" t="s">
        <v>2732</v>
      </c>
      <c r="F1319" s="120" t="s">
        <v>3</v>
      </c>
      <c r="G1319" s="120">
        <v>1593314</v>
      </c>
      <c r="H1319" s="124"/>
      <c r="I1319" s="128" t="s">
        <v>3883</v>
      </c>
      <c r="J1319" s="124"/>
      <c r="K1319" s="124"/>
      <c r="L1319" s="124"/>
      <c r="M1319" s="124"/>
      <c r="N1319" s="213">
        <v>0</v>
      </c>
      <c r="O1319" s="213">
        <v>44</v>
      </c>
      <c r="P1319" s="124" t="s">
        <v>1315</v>
      </c>
    </row>
    <row r="1320" spans="1:16" ht="51">
      <c r="A1320" s="266">
        <v>81</v>
      </c>
      <c r="B1320" s="124"/>
      <c r="C1320" s="125" t="s">
        <v>709</v>
      </c>
      <c r="D1320" s="119">
        <v>43131</v>
      </c>
      <c r="E1320" s="120" t="s">
        <v>2733</v>
      </c>
      <c r="F1320" s="120" t="s">
        <v>3</v>
      </c>
      <c r="G1320" s="120">
        <v>1593408</v>
      </c>
      <c r="H1320" s="124"/>
      <c r="I1320" s="128" t="s">
        <v>3884</v>
      </c>
      <c r="J1320" s="124"/>
      <c r="K1320" s="124"/>
      <c r="L1320" s="124"/>
      <c r="M1320" s="124"/>
      <c r="N1320" s="213">
        <v>0</v>
      </c>
      <c r="O1320" s="213">
        <v>500</v>
      </c>
      <c r="P1320" s="124" t="s">
        <v>1315</v>
      </c>
    </row>
    <row r="1321" spans="1:16" ht="63.75">
      <c r="A1321" s="266" t="s">
        <v>620</v>
      </c>
      <c r="B1321" s="124"/>
      <c r="C1321" s="125" t="s">
        <v>714</v>
      </c>
      <c r="D1321" s="119">
        <v>43132</v>
      </c>
      <c r="E1321" s="120" t="s">
        <v>3950</v>
      </c>
      <c r="F1321" s="120" t="s">
        <v>6</v>
      </c>
      <c r="G1321" s="120">
        <v>655875</v>
      </c>
      <c r="H1321" s="124"/>
      <c r="I1321" s="128" t="s">
        <v>5057</v>
      </c>
      <c r="J1321" s="124"/>
      <c r="K1321" s="124"/>
      <c r="L1321" s="124"/>
      <c r="M1321" s="124"/>
      <c r="N1321" s="213">
        <v>0</v>
      </c>
      <c r="O1321" s="213">
        <v>656029.06000000006</v>
      </c>
      <c r="P1321" s="124" t="s">
        <v>1315</v>
      </c>
    </row>
    <row r="1322" spans="1:16" ht="51">
      <c r="A1322" s="266">
        <v>10</v>
      </c>
      <c r="B1322" s="124"/>
      <c r="C1322" s="125" t="s">
        <v>690</v>
      </c>
      <c r="D1322" s="119">
        <v>43132</v>
      </c>
      <c r="E1322" s="120" t="s">
        <v>3951</v>
      </c>
      <c r="F1322" s="120" t="s">
        <v>6</v>
      </c>
      <c r="G1322" s="120">
        <v>656232</v>
      </c>
      <c r="H1322" s="124"/>
      <c r="I1322" s="128" t="s">
        <v>5058</v>
      </c>
      <c r="J1322" s="124"/>
      <c r="K1322" s="124"/>
      <c r="L1322" s="124"/>
      <c r="M1322" s="124"/>
      <c r="N1322" s="213">
        <v>0</v>
      </c>
      <c r="O1322" s="213">
        <v>84655.08</v>
      </c>
      <c r="P1322" s="124" t="s">
        <v>1315</v>
      </c>
    </row>
    <row r="1323" spans="1:16" ht="63.75">
      <c r="A1323" s="266">
        <v>10</v>
      </c>
      <c r="B1323" s="124"/>
      <c r="C1323" s="125" t="s">
        <v>690</v>
      </c>
      <c r="D1323" s="119">
        <v>43132</v>
      </c>
      <c r="E1323" s="120" t="s">
        <v>3952</v>
      </c>
      <c r="F1323" s="120" t="s">
        <v>6</v>
      </c>
      <c r="G1323" s="120">
        <v>656234</v>
      </c>
      <c r="H1323" s="124"/>
      <c r="I1323" s="128" t="s">
        <v>5059</v>
      </c>
      <c r="J1323" s="124"/>
      <c r="K1323" s="124"/>
      <c r="L1323" s="124"/>
      <c r="M1323" s="124"/>
      <c r="N1323" s="213">
        <v>0</v>
      </c>
      <c r="O1323" s="213">
        <v>7476.58</v>
      </c>
      <c r="P1323" s="124" t="s">
        <v>1315</v>
      </c>
    </row>
    <row r="1324" spans="1:16" ht="51">
      <c r="A1324" s="266">
        <v>10</v>
      </c>
      <c r="B1324" s="124"/>
      <c r="C1324" s="125" t="s">
        <v>690</v>
      </c>
      <c r="D1324" s="119">
        <v>43132</v>
      </c>
      <c r="E1324" s="120" t="s">
        <v>3953</v>
      </c>
      <c r="F1324" s="120" t="s">
        <v>6</v>
      </c>
      <c r="G1324" s="120">
        <v>656236</v>
      </c>
      <c r="H1324" s="124"/>
      <c r="I1324" s="128" t="s">
        <v>5060</v>
      </c>
      <c r="J1324" s="124"/>
      <c r="K1324" s="124"/>
      <c r="L1324" s="124"/>
      <c r="M1324" s="124"/>
      <c r="N1324" s="213">
        <v>0</v>
      </c>
      <c r="O1324" s="213">
        <v>34138.31</v>
      </c>
      <c r="P1324" s="124" t="s">
        <v>1315</v>
      </c>
    </row>
    <row r="1325" spans="1:16" ht="51">
      <c r="A1325" s="266">
        <v>10</v>
      </c>
      <c r="B1325" s="124"/>
      <c r="C1325" s="125" t="s">
        <v>690</v>
      </c>
      <c r="D1325" s="119">
        <v>43132</v>
      </c>
      <c r="E1325" s="120" t="s">
        <v>3954</v>
      </c>
      <c r="F1325" s="120" t="s">
        <v>6</v>
      </c>
      <c r="G1325" s="120">
        <v>656242</v>
      </c>
      <c r="H1325" s="124"/>
      <c r="I1325" s="128" t="s">
        <v>5061</v>
      </c>
      <c r="J1325" s="124"/>
      <c r="K1325" s="124"/>
      <c r="L1325" s="124"/>
      <c r="M1325" s="124"/>
      <c r="N1325" s="213">
        <v>0</v>
      </c>
      <c r="O1325" s="213">
        <v>33343.24</v>
      </c>
      <c r="P1325" s="124" t="s">
        <v>1315</v>
      </c>
    </row>
    <row r="1326" spans="1:16" ht="63.75">
      <c r="A1326" s="266">
        <v>10</v>
      </c>
      <c r="B1326" s="124"/>
      <c r="C1326" s="125" t="s">
        <v>690</v>
      </c>
      <c r="D1326" s="119">
        <v>43132</v>
      </c>
      <c r="E1326" s="120" t="s">
        <v>3955</v>
      </c>
      <c r="F1326" s="120" t="s">
        <v>6</v>
      </c>
      <c r="G1326" s="120">
        <v>656248</v>
      </c>
      <c r="H1326" s="124"/>
      <c r="I1326" s="128" t="s">
        <v>5062</v>
      </c>
      <c r="J1326" s="124"/>
      <c r="K1326" s="124"/>
      <c r="L1326" s="124"/>
      <c r="M1326" s="124"/>
      <c r="N1326" s="213">
        <v>0</v>
      </c>
      <c r="O1326" s="213">
        <v>201407.54</v>
      </c>
      <c r="P1326" s="124" t="s">
        <v>1315</v>
      </c>
    </row>
    <row r="1327" spans="1:16" ht="51">
      <c r="A1327" s="266">
        <v>10</v>
      </c>
      <c r="B1327" s="124"/>
      <c r="C1327" s="125" t="s">
        <v>690</v>
      </c>
      <c r="D1327" s="119">
        <v>43132</v>
      </c>
      <c r="E1327" s="120" t="s">
        <v>3956</v>
      </c>
      <c r="F1327" s="120" t="s">
        <v>6</v>
      </c>
      <c r="G1327" s="120">
        <v>656320</v>
      </c>
      <c r="H1327" s="124"/>
      <c r="I1327" s="128" t="s">
        <v>5063</v>
      </c>
      <c r="J1327" s="124"/>
      <c r="K1327" s="124"/>
      <c r="L1327" s="124"/>
      <c r="M1327" s="124"/>
      <c r="N1327" s="213">
        <v>0</v>
      </c>
      <c r="O1327" s="213">
        <v>25245.07</v>
      </c>
      <c r="P1327" s="124" t="s">
        <v>1315</v>
      </c>
    </row>
    <row r="1328" spans="1:16" ht="76.5">
      <c r="A1328" s="266">
        <v>10</v>
      </c>
      <c r="B1328" s="124"/>
      <c r="C1328" s="125" t="s">
        <v>690</v>
      </c>
      <c r="D1328" s="119">
        <v>43132</v>
      </c>
      <c r="E1328" s="120" t="s">
        <v>3957</v>
      </c>
      <c r="F1328" s="120" t="s">
        <v>6</v>
      </c>
      <c r="G1328" s="120">
        <v>656402</v>
      </c>
      <c r="H1328" s="124"/>
      <c r="I1328" s="128" t="s">
        <v>5064</v>
      </c>
      <c r="J1328" s="124"/>
      <c r="K1328" s="124"/>
      <c r="L1328" s="124"/>
      <c r="M1328" s="124"/>
      <c r="N1328" s="213">
        <v>0</v>
      </c>
      <c r="O1328" s="213">
        <v>21952</v>
      </c>
      <c r="P1328" s="124" t="s">
        <v>1315</v>
      </c>
    </row>
    <row r="1329" spans="1:16" ht="51">
      <c r="A1329" s="266" t="s">
        <v>622</v>
      </c>
      <c r="B1329" s="124"/>
      <c r="C1329" s="125" t="s">
        <v>715</v>
      </c>
      <c r="D1329" s="119">
        <v>43132</v>
      </c>
      <c r="E1329" s="120" t="s">
        <v>3958</v>
      </c>
      <c r="F1329" s="120" t="s">
        <v>1316</v>
      </c>
      <c r="G1329" s="120">
        <v>16487589</v>
      </c>
      <c r="H1329" s="124"/>
      <c r="I1329" s="128" t="s">
        <v>5065</v>
      </c>
      <c r="J1329" s="124"/>
      <c r="K1329" s="124"/>
      <c r="L1329" s="124"/>
      <c r="M1329" s="124"/>
      <c r="N1329" s="213">
        <v>0</v>
      </c>
      <c r="O1329" s="213">
        <v>9276504.7799999993</v>
      </c>
      <c r="P1329" s="124" t="s">
        <v>1315</v>
      </c>
    </row>
    <row r="1330" spans="1:16" ht="63.75">
      <c r="A1330" s="266" t="s">
        <v>619</v>
      </c>
      <c r="B1330" s="124"/>
      <c r="C1330" s="125" t="s">
        <v>713</v>
      </c>
      <c r="D1330" s="119">
        <v>43132</v>
      </c>
      <c r="E1330" s="120" t="s">
        <v>3959</v>
      </c>
      <c r="F1330" s="120" t="s">
        <v>6</v>
      </c>
      <c r="G1330" s="120">
        <v>937127</v>
      </c>
      <c r="H1330" s="124"/>
      <c r="I1330" s="128" t="s">
        <v>5066</v>
      </c>
      <c r="J1330" s="124"/>
      <c r="K1330" s="124"/>
      <c r="L1330" s="124"/>
      <c r="M1330" s="124"/>
      <c r="N1330" s="213">
        <v>0</v>
      </c>
      <c r="O1330" s="213">
        <v>720</v>
      </c>
      <c r="P1330" s="124" t="s">
        <v>1315</v>
      </c>
    </row>
    <row r="1331" spans="1:16" ht="63.75">
      <c r="A1331" s="266" t="s">
        <v>619</v>
      </c>
      <c r="B1331" s="124"/>
      <c r="C1331" s="125" t="s">
        <v>713</v>
      </c>
      <c r="D1331" s="119">
        <v>43132</v>
      </c>
      <c r="E1331" s="120" t="s">
        <v>3960</v>
      </c>
      <c r="F1331" s="120" t="s">
        <v>6</v>
      </c>
      <c r="G1331" s="120">
        <v>937129</v>
      </c>
      <c r="H1331" s="124"/>
      <c r="I1331" s="128" t="s">
        <v>5067</v>
      </c>
      <c r="J1331" s="124"/>
      <c r="K1331" s="124"/>
      <c r="L1331" s="124"/>
      <c r="M1331" s="124"/>
      <c r="N1331" s="213">
        <v>0</v>
      </c>
      <c r="O1331" s="213">
        <v>20034305</v>
      </c>
      <c r="P1331" s="124" t="s">
        <v>1315</v>
      </c>
    </row>
    <row r="1332" spans="1:16" ht="76.5">
      <c r="A1332" s="266" t="s">
        <v>620</v>
      </c>
      <c r="B1332" s="124"/>
      <c r="C1332" s="125" t="s">
        <v>714</v>
      </c>
      <c r="D1332" s="119">
        <v>43132</v>
      </c>
      <c r="E1332" s="120" t="s">
        <v>3961</v>
      </c>
      <c r="F1332" s="120" t="s">
        <v>6</v>
      </c>
      <c r="G1332" s="120">
        <v>937226</v>
      </c>
      <c r="H1332" s="124"/>
      <c r="I1332" s="128" t="s">
        <v>5068</v>
      </c>
      <c r="J1332" s="124"/>
      <c r="K1332" s="124"/>
      <c r="L1332" s="124"/>
      <c r="M1332" s="124"/>
      <c r="N1332" s="213">
        <v>0</v>
      </c>
      <c r="O1332" s="213">
        <v>100000</v>
      </c>
      <c r="P1332" s="124" t="s">
        <v>1315</v>
      </c>
    </row>
    <row r="1333" spans="1:16" ht="76.5">
      <c r="A1333" s="266" t="s">
        <v>622</v>
      </c>
      <c r="B1333" s="124"/>
      <c r="C1333" s="125" t="s">
        <v>715</v>
      </c>
      <c r="D1333" s="119">
        <v>43132</v>
      </c>
      <c r="E1333" s="120" t="s">
        <v>3962</v>
      </c>
      <c r="F1333" s="120" t="s">
        <v>6</v>
      </c>
      <c r="G1333" s="120">
        <v>912705</v>
      </c>
      <c r="H1333" s="124"/>
      <c r="I1333" s="128" t="s">
        <v>5069</v>
      </c>
      <c r="J1333" s="124"/>
      <c r="K1333" s="124"/>
      <c r="L1333" s="124"/>
      <c r="M1333" s="124"/>
      <c r="N1333" s="213">
        <v>0</v>
      </c>
      <c r="O1333" s="213">
        <v>14024.96</v>
      </c>
      <c r="P1333" s="124" t="s">
        <v>1315</v>
      </c>
    </row>
    <row r="1334" spans="1:16" ht="76.5">
      <c r="A1334" s="266">
        <v>66</v>
      </c>
      <c r="B1334" s="124"/>
      <c r="C1334" s="125" t="s">
        <v>704</v>
      </c>
      <c r="D1334" s="119">
        <v>43132</v>
      </c>
      <c r="E1334" s="120" t="s">
        <v>3963</v>
      </c>
      <c r="F1334" s="120" t="s">
        <v>6</v>
      </c>
      <c r="G1334" s="120">
        <v>912716</v>
      </c>
      <c r="H1334" s="124"/>
      <c r="I1334" s="128" t="s">
        <v>5070</v>
      </c>
      <c r="J1334" s="124"/>
      <c r="K1334" s="124"/>
      <c r="L1334" s="124"/>
      <c r="M1334" s="124"/>
      <c r="N1334" s="213">
        <v>0</v>
      </c>
      <c r="O1334" s="213">
        <v>13654.08</v>
      </c>
      <c r="P1334" s="124" t="s">
        <v>1315</v>
      </c>
    </row>
    <row r="1335" spans="1:16" ht="76.5">
      <c r="A1335" s="266">
        <v>25</v>
      </c>
      <c r="B1335" s="124"/>
      <c r="C1335" s="125" t="s">
        <v>694</v>
      </c>
      <c r="D1335" s="119">
        <v>43132</v>
      </c>
      <c r="E1335" s="120" t="s">
        <v>3964</v>
      </c>
      <c r="F1335" s="120" t="s">
        <v>1316</v>
      </c>
      <c r="G1335" s="120">
        <v>16505923</v>
      </c>
      <c r="H1335" s="124"/>
      <c r="I1335" s="128" t="s">
        <v>5071</v>
      </c>
      <c r="J1335" s="124"/>
      <c r="K1335" s="124"/>
      <c r="L1335" s="124"/>
      <c r="M1335" s="124"/>
      <c r="N1335" s="213">
        <v>686560.48</v>
      </c>
      <c r="O1335" s="213">
        <v>0</v>
      </c>
      <c r="P1335" s="124" t="s">
        <v>1315</v>
      </c>
    </row>
    <row r="1336" spans="1:16" ht="76.5">
      <c r="A1336" s="266">
        <v>25</v>
      </c>
      <c r="B1336" s="124"/>
      <c r="C1336" s="125" t="s">
        <v>694</v>
      </c>
      <c r="D1336" s="119">
        <v>43132</v>
      </c>
      <c r="E1336" s="120" t="s">
        <v>3965</v>
      </c>
      <c r="F1336" s="120" t="s">
        <v>1316</v>
      </c>
      <c r="G1336" s="120">
        <v>16505734</v>
      </c>
      <c r="H1336" s="124"/>
      <c r="I1336" s="128" t="s">
        <v>5072</v>
      </c>
      <c r="J1336" s="124"/>
      <c r="K1336" s="124"/>
      <c r="L1336" s="124"/>
      <c r="M1336" s="124"/>
      <c r="N1336" s="213">
        <v>691121.25</v>
      </c>
      <c r="O1336" s="213">
        <v>0</v>
      </c>
      <c r="P1336" s="124" t="s">
        <v>1315</v>
      </c>
    </row>
    <row r="1337" spans="1:16" ht="76.5">
      <c r="A1337" s="266">
        <v>25</v>
      </c>
      <c r="B1337" s="124"/>
      <c r="C1337" s="125" t="s">
        <v>694</v>
      </c>
      <c r="D1337" s="119">
        <v>43132</v>
      </c>
      <c r="E1337" s="120" t="s">
        <v>3966</v>
      </c>
      <c r="F1337" s="120" t="s">
        <v>1316</v>
      </c>
      <c r="G1337" s="120">
        <v>16505093</v>
      </c>
      <c r="H1337" s="124"/>
      <c r="I1337" s="128" t="s">
        <v>5073</v>
      </c>
      <c r="J1337" s="124"/>
      <c r="K1337" s="124"/>
      <c r="L1337" s="124"/>
      <c r="M1337" s="124"/>
      <c r="N1337" s="213">
        <v>169131.93</v>
      </c>
      <c r="O1337" s="213">
        <v>0</v>
      </c>
      <c r="P1337" s="124" t="s">
        <v>1315</v>
      </c>
    </row>
    <row r="1338" spans="1:16" ht="76.5">
      <c r="A1338" s="266">
        <v>25</v>
      </c>
      <c r="B1338" s="124"/>
      <c r="C1338" s="125" t="s">
        <v>694</v>
      </c>
      <c r="D1338" s="119">
        <v>43132</v>
      </c>
      <c r="E1338" s="120" t="s">
        <v>3967</v>
      </c>
      <c r="F1338" s="120" t="s">
        <v>1316</v>
      </c>
      <c r="G1338" s="120">
        <v>16504807</v>
      </c>
      <c r="H1338" s="124"/>
      <c r="I1338" s="128" t="s">
        <v>5074</v>
      </c>
      <c r="J1338" s="124"/>
      <c r="K1338" s="124"/>
      <c r="L1338" s="124"/>
      <c r="M1338" s="124"/>
      <c r="N1338" s="213">
        <v>225794.79</v>
      </c>
      <c r="O1338" s="213">
        <v>0</v>
      </c>
      <c r="P1338" s="124" t="s">
        <v>1315</v>
      </c>
    </row>
    <row r="1339" spans="1:16" ht="76.5">
      <c r="A1339" s="266">
        <v>25</v>
      </c>
      <c r="B1339" s="124"/>
      <c r="C1339" s="125" t="s">
        <v>694</v>
      </c>
      <c r="D1339" s="119">
        <v>43132</v>
      </c>
      <c r="E1339" s="120" t="s">
        <v>3968</v>
      </c>
      <c r="F1339" s="120" t="s">
        <v>1316</v>
      </c>
      <c r="G1339" s="120">
        <v>16504184</v>
      </c>
      <c r="H1339" s="124"/>
      <c r="I1339" s="128" t="s">
        <v>5075</v>
      </c>
      <c r="J1339" s="124"/>
      <c r="K1339" s="124"/>
      <c r="L1339" s="124"/>
      <c r="M1339" s="124"/>
      <c r="N1339" s="213">
        <v>453129.12</v>
      </c>
      <c r="O1339" s="213">
        <v>0</v>
      </c>
      <c r="P1339" s="124" t="s">
        <v>1315</v>
      </c>
    </row>
    <row r="1340" spans="1:16" ht="76.5">
      <c r="A1340" s="266">
        <v>25</v>
      </c>
      <c r="B1340" s="124"/>
      <c r="C1340" s="125" t="s">
        <v>694</v>
      </c>
      <c r="D1340" s="119">
        <v>43132</v>
      </c>
      <c r="E1340" s="120" t="s">
        <v>3969</v>
      </c>
      <c r="F1340" s="120" t="s">
        <v>1316</v>
      </c>
      <c r="G1340" s="120">
        <v>16504182</v>
      </c>
      <c r="H1340" s="124"/>
      <c r="I1340" s="128" t="s">
        <v>5076</v>
      </c>
      <c r="J1340" s="124"/>
      <c r="K1340" s="124"/>
      <c r="L1340" s="124"/>
      <c r="M1340" s="124"/>
      <c r="N1340" s="213">
        <v>191925.83</v>
      </c>
      <c r="O1340" s="213">
        <v>0</v>
      </c>
      <c r="P1340" s="124" t="s">
        <v>1315</v>
      </c>
    </row>
    <row r="1341" spans="1:16" ht="76.5">
      <c r="A1341" s="266">
        <v>25</v>
      </c>
      <c r="B1341" s="124"/>
      <c r="C1341" s="125" t="s">
        <v>694</v>
      </c>
      <c r="D1341" s="119">
        <v>43132</v>
      </c>
      <c r="E1341" s="120" t="s">
        <v>3970</v>
      </c>
      <c r="F1341" s="120" t="s">
        <v>1316</v>
      </c>
      <c r="G1341" s="120">
        <v>16504160</v>
      </c>
      <c r="H1341" s="124"/>
      <c r="I1341" s="128" t="s">
        <v>5077</v>
      </c>
      <c r="J1341" s="124"/>
      <c r="K1341" s="124"/>
      <c r="L1341" s="124"/>
      <c r="M1341" s="124"/>
      <c r="N1341" s="213">
        <v>195299.65</v>
      </c>
      <c r="O1341" s="213">
        <v>0</v>
      </c>
      <c r="P1341" s="124" t="s">
        <v>1315</v>
      </c>
    </row>
    <row r="1342" spans="1:16" ht="76.5">
      <c r="A1342" s="266">
        <v>25</v>
      </c>
      <c r="B1342" s="124"/>
      <c r="C1342" s="125" t="s">
        <v>694</v>
      </c>
      <c r="D1342" s="119">
        <v>43132</v>
      </c>
      <c r="E1342" s="120" t="s">
        <v>3971</v>
      </c>
      <c r="F1342" s="120" t="s">
        <v>1316</v>
      </c>
      <c r="G1342" s="120">
        <v>16504129</v>
      </c>
      <c r="H1342" s="124"/>
      <c r="I1342" s="128" t="s">
        <v>5078</v>
      </c>
      <c r="J1342" s="124"/>
      <c r="K1342" s="124"/>
      <c r="L1342" s="124"/>
      <c r="M1342" s="124"/>
      <c r="N1342" s="213">
        <v>99999.12</v>
      </c>
      <c r="O1342" s="213">
        <v>0</v>
      </c>
      <c r="P1342" s="124" t="s">
        <v>1315</v>
      </c>
    </row>
    <row r="1343" spans="1:16" ht="76.5">
      <c r="A1343" s="266">
        <v>25</v>
      </c>
      <c r="B1343" s="124"/>
      <c r="C1343" s="125" t="s">
        <v>694</v>
      </c>
      <c r="D1343" s="119">
        <v>43132</v>
      </c>
      <c r="E1343" s="120" t="s">
        <v>3972</v>
      </c>
      <c r="F1343" s="120" t="s">
        <v>1316</v>
      </c>
      <c r="G1343" s="120">
        <v>16504113</v>
      </c>
      <c r="H1343" s="124"/>
      <c r="I1343" s="128" t="s">
        <v>5079</v>
      </c>
      <c r="J1343" s="124"/>
      <c r="K1343" s="124"/>
      <c r="L1343" s="124"/>
      <c r="M1343" s="124"/>
      <c r="N1343" s="213">
        <v>99991.28</v>
      </c>
      <c r="O1343" s="213">
        <v>0</v>
      </c>
      <c r="P1343" s="124" t="s">
        <v>1315</v>
      </c>
    </row>
    <row r="1344" spans="1:16" ht="76.5">
      <c r="A1344" s="266">
        <v>25</v>
      </c>
      <c r="B1344" s="124"/>
      <c r="C1344" s="125" t="s">
        <v>694</v>
      </c>
      <c r="D1344" s="119">
        <v>43132</v>
      </c>
      <c r="E1344" s="120" t="s">
        <v>3973</v>
      </c>
      <c r="F1344" s="120" t="s">
        <v>1316</v>
      </c>
      <c r="G1344" s="120">
        <v>16504029</v>
      </c>
      <c r="H1344" s="124"/>
      <c r="I1344" s="128" t="s">
        <v>5080</v>
      </c>
      <c r="J1344" s="124"/>
      <c r="K1344" s="124"/>
      <c r="L1344" s="124"/>
      <c r="M1344" s="124"/>
      <c r="N1344" s="213">
        <v>99688.89</v>
      </c>
      <c r="O1344" s="213">
        <v>0</v>
      </c>
      <c r="P1344" s="124" t="s">
        <v>1315</v>
      </c>
    </row>
    <row r="1345" spans="1:16" ht="76.5">
      <c r="A1345" s="266">
        <v>25</v>
      </c>
      <c r="B1345" s="124"/>
      <c r="C1345" s="125" t="s">
        <v>694</v>
      </c>
      <c r="D1345" s="119">
        <v>43132</v>
      </c>
      <c r="E1345" s="120" t="s">
        <v>3974</v>
      </c>
      <c r="F1345" s="120" t="s">
        <v>1316</v>
      </c>
      <c r="G1345" s="120">
        <v>16504021</v>
      </c>
      <c r="H1345" s="124"/>
      <c r="I1345" s="128" t="s">
        <v>5081</v>
      </c>
      <c r="J1345" s="124"/>
      <c r="K1345" s="124"/>
      <c r="L1345" s="124"/>
      <c r="M1345" s="124"/>
      <c r="N1345" s="213">
        <v>103920.21</v>
      </c>
      <c r="O1345" s="213">
        <v>0</v>
      </c>
      <c r="P1345" s="124" t="s">
        <v>1315</v>
      </c>
    </row>
    <row r="1346" spans="1:16" ht="76.5">
      <c r="A1346" s="266">
        <v>25</v>
      </c>
      <c r="B1346" s="124"/>
      <c r="C1346" s="125" t="s">
        <v>694</v>
      </c>
      <c r="D1346" s="119">
        <v>43132</v>
      </c>
      <c r="E1346" s="120" t="s">
        <v>3975</v>
      </c>
      <c r="F1346" s="120" t="s">
        <v>1316</v>
      </c>
      <c r="G1346" s="120">
        <v>16503932</v>
      </c>
      <c r="H1346" s="124"/>
      <c r="I1346" s="128" t="s">
        <v>5082</v>
      </c>
      <c r="J1346" s="124"/>
      <c r="K1346" s="124"/>
      <c r="L1346" s="124"/>
      <c r="M1346" s="124"/>
      <c r="N1346" s="213">
        <v>93054.02</v>
      </c>
      <c r="O1346" s="213">
        <v>0</v>
      </c>
      <c r="P1346" s="124" t="s">
        <v>1315</v>
      </c>
    </row>
    <row r="1347" spans="1:16" ht="76.5">
      <c r="A1347" s="266">
        <v>25</v>
      </c>
      <c r="B1347" s="124"/>
      <c r="C1347" s="125" t="s">
        <v>694</v>
      </c>
      <c r="D1347" s="119">
        <v>43132</v>
      </c>
      <c r="E1347" s="120" t="s">
        <v>3976</v>
      </c>
      <c r="F1347" s="120" t="s">
        <v>1316</v>
      </c>
      <c r="G1347" s="120">
        <v>16503895</v>
      </c>
      <c r="H1347" s="124"/>
      <c r="I1347" s="128" t="s">
        <v>5083</v>
      </c>
      <c r="J1347" s="124"/>
      <c r="K1347" s="124"/>
      <c r="L1347" s="124"/>
      <c r="M1347" s="124"/>
      <c r="N1347" s="213">
        <v>66787.97</v>
      </c>
      <c r="O1347" s="213">
        <v>0</v>
      </c>
      <c r="P1347" s="124" t="s">
        <v>1315</v>
      </c>
    </row>
    <row r="1348" spans="1:16" ht="76.5">
      <c r="A1348" s="266">
        <v>25</v>
      </c>
      <c r="B1348" s="124"/>
      <c r="C1348" s="125" t="s">
        <v>694</v>
      </c>
      <c r="D1348" s="119">
        <v>43132</v>
      </c>
      <c r="E1348" s="120" t="s">
        <v>3977</v>
      </c>
      <c r="F1348" s="120" t="s">
        <v>1316</v>
      </c>
      <c r="G1348" s="120">
        <v>16503871</v>
      </c>
      <c r="H1348" s="124"/>
      <c r="I1348" s="128" t="s">
        <v>5084</v>
      </c>
      <c r="J1348" s="124"/>
      <c r="K1348" s="124"/>
      <c r="L1348" s="124"/>
      <c r="M1348" s="124"/>
      <c r="N1348" s="213">
        <v>93064.11</v>
      </c>
      <c r="O1348" s="213">
        <v>0</v>
      </c>
      <c r="P1348" s="124" t="s">
        <v>1315</v>
      </c>
    </row>
    <row r="1349" spans="1:16" ht="76.5">
      <c r="A1349" s="266">
        <v>25</v>
      </c>
      <c r="B1349" s="124"/>
      <c r="C1349" s="125" t="s">
        <v>694</v>
      </c>
      <c r="D1349" s="119">
        <v>43132</v>
      </c>
      <c r="E1349" s="120" t="s">
        <v>3978</v>
      </c>
      <c r="F1349" s="120" t="s">
        <v>1316</v>
      </c>
      <c r="G1349" s="120">
        <v>16503817</v>
      </c>
      <c r="H1349" s="124"/>
      <c r="I1349" s="128" t="s">
        <v>5085</v>
      </c>
      <c r="J1349" s="124"/>
      <c r="K1349" s="124"/>
      <c r="L1349" s="124"/>
      <c r="M1349" s="124"/>
      <c r="N1349" s="213">
        <v>19035.62</v>
      </c>
      <c r="O1349" s="213">
        <v>0</v>
      </c>
      <c r="P1349" s="124" t="s">
        <v>1315</v>
      </c>
    </row>
    <row r="1350" spans="1:16" ht="76.5">
      <c r="A1350" s="266">
        <v>25</v>
      </c>
      <c r="B1350" s="124"/>
      <c r="C1350" s="125" t="s">
        <v>694</v>
      </c>
      <c r="D1350" s="119">
        <v>43132</v>
      </c>
      <c r="E1350" s="120" t="s">
        <v>3979</v>
      </c>
      <c r="F1350" s="120" t="s">
        <v>1316</v>
      </c>
      <c r="G1350" s="120">
        <v>16503762</v>
      </c>
      <c r="H1350" s="124"/>
      <c r="I1350" s="128" t="s">
        <v>5086</v>
      </c>
      <c r="J1350" s="124"/>
      <c r="K1350" s="124"/>
      <c r="L1350" s="124"/>
      <c r="M1350" s="124"/>
      <c r="N1350" s="213">
        <v>41729.760000000002</v>
      </c>
      <c r="O1350" s="213">
        <v>0</v>
      </c>
      <c r="P1350" s="124" t="s">
        <v>1315</v>
      </c>
    </row>
    <row r="1351" spans="1:16" ht="76.5">
      <c r="A1351" s="266">
        <v>25</v>
      </c>
      <c r="B1351" s="124"/>
      <c r="C1351" s="125" t="s">
        <v>694</v>
      </c>
      <c r="D1351" s="119">
        <v>43132</v>
      </c>
      <c r="E1351" s="120" t="s">
        <v>3980</v>
      </c>
      <c r="F1351" s="120" t="s">
        <v>1316</v>
      </c>
      <c r="G1351" s="120">
        <v>16503759</v>
      </c>
      <c r="H1351" s="124"/>
      <c r="I1351" s="128" t="s">
        <v>5087</v>
      </c>
      <c r="J1351" s="124"/>
      <c r="K1351" s="124"/>
      <c r="L1351" s="124"/>
      <c r="M1351" s="124"/>
      <c r="N1351" s="213">
        <v>36018.720000000001</v>
      </c>
      <c r="O1351" s="213">
        <v>0</v>
      </c>
      <c r="P1351" s="124" t="s">
        <v>1315</v>
      </c>
    </row>
    <row r="1352" spans="1:16" ht="76.5">
      <c r="A1352" s="266">
        <v>25</v>
      </c>
      <c r="B1352" s="124"/>
      <c r="C1352" s="125" t="s">
        <v>694</v>
      </c>
      <c r="D1352" s="119">
        <v>43132</v>
      </c>
      <c r="E1352" s="120" t="s">
        <v>3981</v>
      </c>
      <c r="F1352" s="120" t="s">
        <v>1316</v>
      </c>
      <c r="G1352" s="120">
        <v>16519925</v>
      </c>
      <c r="H1352" s="124"/>
      <c r="I1352" s="128" t="s">
        <v>5088</v>
      </c>
      <c r="J1352" s="124"/>
      <c r="K1352" s="124"/>
      <c r="L1352" s="124"/>
      <c r="M1352" s="124"/>
      <c r="N1352" s="213">
        <v>241436.3</v>
      </c>
      <c r="O1352" s="213">
        <v>0</v>
      </c>
      <c r="P1352" s="124" t="s">
        <v>1315</v>
      </c>
    </row>
    <row r="1353" spans="1:16" ht="76.5">
      <c r="A1353" s="266">
        <v>25</v>
      </c>
      <c r="B1353" s="124"/>
      <c r="C1353" s="125" t="s">
        <v>694</v>
      </c>
      <c r="D1353" s="119">
        <v>43132</v>
      </c>
      <c r="E1353" s="120" t="s">
        <v>3982</v>
      </c>
      <c r="F1353" s="120" t="s">
        <v>1316</v>
      </c>
      <c r="G1353" s="120">
        <v>16519926</v>
      </c>
      <c r="H1353" s="124"/>
      <c r="I1353" s="128" t="s">
        <v>5089</v>
      </c>
      <c r="J1353" s="124"/>
      <c r="K1353" s="124"/>
      <c r="L1353" s="124"/>
      <c r="M1353" s="124"/>
      <c r="N1353" s="213">
        <v>193545.3</v>
      </c>
      <c r="O1353" s="213">
        <v>0</v>
      </c>
      <c r="P1353" s="124" t="s">
        <v>1315</v>
      </c>
    </row>
    <row r="1354" spans="1:16" ht="76.5">
      <c r="A1354" s="266">
        <v>25</v>
      </c>
      <c r="B1354" s="124"/>
      <c r="C1354" s="125" t="s">
        <v>694</v>
      </c>
      <c r="D1354" s="119">
        <v>43132</v>
      </c>
      <c r="E1354" s="120" t="s">
        <v>3983</v>
      </c>
      <c r="F1354" s="120" t="s">
        <v>1316</v>
      </c>
      <c r="G1354" s="120">
        <v>16519931</v>
      </c>
      <c r="H1354" s="124"/>
      <c r="I1354" s="128" t="s">
        <v>5090</v>
      </c>
      <c r="J1354" s="124"/>
      <c r="K1354" s="124"/>
      <c r="L1354" s="124"/>
      <c r="M1354" s="124"/>
      <c r="N1354" s="213">
        <v>108315.48</v>
      </c>
      <c r="O1354" s="213">
        <v>0</v>
      </c>
      <c r="P1354" s="124" t="s">
        <v>1315</v>
      </c>
    </row>
    <row r="1355" spans="1:16" ht="76.5">
      <c r="A1355" s="266">
        <v>132</v>
      </c>
      <c r="B1355" s="124"/>
      <c r="C1355" s="125" t="s">
        <v>728</v>
      </c>
      <c r="D1355" s="119">
        <v>43132</v>
      </c>
      <c r="E1355" s="120" t="s">
        <v>3984</v>
      </c>
      <c r="F1355" s="120" t="s">
        <v>11</v>
      </c>
      <c r="G1355" s="120">
        <v>912675</v>
      </c>
      <c r="H1355" s="124"/>
      <c r="I1355" s="128" t="s">
        <v>5091</v>
      </c>
      <c r="J1355" s="124"/>
      <c r="K1355" s="124"/>
      <c r="L1355" s="124"/>
      <c r="M1355" s="124"/>
      <c r="N1355" s="213">
        <v>270</v>
      </c>
      <c r="O1355" s="213">
        <v>0</v>
      </c>
      <c r="P1355" s="124" t="s">
        <v>1315</v>
      </c>
    </row>
    <row r="1356" spans="1:16" ht="89.25">
      <c r="A1356" s="266">
        <v>25</v>
      </c>
      <c r="B1356" s="124"/>
      <c r="C1356" s="125" t="s">
        <v>694</v>
      </c>
      <c r="D1356" s="119">
        <v>43132</v>
      </c>
      <c r="E1356" s="120" t="s">
        <v>3985</v>
      </c>
      <c r="F1356" s="120" t="s">
        <v>15</v>
      </c>
      <c r="G1356" s="120">
        <v>4264</v>
      </c>
      <c r="H1356" s="124"/>
      <c r="I1356" s="128" t="s">
        <v>5092</v>
      </c>
      <c r="J1356" s="124"/>
      <c r="K1356" s="124"/>
      <c r="L1356" s="124"/>
      <c r="M1356" s="124"/>
      <c r="N1356" s="213">
        <v>271.85000000000002</v>
      </c>
      <c r="O1356" s="213">
        <v>0</v>
      </c>
      <c r="P1356" s="124" t="s">
        <v>1315</v>
      </c>
    </row>
    <row r="1357" spans="1:16" ht="89.25">
      <c r="A1357" s="266">
        <v>25</v>
      </c>
      <c r="B1357" s="124"/>
      <c r="C1357" s="125" t="s">
        <v>694</v>
      </c>
      <c r="D1357" s="119">
        <v>43132</v>
      </c>
      <c r="E1357" s="120" t="s">
        <v>3986</v>
      </c>
      <c r="F1357" s="120" t="s">
        <v>15</v>
      </c>
      <c r="G1357" s="120">
        <v>4263</v>
      </c>
      <c r="H1357" s="124"/>
      <c r="I1357" s="128" t="s">
        <v>5093</v>
      </c>
      <c r="J1357" s="124"/>
      <c r="K1357" s="124"/>
      <c r="L1357" s="124"/>
      <c r="M1357" s="124"/>
      <c r="N1357" s="213">
        <v>508.18</v>
      </c>
      <c r="O1357" s="213">
        <v>0</v>
      </c>
      <c r="P1357" s="124" t="s">
        <v>1315</v>
      </c>
    </row>
    <row r="1358" spans="1:16" ht="89.25">
      <c r="A1358" s="266">
        <v>25</v>
      </c>
      <c r="B1358" s="124"/>
      <c r="C1358" s="125" t="s">
        <v>694</v>
      </c>
      <c r="D1358" s="119">
        <v>43132</v>
      </c>
      <c r="E1358" s="120" t="s">
        <v>3987</v>
      </c>
      <c r="F1358" s="120" t="s">
        <v>15</v>
      </c>
      <c r="G1358" s="120">
        <v>4262</v>
      </c>
      <c r="H1358" s="124"/>
      <c r="I1358" s="128" t="s">
        <v>5094</v>
      </c>
      <c r="J1358" s="124"/>
      <c r="K1358" s="124"/>
      <c r="L1358" s="124"/>
      <c r="M1358" s="124"/>
      <c r="N1358" s="213">
        <v>327.9</v>
      </c>
      <c r="O1358" s="213">
        <v>0</v>
      </c>
      <c r="P1358" s="124" t="s">
        <v>1315</v>
      </c>
    </row>
    <row r="1359" spans="1:16" ht="76.5">
      <c r="A1359" s="266">
        <v>682</v>
      </c>
      <c r="B1359" s="124"/>
      <c r="C1359" s="125" t="s">
        <v>867</v>
      </c>
      <c r="D1359" s="119">
        <v>43132</v>
      </c>
      <c r="E1359" s="120" t="s">
        <v>3988</v>
      </c>
      <c r="F1359" s="120" t="s">
        <v>1316</v>
      </c>
      <c r="G1359" s="120">
        <v>16423157</v>
      </c>
      <c r="H1359" s="124"/>
      <c r="I1359" s="128" t="s">
        <v>5095</v>
      </c>
      <c r="J1359" s="124"/>
      <c r="K1359" s="124"/>
      <c r="L1359" s="124"/>
      <c r="M1359" s="124"/>
      <c r="N1359" s="213">
        <v>0.12</v>
      </c>
      <c r="O1359" s="213">
        <v>0</v>
      </c>
      <c r="P1359" s="124" t="s">
        <v>1315</v>
      </c>
    </row>
    <row r="1360" spans="1:16" ht="76.5">
      <c r="A1360" s="266">
        <v>25</v>
      </c>
      <c r="B1360" s="124"/>
      <c r="C1360" s="125" t="s">
        <v>694</v>
      </c>
      <c r="D1360" s="119">
        <v>43132</v>
      </c>
      <c r="E1360" s="120" t="s">
        <v>3989</v>
      </c>
      <c r="F1360" s="120" t="s">
        <v>1316</v>
      </c>
      <c r="G1360" s="120">
        <v>16506018</v>
      </c>
      <c r="H1360" s="124"/>
      <c r="I1360" s="128" t="s">
        <v>5096</v>
      </c>
      <c r="J1360" s="124"/>
      <c r="K1360" s="124"/>
      <c r="L1360" s="124"/>
      <c r="M1360" s="124"/>
      <c r="N1360" s="213">
        <v>610506</v>
      </c>
      <c r="O1360" s="213">
        <v>0</v>
      </c>
      <c r="P1360" s="124" t="s">
        <v>1315</v>
      </c>
    </row>
    <row r="1361" spans="1:16" ht="76.5">
      <c r="A1361" s="266">
        <v>25</v>
      </c>
      <c r="B1361" s="124"/>
      <c r="C1361" s="125" t="s">
        <v>694</v>
      </c>
      <c r="D1361" s="119">
        <v>43132</v>
      </c>
      <c r="E1361" s="120" t="s">
        <v>3990</v>
      </c>
      <c r="F1361" s="120" t="s">
        <v>1316</v>
      </c>
      <c r="G1361" s="120">
        <v>16506017</v>
      </c>
      <c r="H1361" s="124"/>
      <c r="I1361" s="128" t="s">
        <v>5097</v>
      </c>
      <c r="J1361" s="124"/>
      <c r="K1361" s="124"/>
      <c r="L1361" s="124"/>
      <c r="M1361" s="124"/>
      <c r="N1361" s="213">
        <v>1997753.64</v>
      </c>
      <c r="O1361" s="213">
        <v>0</v>
      </c>
      <c r="P1361" s="124" t="s">
        <v>1315</v>
      </c>
    </row>
    <row r="1362" spans="1:16" ht="76.5">
      <c r="A1362" s="266">
        <v>25</v>
      </c>
      <c r="B1362" s="124"/>
      <c r="C1362" s="125" t="s">
        <v>694</v>
      </c>
      <c r="D1362" s="119">
        <v>43132</v>
      </c>
      <c r="E1362" s="120" t="s">
        <v>3991</v>
      </c>
      <c r="F1362" s="120" t="s">
        <v>1316</v>
      </c>
      <c r="G1362" s="120">
        <v>16506016</v>
      </c>
      <c r="H1362" s="124"/>
      <c r="I1362" s="128" t="s">
        <v>5098</v>
      </c>
      <c r="J1362" s="124"/>
      <c r="K1362" s="124"/>
      <c r="L1362" s="124"/>
      <c r="M1362" s="124"/>
      <c r="N1362" s="213">
        <v>1999900</v>
      </c>
      <c r="O1362" s="213">
        <v>0</v>
      </c>
      <c r="P1362" s="124" t="s">
        <v>1315</v>
      </c>
    </row>
    <row r="1363" spans="1:16" ht="76.5">
      <c r="A1363" s="266">
        <v>25</v>
      </c>
      <c r="B1363" s="124"/>
      <c r="C1363" s="125" t="s">
        <v>694</v>
      </c>
      <c r="D1363" s="119">
        <v>43132</v>
      </c>
      <c r="E1363" s="120" t="s">
        <v>3992</v>
      </c>
      <c r="F1363" s="120" t="s">
        <v>1316</v>
      </c>
      <c r="G1363" s="120">
        <v>16506014</v>
      </c>
      <c r="H1363" s="124"/>
      <c r="I1363" s="128" t="s">
        <v>5099</v>
      </c>
      <c r="J1363" s="124"/>
      <c r="K1363" s="124"/>
      <c r="L1363" s="124"/>
      <c r="M1363" s="124"/>
      <c r="N1363" s="213">
        <v>839027.25</v>
      </c>
      <c r="O1363" s="213">
        <v>0</v>
      </c>
      <c r="P1363" s="124" t="s">
        <v>1315</v>
      </c>
    </row>
    <row r="1364" spans="1:16" ht="76.5">
      <c r="A1364" s="266">
        <v>25</v>
      </c>
      <c r="B1364" s="124"/>
      <c r="C1364" s="125" t="s">
        <v>694</v>
      </c>
      <c r="D1364" s="119">
        <v>43132</v>
      </c>
      <c r="E1364" s="120" t="s">
        <v>3993</v>
      </c>
      <c r="F1364" s="120" t="s">
        <v>1316</v>
      </c>
      <c r="G1364" s="120">
        <v>16506012</v>
      </c>
      <c r="H1364" s="124"/>
      <c r="I1364" s="128" t="s">
        <v>5100</v>
      </c>
      <c r="J1364" s="124"/>
      <c r="K1364" s="124"/>
      <c r="L1364" s="124"/>
      <c r="M1364" s="124"/>
      <c r="N1364" s="213">
        <v>424779.24</v>
      </c>
      <c r="O1364" s="213">
        <v>0</v>
      </c>
      <c r="P1364" s="124" t="s">
        <v>1315</v>
      </c>
    </row>
    <row r="1365" spans="1:16" ht="76.5">
      <c r="A1365" s="266">
        <v>25</v>
      </c>
      <c r="B1365" s="124"/>
      <c r="C1365" s="125" t="s">
        <v>694</v>
      </c>
      <c r="D1365" s="119">
        <v>43132</v>
      </c>
      <c r="E1365" s="120" t="s">
        <v>3994</v>
      </c>
      <c r="F1365" s="120" t="s">
        <v>1316</v>
      </c>
      <c r="G1365" s="120">
        <v>16506011</v>
      </c>
      <c r="H1365" s="124"/>
      <c r="I1365" s="128" t="s">
        <v>5101</v>
      </c>
      <c r="J1365" s="124"/>
      <c r="K1365" s="124"/>
      <c r="L1365" s="124"/>
      <c r="M1365" s="124"/>
      <c r="N1365" s="213">
        <v>749895.43</v>
      </c>
      <c r="O1365" s="213">
        <v>0</v>
      </c>
      <c r="P1365" s="124" t="s">
        <v>1315</v>
      </c>
    </row>
    <row r="1366" spans="1:16" ht="63.75">
      <c r="A1366" s="266">
        <v>10</v>
      </c>
      <c r="B1366" s="124"/>
      <c r="C1366" s="125" t="s">
        <v>690</v>
      </c>
      <c r="D1366" s="119">
        <v>43133</v>
      </c>
      <c r="E1366" s="120" t="s">
        <v>3995</v>
      </c>
      <c r="F1366" s="120" t="s">
        <v>6</v>
      </c>
      <c r="G1366" s="120">
        <v>656810</v>
      </c>
      <c r="H1366" s="124"/>
      <c r="I1366" s="128" t="s">
        <v>5102</v>
      </c>
      <c r="J1366" s="124"/>
      <c r="K1366" s="124"/>
      <c r="L1366" s="124"/>
      <c r="M1366" s="124"/>
      <c r="N1366" s="213">
        <v>0</v>
      </c>
      <c r="O1366" s="213">
        <v>5131.28</v>
      </c>
      <c r="P1366" s="124" t="s">
        <v>1315</v>
      </c>
    </row>
    <row r="1367" spans="1:16" ht="51">
      <c r="A1367" s="266">
        <v>10</v>
      </c>
      <c r="B1367" s="124"/>
      <c r="C1367" s="125" t="s">
        <v>690</v>
      </c>
      <c r="D1367" s="119">
        <v>43133</v>
      </c>
      <c r="E1367" s="120" t="s">
        <v>3996</v>
      </c>
      <c r="F1367" s="120" t="s">
        <v>6</v>
      </c>
      <c r="G1367" s="120">
        <v>656814</v>
      </c>
      <c r="H1367" s="124"/>
      <c r="I1367" s="128" t="s">
        <v>5103</v>
      </c>
      <c r="J1367" s="124"/>
      <c r="K1367" s="124"/>
      <c r="L1367" s="124"/>
      <c r="M1367" s="124"/>
      <c r="N1367" s="213">
        <v>0</v>
      </c>
      <c r="O1367" s="213">
        <v>142530.76999999999</v>
      </c>
      <c r="P1367" s="124" t="s">
        <v>1315</v>
      </c>
    </row>
    <row r="1368" spans="1:16" ht="51">
      <c r="A1368" s="266">
        <v>10</v>
      </c>
      <c r="B1368" s="124"/>
      <c r="C1368" s="125" t="s">
        <v>690</v>
      </c>
      <c r="D1368" s="119">
        <v>43133</v>
      </c>
      <c r="E1368" s="120" t="s">
        <v>3997</v>
      </c>
      <c r="F1368" s="120" t="s">
        <v>6</v>
      </c>
      <c r="G1368" s="120">
        <v>657138</v>
      </c>
      <c r="H1368" s="124"/>
      <c r="I1368" s="128" t="s">
        <v>5104</v>
      </c>
      <c r="J1368" s="124"/>
      <c r="K1368" s="124"/>
      <c r="L1368" s="124"/>
      <c r="M1368" s="124"/>
      <c r="N1368" s="213">
        <v>0</v>
      </c>
      <c r="O1368" s="213">
        <v>68174.89</v>
      </c>
      <c r="P1368" s="124" t="s">
        <v>1315</v>
      </c>
    </row>
    <row r="1369" spans="1:16" ht="51">
      <c r="A1369" s="266">
        <v>10</v>
      </c>
      <c r="B1369" s="124"/>
      <c r="C1369" s="125" t="s">
        <v>690</v>
      </c>
      <c r="D1369" s="119">
        <v>43133</v>
      </c>
      <c r="E1369" s="120" t="s">
        <v>3998</v>
      </c>
      <c r="F1369" s="120" t="s">
        <v>6</v>
      </c>
      <c r="G1369" s="120">
        <v>657140</v>
      </c>
      <c r="H1369" s="124"/>
      <c r="I1369" s="128" t="s">
        <v>5105</v>
      </c>
      <c r="J1369" s="124"/>
      <c r="K1369" s="124"/>
      <c r="L1369" s="124"/>
      <c r="M1369" s="124"/>
      <c r="N1369" s="213">
        <v>0</v>
      </c>
      <c r="O1369" s="213">
        <v>259768.99</v>
      </c>
      <c r="P1369" s="124" t="s">
        <v>1315</v>
      </c>
    </row>
    <row r="1370" spans="1:16" ht="38.25">
      <c r="A1370" s="266">
        <v>10</v>
      </c>
      <c r="B1370" s="124"/>
      <c r="C1370" s="125" t="s">
        <v>690</v>
      </c>
      <c r="D1370" s="119">
        <v>43133</v>
      </c>
      <c r="E1370" s="120" t="s">
        <v>3999</v>
      </c>
      <c r="F1370" s="120" t="s">
        <v>6</v>
      </c>
      <c r="G1370" s="120">
        <v>657147</v>
      </c>
      <c r="H1370" s="124"/>
      <c r="I1370" s="128" t="s">
        <v>5106</v>
      </c>
      <c r="J1370" s="124"/>
      <c r="K1370" s="124"/>
      <c r="L1370" s="124"/>
      <c r="M1370" s="124"/>
      <c r="N1370" s="213">
        <v>0</v>
      </c>
      <c r="O1370" s="213">
        <v>27450.22</v>
      </c>
      <c r="P1370" s="124" t="s">
        <v>1315</v>
      </c>
    </row>
    <row r="1371" spans="1:16" ht="51">
      <c r="A1371" s="266">
        <v>10</v>
      </c>
      <c r="B1371" s="124"/>
      <c r="C1371" s="125" t="s">
        <v>690</v>
      </c>
      <c r="D1371" s="119">
        <v>43133</v>
      </c>
      <c r="E1371" s="120" t="s">
        <v>4000</v>
      </c>
      <c r="F1371" s="120" t="s">
        <v>6</v>
      </c>
      <c r="G1371" s="120">
        <v>657418</v>
      </c>
      <c r="H1371" s="124"/>
      <c r="I1371" s="128" t="s">
        <v>5107</v>
      </c>
      <c r="J1371" s="124"/>
      <c r="K1371" s="124"/>
      <c r="L1371" s="124"/>
      <c r="M1371" s="124"/>
      <c r="N1371" s="213">
        <v>0</v>
      </c>
      <c r="O1371" s="213">
        <v>85788.69</v>
      </c>
      <c r="P1371" s="124" t="s">
        <v>1315</v>
      </c>
    </row>
    <row r="1372" spans="1:16" ht="51">
      <c r="A1372" s="266" t="s">
        <v>622</v>
      </c>
      <c r="B1372" s="124"/>
      <c r="C1372" s="125" t="s">
        <v>715</v>
      </c>
      <c r="D1372" s="119">
        <v>43133</v>
      </c>
      <c r="E1372" s="120" t="s">
        <v>4001</v>
      </c>
      <c r="F1372" s="120" t="s">
        <v>1316</v>
      </c>
      <c r="G1372" s="120">
        <v>16506411</v>
      </c>
      <c r="H1372" s="124"/>
      <c r="I1372" s="128" t="s">
        <v>5108</v>
      </c>
      <c r="J1372" s="124"/>
      <c r="K1372" s="124"/>
      <c r="L1372" s="124"/>
      <c r="M1372" s="124"/>
      <c r="N1372" s="213">
        <v>0</v>
      </c>
      <c r="O1372" s="213">
        <v>21601353.440000001</v>
      </c>
      <c r="P1372" s="124" t="s">
        <v>1315</v>
      </c>
    </row>
    <row r="1373" spans="1:16" ht="76.5">
      <c r="A1373" s="266" t="s">
        <v>620</v>
      </c>
      <c r="B1373" s="124"/>
      <c r="C1373" s="125" t="s">
        <v>714</v>
      </c>
      <c r="D1373" s="119">
        <v>43133</v>
      </c>
      <c r="E1373" s="120" t="s">
        <v>4002</v>
      </c>
      <c r="F1373" s="120" t="s">
        <v>6</v>
      </c>
      <c r="G1373" s="120">
        <v>937702</v>
      </c>
      <c r="H1373" s="124"/>
      <c r="I1373" s="128" t="s">
        <v>5109</v>
      </c>
      <c r="J1373" s="124"/>
      <c r="K1373" s="124"/>
      <c r="L1373" s="124"/>
      <c r="M1373" s="124"/>
      <c r="N1373" s="213">
        <v>0</v>
      </c>
      <c r="O1373" s="213">
        <v>15000</v>
      </c>
      <c r="P1373" s="124" t="s">
        <v>1315</v>
      </c>
    </row>
    <row r="1374" spans="1:16" ht="89.25">
      <c r="A1374" s="266" t="s">
        <v>622</v>
      </c>
      <c r="B1374" s="124"/>
      <c r="C1374" s="125" t="s">
        <v>715</v>
      </c>
      <c r="D1374" s="119">
        <v>43133</v>
      </c>
      <c r="E1374" s="120" t="s">
        <v>4003</v>
      </c>
      <c r="F1374" s="120" t="s">
        <v>6</v>
      </c>
      <c r="G1374" s="120">
        <v>912778</v>
      </c>
      <c r="H1374" s="124"/>
      <c r="I1374" s="128" t="s">
        <v>5110</v>
      </c>
      <c r="J1374" s="124"/>
      <c r="K1374" s="124"/>
      <c r="L1374" s="124"/>
      <c r="M1374" s="124"/>
      <c r="N1374" s="213">
        <v>0</v>
      </c>
      <c r="O1374" s="213">
        <v>7318.5</v>
      </c>
      <c r="P1374" s="124" t="s">
        <v>1315</v>
      </c>
    </row>
    <row r="1375" spans="1:16" ht="89.25">
      <c r="A1375" s="266" t="s">
        <v>622</v>
      </c>
      <c r="B1375" s="124"/>
      <c r="C1375" s="125" t="s">
        <v>715</v>
      </c>
      <c r="D1375" s="119">
        <v>43133</v>
      </c>
      <c r="E1375" s="120" t="s">
        <v>4004</v>
      </c>
      <c r="F1375" s="120" t="s">
        <v>6</v>
      </c>
      <c r="G1375" s="120">
        <v>912785</v>
      </c>
      <c r="H1375" s="124"/>
      <c r="I1375" s="128" t="s">
        <v>5111</v>
      </c>
      <c r="J1375" s="124"/>
      <c r="K1375" s="124"/>
      <c r="L1375" s="124"/>
      <c r="M1375" s="124"/>
      <c r="N1375" s="213">
        <v>0</v>
      </c>
      <c r="O1375" s="213">
        <v>829819.11</v>
      </c>
      <c r="P1375" s="124" t="s">
        <v>1315</v>
      </c>
    </row>
    <row r="1376" spans="1:16" ht="76.5">
      <c r="A1376" s="266">
        <v>25</v>
      </c>
      <c r="B1376" s="124"/>
      <c r="C1376" s="125" t="s">
        <v>694</v>
      </c>
      <c r="D1376" s="119">
        <v>43133</v>
      </c>
      <c r="E1376" s="120" t="s">
        <v>4005</v>
      </c>
      <c r="F1376" s="120" t="s">
        <v>6</v>
      </c>
      <c r="G1376" s="120">
        <v>912829</v>
      </c>
      <c r="H1376" s="124"/>
      <c r="I1376" s="128" t="s">
        <v>5112</v>
      </c>
      <c r="J1376" s="124"/>
      <c r="K1376" s="124"/>
      <c r="L1376" s="124"/>
      <c r="M1376" s="124"/>
      <c r="N1376" s="213">
        <v>0</v>
      </c>
      <c r="O1376" s="213">
        <v>840002.71</v>
      </c>
      <c r="P1376" s="124" t="s">
        <v>1315</v>
      </c>
    </row>
    <row r="1377" spans="1:16" ht="76.5">
      <c r="A1377" s="266">
        <v>25</v>
      </c>
      <c r="B1377" s="124"/>
      <c r="C1377" s="125" t="s">
        <v>694</v>
      </c>
      <c r="D1377" s="119">
        <v>43133</v>
      </c>
      <c r="E1377" s="120" t="s">
        <v>4006</v>
      </c>
      <c r="F1377" s="120" t="s">
        <v>1316</v>
      </c>
      <c r="G1377" s="120">
        <v>16522117</v>
      </c>
      <c r="H1377" s="124"/>
      <c r="I1377" s="128" t="s">
        <v>5113</v>
      </c>
      <c r="J1377" s="124"/>
      <c r="K1377" s="124"/>
      <c r="L1377" s="124"/>
      <c r="M1377" s="124"/>
      <c r="N1377" s="213">
        <v>79887.259999999995</v>
      </c>
      <c r="O1377" s="213">
        <v>0</v>
      </c>
      <c r="P1377" s="124" t="s">
        <v>1315</v>
      </c>
    </row>
    <row r="1378" spans="1:16" ht="76.5">
      <c r="A1378" s="266">
        <v>25</v>
      </c>
      <c r="B1378" s="124"/>
      <c r="C1378" s="125" t="s">
        <v>694</v>
      </c>
      <c r="D1378" s="119">
        <v>43133</v>
      </c>
      <c r="E1378" s="120" t="s">
        <v>4007</v>
      </c>
      <c r="F1378" s="120" t="s">
        <v>1316</v>
      </c>
      <c r="G1378" s="120">
        <v>16522120</v>
      </c>
      <c r="H1378" s="124"/>
      <c r="I1378" s="128" t="s">
        <v>5114</v>
      </c>
      <c r="J1378" s="124"/>
      <c r="K1378" s="124"/>
      <c r="L1378" s="124"/>
      <c r="M1378" s="124"/>
      <c r="N1378" s="213">
        <v>79887.259999999995</v>
      </c>
      <c r="O1378" s="213">
        <v>0</v>
      </c>
      <c r="P1378" s="124" t="s">
        <v>1315</v>
      </c>
    </row>
    <row r="1379" spans="1:16" ht="76.5">
      <c r="A1379" s="266">
        <v>25</v>
      </c>
      <c r="B1379" s="124"/>
      <c r="C1379" s="125" t="s">
        <v>694</v>
      </c>
      <c r="D1379" s="119">
        <v>43133</v>
      </c>
      <c r="E1379" s="120" t="s">
        <v>4008</v>
      </c>
      <c r="F1379" s="120" t="s">
        <v>1316</v>
      </c>
      <c r="G1379" s="120">
        <v>16522129</v>
      </c>
      <c r="H1379" s="124"/>
      <c r="I1379" s="128" t="s">
        <v>5115</v>
      </c>
      <c r="J1379" s="124"/>
      <c r="K1379" s="124"/>
      <c r="L1379" s="124"/>
      <c r="M1379" s="124"/>
      <c r="N1379" s="213">
        <v>114329.63</v>
      </c>
      <c r="O1379" s="213">
        <v>0</v>
      </c>
      <c r="P1379" s="124" t="s">
        <v>1315</v>
      </c>
    </row>
    <row r="1380" spans="1:16" ht="76.5">
      <c r="A1380" s="266">
        <v>25</v>
      </c>
      <c r="B1380" s="124"/>
      <c r="C1380" s="125" t="s">
        <v>694</v>
      </c>
      <c r="D1380" s="119">
        <v>43133</v>
      </c>
      <c r="E1380" s="120" t="s">
        <v>4009</v>
      </c>
      <c r="F1380" s="120" t="s">
        <v>1316</v>
      </c>
      <c r="G1380" s="120">
        <v>16522152</v>
      </c>
      <c r="H1380" s="124"/>
      <c r="I1380" s="128" t="s">
        <v>5116</v>
      </c>
      <c r="J1380" s="124"/>
      <c r="K1380" s="124"/>
      <c r="L1380" s="124"/>
      <c r="M1380" s="124"/>
      <c r="N1380" s="213">
        <v>475104.22</v>
      </c>
      <c r="O1380" s="213">
        <v>0</v>
      </c>
      <c r="P1380" s="124" t="s">
        <v>1315</v>
      </c>
    </row>
    <row r="1381" spans="1:16" ht="76.5">
      <c r="A1381" s="266">
        <v>25</v>
      </c>
      <c r="B1381" s="124"/>
      <c r="C1381" s="125" t="s">
        <v>694</v>
      </c>
      <c r="D1381" s="119">
        <v>43133</v>
      </c>
      <c r="E1381" s="120" t="s">
        <v>4010</v>
      </c>
      <c r="F1381" s="120" t="s">
        <v>1316</v>
      </c>
      <c r="G1381" s="120">
        <v>16535674</v>
      </c>
      <c r="H1381" s="124"/>
      <c r="I1381" s="128" t="s">
        <v>5117</v>
      </c>
      <c r="J1381" s="124"/>
      <c r="K1381" s="124"/>
      <c r="L1381" s="124"/>
      <c r="M1381" s="124"/>
      <c r="N1381" s="213">
        <v>119928.76</v>
      </c>
      <c r="O1381" s="213">
        <v>0</v>
      </c>
      <c r="P1381" s="124" t="s">
        <v>1315</v>
      </c>
    </row>
    <row r="1382" spans="1:16" ht="76.5">
      <c r="A1382" s="266">
        <v>25</v>
      </c>
      <c r="B1382" s="124"/>
      <c r="C1382" s="125" t="s">
        <v>694</v>
      </c>
      <c r="D1382" s="119">
        <v>43133</v>
      </c>
      <c r="E1382" s="120" t="s">
        <v>4011</v>
      </c>
      <c r="F1382" s="120" t="s">
        <v>1316</v>
      </c>
      <c r="G1382" s="120">
        <v>16535690</v>
      </c>
      <c r="H1382" s="124"/>
      <c r="I1382" s="128" t="s">
        <v>5118</v>
      </c>
      <c r="J1382" s="124"/>
      <c r="K1382" s="124"/>
      <c r="L1382" s="124"/>
      <c r="M1382" s="124"/>
      <c r="N1382" s="213">
        <v>199633.85</v>
      </c>
      <c r="O1382" s="213">
        <v>0</v>
      </c>
      <c r="P1382" s="124" t="s">
        <v>1315</v>
      </c>
    </row>
    <row r="1383" spans="1:16" ht="76.5">
      <c r="A1383" s="266">
        <v>25</v>
      </c>
      <c r="B1383" s="124"/>
      <c r="C1383" s="125" t="s">
        <v>694</v>
      </c>
      <c r="D1383" s="119">
        <v>43133</v>
      </c>
      <c r="E1383" s="120" t="s">
        <v>4012</v>
      </c>
      <c r="F1383" s="120" t="s">
        <v>1316</v>
      </c>
      <c r="G1383" s="120">
        <v>16535698</v>
      </c>
      <c r="H1383" s="124"/>
      <c r="I1383" s="128" t="s">
        <v>5119</v>
      </c>
      <c r="J1383" s="124"/>
      <c r="K1383" s="124"/>
      <c r="L1383" s="124"/>
      <c r="M1383" s="124"/>
      <c r="N1383" s="213">
        <v>279918.38</v>
      </c>
      <c r="O1383" s="213">
        <v>0</v>
      </c>
      <c r="P1383" s="124" t="s">
        <v>1315</v>
      </c>
    </row>
    <row r="1384" spans="1:16" ht="76.5">
      <c r="A1384" s="266">
        <v>25</v>
      </c>
      <c r="B1384" s="124"/>
      <c r="C1384" s="125" t="s">
        <v>694</v>
      </c>
      <c r="D1384" s="119">
        <v>43133</v>
      </c>
      <c r="E1384" s="120" t="s">
        <v>4013</v>
      </c>
      <c r="F1384" s="120" t="s">
        <v>1316</v>
      </c>
      <c r="G1384" s="120">
        <v>16535700</v>
      </c>
      <c r="H1384" s="124"/>
      <c r="I1384" s="128" t="s">
        <v>5120</v>
      </c>
      <c r="J1384" s="124"/>
      <c r="K1384" s="124"/>
      <c r="L1384" s="124"/>
      <c r="M1384" s="124"/>
      <c r="N1384" s="213">
        <v>144516.57999999999</v>
      </c>
      <c r="O1384" s="213">
        <v>0</v>
      </c>
      <c r="P1384" s="124" t="s">
        <v>1315</v>
      </c>
    </row>
    <row r="1385" spans="1:16" ht="76.5">
      <c r="A1385" s="266">
        <v>25</v>
      </c>
      <c r="B1385" s="124"/>
      <c r="C1385" s="125" t="s">
        <v>694</v>
      </c>
      <c r="D1385" s="119">
        <v>43133</v>
      </c>
      <c r="E1385" s="120" t="s">
        <v>4014</v>
      </c>
      <c r="F1385" s="120" t="s">
        <v>1316</v>
      </c>
      <c r="G1385" s="120">
        <v>16535857</v>
      </c>
      <c r="H1385" s="124"/>
      <c r="I1385" s="128" t="s">
        <v>5121</v>
      </c>
      <c r="J1385" s="124"/>
      <c r="K1385" s="124"/>
      <c r="L1385" s="124"/>
      <c r="M1385" s="124"/>
      <c r="N1385" s="213">
        <v>57826.080000000002</v>
      </c>
      <c r="O1385" s="213">
        <v>0</v>
      </c>
      <c r="P1385" s="124" t="s">
        <v>1315</v>
      </c>
    </row>
    <row r="1386" spans="1:16" ht="76.5">
      <c r="A1386" s="266">
        <v>25</v>
      </c>
      <c r="B1386" s="124"/>
      <c r="C1386" s="125" t="s">
        <v>694</v>
      </c>
      <c r="D1386" s="119">
        <v>43133</v>
      </c>
      <c r="E1386" s="120" t="s">
        <v>4015</v>
      </c>
      <c r="F1386" s="120" t="s">
        <v>1316</v>
      </c>
      <c r="G1386" s="120">
        <v>16535861</v>
      </c>
      <c r="H1386" s="124"/>
      <c r="I1386" s="128" t="s">
        <v>5122</v>
      </c>
      <c r="J1386" s="124"/>
      <c r="K1386" s="124"/>
      <c r="L1386" s="124"/>
      <c r="M1386" s="124"/>
      <c r="N1386" s="213">
        <v>368603.52</v>
      </c>
      <c r="O1386" s="213">
        <v>0</v>
      </c>
      <c r="P1386" s="124" t="s">
        <v>1315</v>
      </c>
    </row>
    <row r="1387" spans="1:16" ht="76.5">
      <c r="A1387" s="266">
        <v>25</v>
      </c>
      <c r="B1387" s="124"/>
      <c r="C1387" s="125" t="s">
        <v>694</v>
      </c>
      <c r="D1387" s="119">
        <v>43133</v>
      </c>
      <c r="E1387" s="120" t="s">
        <v>4016</v>
      </c>
      <c r="F1387" s="120" t="s">
        <v>1316</v>
      </c>
      <c r="G1387" s="120">
        <v>16522153</v>
      </c>
      <c r="H1387" s="124"/>
      <c r="I1387" s="128" t="s">
        <v>5123</v>
      </c>
      <c r="J1387" s="124"/>
      <c r="K1387" s="124"/>
      <c r="L1387" s="124"/>
      <c r="M1387" s="124"/>
      <c r="N1387" s="213">
        <v>600000</v>
      </c>
      <c r="O1387" s="213">
        <v>0</v>
      </c>
      <c r="P1387" s="124" t="s">
        <v>1315</v>
      </c>
    </row>
    <row r="1388" spans="1:16" ht="76.5">
      <c r="A1388" s="266">
        <v>25</v>
      </c>
      <c r="B1388" s="124"/>
      <c r="C1388" s="125" t="s">
        <v>694</v>
      </c>
      <c r="D1388" s="119">
        <v>43133</v>
      </c>
      <c r="E1388" s="120" t="s">
        <v>4017</v>
      </c>
      <c r="F1388" s="120" t="s">
        <v>1316</v>
      </c>
      <c r="G1388" s="120">
        <v>16522149</v>
      </c>
      <c r="H1388" s="124"/>
      <c r="I1388" s="128" t="s">
        <v>5124</v>
      </c>
      <c r="J1388" s="124"/>
      <c r="K1388" s="124"/>
      <c r="L1388" s="124"/>
      <c r="M1388" s="124"/>
      <c r="N1388" s="213">
        <v>149012.57999999999</v>
      </c>
      <c r="O1388" s="213">
        <v>0</v>
      </c>
      <c r="P1388" s="124" t="s">
        <v>1315</v>
      </c>
    </row>
    <row r="1389" spans="1:16" ht="76.5">
      <c r="A1389" s="266">
        <v>25</v>
      </c>
      <c r="B1389" s="124"/>
      <c r="C1389" s="125" t="s">
        <v>694</v>
      </c>
      <c r="D1389" s="119">
        <v>43133</v>
      </c>
      <c r="E1389" s="120" t="s">
        <v>4018</v>
      </c>
      <c r="F1389" s="120" t="s">
        <v>1316</v>
      </c>
      <c r="G1389" s="120">
        <v>16522119</v>
      </c>
      <c r="H1389" s="124"/>
      <c r="I1389" s="128" t="s">
        <v>5125</v>
      </c>
      <c r="J1389" s="124"/>
      <c r="K1389" s="124"/>
      <c r="L1389" s="124"/>
      <c r="M1389" s="124"/>
      <c r="N1389" s="213">
        <v>275583.09999999998</v>
      </c>
      <c r="O1389" s="213">
        <v>0</v>
      </c>
      <c r="P1389" s="124" t="s">
        <v>1315</v>
      </c>
    </row>
    <row r="1390" spans="1:16" ht="76.5">
      <c r="A1390" s="266">
        <v>25</v>
      </c>
      <c r="B1390" s="124"/>
      <c r="C1390" s="125" t="s">
        <v>694</v>
      </c>
      <c r="D1390" s="119">
        <v>43133</v>
      </c>
      <c r="E1390" s="120" t="s">
        <v>4019</v>
      </c>
      <c r="F1390" s="120" t="s">
        <v>1316</v>
      </c>
      <c r="G1390" s="120">
        <v>16522114</v>
      </c>
      <c r="H1390" s="124"/>
      <c r="I1390" s="128" t="s">
        <v>5126</v>
      </c>
      <c r="J1390" s="124"/>
      <c r="K1390" s="124"/>
      <c r="L1390" s="124"/>
      <c r="M1390" s="124"/>
      <c r="N1390" s="213">
        <v>159220.59</v>
      </c>
      <c r="O1390" s="213">
        <v>0</v>
      </c>
      <c r="P1390" s="124" t="s">
        <v>1315</v>
      </c>
    </row>
    <row r="1391" spans="1:16" ht="76.5">
      <c r="A1391" s="266">
        <v>25</v>
      </c>
      <c r="B1391" s="124"/>
      <c r="C1391" s="125" t="s">
        <v>694</v>
      </c>
      <c r="D1391" s="119">
        <v>43133</v>
      </c>
      <c r="E1391" s="120" t="s">
        <v>4020</v>
      </c>
      <c r="F1391" s="120" t="s">
        <v>1316</v>
      </c>
      <c r="G1391" s="120">
        <v>16522103</v>
      </c>
      <c r="H1391" s="124"/>
      <c r="I1391" s="128" t="s">
        <v>5127</v>
      </c>
      <c r="J1391" s="124"/>
      <c r="K1391" s="124"/>
      <c r="L1391" s="124"/>
      <c r="M1391" s="124"/>
      <c r="N1391" s="213">
        <v>175933.28</v>
      </c>
      <c r="O1391" s="213">
        <v>0</v>
      </c>
      <c r="P1391" s="124" t="s">
        <v>1315</v>
      </c>
    </row>
    <row r="1392" spans="1:16" ht="76.5">
      <c r="A1392" s="266">
        <v>25</v>
      </c>
      <c r="B1392" s="124"/>
      <c r="C1392" s="125" t="s">
        <v>694</v>
      </c>
      <c r="D1392" s="119">
        <v>43133</v>
      </c>
      <c r="E1392" s="120" t="s">
        <v>4021</v>
      </c>
      <c r="F1392" s="120" t="s">
        <v>1316</v>
      </c>
      <c r="G1392" s="120">
        <v>16522130</v>
      </c>
      <c r="H1392" s="124"/>
      <c r="I1392" s="128" t="s">
        <v>5128</v>
      </c>
      <c r="J1392" s="124"/>
      <c r="K1392" s="124"/>
      <c r="L1392" s="124"/>
      <c r="M1392" s="124"/>
      <c r="N1392" s="213">
        <v>85714.28</v>
      </c>
      <c r="O1392" s="213">
        <v>0</v>
      </c>
      <c r="P1392" s="124" t="s">
        <v>1315</v>
      </c>
    </row>
    <row r="1393" spans="1:16" ht="76.5">
      <c r="A1393" s="266">
        <v>25</v>
      </c>
      <c r="B1393" s="124"/>
      <c r="C1393" s="125" t="s">
        <v>694</v>
      </c>
      <c r="D1393" s="119">
        <v>43133</v>
      </c>
      <c r="E1393" s="120" t="s">
        <v>4022</v>
      </c>
      <c r="F1393" s="120" t="s">
        <v>1316</v>
      </c>
      <c r="G1393" s="120">
        <v>16522155</v>
      </c>
      <c r="H1393" s="124"/>
      <c r="I1393" s="128" t="s">
        <v>5129</v>
      </c>
      <c r="J1393" s="124"/>
      <c r="K1393" s="124"/>
      <c r="L1393" s="124"/>
      <c r="M1393" s="124"/>
      <c r="N1393" s="213">
        <v>85714.29</v>
      </c>
      <c r="O1393" s="213">
        <v>0</v>
      </c>
      <c r="P1393" s="124" t="s">
        <v>1315</v>
      </c>
    </row>
    <row r="1394" spans="1:16" ht="76.5">
      <c r="A1394" s="266">
        <v>25</v>
      </c>
      <c r="B1394" s="124"/>
      <c r="C1394" s="125" t="s">
        <v>694</v>
      </c>
      <c r="D1394" s="119">
        <v>43133</v>
      </c>
      <c r="E1394" s="120" t="s">
        <v>4023</v>
      </c>
      <c r="F1394" s="120" t="s">
        <v>1316</v>
      </c>
      <c r="G1394" s="120">
        <v>16522164</v>
      </c>
      <c r="H1394" s="124"/>
      <c r="I1394" s="128" t="s">
        <v>5130</v>
      </c>
      <c r="J1394" s="124"/>
      <c r="K1394" s="124"/>
      <c r="L1394" s="124"/>
      <c r="M1394" s="124"/>
      <c r="N1394" s="213">
        <v>85714.29</v>
      </c>
      <c r="O1394" s="213">
        <v>0</v>
      </c>
      <c r="P1394" s="124" t="s">
        <v>1315</v>
      </c>
    </row>
    <row r="1395" spans="1:16" ht="76.5">
      <c r="A1395" s="266">
        <v>25</v>
      </c>
      <c r="B1395" s="124"/>
      <c r="C1395" s="125" t="s">
        <v>694</v>
      </c>
      <c r="D1395" s="119">
        <v>43133</v>
      </c>
      <c r="E1395" s="120" t="s">
        <v>4024</v>
      </c>
      <c r="F1395" s="120" t="s">
        <v>1316</v>
      </c>
      <c r="G1395" s="120">
        <v>16522167</v>
      </c>
      <c r="H1395" s="124"/>
      <c r="I1395" s="128" t="s">
        <v>5131</v>
      </c>
      <c r="J1395" s="124"/>
      <c r="K1395" s="124"/>
      <c r="L1395" s="124"/>
      <c r="M1395" s="124"/>
      <c r="N1395" s="213">
        <v>85714.29</v>
      </c>
      <c r="O1395" s="213">
        <v>0</v>
      </c>
      <c r="P1395" s="124" t="s">
        <v>1315</v>
      </c>
    </row>
    <row r="1396" spans="1:16" ht="76.5">
      <c r="A1396" s="266">
        <v>25</v>
      </c>
      <c r="B1396" s="124"/>
      <c r="C1396" s="125" t="s">
        <v>694</v>
      </c>
      <c r="D1396" s="119">
        <v>43133</v>
      </c>
      <c r="E1396" s="120" t="s">
        <v>4025</v>
      </c>
      <c r="F1396" s="120" t="s">
        <v>1316</v>
      </c>
      <c r="G1396" s="120">
        <v>16522169</v>
      </c>
      <c r="H1396" s="124"/>
      <c r="I1396" s="128" t="s">
        <v>5132</v>
      </c>
      <c r="J1396" s="124"/>
      <c r="K1396" s="124"/>
      <c r="L1396" s="124"/>
      <c r="M1396" s="124"/>
      <c r="N1396" s="213">
        <v>85714.29</v>
      </c>
      <c r="O1396" s="213">
        <v>0</v>
      </c>
      <c r="P1396" s="124" t="s">
        <v>1315</v>
      </c>
    </row>
    <row r="1397" spans="1:16" ht="76.5">
      <c r="A1397" s="266">
        <v>25</v>
      </c>
      <c r="B1397" s="124"/>
      <c r="C1397" s="125" t="s">
        <v>694</v>
      </c>
      <c r="D1397" s="119">
        <v>43133</v>
      </c>
      <c r="E1397" s="120" t="s">
        <v>4026</v>
      </c>
      <c r="F1397" s="120" t="s">
        <v>1316</v>
      </c>
      <c r="G1397" s="120">
        <v>16522171</v>
      </c>
      <c r="H1397" s="124"/>
      <c r="I1397" s="128" t="s">
        <v>5133</v>
      </c>
      <c r="J1397" s="124"/>
      <c r="K1397" s="124"/>
      <c r="L1397" s="124"/>
      <c r="M1397" s="124"/>
      <c r="N1397" s="213">
        <v>85714.29</v>
      </c>
      <c r="O1397" s="213">
        <v>0</v>
      </c>
      <c r="P1397" s="124" t="s">
        <v>1315</v>
      </c>
    </row>
    <row r="1398" spans="1:16" ht="76.5">
      <c r="A1398" s="266">
        <v>25</v>
      </c>
      <c r="B1398" s="124"/>
      <c r="C1398" s="125" t="s">
        <v>694</v>
      </c>
      <c r="D1398" s="119">
        <v>43133</v>
      </c>
      <c r="E1398" s="120" t="s">
        <v>4027</v>
      </c>
      <c r="F1398" s="120" t="s">
        <v>1316</v>
      </c>
      <c r="G1398" s="120">
        <v>16522177</v>
      </c>
      <c r="H1398" s="124"/>
      <c r="I1398" s="128" t="s">
        <v>5134</v>
      </c>
      <c r="J1398" s="124"/>
      <c r="K1398" s="124"/>
      <c r="L1398" s="124"/>
      <c r="M1398" s="124"/>
      <c r="N1398" s="213">
        <v>85714.29</v>
      </c>
      <c r="O1398" s="213">
        <v>0</v>
      </c>
      <c r="P1398" s="124" t="s">
        <v>1315</v>
      </c>
    </row>
    <row r="1399" spans="1:16" ht="76.5">
      <c r="A1399" s="266">
        <v>25</v>
      </c>
      <c r="B1399" s="124"/>
      <c r="C1399" s="125" t="s">
        <v>694</v>
      </c>
      <c r="D1399" s="119">
        <v>43133</v>
      </c>
      <c r="E1399" s="120" t="s">
        <v>4028</v>
      </c>
      <c r="F1399" s="120" t="s">
        <v>1316</v>
      </c>
      <c r="G1399" s="120">
        <v>16519972</v>
      </c>
      <c r="H1399" s="124"/>
      <c r="I1399" s="128" t="s">
        <v>5135</v>
      </c>
      <c r="J1399" s="124"/>
      <c r="K1399" s="124"/>
      <c r="L1399" s="124"/>
      <c r="M1399" s="124"/>
      <c r="N1399" s="213">
        <v>101713.79</v>
      </c>
      <c r="O1399" s="213">
        <v>0</v>
      </c>
      <c r="P1399" s="124" t="s">
        <v>1315</v>
      </c>
    </row>
    <row r="1400" spans="1:16" ht="76.5">
      <c r="A1400" s="266">
        <v>25</v>
      </c>
      <c r="B1400" s="124"/>
      <c r="C1400" s="125" t="s">
        <v>694</v>
      </c>
      <c r="D1400" s="119">
        <v>43133</v>
      </c>
      <c r="E1400" s="120" t="s">
        <v>4029</v>
      </c>
      <c r="F1400" s="120" t="s">
        <v>1316</v>
      </c>
      <c r="G1400" s="120">
        <v>16522148</v>
      </c>
      <c r="H1400" s="124"/>
      <c r="I1400" s="128" t="s">
        <v>5136</v>
      </c>
      <c r="J1400" s="124"/>
      <c r="K1400" s="124"/>
      <c r="L1400" s="124"/>
      <c r="M1400" s="124"/>
      <c r="N1400" s="213">
        <v>97519.16</v>
      </c>
      <c r="O1400" s="213">
        <v>0</v>
      </c>
      <c r="P1400" s="124" t="s">
        <v>1315</v>
      </c>
    </row>
    <row r="1401" spans="1:16" ht="76.5">
      <c r="A1401" s="266">
        <v>25</v>
      </c>
      <c r="B1401" s="124"/>
      <c r="C1401" s="125" t="s">
        <v>694</v>
      </c>
      <c r="D1401" s="119">
        <v>43133</v>
      </c>
      <c r="E1401" s="120" t="s">
        <v>4030</v>
      </c>
      <c r="F1401" s="120" t="s">
        <v>1316</v>
      </c>
      <c r="G1401" s="120">
        <v>16522131</v>
      </c>
      <c r="H1401" s="124"/>
      <c r="I1401" s="128" t="s">
        <v>5137</v>
      </c>
      <c r="J1401" s="124"/>
      <c r="K1401" s="124"/>
      <c r="L1401" s="124"/>
      <c r="M1401" s="124"/>
      <c r="N1401" s="213">
        <v>599988.61</v>
      </c>
      <c r="O1401" s="213">
        <v>0</v>
      </c>
      <c r="P1401" s="124" t="s">
        <v>1315</v>
      </c>
    </row>
    <row r="1402" spans="1:16" ht="76.5">
      <c r="A1402" s="266">
        <v>25</v>
      </c>
      <c r="B1402" s="124"/>
      <c r="C1402" s="125" t="s">
        <v>694</v>
      </c>
      <c r="D1402" s="119">
        <v>43133</v>
      </c>
      <c r="E1402" s="120" t="s">
        <v>4031</v>
      </c>
      <c r="F1402" s="120" t="s">
        <v>1316</v>
      </c>
      <c r="G1402" s="120">
        <v>16522179</v>
      </c>
      <c r="H1402" s="124"/>
      <c r="I1402" s="128" t="s">
        <v>5138</v>
      </c>
      <c r="J1402" s="124"/>
      <c r="K1402" s="124"/>
      <c r="L1402" s="124"/>
      <c r="M1402" s="124"/>
      <c r="N1402" s="213">
        <v>282261.55</v>
      </c>
      <c r="O1402" s="213">
        <v>0</v>
      </c>
      <c r="P1402" s="124" t="s">
        <v>1315</v>
      </c>
    </row>
    <row r="1403" spans="1:16" ht="76.5">
      <c r="A1403" s="266">
        <v>25</v>
      </c>
      <c r="B1403" s="124"/>
      <c r="C1403" s="125" t="s">
        <v>694</v>
      </c>
      <c r="D1403" s="119">
        <v>43133</v>
      </c>
      <c r="E1403" s="120" t="s">
        <v>4032</v>
      </c>
      <c r="F1403" s="120" t="s">
        <v>1316</v>
      </c>
      <c r="G1403" s="120">
        <v>16522180</v>
      </c>
      <c r="H1403" s="124"/>
      <c r="I1403" s="128" t="s">
        <v>5139</v>
      </c>
      <c r="J1403" s="124"/>
      <c r="K1403" s="124"/>
      <c r="L1403" s="124"/>
      <c r="M1403" s="124"/>
      <c r="N1403" s="213">
        <v>282261.55</v>
      </c>
      <c r="O1403" s="213">
        <v>0</v>
      </c>
      <c r="P1403" s="124" t="s">
        <v>1315</v>
      </c>
    </row>
    <row r="1404" spans="1:16" ht="76.5">
      <c r="A1404" s="266">
        <v>25</v>
      </c>
      <c r="B1404" s="124"/>
      <c r="C1404" s="125" t="s">
        <v>694</v>
      </c>
      <c r="D1404" s="119">
        <v>43133</v>
      </c>
      <c r="E1404" s="120" t="s">
        <v>4033</v>
      </c>
      <c r="F1404" s="120" t="s">
        <v>1316</v>
      </c>
      <c r="G1404" s="120">
        <v>16522166</v>
      </c>
      <c r="H1404" s="124"/>
      <c r="I1404" s="128" t="s">
        <v>5140</v>
      </c>
      <c r="J1404" s="124"/>
      <c r="K1404" s="124"/>
      <c r="L1404" s="124"/>
      <c r="M1404" s="124"/>
      <c r="N1404" s="213">
        <v>265806.88</v>
      </c>
      <c r="O1404" s="213">
        <v>0</v>
      </c>
      <c r="P1404" s="124" t="s">
        <v>1315</v>
      </c>
    </row>
    <row r="1405" spans="1:16" ht="76.5">
      <c r="A1405" s="266">
        <v>25</v>
      </c>
      <c r="B1405" s="124"/>
      <c r="C1405" s="125" t="s">
        <v>694</v>
      </c>
      <c r="D1405" s="119">
        <v>43133</v>
      </c>
      <c r="E1405" s="120" t="s">
        <v>4034</v>
      </c>
      <c r="F1405" s="120" t="s">
        <v>1316</v>
      </c>
      <c r="G1405" s="120">
        <v>16522188</v>
      </c>
      <c r="H1405" s="124"/>
      <c r="I1405" s="128" t="s">
        <v>5141</v>
      </c>
      <c r="J1405" s="124"/>
      <c r="K1405" s="124"/>
      <c r="L1405" s="124"/>
      <c r="M1405" s="124"/>
      <c r="N1405" s="213">
        <v>93599.86</v>
      </c>
      <c r="O1405" s="213">
        <v>0</v>
      </c>
      <c r="P1405" s="124" t="s">
        <v>1315</v>
      </c>
    </row>
    <row r="1406" spans="1:16" ht="76.5">
      <c r="A1406" s="266">
        <v>25</v>
      </c>
      <c r="B1406" s="124"/>
      <c r="C1406" s="125" t="s">
        <v>694</v>
      </c>
      <c r="D1406" s="119">
        <v>43133</v>
      </c>
      <c r="E1406" s="120" t="s">
        <v>4035</v>
      </c>
      <c r="F1406" s="120" t="s">
        <v>1316</v>
      </c>
      <c r="G1406" s="120">
        <v>16522195</v>
      </c>
      <c r="H1406" s="124"/>
      <c r="I1406" s="128" t="s">
        <v>5142</v>
      </c>
      <c r="J1406" s="124"/>
      <c r="K1406" s="124"/>
      <c r="L1406" s="124"/>
      <c r="M1406" s="124"/>
      <c r="N1406" s="213">
        <v>396294.47</v>
      </c>
      <c r="O1406" s="213">
        <v>0</v>
      </c>
      <c r="P1406" s="124" t="s">
        <v>1315</v>
      </c>
    </row>
    <row r="1407" spans="1:16" ht="76.5">
      <c r="A1407" s="266">
        <v>25</v>
      </c>
      <c r="B1407" s="124"/>
      <c r="C1407" s="125" t="s">
        <v>694</v>
      </c>
      <c r="D1407" s="119">
        <v>43133</v>
      </c>
      <c r="E1407" s="120" t="s">
        <v>4036</v>
      </c>
      <c r="F1407" s="120" t="s">
        <v>1316</v>
      </c>
      <c r="G1407" s="120">
        <v>16520093</v>
      </c>
      <c r="H1407" s="124"/>
      <c r="I1407" s="128" t="s">
        <v>5143</v>
      </c>
      <c r="J1407" s="124"/>
      <c r="K1407" s="124"/>
      <c r="L1407" s="124"/>
      <c r="M1407" s="124"/>
      <c r="N1407" s="213">
        <v>175105.92000000001</v>
      </c>
      <c r="O1407" s="213">
        <v>0</v>
      </c>
      <c r="P1407" s="124" t="s">
        <v>1315</v>
      </c>
    </row>
    <row r="1408" spans="1:16" ht="76.5">
      <c r="A1408" s="266">
        <v>25</v>
      </c>
      <c r="B1408" s="124"/>
      <c r="C1408" s="125" t="s">
        <v>694</v>
      </c>
      <c r="D1408" s="119">
        <v>43133</v>
      </c>
      <c r="E1408" s="120" t="s">
        <v>4037</v>
      </c>
      <c r="F1408" s="120" t="s">
        <v>1316</v>
      </c>
      <c r="G1408" s="120">
        <v>16519988</v>
      </c>
      <c r="H1408" s="124"/>
      <c r="I1408" s="128" t="s">
        <v>5144</v>
      </c>
      <c r="J1408" s="124"/>
      <c r="K1408" s="124"/>
      <c r="L1408" s="124"/>
      <c r="M1408" s="124"/>
      <c r="N1408" s="213">
        <v>118055.49</v>
      </c>
      <c r="O1408" s="213">
        <v>0</v>
      </c>
      <c r="P1408" s="124" t="s">
        <v>1315</v>
      </c>
    </row>
    <row r="1409" spans="1:16" ht="76.5">
      <c r="A1409" s="266">
        <v>25</v>
      </c>
      <c r="B1409" s="124"/>
      <c r="C1409" s="125" t="s">
        <v>694</v>
      </c>
      <c r="D1409" s="119">
        <v>43133</v>
      </c>
      <c r="E1409" s="120" t="s">
        <v>4038</v>
      </c>
      <c r="F1409" s="120" t="s">
        <v>1316</v>
      </c>
      <c r="G1409" s="120">
        <v>16522178</v>
      </c>
      <c r="H1409" s="124"/>
      <c r="I1409" s="128" t="s">
        <v>5145</v>
      </c>
      <c r="J1409" s="124"/>
      <c r="K1409" s="124"/>
      <c r="L1409" s="124"/>
      <c r="M1409" s="124"/>
      <c r="N1409" s="213">
        <v>999647.18</v>
      </c>
      <c r="O1409" s="213">
        <v>0</v>
      </c>
      <c r="P1409" s="124" t="s">
        <v>1315</v>
      </c>
    </row>
    <row r="1410" spans="1:16" ht="76.5">
      <c r="A1410" s="266">
        <v>25</v>
      </c>
      <c r="B1410" s="124"/>
      <c r="C1410" s="125" t="s">
        <v>694</v>
      </c>
      <c r="D1410" s="119">
        <v>43133</v>
      </c>
      <c r="E1410" s="120" t="s">
        <v>4039</v>
      </c>
      <c r="F1410" s="120" t="s">
        <v>1316</v>
      </c>
      <c r="G1410" s="120">
        <v>16522170</v>
      </c>
      <c r="H1410" s="124"/>
      <c r="I1410" s="128" t="s">
        <v>5146</v>
      </c>
      <c r="J1410" s="124"/>
      <c r="K1410" s="124"/>
      <c r="L1410" s="124"/>
      <c r="M1410" s="124"/>
      <c r="N1410" s="213">
        <v>996243.05</v>
      </c>
      <c r="O1410" s="213">
        <v>0</v>
      </c>
      <c r="P1410" s="124" t="s">
        <v>1315</v>
      </c>
    </row>
    <row r="1411" spans="1:16" ht="76.5">
      <c r="A1411" s="266">
        <v>25</v>
      </c>
      <c r="B1411" s="124"/>
      <c r="C1411" s="125" t="s">
        <v>694</v>
      </c>
      <c r="D1411" s="119">
        <v>43133</v>
      </c>
      <c r="E1411" s="120" t="s">
        <v>4040</v>
      </c>
      <c r="F1411" s="120" t="s">
        <v>1316</v>
      </c>
      <c r="G1411" s="120">
        <v>16522165</v>
      </c>
      <c r="H1411" s="124"/>
      <c r="I1411" s="128" t="s">
        <v>5147</v>
      </c>
      <c r="J1411" s="124"/>
      <c r="K1411" s="124"/>
      <c r="L1411" s="124"/>
      <c r="M1411" s="124"/>
      <c r="N1411" s="213">
        <v>918613.1</v>
      </c>
      <c r="O1411" s="213">
        <v>0</v>
      </c>
      <c r="P1411" s="124" t="s">
        <v>1315</v>
      </c>
    </row>
    <row r="1412" spans="1:16" ht="76.5">
      <c r="A1412" s="266">
        <v>25</v>
      </c>
      <c r="B1412" s="124"/>
      <c r="C1412" s="125" t="s">
        <v>694</v>
      </c>
      <c r="D1412" s="119">
        <v>43133</v>
      </c>
      <c r="E1412" s="120" t="s">
        <v>4041</v>
      </c>
      <c r="F1412" s="120" t="s">
        <v>1316</v>
      </c>
      <c r="G1412" s="120">
        <v>16522076</v>
      </c>
      <c r="H1412" s="124"/>
      <c r="I1412" s="128" t="s">
        <v>5148</v>
      </c>
      <c r="J1412" s="124"/>
      <c r="K1412" s="124"/>
      <c r="L1412" s="124"/>
      <c r="M1412" s="124"/>
      <c r="N1412" s="213">
        <v>90163.11</v>
      </c>
      <c r="O1412" s="213">
        <v>0</v>
      </c>
      <c r="P1412" s="124" t="s">
        <v>1315</v>
      </c>
    </row>
    <row r="1413" spans="1:16" ht="76.5">
      <c r="A1413" s="266">
        <v>25</v>
      </c>
      <c r="B1413" s="124"/>
      <c r="C1413" s="125" t="s">
        <v>694</v>
      </c>
      <c r="D1413" s="119">
        <v>43133</v>
      </c>
      <c r="E1413" s="120" t="s">
        <v>4042</v>
      </c>
      <c r="F1413" s="120" t="s">
        <v>1316</v>
      </c>
      <c r="G1413" s="120">
        <v>16519910</v>
      </c>
      <c r="H1413" s="124"/>
      <c r="I1413" s="128" t="s">
        <v>5149</v>
      </c>
      <c r="J1413" s="124"/>
      <c r="K1413" s="124"/>
      <c r="L1413" s="124"/>
      <c r="M1413" s="124"/>
      <c r="N1413" s="213">
        <v>259352.21</v>
      </c>
      <c r="O1413" s="213">
        <v>0</v>
      </c>
      <c r="P1413" s="124" t="s">
        <v>1315</v>
      </c>
    </row>
    <row r="1414" spans="1:16" ht="76.5">
      <c r="A1414" s="266">
        <v>25</v>
      </c>
      <c r="B1414" s="124"/>
      <c r="C1414" s="125" t="s">
        <v>694</v>
      </c>
      <c r="D1414" s="119">
        <v>43133</v>
      </c>
      <c r="E1414" s="120" t="s">
        <v>4043</v>
      </c>
      <c r="F1414" s="120" t="s">
        <v>1316</v>
      </c>
      <c r="G1414" s="120">
        <v>16519920</v>
      </c>
      <c r="H1414" s="124"/>
      <c r="I1414" s="128" t="s">
        <v>5150</v>
      </c>
      <c r="J1414" s="124"/>
      <c r="K1414" s="124"/>
      <c r="L1414" s="124"/>
      <c r="M1414" s="124"/>
      <c r="N1414" s="213">
        <v>316035.53000000003</v>
      </c>
      <c r="O1414" s="213">
        <v>0</v>
      </c>
      <c r="P1414" s="124" t="s">
        <v>1315</v>
      </c>
    </row>
    <row r="1415" spans="1:16" ht="76.5">
      <c r="A1415" s="266">
        <v>25</v>
      </c>
      <c r="B1415" s="124"/>
      <c r="C1415" s="125" t="s">
        <v>694</v>
      </c>
      <c r="D1415" s="119">
        <v>43133</v>
      </c>
      <c r="E1415" s="120" t="s">
        <v>4044</v>
      </c>
      <c r="F1415" s="120" t="s">
        <v>1316</v>
      </c>
      <c r="G1415" s="120">
        <v>16522191</v>
      </c>
      <c r="H1415" s="124"/>
      <c r="I1415" s="128" t="s">
        <v>5151</v>
      </c>
      <c r="J1415" s="124"/>
      <c r="K1415" s="124"/>
      <c r="L1415" s="124"/>
      <c r="M1415" s="124"/>
      <c r="N1415" s="213">
        <v>252939.63</v>
      </c>
      <c r="O1415" s="213">
        <v>0</v>
      </c>
      <c r="P1415" s="124" t="s">
        <v>1315</v>
      </c>
    </row>
    <row r="1416" spans="1:16" ht="76.5">
      <c r="A1416" s="266">
        <v>25</v>
      </c>
      <c r="B1416" s="124"/>
      <c r="C1416" s="125" t="s">
        <v>694</v>
      </c>
      <c r="D1416" s="119">
        <v>43133</v>
      </c>
      <c r="E1416" s="120" t="s">
        <v>4045</v>
      </c>
      <c r="F1416" s="120" t="s">
        <v>1316</v>
      </c>
      <c r="G1416" s="120">
        <v>16522187</v>
      </c>
      <c r="H1416" s="124"/>
      <c r="I1416" s="128" t="s">
        <v>5152</v>
      </c>
      <c r="J1416" s="124"/>
      <c r="K1416" s="124"/>
      <c r="L1416" s="124"/>
      <c r="M1416" s="124"/>
      <c r="N1416" s="213">
        <v>261894.23</v>
      </c>
      <c r="O1416" s="213">
        <v>0</v>
      </c>
      <c r="P1416" s="124" t="s">
        <v>1315</v>
      </c>
    </row>
    <row r="1417" spans="1:16" ht="76.5">
      <c r="A1417" s="266">
        <v>25</v>
      </c>
      <c r="B1417" s="124"/>
      <c r="C1417" s="125" t="s">
        <v>694</v>
      </c>
      <c r="D1417" s="119">
        <v>43133</v>
      </c>
      <c r="E1417" s="120" t="s">
        <v>4046</v>
      </c>
      <c r="F1417" s="120" t="s">
        <v>1316</v>
      </c>
      <c r="G1417" s="120">
        <v>16522190</v>
      </c>
      <c r="H1417" s="124"/>
      <c r="I1417" s="128" t="s">
        <v>5153</v>
      </c>
      <c r="J1417" s="124"/>
      <c r="K1417" s="124"/>
      <c r="L1417" s="124"/>
      <c r="M1417" s="124"/>
      <c r="N1417" s="213">
        <v>87526.93</v>
      </c>
      <c r="O1417" s="213">
        <v>0</v>
      </c>
      <c r="P1417" s="124" t="s">
        <v>1315</v>
      </c>
    </row>
    <row r="1418" spans="1:16" ht="76.5">
      <c r="A1418" s="266">
        <v>25</v>
      </c>
      <c r="B1418" s="124"/>
      <c r="C1418" s="125" t="s">
        <v>694</v>
      </c>
      <c r="D1418" s="119">
        <v>43133</v>
      </c>
      <c r="E1418" s="120" t="s">
        <v>4047</v>
      </c>
      <c r="F1418" s="120" t="s">
        <v>1316</v>
      </c>
      <c r="G1418" s="120">
        <v>16522194</v>
      </c>
      <c r="H1418" s="124"/>
      <c r="I1418" s="128" t="s">
        <v>5154</v>
      </c>
      <c r="J1418" s="124"/>
      <c r="K1418" s="124"/>
      <c r="L1418" s="124"/>
      <c r="M1418" s="124"/>
      <c r="N1418" s="213">
        <v>250578.84</v>
      </c>
      <c r="O1418" s="213">
        <v>0</v>
      </c>
      <c r="P1418" s="124" t="s">
        <v>1315</v>
      </c>
    </row>
    <row r="1419" spans="1:16" ht="76.5">
      <c r="A1419" s="266">
        <v>25</v>
      </c>
      <c r="B1419" s="124"/>
      <c r="C1419" s="125" t="s">
        <v>694</v>
      </c>
      <c r="D1419" s="119">
        <v>43133</v>
      </c>
      <c r="E1419" s="120" t="s">
        <v>4048</v>
      </c>
      <c r="F1419" s="120" t="s">
        <v>1316</v>
      </c>
      <c r="G1419" s="120">
        <v>16522182</v>
      </c>
      <c r="H1419" s="124"/>
      <c r="I1419" s="128" t="s">
        <v>5155</v>
      </c>
      <c r="J1419" s="124"/>
      <c r="K1419" s="124"/>
      <c r="L1419" s="124"/>
      <c r="M1419" s="124"/>
      <c r="N1419" s="213">
        <v>35476.9</v>
      </c>
      <c r="O1419" s="213">
        <v>0</v>
      </c>
      <c r="P1419" s="124" t="s">
        <v>1315</v>
      </c>
    </row>
    <row r="1420" spans="1:16" ht="76.5">
      <c r="A1420" s="266">
        <v>25</v>
      </c>
      <c r="B1420" s="124"/>
      <c r="C1420" s="125" t="s">
        <v>694</v>
      </c>
      <c r="D1420" s="119">
        <v>43133</v>
      </c>
      <c r="E1420" s="120" t="s">
        <v>4049</v>
      </c>
      <c r="F1420" s="120" t="s">
        <v>1316</v>
      </c>
      <c r="G1420" s="120">
        <v>16522181</v>
      </c>
      <c r="H1420" s="124"/>
      <c r="I1420" s="128" t="s">
        <v>5156</v>
      </c>
      <c r="J1420" s="124"/>
      <c r="K1420" s="124"/>
      <c r="L1420" s="124"/>
      <c r="M1420" s="124"/>
      <c r="N1420" s="213">
        <v>531803.53</v>
      </c>
      <c r="O1420" s="213">
        <v>0</v>
      </c>
      <c r="P1420" s="124" t="s">
        <v>1315</v>
      </c>
    </row>
    <row r="1421" spans="1:16" ht="76.5">
      <c r="A1421" s="266">
        <v>25</v>
      </c>
      <c r="B1421" s="124"/>
      <c r="C1421" s="125" t="s">
        <v>694</v>
      </c>
      <c r="D1421" s="119">
        <v>43133</v>
      </c>
      <c r="E1421" s="120" t="s">
        <v>4050</v>
      </c>
      <c r="F1421" s="120" t="s">
        <v>1316</v>
      </c>
      <c r="G1421" s="120">
        <v>16522183</v>
      </c>
      <c r="H1421" s="124"/>
      <c r="I1421" s="128" t="s">
        <v>5157</v>
      </c>
      <c r="J1421" s="124"/>
      <c r="K1421" s="124"/>
      <c r="L1421" s="124"/>
      <c r="M1421" s="124"/>
      <c r="N1421" s="213">
        <v>130580.18</v>
      </c>
      <c r="O1421" s="213">
        <v>0</v>
      </c>
      <c r="P1421" s="124" t="s">
        <v>1315</v>
      </c>
    </row>
    <row r="1422" spans="1:16" ht="76.5">
      <c r="A1422" s="266">
        <v>25</v>
      </c>
      <c r="B1422" s="124"/>
      <c r="C1422" s="125" t="s">
        <v>694</v>
      </c>
      <c r="D1422" s="119">
        <v>43133</v>
      </c>
      <c r="E1422" s="120" t="s">
        <v>4051</v>
      </c>
      <c r="F1422" s="120" t="s">
        <v>1316</v>
      </c>
      <c r="G1422" s="120">
        <v>16522184</v>
      </c>
      <c r="H1422" s="124"/>
      <c r="I1422" s="128" t="s">
        <v>5158</v>
      </c>
      <c r="J1422" s="124"/>
      <c r="K1422" s="124"/>
      <c r="L1422" s="124"/>
      <c r="M1422" s="124"/>
      <c r="N1422" s="213">
        <v>116873.56</v>
      </c>
      <c r="O1422" s="213">
        <v>0</v>
      </c>
      <c r="P1422" s="124" t="s">
        <v>1315</v>
      </c>
    </row>
    <row r="1423" spans="1:16" ht="76.5">
      <c r="A1423" s="266">
        <v>25</v>
      </c>
      <c r="B1423" s="124"/>
      <c r="C1423" s="125" t="s">
        <v>694</v>
      </c>
      <c r="D1423" s="119">
        <v>43133</v>
      </c>
      <c r="E1423" s="120" t="s">
        <v>4052</v>
      </c>
      <c r="F1423" s="120" t="s">
        <v>1316</v>
      </c>
      <c r="G1423" s="120">
        <v>16522186</v>
      </c>
      <c r="H1423" s="124"/>
      <c r="I1423" s="128" t="s">
        <v>5159</v>
      </c>
      <c r="J1423" s="124"/>
      <c r="K1423" s="124"/>
      <c r="L1423" s="124"/>
      <c r="M1423" s="124"/>
      <c r="N1423" s="213">
        <v>116873.56</v>
      </c>
      <c r="O1423" s="213">
        <v>0</v>
      </c>
      <c r="P1423" s="124" t="s">
        <v>1315</v>
      </c>
    </row>
    <row r="1424" spans="1:16" ht="76.5">
      <c r="A1424" s="266">
        <v>25</v>
      </c>
      <c r="B1424" s="124"/>
      <c r="C1424" s="125" t="s">
        <v>694</v>
      </c>
      <c r="D1424" s="119">
        <v>43133</v>
      </c>
      <c r="E1424" s="120" t="s">
        <v>4053</v>
      </c>
      <c r="F1424" s="120" t="s">
        <v>1316</v>
      </c>
      <c r="G1424" s="120">
        <v>16522196</v>
      </c>
      <c r="H1424" s="124"/>
      <c r="I1424" s="128" t="s">
        <v>5160</v>
      </c>
      <c r="J1424" s="124"/>
      <c r="K1424" s="124"/>
      <c r="L1424" s="124"/>
      <c r="M1424" s="124"/>
      <c r="N1424" s="213">
        <v>232802.8</v>
      </c>
      <c r="O1424" s="213">
        <v>0</v>
      </c>
      <c r="P1424" s="124" t="s">
        <v>1315</v>
      </c>
    </row>
    <row r="1425" spans="1:16" ht="76.5">
      <c r="A1425" s="266">
        <v>25</v>
      </c>
      <c r="B1425" s="124"/>
      <c r="C1425" s="125" t="s">
        <v>694</v>
      </c>
      <c r="D1425" s="119">
        <v>43133</v>
      </c>
      <c r="E1425" s="120" t="s">
        <v>4054</v>
      </c>
      <c r="F1425" s="120" t="s">
        <v>1316</v>
      </c>
      <c r="G1425" s="120">
        <v>16519976</v>
      </c>
      <c r="H1425" s="124"/>
      <c r="I1425" s="128" t="s">
        <v>5161</v>
      </c>
      <c r="J1425" s="124"/>
      <c r="K1425" s="124"/>
      <c r="L1425" s="124"/>
      <c r="M1425" s="124"/>
      <c r="N1425" s="213">
        <v>162849.98000000001</v>
      </c>
      <c r="O1425" s="213">
        <v>0</v>
      </c>
      <c r="P1425" s="124" t="s">
        <v>1315</v>
      </c>
    </row>
    <row r="1426" spans="1:16" ht="76.5">
      <c r="A1426" s="266">
        <v>25</v>
      </c>
      <c r="B1426" s="124"/>
      <c r="C1426" s="125" t="s">
        <v>694</v>
      </c>
      <c r="D1426" s="119">
        <v>43133</v>
      </c>
      <c r="E1426" s="120" t="s">
        <v>4055</v>
      </c>
      <c r="F1426" s="120" t="s">
        <v>1316</v>
      </c>
      <c r="G1426" s="120">
        <v>16519984</v>
      </c>
      <c r="H1426" s="124"/>
      <c r="I1426" s="128" t="s">
        <v>5162</v>
      </c>
      <c r="J1426" s="124"/>
      <c r="K1426" s="124"/>
      <c r="L1426" s="124"/>
      <c r="M1426" s="124"/>
      <c r="N1426" s="213">
        <v>181933.99</v>
      </c>
      <c r="O1426" s="213">
        <v>0</v>
      </c>
      <c r="P1426" s="124" t="s">
        <v>1315</v>
      </c>
    </row>
    <row r="1427" spans="1:16" ht="76.5">
      <c r="A1427" s="266">
        <v>25</v>
      </c>
      <c r="B1427" s="124"/>
      <c r="C1427" s="125" t="s">
        <v>694</v>
      </c>
      <c r="D1427" s="119">
        <v>43133</v>
      </c>
      <c r="E1427" s="120" t="s">
        <v>4056</v>
      </c>
      <c r="F1427" s="120" t="s">
        <v>1316</v>
      </c>
      <c r="G1427" s="120">
        <v>16519987</v>
      </c>
      <c r="H1427" s="124"/>
      <c r="I1427" s="128" t="s">
        <v>5163</v>
      </c>
      <c r="J1427" s="124"/>
      <c r="K1427" s="124"/>
      <c r="L1427" s="124"/>
      <c r="M1427" s="124"/>
      <c r="N1427" s="213">
        <v>418066.01</v>
      </c>
      <c r="O1427" s="213">
        <v>0</v>
      </c>
      <c r="P1427" s="124" t="s">
        <v>1315</v>
      </c>
    </row>
    <row r="1428" spans="1:16" ht="76.5">
      <c r="A1428" s="266">
        <v>25</v>
      </c>
      <c r="B1428" s="124"/>
      <c r="C1428" s="125" t="s">
        <v>694</v>
      </c>
      <c r="D1428" s="119">
        <v>43133</v>
      </c>
      <c r="E1428" s="120" t="s">
        <v>4057</v>
      </c>
      <c r="F1428" s="120" t="s">
        <v>1316</v>
      </c>
      <c r="G1428" s="120">
        <v>16520555</v>
      </c>
      <c r="H1428" s="124"/>
      <c r="I1428" s="128" t="s">
        <v>5164</v>
      </c>
      <c r="J1428" s="124"/>
      <c r="K1428" s="124"/>
      <c r="L1428" s="124"/>
      <c r="M1428" s="124"/>
      <c r="N1428" s="213">
        <v>116156.14</v>
      </c>
      <c r="O1428" s="213">
        <v>0</v>
      </c>
      <c r="P1428" s="124" t="s">
        <v>1315</v>
      </c>
    </row>
    <row r="1429" spans="1:16" ht="76.5">
      <c r="A1429" s="266">
        <v>25</v>
      </c>
      <c r="B1429" s="124"/>
      <c r="C1429" s="125" t="s">
        <v>694</v>
      </c>
      <c r="D1429" s="119">
        <v>43133</v>
      </c>
      <c r="E1429" s="120" t="s">
        <v>4058</v>
      </c>
      <c r="F1429" s="120" t="s">
        <v>1316</v>
      </c>
      <c r="G1429" s="120">
        <v>16522150</v>
      </c>
      <c r="H1429" s="124"/>
      <c r="I1429" s="128" t="s">
        <v>5165</v>
      </c>
      <c r="J1429" s="124"/>
      <c r="K1429" s="124"/>
      <c r="L1429" s="124"/>
      <c r="M1429" s="124"/>
      <c r="N1429" s="213">
        <v>150217</v>
      </c>
      <c r="O1429" s="213">
        <v>0</v>
      </c>
      <c r="P1429" s="124" t="s">
        <v>1315</v>
      </c>
    </row>
    <row r="1430" spans="1:16" ht="76.5">
      <c r="A1430" s="266">
        <v>25</v>
      </c>
      <c r="B1430" s="124"/>
      <c r="C1430" s="125" t="s">
        <v>694</v>
      </c>
      <c r="D1430" s="119">
        <v>43133</v>
      </c>
      <c r="E1430" s="120" t="s">
        <v>4059</v>
      </c>
      <c r="F1430" s="120" t="s">
        <v>1316</v>
      </c>
      <c r="G1430" s="120">
        <v>16519965</v>
      </c>
      <c r="H1430" s="124"/>
      <c r="I1430" s="128" t="s">
        <v>5166</v>
      </c>
      <c r="J1430" s="124"/>
      <c r="K1430" s="124"/>
      <c r="L1430" s="124"/>
      <c r="M1430" s="124"/>
      <c r="N1430" s="213">
        <v>114547.19</v>
      </c>
      <c r="O1430" s="213">
        <v>0</v>
      </c>
      <c r="P1430" s="124" t="s">
        <v>1315</v>
      </c>
    </row>
    <row r="1431" spans="1:16" ht="76.5">
      <c r="A1431" s="266">
        <v>25</v>
      </c>
      <c r="B1431" s="124"/>
      <c r="C1431" s="125" t="s">
        <v>694</v>
      </c>
      <c r="D1431" s="119">
        <v>43133</v>
      </c>
      <c r="E1431" s="120" t="s">
        <v>4060</v>
      </c>
      <c r="F1431" s="120" t="s">
        <v>1316</v>
      </c>
      <c r="G1431" s="120">
        <v>16519971</v>
      </c>
      <c r="H1431" s="124"/>
      <c r="I1431" s="128" t="s">
        <v>5167</v>
      </c>
      <c r="J1431" s="124"/>
      <c r="K1431" s="124"/>
      <c r="L1431" s="124"/>
      <c r="M1431" s="124"/>
      <c r="N1431" s="213">
        <v>117937.26</v>
      </c>
      <c r="O1431" s="213">
        <v>0</v>
      </c>
      <c r="P1431" s="124" t="s">
        <v>1315</v>
      </c>
    </row>
    <row r="1432" spans="1:16" ht="76.5">
      <c r="A1432" s="266">
        <v>25</v>
      </c>
      <c r="B1432" s="124"/>
      <c r="C1432" s="125" t="s">
        <v>694</v>
      </c>
      <c r="D1432" s="119">
        <v>43133</v>
      </c>
      <c r="E1432" s="120" t="s">
        <v>4061</v>
      </c>
      <c r="F1432" s="120" t="s">
        <v>1316</v>
      </c>
      <c r="G1432" s="120">
        <v>16519973</v>
      </c>
      <c r="H1432" s="124"/>
      <c r="I1432" s="128" t="s">
        <v>5168</v>
      </c>
      <c r="J1432" s="124"/>
      <c r="K1432" s="124"/>
      <c r="L1432" s="124"/>
      <c r="M1432" s="124"/>
      <c r="N1432" s="213">
        <v>114547.19</v>
      </c>
      <c r="O1432" s="213">
        <v>0</v>
      </c>
      <c r="P1432" s="124" t="s">
        <v>1315</v>
      </c>
    </row>
    <row r="1433" spans="1:16" ht="76.5">
      <c r="A1433" s="266">
        <v>25</v>
      </c>
      <c r="B1433" s="124"/>
      <c r="C1433" s="125" t="s">
        <v>694</v>
      </c>
      <c r="D1433" s="119">
        <v>43133</v>
      </c>
      <c r="E1433" s="120" t="s">
        <v>4062</v>
      </c>
      <c r="F1433" s="120" t="s">
        <v>1316</v>
      </c>
      <c r="G1433" s="120">
        <v>16519982</v>
      </c>
      <c r="H1433" s="124"/>
      <c r="I1433" s="128" t="s">
        <v>5169</v>
      </c>
      <c r="J1433" s="124"/>
      <c r="K1433" s="124"/>
      <c r="L1433" s="124"/>
      <c r="M1433" s="124"/>
      <c r="N1433" s="213">
        <v>359090.33</v>
      </c>
      <c r="O1433" s="213">
        <v>0</v>
      </c>
      <c r="P1433" s="124" t="s">
        <v>1315</v>
      </c>
    </row>
    <row r="1434" spans="1:16" ht="76.5">
      <c r="A1434" s="266">
        <v>25</v>
      </c>
      <c r="B1434" s="124"/>
      <c r="C1434" s="125" t="s">
        <v>694</v>
      </c>
      <c r="D1434" s="119">
        <v>43133</v>
      </c>
      <c r="E1434" s="120" t="s">
        <v>4063</v>
      </c>
      <c r="F1434" s="120" t="s">
        <v>1316</v>
      </c>
      <c r="G1434" s="120">
        <v>16520227</v>
      </c>
      <c r="H1434" s="124"/>
      <c r="I1434" s="128" t="s">
        <v>5170</v>
      </c>
      <c r="J1434" s="124"/>
      <c r="K1434" s="124"/>
      <c r="L1434" s="124"/>
      <c r="M1434" s="124"/>
      <c r="N1434" s="213">
        <v>196620.49</v>
      </c>
      <c r="O1434" s="213">
        <v>0</v>
      </c>
      <c r="P1434" s="124" t="s">
        <v>1315</v>
      </c>
    </row>
    <row r="1435" spans="1:16" ht="76.5">
      <c r="A1435" s="266">
        <v>25</v>
      </c>
      <c r="B1435" s="124"/>
      <c r="C1435" s="125" t="s">
        <v>694</v>
      </c>
      <c r="D1435" s="119">
        <v>43133</v>
      </c>
      <c r="E1435" s="120" t="s">
        <v>4064</v>
      </c>
      <c r="F1435" s="120" t="s">
        <v>1316</v>
      </c>
      <c r="G1435" s="120">
        <v>16522074</v>
      </c>
      <c r="H1435" s="124"/>
      <c r="I1435" s="128" t="s">
        <v>5171</v>
      </c>
      <c r="J1435" s="124"/>
      <c r="K1435" s="124"/>
      <c r="L1435" s="124"/>
      <c r="M1435" s="124"/>
      <c r="N1435" s="213">
        <v>44287.3</v>
      </c>
      <c r="O1435" s="213">
        <v>0</v>
      </c>
      <c r="P1435" s="124" t="s">
        <v>1315</v>
      </c>
    </row>
    <row r="1436" spans="1:16" ht="76.5">
      <c r="A1436" s="266">
        <v>25</v>
      </c>
      <c r="B1436" s="124"/>
      <c r="C1436" s="125" t="s">
        <v>694</v>
      </c>
      <c r="D1436" s="119">
        <v>43133</v>
      </c>
      <c r="E1436" s="120" t="s">
        <v>4065</v>
      </c>
      <c r="F1436" s="120" t="s">
        <v>1316</v>
      </c>
      <c r="G1436" s="120">
        <v>16522087</v>
      </c>
      <c r="H1436" s="124"/>
      <c r="I1436" s="128" t="s">
        <v>5172</v>
      </c>
      <c r="J1436" s="124"/>
      <c r="K1436" s="124"/>
      <c r="L1436" s="124"/>
      <c r="M1436" s="124"/>
      <c r="N1436" s="213">
        <v>200563.7</v>
      </c>
      <c r="O1436" s="213">
        <v>0</v>
      </c>
      <c r="P1436" s="124" t="s">
        <v>1315</v>
      </c>
    </row>
    <row r="1437" spans="1:16" ht="76.5">
      <c r="A1437" s="266">
        <v>25</v>
      </c>
      <c r="B1437" s="124"/>
      <c r="C1437" s="125" t="s">
        <v>694</v>
      </c>
      <c r="D1437" s="119">
        <v>43133</v>
      </c>
      <c r="E1437" s="120" t="s">
        <v>4066</v>
      </c>
      <c r="F1437" s="120" t="s">
        <v>1316</v>
      </c>
      <c r="G1437" s="120">
        <v>16522101</v>
      </c>
      <c r="H1437" s="124"/>
      <c r="I1437" s="128" t="s">
        <v>5173</v>
      </c>
      <c r="J1437" s="124"/>
      <c r="K1437" s="124"/>
      <c r="L1437" s="124"/>
      <c r="M1437" s="124"/>
      <c r="N1437" s="213">
        <v>79887.259999999995</v>
      </c>
      <c r="O1437" s="213">
        <v>0</v>
      </c>
      <c r="P1437" s="124" t="s">
        <v>1315</v>
      </c>
    </row>
    <row r="1438" spans="1:16" ht="76.5">
      <c r="A1438" s="266">
        <v>25</v>
      </c>
      <c r="B1438" s="124"/>
      <c r="C1438" s="125" t="s">
        <v>694</v>
      </c>
      <c r="D1438" s="119">
        <v>43133</v>
      </c>
      <c r="E1438" s="120" t="s">
        <v>4067</v>
      </c>
      <c r="F1438" s="120" t="s">
        <v>1316</v>
      </c>
      <c r="G1438" s="120">
        <v>16522104</v>
      </c>
      <c r="H1438" s="124"/>
      <c r="I1438" s="128" t="s">
        <v>5174</v>
      </c>
      <c r="J1438" s="124"/>
      <c r="K1438" s="124"/>
      <c r="L1438" s="124"/>
      <c r="M1438" s="124"/>
      <c r="N1438" s="213">
        <v>79887.259999999995</v>
      </c>
      <c r="O1438" s="213">
        <v>0</v>
      </c>
      <c r="P1438" s="124" t="s">
        <v>1315</v>
      </c>
    </row>
    <row r="1439" spans="1:16" ht="76.5">
      <c r="A1439" s="266">
        <v>25</v>
      </c>
      <c r="B1439" s="124"/>
      <c r="C1439" s="125" t="s">
        <v>694</v>
      </c>
      <c r="D1439" s="119">
        <v>43133</v>
      </c>
      <c r="E1439" s="120" t="s">
        <v>4068</v>
      </c>
      <c r="F1439" s="120" t="s">
        <v>1316</v>
      </c>
      <c r="G1439" s="120">
        <v>16522115</v>
      </c>
      <c r="H1439" s="124"/>
      <c r="I1439" s="128" t="s">
        <v>5175</v>
      </c>
      <c r="J1439" s="124"/>
      <c r="K1439" s="124"/>
      <c r="L1439" s="124"/>
      <c r="M1439" s="124"/>
      <c r="N1439" s="213">
        <v>79887.259999999995</v>
      </c>
      <c r="O1439" s="213">
        <v>0</v>
      </c>
      <c r="P1439" s="124" t="s">
        <v>1315</v>
      </c>
    </row>
    <row r="1440" spans="1:16" ht="102">
      <c r="A1440" s="266">
        <v>249</v>
      </c>
      <c r="B1440" s="124"/>
      <c r="C1440" s="125" t="s">
        <v>775</v>
      </c>
      <c r="D1440" s="119">
        <v>43133</v>
      </c>
      <c r="E1440" s="120" t="s">
        <v>4069</v>
      </c>
      <c r="F1440" s="120" t="s">
        <v>1257</v>
      </c>
      <c r="G1440" s="120">
        <v>4268</v>
      </c>
      <c r="H1440" s="124"/>
      <c r="I1440" s="128" t="s">
        <v>5176</v>
      </c>
      <c r="J1440" s="124"/>
      <c r="K1440" s="124"/>
      <c r="L1440" s="124"/>
      <c r="M1440" s="124"/>
      <c r="N1440" s="213">
        <v>18536.060000000001</v>
      </c>
      <c r="O1440" s="213">
        <v>0</v>
      </c>
      <c r="P1440" s="124" t="s">
        <v>1315</v>
      </c>
    </row>
    <row r="1441" spans="1:16" ht="76.5">
      <c r="A1441" s="266">
        <v>20</v>
      </c>
      <c r="B1441" s="124"/>
      <c r="C1441" s="125" t="s">
        <v>693</v>
      </c>
      <c r="D1441" s="119">
        <v>43133</v>
      </c>
      <c r="E1441" s="120" t="s">
        <v>4070</v>
      </c>
      <c r="F1441" s="120" t="s">
        <v>15</v>
      </c>
      <c r="G1441" s="120">
        <v>4281</v>
      </c>
      <c r="H1441" s="124"/>
      <c r="I1441" s="128" t="s">
        <v>5177</v>
      </c>
      <c r="J1441" s="124"/>
      <c r="K1441" s="124"/>
      <c r="L1441" s="124"/>
      <c r="M1441" s="124"/>
      <c r="N1441" s="213">
        <v>588.65</v>
      </c>
      <c r="O1441" s="213">
        <v>0</v>
      </c>
      <c r="P1441" s="124" t="s">
        <v>1315</v>
      </c>
    </row>
    <row r="1442" spans="1:16" ht="89.25">
      <c r="A1442" s="266">
        <v>25</v>
      </c>
      <c r="B1442" s="124"/>
      <c r="C1442" s="125" t="s">
        <v>694</v>
      </c>
      <c r="D1442" s="119">
        <v>43133</v>
      </c>
      <c r="E1442" s="120" t="s">
        <v>4071</v>
      </c>
      <c r="F1442" s="120" t="s">
        <v>15</v>
      </c>
      <c r="G1442" s="120">
        <v>4282</v>
      </c>
      <c r="H1442" s="124"/>
      <c r="I1442" s="128" t="s">
        <v>5178</v>
      </c>
      <c r="J1442" s="124"/>
      <c r="K1442" s="124"/>
      <c r="L1442" s="124"/>
      <c r="M1442" s="124"/>
      <c r="N1442" s="213">
        <v>453.51</v>
      </c>
      <c r="O1442" s="213">
        <v>0</v>
      </c>
      <c r="P1442" s="124" t="s">
        <v>1315</v>
      </c>
    </row>
    <row r="1443" spans="1:16" ht="76.5">
      <c r="A1443" s="266">
        <v>20</v>
      </c>
      <c r="B1443" s="124"/>
      <c r="C1443" s="125" t="s">
        <v>693</v>
      </c>
      <c r="D1443" s="119">
        <v>43133</v>
      </c>
      <c r="E1443" s="120" t="s">
        <v>4072</v>
      </c>
      <c r="F1443" s="120" t="s">
        <v>15</v>
      </c>
      <c r="G1443" s="120">
        <v>4280</v>
      </c>
      <c r="H1443" s="124"/>
      <c r="I1443" s="128" t="s">
        <v>5179</v>
      </c>
      <c r="J1443" s="124"/>
      <c r="K1443" s="124"/>
      <c r="L1443" s="124"/>
      <c r="M1443" s="124"/>
      <c r="N1443" s="213">
        <v>579.66</v>
      </c>
      <c r="O1443" s="213">
        <v>0</v>
      </c>
      <c r="P1443" s="124" t="s">
        <v>1315</v>
      </c>
    </row>
    <row r="1444" spans="1:16" ht="63.75">
      <c r="A1444" s="266">
        <v>20</v>
      </c>
      <c r="B1444" s="124"/>
      <c r="C1444" s="125" t="s">
        <v>693</v>
      </c>
      <c r="D1444" s="119">
        <v>43133</v>
      </c>
      <c r="E1444" s="120" t="s">
        <v>4073</v>
      </c>
      <c r="F1444" s="120" t="s">
        <v>15</v>
      </c>
      <c r="G1444" s="120">
        <v>4290</v>
      </c>
      <c r="H1444" s="124"/>
      <c r="I1444" s="128" t="s">
        <v>5180</v>
      </c>
      <c r="J1444" s="124"/>
      <c r="K1444" s="124"/>
      <c r="L1444" s="124"/>
      <c r="M1444" s="124"/>
      <c r="N1444" s="213">
        <v>307.73</v>
      </c>
      <c r="O1444" s="213">
        <v>0</v>
      </c>
      <c r="P1444" s="124" t="s">
        <v>1315</v>
      </c>
    </row>
    <row r="1445" spans="1:16" ht="76.5">
      <c r="A1445" s="266">
        <v>20</v>
      </c>
      <c r="B1445" s="124"/>
      <c r="C1445" s="125" t="s">
        <v>693</v>
      </c>
      <c r="D1445" s="119">
        <v>43133</v>
      </c>
      <c r="E1445" s="120" t="s">
        <v>4074</v>
      </c>
      <c r="F1445" s="120" t="s">
        <v>15</v>
      </c>
      <c r="G1445" s="120">
        <v>4289</v>
      </c>
      <c r="H1445" s="124"/>
      <c r="I1445" s="128" t="s">
        <v>5181</v>
      </c>
      <c r="J1445" s="124"/>
      <c r="K1445" s="124"/>
      <c r="L1445" s="124"/>
      <c r="M1445" s="124"/>
      <c r="N1445" s="213">
        <v>386.89</v>
      </c>
      <c r="O1445" s="213">
        <v>0</v>
      </c>
      <c r="P1445" s="124" t="s">
        <v>1315</v>
      </c>
    </row>
    <row r="1446" spans="1:16" ht="76.5">
      <c r="A1446" s="266">
        <v>20</v>
      </c>
      <c r="B1446" s="124"/>
      <c r="C1446" s="125" t="s">
        <v>693</v>
      </c>
      <c r="D1446" s="119">
        <v>43133</v>
      </c>
      <c r="E1446" s="120" t="s">
        <v>4075</v>
      </c>
      <c r="F1446" s="120" t="s">
        <v>15</v>
      </c>
      <c r="G1446" s="120">
        <v>4288</v>
      </c>
      <c r="H1446" s="124"/>
      <c r="I1446" s="128" t="s">
        <v>5182</v>
      </c>
      <c r="J1446" s="124"/>
      <c r="K1446" s="124"/>
      <c r="L1446" s="124"/>
      <c r="M1446" s="124"/>
      <c r="N1446" s="213">
        <v>384.42</v>
      </c>
      <c r="O1446" s="213">
        <v>0</v>
      </c>
      <c r="P1446" s="124" t="s">
        <v>1315</v>
      </c>
    </row>
    <row r="1447" spans="1:16" ht="76.5">
      <c r="A1447" s="266">
        <v>20</v>
      </c>
      <c r="B1447" s="124"/>
      <c r="C1447" s="125" t="s">
        <v>693</v>
      </c>
      <c r="D1447" s="119">
        <v>43133</v>
      </c>
      <c r="E1447" s="120" t="s">
        <v>4076</v>
      </c>
      <c r="F1447" s="120" t="s">
        <v>15</v>
      </c>
      <c r="G1447" s="120">
        <v>4287</v>
      </c>
      <c r="H1447" s="124"/>
      <c r="I1447" s="128" t="s">
        <v>5183</v>
      </c>
      <c r="J1447" s="124"/>
      <c r="K1447" s="124"/>
      <c r="L1447" s="124"/>
      <c r="M1447" s="124"/>
      <c r="N1447" s="213">
        <v>386.62</v>
      </c>
      <c r="O1447" s="213">
        <v>0</v>
      </c>
      <c r="P1447" s="124" t="s">
        <v>1315</v>
      </c>
    </row>
    <row r="1448" spans="1:16" ht="63.75">
      <c r="A1448" s="266">
        <v>20</v>
      </c>
      <c r="B1448" s="124"/>
      <c r="C1448" s="125" t="s">
        <v>693</v>
      </c>
      <c r="D1448" s="119">
        <v>43133</v>
      </c>
      <c r="E1448" s="120" t="s">
        <v>4077</v>
      </c>
      <c r="F1448" s="120" t="s">
        <v>15</v>
      </c>
      <c r="G1448" s="120">
        <v>4286</v>
      </c>
      <c r="H1448" s="124"/>
      <c r="I1448" s="128" t="s">
        <v>5184</v>
      </c>
      <c r="J1448" s="124"/>
      <c r="K1448" s="124"/>
      <c r="L1448" s="124"/>
      <c r="M1448" s="124"/>
      <c r="N1448" s="213">
        <v>3562.8</v>
      </c>
      <c r="O1448" s="213">
        <v>0</v>
      </c>
      <c r="P1448" s="124" t="s">
        <v>1315</v>
      </c>
    </row>
    <row r="1449" spans="1:16" ht="76.5">
      <c r="A1449" s="266">
        <v>20</v>
      </c>
      <c r="B1449" s="124"/>
      <c r="C1449" s="125" t="s">
        <v>693</v>
      </c>
      <c r="D1449" s="119">
        <v>43133</v>
      </c>
      <c r="E1449" s="120" t="s">
        <v>4078</v>
      </c>
      <c r="F1449" s="120" t="s">
        <v>15</v>
      </c>
      <c r="G1449" s="120">
        <v>4285</v>
      </c>
      <c r="H1449" s="124"/>
      <c r="I1449" s="128" t="s">
        <v>5185</v>
      </c>
      <c r="J1449" s="124"/>
      <c r="K1449" s="124"/>
      <c r="L1449" s="124"/>
      <c r="M1449" s="124"/>
      <c r="N1449" s="213">
        <v>407.2</v>
      </c>
      <c r="O1449" s="213">
        <v>0</v>
      </c>
      <c r="P1449" s="124" t="s">
        <v>1315</v>
      </c>
    </row>
    <row r="1450" spans="1:16" ht="76.5">
      <c r="A1450" s="266">
        <v>20</v>
      </c>
      <c r="B1450" s="124"/>
      <c r="C1450" s="125" t="s">
        <v>693</v>
      </c>
      <c r="D1450" s="119">
        <v>43133</v>
      </c>
      <c r="E1450" s="120" t="s">
        <v>4079</v>
      </c>
      <c r="F1450" s="120" t="s">
        <v>15</v>
      </c>
      <c r="G1450" s="120">
        <v>4284</v>
      </c>
      <c r="H1450" s="124"/>
      <c r="I1450" s="128" t="s">
        <v>5186</v>
      </c>
      <c r="J1450" s="124"/>
      <c r="K1450" s="124"/>
      <c r="L1450" s="124"/>
      <c r="M1450" s="124"/>
      <c r="N1450" s="213">
        <v>407.2</v>
      </c>
      <c r="O1450" s="213">
        <v>0</v>
      </c>
      <c r="P1450" s="124" t="s">
        <v>1315</v>
      </c>
    </row>
    <row r="1451" spans="1:16" ht="89.25">
      <c r="A1451" s="266">
        <v>25</v>
      </c>
      <c r="B1451" s="124"/>
      <c r="C1451" s="125" t="s">
        <v>694</v>
      </c>
      <c r="D1451" s="119">
        <v>43133</v>
      </c>
      <c r="E1451" s="120" t="s">
        <v>4080</v>
      </c>
      <c r="F1451" s="120" t="s">
        <v>15</v>
      </c>
      <c r="G1451" s="120">
        <v>4283</v>
      </c>
      <c r="H1451" s="124"/>
      <c r="I1451" s="128" t="s">
        <v>5187</v>
      </c>
      <c r="J1451" s="124"/>
      <c r="K1451" s="124"/>
      <c r="L1451" s="124"/>
      <c r="M1451" s="124"/>
      <c r="N1451" s="213">
        <v>373.65</v>
      </c>
      <c r="O1451" s="213">
        <v>0</v>
      </c>
      <c r="P1451" s="124" t="s">
        <v>1315</v>
      </c>
    </row>
    <row r="1452" spans="1:16" ht="63.75">
      <c r="A1452" s="266">
        <v>20</v>
      </c>
      <c r="B1452" s="124"/>
      <c r="C1452" s="125" t="s">
        <v>693</v>
      </c>
      <c r="D1452" s="119">
        <v>43133</v>
      </c>
      <c r="E1452" s="120" t="s">
        <v>4081</v>
      </c>
      <c r="F1452" s="120" t="s">
        <v>15</v>
      </c>
      <c r="G1452" s="120">
        <v>4279</v>
      </c>
      <c r="H1452" s="124"/>
      <c r="I1452" s="128" t="s">
        <v>5188</v>
      </c>
      <c r="J1452" s="124"/>
      <c r="K1452" s="124"/>
      <c r="L1452" s="124"/>
      <c r="M1452" s="124"/>
      <c r="N1452" s="213">
        <v>463.8</v>
      </c>
      <c r="O1452" s="213">
        <v>0</v>
      </c>
      <c r="P1452" s="124" t="s">
        <v>1315</v>
      </c>
    </row>
    <row r="1453" spans="1:16" ht="76.5">
      <c r="A1453" s="266">
        <v>20</v>
      </c>
      <c r="B1453" s="124"/>
      <c r="C1453" s="125" t="s">
        <v>693</v>
      </c>
      <c r="D1453" s="119">
        <v>43133</v>
      </c>
      <c r="E1453" s="120" t="s">
        <v>4082</v>
      </c>
      <c r="F1453" s="120" t="s">
        <v>15</v>
      </c>
      <c r="G1453" s="120">
        <v>4278</v>
      </c>
      <c r="H1453" s="124"/>
      <c r="I1453" s="128" t="s">
        <v>5189</v>
      </c>
      <c r="J1453" s="124"/>
      <c r="K1453" s="124"/>
      <c r="L1453" s="124"/>
      <c r="M1453" s="124"/>
      <c r="N1453" s="213">
        <v>932.74</v>
      </c>
      <c r="O1453" s="213">
        <v>0</v>
      </c>
      <c r="P1453" s="124" t="s">
        <v>1315</v>
      </c>
    </row>
    <row r="1454" spans="1:16" ht="89.25">
      <c r="A1454" s="266">
        <v>576</v>
      </c>
      <c r="B1454" s="124"/>
      <c r="C1454" s="125" t="s">
        <v>852</v>
      </c>
      <c r="D1454" s="119">
        <v>43133</v>
      </c>
      <c r="E1454" s="120" t="s">
        <v>4083</v>
      </c>
      <c r="F1454" s="120" t="s">
        <v>15</v>
      </c>
      <c r="G1454" s="120">
        <v>4275</v>
      </c>
      <c r="H1454" s="124"/>
      <c r="I1454" s="128" t="s">
        <v>5190</v>
      </c>
      <c r="J1454" s="124"/>
      <c r="K1454" s="124"/>
      <c r="L1454" s="124"/>
      <c r="M1454" s="124"/>
      <c r="N1454" s="213">
        <v>651.69000000000005</v>
      </c>
      <c r="O1454" s="213">
        <v>0</v>
      </c>
      <c r="P1454" s="124" t="s">
        <v>1315</v>
      </c>
    </row>
    <row r="1455" spans="1:16" ht="89.25">
      <c r="A1455" s="266">
        <v>576</v>
      </c>
      <c r="B1455" s="124"/>
      <c r="C1455" s="125" t="s">
        <v>852</v>
      </c>
      <c r="D1455" s="119">
        <v>43133</v>
      </c>
      <c r="E1455" s="120" t="s">
        <v>4084</v>
      </c>
      <c r="F1455" s="120" t="s">
        <v>15</v>
      </c>
      <c r="G1455" s="120">
        <v>4276</v>
      </c>
      <c r="H1455" s="124"/>
      <c r="I1455" s="128" t="s">
        <v>5191</v>
      </c>
      <c r="J1455" s="124"/>
      <c r="K1455" s="124"/>
      <c r="L1455" s="124"/>
      <c r="M1455" s="124"/>
      <c r="N1455" s="213">
        <v>1024.33</v>
      </c>
      <c r="O1455" s="213">
        <v>0</v>
      </c>
      <c r="P1455" s="124" t="s">
        <v>1315</v>
      </c>
    </row>
    <row r="1456" spans="1:16" ht="63.75">
      <c r="A1456" s="266">
        <v>287</v>
      </c>
      <c r="B1456" s="124"/>
      <c r="C1456" s="125" t="s">
        <v>790</v>
      </c>
      <c r="D1456" s="119">
        <v>43133</v>
      </c>
      <c r="E1456" s="120" t="s">
        <v>4085</v>
      </c>
      <c r="F1456" s="120" t="s">
        <v>11</v>
      </c>
      <c r="G1456" s="120">
        <v>657273</v>
      </c>
      <c r="H1456" s="124"/>
      <c r="I1456" s="128" t="s">
        <v>5192</v>
      </c>
      <c r="J1456" s="124"/>
      <c r="K1456" s="124"/>
      <c r="L1456" s="124"/>
      <c r="M1456" s="124"/>
      <c r="N1456" s="213">
        <v>50</v>
      </c>
      <c r="O1456" s="213">
        <v>0</v>
      </c>
      <c r="P1456" s="124" t="s">
        <v>1315</v>
      </c>
    </row>
    <row r="1457" spans="1:16" ht="76.5">
      <c r="A1457" s="266">
        <v>25</v>
      </c>
      <c r="B1457" s="124"/>
      <c r="C1457" s="125" t="s">
        <v>694</v>
      </c>
      <c r="D1457" s="119">
        <v>43133</v>
      </c>
      <c r="E1457" s="120" t="s">
        <v>4086</v>
      </c>
      <c r="F1457" s="120" t="s">
        <v>1316</v>
      </c>
      <c r="G1457" s="120">
        <v>16519980</v>
      </c>
      <c r="H1457" s="124"/>
      <c r="I1457" s="128" t="s">
        <v>5193</v>
      </c>
      <c r="J1457" s="124"/>
      <c r="K1457" s="124"/>
      <c r="L1457" s="124"/>
      <c r="M1457" s="124"/>
      <c r="N1457" s="213">
        <v>355277.02</v>
      </c>
      <c r="O1457" s="213">
        <v>0</v>
      </c>
      <c r="P1457" s="124" t="s">
        <v>1315</v>
      </c>
    </row>
    <row r="1458" spans="1:16" ht="76.5">
      <c r="A1458" s="266">
        <v>25</v>
      </c>
      <c r="B1458" s="124"/>
      <c r="C1458" s="125" t="s">
        <v>694</v>
      </c>
      <c r="D1458" s="119">
        <v>43133</v>
      </c>
      <c r="E1458" s="120" t="s">
        <v>4087</v>
      </c>
      <c r="F1458" s="120" t="s">
        <v>1316</v>
      </c>
      <c r="G1458" s="120">
        <v>16519963</v>
      </c>
      <c r="H1458" s="124"/>
      <c r="I1458" s="128" t="s">
        <v>5194</v>
      </c>
      <c r="J1458" s="124"/>
      <c r="K1458" s="124"/>
      <c r="L1458" s="124"/>
      <c r="M1458" s="124"/>
      <c r="N1458" s="213">
        <v>297514.03999999998</v>
      </c>
      <c r="O1458" s="213">
        <v>0</v>
      </c>
      <c r="P1458" s="124" t="s">
        <v>1315</v>
      </c>
    </row>
    <row r="1459" spans="1:16" ht="76.5">
      <c r="A1459" s="266">
        <v>25</v>
      </c>
      <c r="B1459" s="124"/>
      <c r="C1459" s="125" t="s">
        <v>694</v>
      </c>
      <c r="D1459" s="119">
        <v>43133</v>
      </c>
      <c r="E1459" s="120" t="s">
        <v>4088</v>
      </c>
      <c r="F1459" s="120" t="s">
        <v>1316</v>
      </c>
      <c r="G1459" s="120">
        <v>16519964</v>
      </c>
      <c r="H1459" s="124"/>
      <c r="I1459" s="128" t="s">
        <v>5195</v>
      </c>
      <c r="J1459" s="124"/>
      <c r="K1459" s="124"/>
      <c r="L1459" s="124"/>
      <c r="M1459" s="124"/>
      <c r="N1459" s="213">
        <v>299854.44</v>
      </c>
      <c r="O1459" s="213">
        <v>0</v>
      </c>
      <c r="P1459" s="124" t="s">
        <v>1315</v>
      </c>
    </row>
    <row r="1460" spans="1:16" ht="76.5">
      <c r="A1460" s="266">
        <v>25</v>
      </c>
      <c r="B1460" s="124"/>
      <c r="C1460" s="125" t="s">
        <v>694</v>
      </c>
      <c r="D1460" s="119">
        <v>43133</v>
      </c>
      <c r="E1460" s="120" t="s">
        <v>4089</v>
      </c>
      <c r="F1460" s="120" t="s">
        <v>1316</v>
      </c>
      <c r="G1460" s="120">
        <v>16519985</v>
      </c>
      <c r="H1460" s="124"/>
      <c r="I1460" s="128" t="s">
        <v>5196</v>
      </c>
      <c r="J1460" s="124"/>
      <c r="K1460" s="124"/>
      <c r="L1460" s="124"/>
      <c r="M1460" s="124"/>
      <c r="N1460" s="213">
        <v>111017.08</v>
      </c>
      <c r="O1460" s="213">
        <v>0</v>
      </c>
      <c r="P1460" s="124" t="s">
        <v>1315</v>
      </c>
    </row>
    <row r="1461" spans="1:16" ht="76.5">
      <c r="A1461" s="266">
        <v>25</v>
      </c>
      <c r="B1461" s="124"/>
      <c r="C1461" s="125" t="s">
        <v>694</v>
      </c>
      <c r="D1461" s="119">
        <v>43133</v>
      </c>
      <c r="E1461" s="120" t="s">
        <v>4090</v>
      </c>
      <c r="F1461" s="120" t="s">
        <v>1316</v>
      </c>
      <c r="G1461" s="120">
        <v>16520091</v>
      </c>
      <c r="H1461" s="124"/>
      <c r="I1461" s="128" t="s">
        <v>5197</v>
      </c>
      <c r="J1461" s="124"/>
      <c r="K1461" s="124"/>
      <c r="L1461" s="124"/>
      <c r="M1461" s="124"/>
      <c r="N1461" s="213">
        <v>165520.01</v>
      </c>
      <c r="O1461" s="213">
        <v>0</v>
      </c>
      <c r="P1461" s="124" t="s">
        <v>1315</v>
      </c>
    </row>
    <row r="1462" spans="1:16" ht="76.5">
      <c r="A1462" s="266">
        <v>25</v>
      </c>
      <c r="B1462" s="124"/>
      <c r="C1462" s="125" t="s">
        <v>694</v>
      </c>
      <c r="D1462" s="119">
        <v>43133</v>
      </c>
      <c r="E1462" s="120" t="s">
        <v>4091</v>
      </c>
      <c r="F1462" s="120" t="s">
        <v>1316</v>
      </c>
      <c r="G1462" s="120">
        <v>16522118</v>
      </c>
      <c r="H1462" s="124"/>
      <c r="I1462" s="128" t="s">
        <v>5198</v>
      </c>
      <c r="J1462" s="124"/>
      <c r="K1462" s="124"/>
      <c r="L1462" s="124"/>
      <c r="M1462" s="124"/>
      <c r="N1462" s="213">
        <v>74605.34</v>
      </c>
      <c r="O1462" s="213">
        <v>0</v>
      </c>
      <c r="P1462" s="124" t="s">
        <v>1315</v>
      </c>
    </row>
    <row r="1463" spans="1:16" ht="76.5">
      <c r="A1463" s="266">
        <v>25</v>
      </c>
      <c r="B1463" s="124"/>
      <c r="C1463" s="125" t="s">
        <v>694</v>
      </c>
      <c r="D1463" s="119">
        <v>43133</v>
      </c>
      <c r="E1463" s="120" t="s">
        <v>4092</v>
      </c>
      <c r="F1463" s="120" t="s">
        <v>1316</v>
      </c>
      <c r="G1463" s="120">
        <v>16522123</v>
      </c>
      <c r="H1463" s="124"/>
      <c r="I1463" s="128" t="s">
        <v>5199</v>
      </c>
      <c r="J1463" s="124"/>
      <c r="K1463" s="124"/>
      <c r="L1463" s="124"/>
      <c r="M1463" s="124"/>
      <c r="N1463" s="213">
        <v>248082.19</v>
      </c>
      <c r="O1463" s="213">
        <v>0</v>
      </c>
      <c r="P1463" s="124" t="s">
        <v>1315</v>
      </c>
    </row>
    <row r="1464" spans="1:16" ht="76.5">
      <c r="A1464" s="266">
        <v>25</v>
      </c>
      <c r="B1464" s="124"/>
      <c r="C1464" s="125" t="s">
        <v>694</v>
      </c>
      <c r="D1464" s="119">
        <v>43133</v>
      </c>
      <c r="E1464" s="120" t="s">
        <v>4093</v>
      </c>
      <c r="F1464" s="120" t="s">
        <v>1316</v>
      </c>
      <c r="G1464" s="120">
        <v>16519891</v>
      </c>
      <c r="H1464" s="124"/>
      <c r="I1464" s="128" t="s">
        <v>5200</v>
      </c>
      <c r="J1464" s="124"/>
      <c r="K1464" s="124"/>
      <c r="L1464" s="124"/>
      <c r="M1464" s="124"/>
      <c r="N1464" s="213">
        <v>198485.64</v>
      </c>
      <c r="O1464" s="213">
        <v>0</v>
      </c>
      <c r="P1464" s="124" t="s">
        <v>1315</v>
      </c>
    </row>
    <row r="1465" spans="1:16" ht="76.5">
      <c r="A1465" s="266">
        <v>25</v>
      </c>
      <c r="B1465" s="124"/>
      <c r="C1465" s="125" t="s">
        <v>694</v>
      </c>
      <c r="D1465" s="119">
        <v>43133</v>
      </c>
      <c r="E1465" s="120" t="s">
        <v>4094</v>
      </c>
      <c r="F1465" s="120" t="s">
        <v>1316</v>
      </c>
      <c r="G1465" s="120">
        <v>16519932</v>
      </c>
      <c r="H1465" s="124"/>
      <c r="I1465" s="128" t="s">
        <v>5201</v>
      </c>
      <c r="J1465" s="124"/>
      <c r="K1465" s="124"/>
      <c r="L1465" s="124"/>
      <c r="M1465" s="124"/>
      <c r="N1465" s="213">
        <v>199220.42</v>
      </c>
      <c r="O1465" s="213">
        <v>0</v>
      </c>
      <c r="P1465" s="124" t="s">
        <v>1315</v>
      </c>
    </row>
    <row r="1466" spans="1:16" ht="76.5">
      <c r="A1466" s="266">
        <v>25</v>
      </c>
      <c r="B1466" s="124"/>
      <c r="C1466" s="125" t="s">
        <v>694</v>
      </c>
      <c r="D1466" s="119">
        <v>43133</v>
      </c>
      <c r="E1466" s="120" t="s">
        <v>4095</v>
      </c>
      <c r="F1466" s="120" t="s">
        <v>1316</v>
      </c>
      <c r="G1466" s="120">
        <v>16522100</v>
      </c>
      <c r="H1466" s="124"/>
      <c r="I1466" s="128" t="s">
        <v>5202</v>
      </c>
      <c r="J1466" s="124"/>
      <c r="K1466" s="124"/>
      <c r="L1466" s="124"/>
      <c r="M1466" s="124"/>
      <c r="N1466" s="213">
        <v>198033.35</v>
      </c>
      <c r="O1466" s="213">
        <v>0</v>
      </c>
      <c r="P1466" s="124" t="s">
        <v>1315</v>
      </c>
    </row>
    <row r="1467" spans="1:16" ht="76.5">
      <c r="A1467" s="266">
        <v>25</v>
      </c>
      <c r="B1467" s="124"/>
      <c r="C1467" s="125" t="s">
        <v>694</v>
      </c>
      <c r="D1467" s="119">
        <v>43133</v>
      </c>
      <c r="E1467" s="120" t="s">
        <v>4096</v>
      </c>
      <c r="F1467" s="120" t="s">
        <v>1316</v>
      </c>
      <c r="G1467" s="120">
        <v>16522151</v>
      </c>
      <c r="H1467" s="124"/>
      <c r="I1467" s="128" t="s">
        <v>5203</v>
      </c>
      <c r="J1467" s="124"/>
      <c r="K1467" s="124"/>
      <c r="L1467" s="124"/>
      <c r="M1467" s="124"/>
      <c r="N1467" s="213">
        <v>192267.97</v>
      </c>
      <c r="O1467" s="213">
        <v>0</v>
      </c>
      <c r="P1467" s="124" t="s">
        <v>1315</v>
      </c>
    </row>
    <row r="1468" spans="1:16" ht="76.5">
      <c r="A1468" s="266">
        <v>25</v>
      </c>
      <c r="B1468" s="124"/>
      <c r="C1468" s="125" t="s">
        <v>694</v>
      </c>
      <c r="D1468" s="119">
        <v>43133</v>
      </c>
      <c r="E1468" s="120" t="s">
        <v>4097</v>
      </c>
      <c r="F1468" s="120" t="s">
        <v>1316</v>
      </c>
      <c r="G1468" s="120">
        <v>16522154</v>
      </c>
      <c r="H1468" s="124"/>
      <c r="I1468" s="128" t="s">
        <v>5204</v>
      </c>
      <c r="J1468" s="124"/>
      <c r="K1468" s="124"/>
      <c r="L1468" s="124"/>
      <c r="M1468" s="124"/>
      <c r="N1468" s="213">
        <v>126960.78</v>
      </c>
      <c r="O1468" s="213">
        <v>0</v>
      </c>
      <c r="P1468" s="124" t="s">
        <v>1315</v>
      </c>
    </row>
    <row r="1469" spans="1:16" ht="76.5">
      <c r="A1469" s="266">
        <v>25</v>
      </c>
      <c r="B1469" s="124"/>
      <c r="C1469" s="125" t="s">
        <v>694</v>
      </c>
      <c r="D1469" s="119">
        <v>43133</v>
      </c>
      <c r="E1469" s="120" t="s">
        <v>4098</v>
      </c>
      <c r="F1469" s="120" t="s">
        <v>1316</v>
      </c>
      <c r="G1469" s="120">
        <v>16522102</v>
      </c>
      <c r="H1469" s="124"/>
      <c r="I1469" s="128" t="s">
        <v>5205</v>
      </c>
      <c r="J1469" s="124"/>
      <c r="K1469" s="124"/>
      <c r="L1469" s="124"/>
      <c r="M1469" s="124"/>
      <c r="N1469" s="213">
        <v>110295.53</v>
      </c>
      <c r="O1469" s="213">
        <v>0</v>
      </c>
      <c r="P1469" s="124" t="s">
        <v>1315</v>
      </c>
    </row>
    <row r="1470" spans="1:16" ht="76.5">
      <c r="A1470" s="266">
        <v>25</v>
      </c>
      <c r="B1470" s="124"/>
      <c r="C1470" s="125" t="s">
        <v>694</v>
      </c>
      <c r="D1470" s="119">
        <v>43133</v>
      </c>
      <c r="E1470" s="120" t="s">
        <v>4099</v>
      </c>
      <c r="F1470" s="120" t="s">
        <v>1316</v>
      </c>
      <c r="G1470" s="120">
        <v>16522122</v>
      </c>
      <c r="H1470" s="124"/>
      <c r="I1470" s="128" t="s">
        <v>5206</v>
      </c>
      <c r="J1470" s="124"/>
      <c r="K1470" s="124"/>
      <c r="L1470" s="124"/>
      <c r="M1470" s="124"/>
      <c r="N1470" s="213">
        <v>482121.07</v>
      </c>
      <c r="O1470" s="213">
        <v>0</v>
      </c>
      <c r="P1470" s="124" t="s">
        <v>1315</v>
      </c>
    </row>
    <row r="1471" spans="1:16" ht="76.5">
      <c r="A1471" s="266">
        <v>25</v>
      </c>
      <c r="B1471" s="124"/>
      <c r="C1471" s="125" t="s">
        <v>694</v>
      </c>
      <c r="D1471" s="119">
        <v>43133</v>
      </c>
      <c r="E1471" s="120" t="s">
        <v>4100</v>
      </c>
      <c r="F1471" s="120" t="s">
        <v>1316</v>
      </c>
      <c r="G1471" s="120">
        <v>16522116</v>
      </c>
      <c r="H1471" s="124"/>
      <c r="I1471" s="128" t="s">
        <v>5207</v>
      </c>
      <c r="J1471" s="124"/>
      <c r="K1471" s="124"/>
      <c r="L1471" s="124"/>
      <c r="M1471" s="124"/>
      <c r="N1471" s="213">
        <v>583008.09</v>
      </c>
      <c r="O1471" s="213">
        <v>0</v>
      </c>
      <c r="P1471" s="124" t="s">
        <v>1315</v>
      </c>
    </row>
    <row r="1472" spans="1:16" ht="76.5">
      <c r="A1472" s="266">
        <v>25</v>
      </c>
      <c r="B1472" s="124"/>
      <c r="C1472" s="125" t="s">
        <v>694</v>
      </c>
      <c r="D1472" s="119">
        <v>43133</v>
      </c>
      <c r="E1472" s="120" t="s">
        <v>4101</v>
      </c>
      <c r="F1472" s="120" t="s">
        <v>1316</v>
      </c>
      <c r="G1472" s="120">
        <v>16519983</v>
      </c>
      <c r="H1472" s="124"/>
      <c r="I1472" s="128" t="s">
        <v>5208</v>
      </c>
      <c r="J1472" s="124"/>
      <c r="K1472" s="124"/>
      <c r="L1472" s="124"/>
      <c r="M1472" s="124"/>
      <c r="N1472" s="213">
        <v>109141.48</v>
      </c>
      <c r="O1472" s="213">
        <v>0</v>
      </c>
      <c r="P1472" s="124" t="s">
        <v>1315</v>
      </c>
    </row>
    <row r="1473" spans="1:16" ht="76.5">
      <c r="A1473" s="266">
        <v>25</v>
      </c>
      <c r="B1473" s="124"/>
      <c r="C1473" s="125" t="s">
        <v>694</v>
      </c>
      <c r="D1473" s="119">
        <v>43133</v>
      </c>
      <c r="E1473" s="120" t="s">
        <v>4102</v>
      </c>
      <c r="F1473" s="120" t="s">
        <v>1316</v>
      </c>
      <c r="G1473" s="120">
        <v>16520092</v>
      </c>
      <c r="H1473" s="124"/>
      <c r="I1473" s="128" t="s">
        <v>5209</v>
      </c>
      <c r="J1473" s="124"/>
      <c r="K1473" s="124"/>
      <c r="L1473" s="124"/>
      <c r="M1473" s="124"/>
      <c r="N1473" s="213">
        <v>133325.87</v>
      </c>
      <c r="O1473" s="213">
        <v>0</v>
      </c>
      <c r="P1473" s="124" t="s">
        <v>1315</v>
      </c>
    </row>
    <row r="1474" spans="1:16" ht="76.5">
      <c r="A1474" s="266">
        <v>25</v>
      </c>
      <c r="B1474" s="124"/>
      <c r="C1474" s="125" t="s">
        <v>694</v>
      </c>
      <c r="D1474" s="119">
        <v>43133</v>
      </c>
      <c r="E1474" s="120" t="s">
        <v>4103</v>
      </c>
      <c r="F1474" s="120" t="s">
        <v>1316</v>
      </c>
      <c r="G1474" s="120">
        <v>16522085</v>
      </c>
      <c r="H1474" s="124"/>
      <c r="I1474" s="128" t="s">
        <v>5210</v>
      </c>
      <c r="J1474" s="124"/>
      <c r="K1474" s="124"/>
      <c r="L1474" s="124"/>
      <c r="M1474" s="124"/>
      <c r="N1474" s="213">
        <v>100932.26</v>
      </c>
      <c r="O1474" s="213">
        <v>0</v>
      </c>
      <c r="P1474" s="124" t="s">
        <v>1315</v>
      </c>
    </row>
    <row r="1475" spans="1:16" ht="76.5">
      <c r="A1475" s="266">
        <v>25</v>
      </c>
      <c r="B1475" s="124"/>
      <c r="C1475" s="125" t="s">
        <v>694</v>
      </c>
      <c r="D1475" s="119">
        <v>43133</v>
      </c>
      <c r="E1475" s="120" t="s">
        <v>4104</v>
      </c>
      <c r="F1475" s="120" t="s">
        <v>1316</v>
      </c>
      <c r="G1475" s="120">
        <v>16522075</v>
      </c>
      <c r="H1475" s="124"/>
      <c r="I1475" s="128" t="s">
        <v>5211</v>
      </c>
      <c r="J1475" s="124"/>
      <c r="K1475" s="124"/>
      <c r="L1475" s="124"/>
      <c r="M1475" s="124"/>
      <c r="N1475" s="213">
        <v>200012.64</v>
      </c>
      <c r="O1475" s="213">
        <v>0</v>
      </c>
      <c r="P1475" s="124" t="s">
        <v>1315</v>
      </c>
    </row>
    <row r="1476" spans="1:16" ht="38.25">
      <c r="A1476" s="266">
        <v>10</v>
      </c>
      <c r="B1476" s="124"/>
      <c r="C1476" s="125" t="s">
        <v>690</v>
      </c>
      <c r="D1476" s="119">
        <v>43136</v>
      </c>
      <c r="E1476" s="120" t="s">
        <v>4105</v>
      </c>
      <c r="F1476" s="120" t="s">
        <v>6</v>
      </c>
      <c r="G1476" s="120">
        <v>657972</v>
      </c>
      <c r="H1476" s="124"/>
      <c r="I1476" s="128" t="s">
        <v>5212</v>
      </c>
      <c r="J1476" s="124"/>
      <c r="K1476" s="124"/>
      <c r="L1476" s="124"/>
      <c r="M1476" s="124"/>
      <c r="N1476" s="213">
        <v>0</v>
      </c>
      <c r="O1476" s="213">
        <v>373357.83</v>
      </c>
      <c r="P1476" s="124" t="s">
        <v>1315</v>
      </c>
    </row>
    <row r="1477" spans="1:16" ht="63.75">
      <c r="A1477" s="266">
        <v>10</v>
      </c>
      <c r="B1477" s="124"/>
      <c r="C1477" s="125" t="s">
        <v>690</v>
      </c>
      <c r="D1477" s="119">
        <v>43136</v>
      </c>
      <c r="E1477" s="120" t="s">
        <v>4106</v>
      </c>
      <c r="F1477" s="120" t="s">
        <v>6</v>
      </c>
      <c r="G1477" s="120">
        <v>658179</v>
      </c>
      <c r="H1477" s="124"/>
      <c r="I1477" s="128" t="s">
        <v>5213</v>
      </c>
      <c r="J1477" s="124"/>
      <c r="K1477" s="124"/>
      <c r="L1477" s="124"/>
      <c r="M1477" s="124"/>
      <c r="N1477" s="213">
        <v>0</v>
      </c>
      <c r="O1477" s="213">
        <v>34558.07</v>
      </c>
      <c r="P1477" s="124" t="s">
        <v>1315</v>
      </c>
    </row>
    <row r="1478" spans="1:16" ht="63.75">
      <c r="A1478" s="266">
        <v>10</v>
      </c>
      <c r="B1478" s="124"/>
      <c r="C1478" s="125" t="s">
        <v>690</v>
      </c>
      <c r="D1478" s="119">
        <v>43136</v>
      </c>
      <c r="E1478" s="120" t="s">
        <v>4107</v>
      </c>
      <c r="F1478" s="120" t="s">
        <v>6</v>
      </c>
      <c r="G1478" s="120">
        <v>658668</v>
      </c>
      <c r="H1478" s="124"/>
      <c r="I1478" s="128" t="s">
        <v>5214</v>
      </c>
      <c r="J1478" s="124"/>
      <c r="K1478" s="124"/>
      <c r="L1478" s="124"/>
      <c r="M1478" s="124"/>
      <c r="N1478" s="213">
        <v>0</v>
      </c>
      <c r="O1478" s="213">
        <v>2099.16</v>
      </c>
      <c r="P1478" s="124" t="s">
        <v>1315</v>
      </c>
    </row>
    <row r="1479" spans="1:16" ht="51">
      <c r="A1479" s="266">
        <v>10</v>
      </c>
      <c r="B1479" s="124"/>
      <c r="C1479" s="125" t="s">
        <v>690</v>
      </c>
      <c r="D1479" s="119">
        <v>43136</v>
      </c>
      <c r="E1479" s="120" t="s">
        <v>4108</v>
      </c>
      <c r="F1479" s="120" t="s">
        <v>6</v>
      </c>
      <c r="G1479" s="120">
        <v>658684</v>
      </c>
      <c r="H1479" s="124"/>
      <c r="I1479" s="128" t="s">
        <v>5215</v>
      </c>
      <c r="J1479" s="124"/>
      <c r="K1479" s="124"/>
      <c r="L1479" s="124"/>
      <c r="M1479" s="124"/>
      <c r="N1479" s="213">
        <v>0</v>
      </c>
      <c r="O1479" s="213">
        <v>117493.69</v>
      </c>
      <c r="P1479" s="124" t="s">
        <v>1315</v>
      </c>
    </row>
    <row r="1480" spans="1:16" ht="76.5">
      <c r="A1480" s="266" t="s">
        <v>620</v>
      </c>
      <c r="B1480" s="124"/>
      <c r="C1480" s="125" t="s">
        <v>714</v>
      </c>
      <c r="D1480" s="119">
        <v>43136</v>
      </c>
      <c r="E1480" s="120" t="s">
        <v>4109</v>
      </c>
      <c r="F1480" s="120" t="s">
        <v>6</v>
      </c>
      <c r="G1480" s="120">
        <v>938486</v>
      </c>
      <c r="H1480" s="124"/>
      <c r="I1480" s="128" t="s">
        <v>5217</v>
      </c>
      <c r="J1480" s="124"/>
      <c r="K1480" s="124"/>
      <c r="L1480" s="124"/>
      <c r="M1480" s="124"/>
      <c r="N1480" s="213">
        <v>0</v>
      </c>
      <c r="O1480" s="213">
        <v>70000</v>
      </c>
      <c r="P1480" s="124" t="s">
        <v>1315</v>
      </c>
    </row>
    <row r="1481" spans="1:16" ht="76.5">
      <c r="A1481" s="266">
        <v>25</v>
      </c>
      <c r="B1481" s="124"/>
      <c r="C1481" s="125" t="s">
        <v>694</v>
      </c>
      <c r="D1481" s="119">
        <v>43136</v>
      </c>
      <c r="E1481" s="120" t="s">
        <v>4110</v>
      </c>
      <c r="F1481" s="120" t="s">
        <v>6</v>
      </c>
      <c r="G1481" s="120">
        <v>912901</v>
      </c>
      <c r="H1481" s="124"/>
      <c r="I1481" s="128" t="s">
        <v>5218</v>
      </c>
      <c r="J1481" s="124"/>
      <c r="K1481" s="124"/>
      <c r="L1481" s="124"/>
      <c r="M1481" s="124"/>
      <c r="N1481" s="213">
        <v>0</v>
      </c>
      <c r="O1481" s="213">
        <v>722.22</v>
      </c>
      <c r="P1481" s="124" t="s">
        <v>1315</v>
      </c>
    </row>
    <row r="1482" spans="1:16" ht="76.5">
      <c r="A1482" s="266">
        <v>25</v>
      </c>
      <c r="B1482" s="124"/>
      <c r="C1482" s="125" t="s">
        <v>694</v>
      </c>
      <c r="D1482" s="119">
        <v>43136</v>
      </c>
      <c r="E1482" s="120" t="s">
        <v>4111</v>
      </c>
      <c r="F1482" s="120" t="s">
        <v>1316</v>
      </c>
      <c r="G1482" s="120">
        <v>16551132</v>
      </c>
      <c r="H1482" s="124"/>
      <c r="I1482" s="128" t="s">
        <v>5219</v>
      </c>
      <c r="J1482" s="124"/>
      <c r="K1482" s="124"/>
      <c r="L1482" s="124"/>
      <c r="M1482" s="124"/>
      <c r="N1482" s="213">
        <v>174924.44</v>
      </c>
      <c r="O1482" s="213">
        <v>0</v>
      </c>
      <c r="P1482" s="124" t="s">
        <v>1315</v>
      </c>
    </row>
    <row r="1483" spans="1:16" ht="76.5">
      <c r="A1483" s="266">
        <v>25</v>
      </c>
      <c r="B1483" s="124"/>
      <c r="C1483" s="125" t="s">
        <v>694</v>
      </c>
      <c r="D1483" s="119">
        <v>43136</v>
      </c>
      <c r="E1483" s="120" t="s">
        <v>4112</v>
      </c>
      <c r="F1483" s="120" t="s">
        <v>1316</v>
      </c>
      <c r="G1483" s="120">
        <v>16536374</v>
      </c>
      <c r="H1483" s="124"/>
      <c r="I1483" s="128" t="s">
        <v>5220</v>
      </c>
      <c r="J1483" s="124"/>
      <c r="K1483" s="124"/>
      <c r="L1483" s="124"/>
      <c r="M1483" s="124"/>
      <c r="N1483" s="213">
        <v>3573943.18</v>
      </c>
      <c r="O1483" s="213">
        <v>0</v>
      </c>
      <c r="P1483" s="124" t="s">
        <v>1315</v>
      </c>
    </row>
    <row r="1484" spans="1:16" ht="76.5">
      <c r="A1484" s="266">
        <v>132</v>
      </c>
      <c r="B1484" s="124"/>
      <c r="C1484" s="125" t="s">
        <v>728</v>
      </c>
      <c r="D1484" s="119">
        <v>43136</v>
      </c>
      <c r="E1484" s="120" t="s">
        <v>4113</v>
      </c>
      <c r="F1484" s="120" t="s">
        <v>11</v>
      </c>
      <c r="G1484" s="120">
        <v>912870</v>
      </c>
      <c r="H1484" s="124"/>
      <c r="I1484" s="128" t="s">
        <v>5221</v>
      </c>
      <c r="J1484" s="124"/>
      <c r="K1484" s="124"/>
      <c r="L1484" s="124"/>
      <c r="M1484" s="124"/>
      <c r="N1484" s="213">
        <v>270</v>
      </c>
      <c r="O1484" s="213">
        <v>0</v>
      </c>
      <c r="P1484" s="124" t="s">
        <v>1315</v>
      </c>
    </row>
    <row r="1485" spans="1:16" ht="63.75">
      <c r="A1485" s="266">
        <v>378</v>
      </c>
      <c r="B1485" s="124"/>
      <c r="C1485" s="125" t="s">
        <v>1274</v>
      </c>
      <c r="D1485" s="119">
        <v>43136</v>
      </c>
      <c r="E1485" s="120" t="s">
        <v>4114</v>
      </c>
      <c r="F1485" s="120" t="s">
        <v>11</v>
      </c>
      <c r="G1485" s="120">
        <v>912875</v>
      </c>
      <c r="H1485" s="124"/>
      <c r="I1485" s="128" t="s">
        <v>5222</v>
      </c>
      <c r="J1485" s="124"/>
      <c r="K1485" s="124"/>
      <c r="L1485" s="124"/>
      <c r="M1485" s="124"/>
      <c r="N1485" s="213">
        <v>50</v>
      </c>
      <c r="O1485" s="213">
        <v>0</v>
      </c>
      <c r="P1485" s="124" t="s">
        <v>1315</v>
      </c>
    </row>
    <row r="1486" spans="1:16" ht="63.75">
      <c r="A1486" s="266" t="s">
        <v>620</v>
      </c>
      <c r="B1486" s="124"/>
      <c r="C1486" s="125" t="s">
        <v>714</v>
      </c>
      <c r="D1486" s="119">
        <v>43136</v>
      </c>
      <c r="E1486" s="120" t="s">
        <v>4115</v>
      </c>
      <c r="F1486" s="120" t="s">
        <v>11</v>
      </c>
      <c r="G1486" s="120">
        <v>10438</v>
      </c>
      <c r="H1486" s="124"/>
      <c r="I1486" s="128" t="s">
        <v>5223</v>
      </c>
      <c r="J1486" s="124"/>
      <c r="K1486" s="124"/>
      <c r="L1486" s="124"/>
      <c r="M1486" s="124"/>
      <c r="N1486" s="213">
        <v>1590.55</v>
      </c>
      <c r="O1486" s="213">
        <v>0</v>
      </c>
      <c r="P1486" s="124" t="s">
        <v>1315</v>
      </c>
    </row>
    <row r="1487" spans="1:16" ht="63.75">
      <c r="A1487" s="266" t="s">
        <v>620</v>
      </c>
      <c r="B1487" s="124"/>
      <c r="C1487" s="125" t="s">
        <v>714</v>
      </c>
      <c r="D1487" s="119">
        <v>43136</v>
      </c>
      <c r="E1487" s="120" t="s">
        <v>4116</v>
      </c>
      <c r="F1487" s="120" t="s">
        <v>11</v>
      </c>
      <c r="G1487" s="120">
        <v>10394</v>
      </c>
      <c r="H1487" s="124"/>
      <c r="I1487" s="128" t="s">
        <v>5224</v>
      </c>
      <c r="J1487" s="124"/>
      <c r="K1487" s="124"/>
      <c r="L1487" s="124"/>
      <c r="M1487" s="124"/>
      <c r="N1487" s="213">
        <v>1580.74</v>
      </c>
      <c r="O1487" s="213">
        <v>0</v>
      </c>
      <c r="P1487" s="124" t="s">
        <v>1315</v>
      </c>
    </row>
    <row r="1488" spans="1:16" ht="89.25">
      <c r="A1488" s="266">
        <v>25</v>
      </c>
      <c r="B1488" s="124"/>
      <c r="C1488" s="125" t="s">
        <v>694</v>
      </c>
      <c r="D1488" s="119">
        <v>43136</v>
      </c>
      <c r="E1488" s="120" t="s">
        <v>4117</v>
      </c>
      <c r="F1488" s="120" t="s">
        <v>15</v>
      </c>
      <c r="G1488" s="120">
        <v>4315</v>
      </c>
      <c r="H1488" s="124"/>
      <c r="I1488" s="128" t="s">
        <v>5225</v>
      </c>
      <c r="J1488" s="124"/>
      <c r="K1488" s="124"/>
      <c r="L1488" s="124"/>
      <c r="M1488" s="124"/>
      <c r="N1488" s="213">
        <v>678.72</v>
      </c>
      <c r="O1488" s="213">
        <v>0</v>
      </c>
      <c r="P1488" s="124" t="s">
        <v>1315</v>
      </c>
    </row>
    <row r="1489" spans="1:16" ht="89.25">
      <c r="A1489" s="266">
        <v>25</v>
      </c>
      <c r="B1489" s="124"/>
      <c r="C1489" s="125" t="s">
        <v>694</v>
      </c>
      <c r="D1489" s="119">
        <v>43136</v>
      </c>
      <c r="E1489" s="120" t="s">
        <v>4118</v>
      </c>
      <c r="F1489" s="120" t="s">
        <v>15</v>
      </c>
      <c r="G1489" s="120">
        <v>4313</v>
      </c>
      <c r="H1489" s="124"/>
      <c r="I1489" s="128" t="s">
        <v>5226</v>
      </c>
      <c r="J1489" s="124"/>
      <c r="K1489" s="124"/>
      <c r="L1489" s="124"/>
      <c r="M1489" s="124"/>
      <c r="N1489" s="213">
        <v>320.14999999999998</v>
      </c>
      <c r="O1489" s="213">
        <v>0</v>
      </c>
      <c r="P1489" s="124" t="s">
        <v>1315</v>
      </c>
    </row>
    <row r="1490" spans="1:16" ht="51">
      <c r="A1490" s="266">
        <v>10</v>
      </c>
      <c r="B1490" s="124"/>
      <c r="C1490" s="125" t="s">
        <v>690</v>
      </c>
      <c r="D1490" s="119">
        <v>43137</v>
      </c>
      <c r="E1490" s="120" t="s">
        <v>4119</v>
      </c>
      <c r="F1490" s="120" t="s">
        <v>6</v>
      </c>
      <c r="G1490" s="120">
        <v>659684</v>
      </c>
      <c r="H1490" s="124"/>
      <c r="I1490" s="128" t="s">
        <v>5227</v>
      </c>
      <c r="J1490" s="124"/>
      <c r="K1490" s="124"/>
      <c r="L1490" s="124"/>
      <c r="M1490" s="124"/>
      <c r="N1490" s="213">
        <v>0</v>
      </c>
      <c r="O1490" s="213">
        <v>22514.52</v>
      </c>
      <c r="P1490" s="124" t="s">
        <v>1315</v>
      </c>
    </row>
    <row r="1491" spans="1:16" ht="63.75">
      <c r="A1491" s="266">
        <v>340</v>
      </c>
      <c r="B1491" s="124"/>
      <c r="C1491" s="125" t="s">
        <v>814</v>
      </c>
      <c r="D1491" s="119">
        <v>43137</v>
      </c>
      <c r="E1491" s="120" t="s">
        <v>4120</v>
      </c>
      <c r="F1491" s="120" t="s">
        <v>6</v>
      </c>
      <c r="G1491" s="120">
        <v>659937</v>
      </c>
      <c r="H1491" s="124"/>
      <c r="I1491" s="128" t="s">
        <v>5228</v>
      </c>
      <c r="J1491" s="124"/>
      <c r="K1491" s="124"/>
      <c r="L1491" s="124"/>
      <c r="M1491" s="124"/>
      <c r="N1491" s="213">
        <v>0</v>
      </c>
      <c r="O1491" s="213">
        <v>5933.9</v>
      </c>
      <c r="P1491" s="124" t="s">
        <v>1315</v>
      </c>
    </row>
    <row r="1492" spans="1:16" ht="51">
      <c r="A1492" s="266">
        <v>10</v>
      </c>
      <c r="B1492" s="124"/>
      <c r="C1492" s="125" t="s">
        <v>690</v>
      </c>
      <c r="D1492" s="119">
        <v>43137</v>
      </c>
      <c r="E1492" s="120" t="s">
        <v>4121</v>
      </c>
      <c r="F1492" s="120" t="s">
        <v>6</v>
      </c>
      <c r="G1492" s="120">
        <v>659947</v>
      </c>
      <c r="H1492" s="124"/>
      <c r="I1492" s="128" t="s">
        <v>5229</v>
      </c>
      <c r="J1492" s="124"/>
      <c r="K1492" s="124"/>
      <c r="L1492" s="124"/>
      <c r="M1492" s="124"/>
      <c r="N1492" s="213">
        <v>0</v>
      </c>
      <c r="O1492" s="213">
        <v>6351.4</v>
      </c>
      <c r="P1492" s="124" t="s">
        <v>1315</v>
      </c>
    </row>
    <row r="1493" spans="1:16" ht="51">
      <c r="A1493" s="266">
        <v>10</v>
      </c>
      <c r="B1493" s="124"/>
      <c r="C1493" s="125" t="s">
        <v>690</v>
      </c>
      <c r="D1493" s="119">
        <v>43137</v>
      </c>
      <c r="E1493" s="120" t="s">
        <v>4122</v>
      </c>
      <c r="F1493" s="120" t="s">
        <v>6</v>
      </c>
      <c r="G1493" s="120">
        <v>659949</v>
      </c>
      <c r="H1493" s="124"/>
      <c r="I1493" s="128" t="s">
        <v>5230</v>
      </c>
      <c r="J1493" s="124"/>
      <c r="K1493" s="124"/>
      <c r="L1493" s="124"/>
      <c r="M1493" s="124"/>
      <c r="N1493" s="213">
        <v>0</v>
      </c>
      <c r="O1493" s="213">
        <v>26044.2</v>
      </c>
      <c r="P1493" s="124" t="s">
        <v>1315</v>
      </c>
    </row>
    <row r="1494" spans="1:16" ht="51">
      <c r="A1494" s="266">
        <v>10</v>
      </c>
      <c r="B1494" s="124"/>
      <c r="C1494" s="125" t="s">
        <v>690</v>
      </c>
      <c r="D1494" s="119">
        <v>43137</v>
      </c>
      <c r="E1494" s="120" t="s">
        <v>4123</v>
      </c>
      <c r="F1494" s="120" t="s">
        <v>6</v>
      </c>
      <c r="G1494" s="120">
        <v>659955</v>
      </c>
      <c r="H1494" s="124"/>
      <c r="I1494" s="128" t="s">
        <v>5231</v>
      </c>
      <c r="J1494" s="124"/>
      <c r="K1494" s="124"/>
      <c r="L1494" s="124"/>
      <c r="M1494" s="124"/>
      <c r="N1494" s="213">
        <v>0</v>
      </c>
      <c r="O1494" s="213">
        <v>14640.06</v>
      </c>
      <c r="P1494" s="124" t="s">
        <v>1315</v>
      </c>
    </row>
    <row r="1495" spans="1:16" ht="63.75">
      <c r="A1495" s="266">
        <v>10</v>
      </c>
      <c r="B1495" s="124"/>
      <c r="C1495" s="125" t="s">
        <v>690</v>
      </c>
      <c r="D1495" s="119">
        <v>43137</v>
      </c>
      <c r="E1495" s="120" t="s">
        <v>4124</v>
      </c>
      <c r="F1495" s="120" t="s">
        <v>6</v>
      </c>
      <c r="G1495" s="120">
        <v>659957</v>
      </c>
      <c r="H1495" s="124"/>
      <c r="I1495" s="128" t="s">
        <v>5232</v>
      </c>
      <c r="J1495" s="124"/>
      <c r="K1495" s="124"/>
      <c r="L1495" s="124"/>
      <c r="M1495" s="124"/>
      <c r="N1495" s="213">
        <v>0</v>
      </c>
      <c r="O1495" s="213">
        <v>201494.46</v>
      </c>
      <c r="P1495" s="124" t="s">
        <v>1315</v>
      </c>
    </row>
    <row r="1496" spans="1:16" ht="63.75">
      <c r="A1496" s="266">
        <v>10</v>
      </c>
      <c r="B1496" s="124"/>
      <c r="C1496" s="125" t="s">
        <v>690</v>
      </c>
      <c r="D1496" s="119">
        <v>43137</v>
      </c>
      <c r="E1496" s="120" t="s">
        <v>4125</v>
      </c>
      <c r="F1496" s="120" t="s">
        <v>6</v>
      </c>
      <c r="G1496" s="120">
        <v>659959</v>
      </c>
      <c r="H1496" s="124"/>
      <c r="I1496" s="128" t="s">
        <v>5233</v>
      </c>
      <c r="J1496" s="124"/>
      <c r="K1496" s="124"/>
      <c r="L1496" s="124"/>
      <c r="M1496" s="124"/>
      <c r="N1496" s="213">
        <v>0</v>
      </c>
      <c r="O1496" s="213">
        <v>48271.49</v>
      </c>
      <c r="P1496" s="124" t="s">
        <v>1315</v>
      </c>
    </row>
    <row r="1497" spans="1:16" ht="51">
      <c r="A1497" s="266">
        <v>10</v>
      </c>
      <c r="B1497" s="124"/>
      <c r="C1497" s="125" t="s">
        <v>690</v>
      </c>
      <c r="D1497" s="119">
        <v>43137</v>
      </c>
      <c r="E1497" s="120" t="s">
        <v>4126</v>
      </c>
      <c r="F1497" s="120" t="s">
        <v>6</v>
      </c>
      <c r="G1497" s="120">
        <v>659961</v>
      </c>
      <c r="H1497" s="124"/>
      <c r="I1497" s="128" t="s">
        <v>5234</v>
      </c>
      <c r="J1497" s="124"/>
      <c r="K1497" s="124"/>
      <c r="L1497" s="124"/>
      <c r="M1497" s="124"/>
      <c r="N1497" s="213">
        <v>0</v>
      </c>
      <c r="O1497" s="213">
        <v>6901.16</v>
      </c>
      <c r="P1497" s="124" t="s">
        <v>1315</v>
      </c>
    </row>
    <row r="1498" spans="1:16" ht="51">
      <c r="A1498" s="266">
        <v>10</v>
      </c>
      <c r="B1498" s="124"/>
      <c r="C1498" s="125" t="s">
        <v>690</v>
      </c>
      <c r="D1498" s="119">
        <v>43137</v>
      </c>
      <c r="E1498" s="120" t="s">
        <v>4127</v>
      </c>
      <c r="F1498" s="120" t="s">
        <v>6</v>
      </c>
      <c r="G1498" s="120">
        <v>660023</v>
      </c>
      <c r="H1498" s="124"/>
      <c r="I1498" s="128" t="s">
        <v>5235</v>
      </c>
      <c r="J1498" s="124"/>
      <c r="K1498" s="124"/>
      <c r="L1498" s="124"/>
      <c r="M1498" s="124"/>
      <c r="N1498" s="213">
        <v>0</v>
      </c>
      <c r="O1498" s="213">
        <v>19146.259999999998</v>
      </c>
      <c r="P1498" s="124" t="s">
        <v>1315</v>
      </c>
    </row>
    <row r="1499" spans="1:16" ht="63.75">
      <c r="A1499" s="266">
        <v>340</v>
      </c>
      <c r="B1499" s="124"/>
      <c r="C1499" s="125" t="s">
        <v>814</v>
      </c>
      <c r="D1499" s="119">
        <v>43137</v>
      </c>
      <c r="E1499" s="120" t="s">
        <v>4128</v>
      </c>
      <c r="F1499" s="120" t="s">
        <v>6</v>
      </c>
      <c r="G1499" s="120">
        <v>938714</v>
      </c>
      <c r="H1499" s="124"/>
      <c r="I1499" s="128" t="s">
        <v>5236</v>
      </c>
      <c r="J1499" s="124"/>
      <c r="K1499" s="124"/>
      <c r="L1499" s="124"/>
      <c r="M1499" s="124"/>
      <c r="N1499" s="213">
        <v>0</v>
      </c>
      <c r="O1499" s="213">
        <v>280.70999999999998</v>
      </c>
      <c r="P1499" s="124" t="s">
        <v>1315</v>
      </c>
    </row>
    <row r="1500" spans="1:16" ht="76.5">
      <c r="A1500" s="266">
        <v>25</v>
      </c>
      <c r="B1500" s="124"/>
      <c r="C1500" s="125" t="s">
        <v>694</v>
      </c>
      <c r="D1500" s="119">
        <v>43137</v>
      </c>
      <c r="E1500" s="120" t="s">
        <v>4129</v>
      </c>
      <c r="F1500" s="120" t="s">
        <v>6</v>
      </c>
      <c r="G1500" s="120">
        <v>912954</v>
      </c>
      <c r="H1500" s="124"/>
      <c r="I1500" s="128" t="s">
        <v>5237</v>
      </c>
      <c r="J1500" s="124"/>
      <c r="K1500" s="124"/>
      <c r="L1500" s="124"/>
      <c r="M1500" s="124"/>
      <c r="N1500" s="213">
        <v>0</v>
      </c>
      <c r="O1500" s="213">
        <v>430000</v>
      </c>
      <c r="P1500" s="124" t="s">
        <v>1315</v>
      </c>
    </row>
    <row r="1501" spans="1:16" ht="76.5">
      <c r="A1501" s="266">
        <v>20</v>
      </c>
      <c r="B1501" s="124"/>
      <c r="C1501" s="125" t="s">
        <v>693</v>
      </c>
      <c r="D1501" s="119">
        <v>43137</v>
      </c>
      <c r="E1501" s="120" t="s">
        <v>4130</v>
      </c>
      <c r="F1501" s="120" t="s">
        <v>15</v>
      </c>
      <c r="G1501" s="120">
        <v>4319</v>
      </c>
      <c r="H1501" s="124"/>
      <c r="I1501" s="128" t="s">
        <v>5238</v>
      </c>
      <c r="J1501" s="124"/>
      <c r="K1501" s="124"/>
      <c r="L1501" s="124"/>
      <c r="M1501" s="124"/>
      <c r="N1501" s="213">
        <v>1376.79</v>
      </c>
      <c r="O1501" s="213">
        <v>0</v>
      </c>
      <c r="P1501" s="124" t="s">
        <v>1315</v>
      </c>
    </row>
    <row r="1502" spans="1:16" ht="76.5">
      <c r="A1502" s="266">
        <v>20</v>
      </c>
      <c r="B1502" s="124"/>
      <c r="C1502" s="125" t="s">
        <v>693</v>
      </c>
      <c r="D1502" s="119">
        <v>43137</v>
      </c>
      <c r="E1502" s="120" t="s">
        <v>4131</v>
      </c>
      <c r="F1502" s="120" t="s">
        <v>15</v>
      </c>
      <c r="G1502" s="120">
        <v>4320</v>
      </c>
      <c r="H1502" s="124"/>
      <c r="I1502" s="128" t="s">
        <v>5239</v>
      </c>
      <c r="J1502" s="124"/>
      <c r="K1502" s="124"/>
      <c r="L1502" s="124"/>
      <c r="M1502" s="124"/>
      <c r="N1502" s="213">
        <v>992.15</v>
      </c>
      <c r="O1502" s="213">
        <v>0</v>
      </c>
      <c r="P1502" s="124" t="s">
        <v>1315</v>
      </c>
    </row>
    <row r="1503" spans="1:16" ht="63.75">
      <c r="A1503" s="266">
        <v>291</v>
      </c>
      <c r="B1503" s="124"/>
      <c r="C1503" s="125" t="s">
        <v>794</v>
      </c>
      <c r="D1503" s="119">
        <v>43137</v>
      </c>
      <c r="E1503" s="120" t="s">
        <v>4132</v>
      </c>
      <c r="F1503" s="120" t="s">
        <v>11</v>
      </c>
      <c r="G1503" s="120">
        <v>659808</v>
      </c>
      <c r="H1503" s="124"/>
      <c r="I1503" s="128" t="s">
        <v>5240</v>
      </c>
      <c r="J1503" s="124"/>
      <c r="K1503" s="124"/>
      <c r="L1503" s="124"/>
      <c r="M1503" s="124"/>
      <c r="N1503" s="213">
        <v>50</v>
      </c>
      <c r="O1503" s="213">
        <v>0</v>
      </c>
      <c r="P1503" s="124" t="s">
        <v>1315</v>
      </c>
    </row>
    <row r="1504" spans="1:16" ht="63.75">
      <c r="A1504" s="266" t="s">
        <v>619</v>
      </c>
      <c r="B1504" s="124"/>
      <c r="C1504" s="125" t="s">
        <v>713</v>
      </c>
      <c r="D1504" s="119">
        <v>43137</v>
      </c>
      <c r="E1504" s="120" t="s">
        <v>4133</v>
      </c>
      <c r="F1504" s="120" t="s">
        <v>15</v>
      </c>
      <c r="G1504" s="120">
        <v>659938</v>
      </c>
      <c r="H1504" s="124"/>
      <c r="I1504" s="128" t="s">
        <v>5241</v>
      </c>
      <c r="J1504" s="124"/>
      <c r="K1504" s="124"/>
      <c r="L1504" s="124"/>
      <c r="M1504" s="124"/>
      <c r="N1504" s="213">
        <v>50</v>
      </c>
      <c r="O1504" s="213">
        <v>0</v>
      </c>
      <c r="P1504" s="124" t="s">
        <v>1315</v>
      </c>
    </row>
    <row r="1505" spans="1:16" ht="114.75">
      <c r="A1505" s="266">
        <v>249</v>
      </c>
      <c r="B1505" s="124"/>
      <c r="C1505" s="125" t="s">
        <v>775</v>
      </c>
      <c r="D1505" s="119">
        <v>43137</v>
      </c>
      <c r="E1505" s="120" t="s">
        <v>4134</v>
      </c>
      <c r="F1505" s="120" t="s">
        <v>1257</v>
      </c>
      <c r="G1505" s="120">
        <v>4269</v>
      </c>
      <c r="H1505" s="124"/>
      <c r="I1505" s="128" t="s">
        <v>5242</v>
      </c>
      <c r="J1505" s="124"/>
      <c r="K1505" s="124"/>
      <c r="L1505" s="124"/>
      <c r="M1505" s="124"/>
      <c r="N1505" s="213">
        <v>6998.17</v>
      </c>
      <c r="O1505" s="213">
        <v>0</v>
      </c>
      <c r="P1505" s="124" t="s">
        <v>1315</v>
      </c>
    </row>
    <row r="1506" spans="1:16" ht="76.5">
      <c r="A1506" s="266">
        <v>25</v>
      </c>
      <c r="B1506" s="124"/>
      <c r="C1506" s="125" t="s">
        <v>694</v>
      </c>
      <c r="D1506" s="119">
        <v>43137</v>
      </c>
      <c r="E1506" s="120" t="s">
        <v>4135</v>
      </c>
      <c r="F1506" s="120" t="s">
        <v>1316</v>
      </c>
      <c r="G1506" s="120">
        <v>16567217</v>
      </c>
      <c r="H1506" s="124"/>
      <c r="I1506" s="128" t="s">
        <v>5243</v>
      </c>
      <c r="J1506" s="124"/>
      <c r="K1506" s="124"/>
      <c r="L1506" s="124"/>
      <c r="M1506" s="124"/>
      <c r="N1506" s="213">
        <v>867568.08</v>
      </c>
      <c r="O1506" s="213">
        <v>0</v>
      </c>
      <c r="P1506" s="124" t="s">
        <v>1315</v>
      </c>
    </row>
    <row r="1507" spans="1:16" ht="51">
      <c r="A1507" s="266">
        <v>10</v>
      </c>
      <c r="B1507" s="124"/>
      <c r="C1507" s="125" t="s">
        <v>690</v>
      </c>
      <c r="D1507" s="119">
        <v>43138</v>
      </c>
      <c r="E1507" s="120" t="s">
        <v>4136</v>
      </c>
      <c r="F1507" s="120" t="s">
        <v>6</v>
      </c>
      <c r="G1507" s="120">
        <v>660430</v>
      </c>
      <c r="H1507" s="124"/>
      <c r="I1507" s="128" t="s">
        <v>5244</v>
      </c>
      <c r="J1507" s="124"/>
      <c r="K1507" s="124"/>
      <c r="L1507" s="124"/>
      <c r="M1507" s="124"/>
      <c r="N1507" s="213">
        <v>0</v>
      </c>
      <c r="O1507" s="213">
        <v>13048.47</v>
      </c>
      <c r="P1507" s="124" t="s">
        <v>1315</v>
      </c>
    </row>
    <row r="1508" spans="1:16" ht="51">
      <c r="A1508" s="266">
        <v>10</v>
      </c>
      <c r="B1508" s="124"/>
      <c r="C1508" s="125" t="s">
        <v>690</v>
      </c>
      <c r="D1508" s="119">
        <v>43138</v>
      </c>
      <c r="E1508" s="120" t="s">
        <v>4137</v>
      </c>
      <c r="F1508" s="120" t="s">
        <v>6</v>
      </c>
      <c r="G1508" s="120">
        <v>660432</v>
      </c>
      <c r="H1508" s="124"/>
      <c r="I1508" s="128" t="s">
        <v>5245</v>
      </c>
      <c r="J1508" s="124"/>
      <c r="K1508" s="124"/>
      <c r="L1508" s="124"/>
      <c r="M1508" s="124"/>
      <c r="N1508" s="213">
        <v>0</v>
      </c>
      <c r="O1508" s="213">
        <v>13181.01</v>
      </c>
      <c r="P1508" s="124" t="s">
        <v>1315</v>
      </c>
    </row>
    <row r="1509" spans="1:16" ht="51">
      <c r="A1509" s="266">
        <v>10</v>
      </c>
      <c r="B1509" s="124"/>
      <c r="C1509" s="125" t="s">
        <v>690</v>
      </c>
      <c r="D1509" s="119">
        <v>43138</v>
      </c>
      <c r="E1509" s="120" t="s">
        <v>4138</v>
      </c>
      <c r="F1509" s="120" t="s">
        <v>6</v>
      </c>
      <c r="G1509" s="120">
        <v>660434</v>
      </c>
      <c r="H1509" s="124"/>
      <c r="I1509" s="128" t="s">
        <v>5246</v>
      </c>
      <c r="J1509" s="124"/>
      <c r="K1509" s="124"/>
      <c r="L1509" s="124"/>
      <c r="M1509" s="124"/>
      <c r="N1509" s="213">
        <v>0</v>
      </c>
      <c r="O1509" s="213">
        <v>15452.77</v>
      </c>
      <c r="P1509" s="124" t="s">
        <v>1315</v>
      </c>
    </row>
    <row r="1510" spans="1:16" ht="51">
      <c r="A1510" s="266">
        <v>10</v>
      </c>
      <c r="B1510" s="124"/>
      <c r="C1510" s="125" t="s">
        <v>690</v>
      </c>
      <c r="D1510" s="119">
        <v>43138</v>
      </c>
      <c r="E1510" s="120" t="s">
        <v>4139</v>
      </c>
      <c r="F1510" s="120" t="s">
        <v>6</v>
      </c>
      <c r="G1510" s="120">
        <v>661054</v>
      </c>
      <c r="H1510" s="124"/>
      <c r="I1510" s="128" t="s">
        <v>5247</v>
      </c>
      <c r="J1510" s="124"/>
      <c r="K1510" s="124"/>
      <c r="L1510" s="124"/>
      <c r="M1510" s="124"/>
      <c r="N1510" s="213">
        <v>0</v>
      </c>
      <c r="O1510" s="213">
        <v>129606.46</v>
      </c>
      <c r="P1510" s="124" t="s">
        <v>1315</v>
      </c>
    </row>
    <row r="1511" spans="1:16" ht="51">
      <c r="A1511" s="266">
        <v>10</v>
      </c>
      <c r="B1511" s="124"/>
      <c r="C1511" s="125" t="s">
        <v>690</v>
      </c>
      <c r="D1511" s="119">
        <v>43138</v>
      </c>
      <c r="E1511" s="120" t="s">
        <v>4140</v>
      </c>
      <c r="F1511" s="120" t="s">
        <v>6</v>
      </c>
      <c r="G1511" s="120">
        <v>661195</v>
      </c>
      <c r="H1511" s="124"/>
      <c r="I1511" s="128" t="s">
        <v>5248</v>
      </c>
      <c r="J1511" s="124"/>
      <c r="K1511" s="124"/>
      <c r="L1511" s="124"/>
      <c r="M1511" s="124"/>
      <c r="N1511" s="213">
        <v>0</v>
      </c>
      <c r="O1511" s="213">
        <v>6766.91</v>
      </c>
      <c r="P1511" s="124" t="s">
        <v>1315</v>
      </c>
    </row>
    <row r="1512" spans="1:16" ht="76.5">
      <c r="A1512" s="266" t="s">
        <v>622</v>
      </c>
      <c r="B1512" s="124"/>
      <c r="C1512" s="125" t="s">
        <v>715</v>
      </c>
      <c r="D1512" s="119">
        <v>43138</v>
      </c>
      <c r="E1512" s="120" t="s">
        <v>4141</v>
      </c>
      <c r="F1512" s="120" t="s">
        <v>1256</v>
      </c>
      <c r="G1512" s="120">
        <v>16567403</v>
      </c>
      <c r="H1512" s="124"/>
      <c r="I1512" s="128" t="s">
        <v>5249</v>
      </c>
      <c r="J1512" s="124"/>
      <c r="K1512" s="124"/>
      <c r="L1512" s="124"/>
      <c r="M1512" s="124"/>
      <c r="N1512" s="213">
        <v>0</v>
      </c>
      <c r="O1512" s="213">
        <v>44485.51</v>
      </c>
      <c r="P1512" s="124" t="s">
        <v>1315</v>
      </c>
    </row>
    <row r="1513" spans="1:16" ht="102">
      <c r="A1513" s="266">
        <v>340</v>
      </c>
      <c r="B1513" s="124"/>
      <c r="C1513" s="125" t="s">
        <v>814</v>
      </c>
      <c r="D1513" s="119">
        <v>43138</v>
      </c>
      <c r="E1513" s="120" t="s">
        <v>4142</v>
      </c>
      <c r="F1513" s="120" t="s">
        <v>15</v>
      </c>
      <c r="G1513" s="120">
        <v>4329</v>
      </c>
      <c r="H1513" s="124"/>
      <c r="I1513" s="128" t="s">
        <v>5250</v>
      </c>
      <c r="J1513" s="124"/>
      <c r="K1513" s="124"/>
      <c r="L1513" s="124"/>
      <c r="M1513" s="124"/>
      <c r="N1513" s="213">
        <v>281.39</v>
      </c>
      <c r="O1513" s="213">
        <v>0</v>
      </c>
      <c r="P1513" s="124" t="s">
        <v>1315</v>
      </c>
    </row>
    <row r="1514" spans="1:16" ht="89.25">
      <c r="A1514" s="266">
        <v>340</v>
      </c>
      <c r="B1514" s="124"/>
      <c r="C1514" s="125" t="s">
        <v>814</v>
      </c>
      <c r="D1514" s="119">
        <v>43138</v>
      </c>
      <c r="E1514" s="120" t="s">
        <v>4143</v>
      </c>
      <c r="F1514" s="120" t="s">
        <v>15</v>
      </c>
      <c r="G1514" s="120">
        <v>4328</v>
      </c>
      <c r="H1514" s="124"/>
      <c r="I1514" s="128" t="s">
        <v>5251</v>
      </c>
      <c r="J1514" s="124"/>
      <c r="K1514" s="124"/>
      <c r="L1514" s="124"/>
      <c r="M1514" s="124"/>
      <c r="N1514" s="213">
        <v>279.26</v>
      </c>
      <c r="O1514" s="213">
        <v>0</v>
      </c>
      <c r="P1514" s="124" t="s">
        <v>1315</v>
      </c>
    </row>
    <row r="1515" spans="1:16" ht="89.25">
      <c r="A1515" s="266">
        <v>340</v>
      </c>
      <c r="B1515" s="124"/>
      <c r="C1515" s="125" t="s">
        <v>814</v>
      </c>
      <c r="D1515" s="119">
        <v>43138</v>
      </c>
      <c r="E1515" s="120" t="s">
        <v>4144</v>
      </c>
      <c r="F1515" s="120" t="s">
        <v>15</v>
      </c>
      <c r="G1515" s="120">
        <v>4321</v>
      </c>
      <c r="H1515" s="124"/>
      <c r="I1515" s="128" t="s">
        <v>5252</v>
      </c>
      <c r="J1515" s="124"/>
      <c r="K1515" s="124"/>
      <c r="L1515" s="124"/>
      <c r="M1515" s="124"/>
      <c r="N1515" s="213">
        <v>290.17</v>
      </c>
      <c r="O1515" s="213">
        <v>0</v>
      </c>
      <c r="P1515" s="124" t="s">
        <v>1315</v>
      </c>
    </row>
    <row r="1516" spans="1:16" ht="89.25">
      <c r="A1516" s="266">
        <v>340</v>
      </c>
      <c r="B1516" s="124"/>
      <c r="C1516" s="125" t="s">
        <v>814</v>
      </c>
      <c r="D1516" s="119">
        <v>43138</v>
      </c>
      <c r="E1516" s="120" t="s">
        <v>4145</v>
      </c>
      <c r="F1516" s="120" t="s">
        <v>15</v>
      </c>
      <c r="G1516" s="120">
        <v>4322</v>
      </c>
      <c r="H1516" s="124"/>
      <c r="I1516" s="128" t="s">
        <v>5253</v>
      </c>
      <c r="J1516" s="124"/>
      <c r="K1516" s="124"/>
      <c r="L1516" s="124"/>
      <c r="M1516" s="124"/>
      <c r="N1516" s="213">
        <v>273.29000000000002</v>
      </c>
      <c r="O1516" s="213">
        <v>0</v>
      </c>
      <c r="P1516" s="124" t="s">
        <v>1315</v>
      </c>
    </row>
    <row r="1517" spans="1:16" ht="89.25">
      <c r="A1517" s="266">
        <v>340</v>
      </c>
      <c r="B1517" s="124"/>
      <c r="C1517" s="125" t="s">
        <v>814</v>
      </c>
      <c r="D1517" s="119">
        <v>43138</v>
      </c>
      <c r="E1517" s="120" t="s">
        <v>4146</v>
      </c>
      <c r="F1517" s="120" t="s">
        <v>15</v>
      </c>
      <c r="G1517" s="120">
        <v>4323</v>
      </c>
      <c r="H1517" s="124"/>
      <c r="I1517" s="128" t="s">
        <v>5254</v>
      </c>
      <c r="J1517" s="124"/>
      <c r="K1517" s="124"/>
      <c r="L1517" s="124"/>
      <c r="M1517" s="124"/>
      <c r="N1517" s="213">
        <v>279.26</v>
      </c>
      <c r="O1517" s="213">
        <v>0</v>
      </c>
      <c r="P1517" s="124" t="s">
        <v>1315</v>
      </c>
    </row>
    <row r="1518" spans="1:16" ht="102">
      <c r="A1518" s="266">
        <v>340</v>
      </c>
      <c r="B1518" s="124"/>
      <c r="C1518" s="125" t="s">
        <v>814</v>
      </c>
      <c r="D1518" s="119">
        <v>43138</v>
      </c>
      <c r="E1518" s="120" t="s">
        <v>4147</v>
      </c>
      <c r="F1518" s="120" t="s">
        <v>15</v>
      </c>
      <c r="G1518" s="120">
        <v>4324</v>
      </c>
      <c r="H1518" s="124"/>
      <c r="I1518" s="128" t="s">
        <v>5255</v>
      </c>
      <c r="J1518" s="124"/>
      <c r="K1518" s="124"/>
      <c r="L1518" s="124"/>
      <c r="M1518" s="124"/>
      <c r="N1518" s="213">
        <v>291.13</v>
      </c>
      <c r="O1518" s="213">
        <v>0</v>
      </c>
      <c r="P1518" s="124" t="s">
        <v>1315</v>
      </c>
    </row>
    <row r="1519" spans="1:16" ht="89.25">
      <c r="A1519" s="266">
        <v>340</v>
      </c>
      <c r="B1519" s="124"/>
      <c r="C1519" s="125" t="s">
        <v>814</v>
      </c>
      <c r="D1519" s="119">
        <v>43138</v>
      </c>
      <c r="E1519" s="120" t="s">
        <v>4148</v>
      </c>
      <c r="F1519" s="120" t="s">
        <v>15</v>
      </c>
      <c r="G1519" s="120">
        <v>4325</v>
      </c>
      <c r="H1519" s="124"/>
      <c r="I1519" s="128" t="s">
        <v>5256</v>
      </c>
      <c r="J1519" s="124"/>
      <c r="K1519" s="124"/>
      <c r="L1519" s="124"/>
      <c r="M1519" s="124"/>
      <c r="N1519" s="213">
        <v>288.45</v>
      </c>
      <c r="O1519" s="213">
        <v>0</v>
      </c>
      <c r="P1519" s="124" t="s">
        <v>1315</v>
      </c>
    </row>
    <row r="1520" spans="1:16" ht="102">
      <c r="A1520" s="266">
        <v>340</v>
      </c>
      <c r="B1520" s="124"/>
      <c r="C1520" s="125" t="s">
        <v>814</v>
      </c>
      <c r="D1520" s="119">
        <v>43138</v>
      </c>
      <c r="E1520" s="120" t="s">
        <v>4149</v>
      </c>
      <c r="F1520" s="120" t="s">
        <v>15</v>
      </c>
      <c r="G1520" s="120">
        <v>4326</v>
      </c>
      <c r="H1520" s="124"/>
      <c r="I1520" s="128" t="s">
        <v>5257</v>
      </c>
      <c r="J1520" s="124"/>
      <c r="K1520" s="124"/>
      <c r="L1520" s="124"/>
      <c r="M1520" s="124"/>
      <c r="N1520" s="213">
        <v>281.25</v>
      </c>
      <c r="O1520" s="213">
        <v>0</v>
      </c>
      <c r="P1520" s="124" t="s">
        <v>1315</v>
      </c>
    </row>
    <row r="1521" spans="1:16" ht="102">
      <c r="A1521" s="266">
        <v>340</v>
      </c>
      <c r="B1521" s="124"/>
      <c r="C1521" s="125" t="s">
        <v>814</v>
      </c>
      <c r="D1521" s="119">
        <v>43138</v>
      </c>
      <c r="E1521" s="120" t="s">
        <v>4150</v>
      </c>
      <c r="F1521" s="120" t="s">
        <v>15</v>
      </c>
      <c r="G1521" s="120">
        <v>4327</v>
      </c>
      <c r="H1521" s="124"/>
      <c r="I1521" s="128" t="s">
        <v>5258</v>
      </c>
      <c r="J1521" s="124"/>
      <c r="K1521" s="124"/>
      <c r="L1521" s="124"/>
      <c r="M1521" s="124"/>
      <c r="N1521" s="213">
        <v>275.97000000000003</v>
      </c>
      <c r="O1521" s="213">
        <v>0</v>
      </c>
      <c r="P1521" s="124" t="s">
        <v>1315</v>
      </c>
    </row>
    <row r="1522" spans="1:16" ht="89.25">
      <c r="A1522" s="266">
        <v>582</v>
      </c>
      <c r="B1522" s="124"/>
      <c r="C1522" s="125" t="s">
        <v>856</v>
      </c>
      <c r="D1522" s="119">
        <v>43138</v>
      </c>
      <c r="E1522" s="120" t="s">
        <v>4151</v>
      </c>
      <c r="F1522" s="120" t="s">
        <v>15</v>
      </c>
      <c r="G1522" s="120">
        <v>4338</v>
      </c>
      <c r="H1522" s="124"/>
      <c r="I1522" s="128" t="s">
        <v>5259</v>
      </c>
      <c r="J1522" s="124"/>
      <c r="K1522" s="124"/>
      <c r="L1522" s="124"/>
      <c r="M1522" s="124"/>
      <c r="N1522" s="213">
        <v>276.64999999999998</v>
      </c>
      <c r="O1522" s="213">
        <v>0</v>
      </c>
      <c r="P1522" s="124" t="s">
        <v>1315</v>
      </c>
    </row>
    <row r="1523" spans="1:16" ht="51">
      <c r="A1523" s="266">
        <v>10</v>
      </c>
      <c r="B1523" s="124"/>
      <c r="C1523" s="125" t="s">
        <v>690</v>
      </c>
      <c r="D1523" s="119">
        <v>43139</v>
      </c>
      <c r="E1523" s="120" t="s">
        <v>4152</v>
      </c>
      <c r="F1523" s="120" t="s">
        <v>6</v>
      </c>
      <c r="G1523" s="120">
        <v>661449</v>
      </c>
      <c r="H1523" s="124"/>
      <c r="I1523" s="128" t="s">
        <v>5260</v>
      </c>
      <c r="J1523" s="124"/>
      <c r="K1523" s="124"/>
      <c r="L1523" s="124"/>
      <c r="M1523" s="124"/>
      <c r="N1523" s="213">
        <v>0</v>
      </c>
      <c r="O1523" s="213">
        <v>5345.31</v>
      </c>
      <c r="P1523" s="124" t="s">
        <v>1315</v>
      </c>
    </row>
    <row r="1524" spans="1:16" ht="51">
      <c r="A1524" s="266">
        <v>10</v>
      </c>
      <c r="B1524" s="124"/>
      <c r="C1524" s="125" t="s">
        <v>690</v>
      </c>
      <c r="D1524" s="119">
        <v>43139</v>
      </c>
      <c r="E1524" s="120" t="s">
        <v>4153</v>
      </c>
      <c r="F1524" s="120" t="s">
        <v>6</v>
      </c>
      <c r="G1524" s="120">
        <v>661451</v>
      </c>
      <c r="H1524" s="124"/>
      <c r="I1524" s="128" t="s">
        <v>5261</v>
      </c>
      <c r="J1524" s="124"/>
      <c r="K1524" s="124"/>
      <c r="L1524" s="124"/>
      <c r="M1524" s="124"/>
      <c r="N1524" s="213">
        <v>0</v>
      </c>
      <c r="O1524" s="213">
        <v>273862.45</v>
      </c>
      <c r="P1524" s="124" t="s">
        <v>1315</v>
      </c>
    </row>
    <row r="1525" spans="1:16" ht="63.75">
      <c r="A1525" s="266">
        <v>10</v>
      </c>
      <c r="B1525" s="124"/>
      <c r="C1525" s="125" t="s">
        <v>690</v>
      </c>
      <c r="D1525" s="119">
        <v>43139</v>
      </c>
      <c r="E1525" s="120" t="s">
        <v>4154</v>
      </c>
      <c r="F1525" s="120" t="s">
        <v>6</v>
      </c>
      <c r="G1525" s="120">
        <v>661453</v>
      </c>
      <c r="H1525" s="124"/>
      <c r="I1525" s="128" t="s">
        <v>5262</v>
      </c>
      <c r="J1525" s="124"/>
      <c r="K1525" s="124"/>
      <c r="L1525" s="124"/>
      <c r="M1525" s="124"/>
      <c r="N1525" s="213">
        <v>0</v>
      </c>
      <c r="O1525" s="213">
        <v>19793.43</v>
      </c>
      <c r="P1525" s="124" t="s">
        <v>1315</v>
      </c>
    </row>
    <row r="1526" spans="1:16" ht="51">
      <c r="A1526" s="266">
        <v>10</v>
      </c>
      <c r="B1526" s="124"/>
      <c r="C1526" s="125" t="s">
        <v>690</v>
      </c>
      <c r="D1526" s="119">
        <v>43139</v>
      </c>
      <c r="E1526" s="120" t="s">
        <v>4155</v>
      </c>
      <c r="F1526" s="120" t="s">
        <v>6</v>
      </c>
      <c r="G1526" s="120">
        <v>661457</v>
      </c>
      <c r="H1526" s="124"/>
      <c r="I1526" s="128" t="s">
        <v>5263</v>
      </c>
      <c r="J1526" s="124"/>
      <c r="K1526" s="124"/>
      <c r="L1526" s="124"/>
      <c r="M1526" s="124"/>
      <c r="N1526" s="213">
        <v>0</v>
      </c>
      <c r="O1526" s="213">
        <v>4329.83</v>
      </c>
      <c r="P1526" s="124" t="s">
        <v>1315</v>
      </c>
    </row>
    <row r="1527" spans="1:16" ht="63.75">
      <c r="A1527" s="266" t="s">
        <v>620</v>
      </c>
      <c r="B1527" s="124"/>
      <c r="C1527" s="125" t="s">
        <v>714</v>
      </c>
      <c r="D1527" s="119">
        <v>43139</v>
      </c>
      <c r="E1527" s="120" t="s">
        <v>4156</v>
      </c>
      <c r="F1527" s="120" t="s">
        <v>6</v>
      </c>
      <c r="G1527" s="120">
        <v>662189</v>
      </c>
      <c r="H1527" s="124"/>
      <c r="I1527" s="128" t="s">
        <v>5264</v>
      </c>
      <c r="J1527" s="124"/>
      <c r="K1527" s="124"/>
      <c r="L1527" s="124"/>
      <c r="M1527" s="124"/>
      <c r="N1527" s="213">
        <v>0</v>
      </c>
      <c r="O1527" s="213">
        <v>4320367.25</v>
      </c>
      <c r="P1527" s="124" t="s">
        <v>1315</v>
      </c>
    </row>
    <row r="1528" spans="1:16" ht="51">
      <c r="A1528" s="266" t="s">
        <v>619</v>
      </c>
      <c r="B1528" s="124"/>
      <c r="C1528" s="125" t="s">
        <v>713</v>
      </c>
      <c r="D1528" s="119">
        <v>43139</v>
      </c>
      <c r="E1528" s="120" t="s">
        <v>4157</v>
      </c>
      <c r="F1528" s="120" t="s">
        <v>1316</v>
      </c>
      <c r="G1528" s="120">
        <v>16582030</v>
      </c>
      <c r="H1528" s="124"/>
      <c r="I1528" s="128" t="s">
        <v>5265</v>
      </c>
      <c r="J1528" s="124"/>
      <c r="K1528" s="124"/>
      <c r="L1528" s="124"/>
      <c r="M1528" s="124"/>
      <c r="N1528" s="213">
        <v>0</v>
      </c>
      <c r="O1528" s="213">
        <v>24000</v>
      </c>
      <c r="P1528" s="124" t="s">
        <v>1315</v>
      </c>
    </row>
    <row r="1529" spans="1:16" ht="51">
      <c r="A1529" s="266" t="s">
        <v>619</v>
      </c>
      <c r="B1529" s="124"/>
      <c r="C1529" s="125" t="s">
        <v>713</v>
      </c>
      <c r="D1529" s="119">
        <v>43139</v>
      </c>
      <c r="E1529" s="120" t="s">
        <v>4158</v>
      </c>
      <c r="F1529" s="120" t="s">
        <v>1316</v>
      </c>
      <c r="G1529" s="120">
        <v>16581239</v>
      </c>
      <c r="H1529" s="124"/>
      <c r="I1529" s="128" t="s">
        <v>5266</v>
      </c>
      <c r="J1529" s="124"/>
      <c r="K1529" s="124"/>
      <c r="L1529" s="124"/>
      <c r="M1529" s="124"/>
      <c r="N1529" s="213">
        <v>0</v>
      </c>
      <c r="O1529" s="213">
        <v>5992.07</v>
      </c>
      <c r="P1529" s="124" t="s">
        <v>1315</v>
      </c>
    </row>
    <row r="1530" spans="1:16" ht="76.5">
      <c r="A1530" s="266" t="s">
        <v>620</v>
      </c>
      <c r="B1530" s="124"/>
      <c r="C1530" s="125" t="s">
        <v>714</v>
      </c>
      <c r="D1530" s="119">
        <v>43139</v>
      </c>
      <c r="E1530" s="120" t="s">
        <v>4159</v>
      </c>
      <c r="F1530" s="120" t="s">
        <v>6</v>
      </c>
      <c r="G1530" s="120">
        <v>939912</v>
      </c>
      <c r="H1530" s="124"/>
      <c r="I1530" s="128" t="s">
        <v>5267</v>
      </c>
      <c r="J1530" s="124"/>
      <c r="K1530" s="124"/>
      <c r="L1530" s="124"/>
      <c r="M1530" s="124"/>
      <c r="N1530" s="213">
        <v>0</v>
      </c>
      <c r="O1530" s="213">
        <v>140000</v>
      </c>
      <c r="P1530" s="124" t="s">
        <v>1315</v>
      </c>
    </row>
    <row r="1531" spans="1:16" ht="51">
      <c r="A1531" s="266" t="s">
        <v>626</v>
      </c>
      <c r="B1531" s="124"/>
      <c r="C1531" s="125" t="s">
        <v>1234</v>
      </c>
      <c r="D1531" s="119">
        <v>43139</v>
      </c>
      <c r="E1531" s="120" t="s">
        <v>4160</v>
      </c>
      <c r="F1531" s="120" t="s">
        <v>6</v>
      </c>
      <c r="G1531" s="120">
        <v>939916</v>
      </c>
      <c r="H1531" s="124"/>
      <c r="I1531" s="128" t="s">
        <v>5268</v>
      </c>
      <c r="J1531" s="124"/>
      <c r="K1531" s="124"/>
      <c r="L1531" s="124"/>
      <c r="M1531" s="124"/>
      <c r="N1531" s="213">
        <v>0</v>
      </c>
      <c r="O1531" s="213">
        <v>259.86</v>
      </c>
      <c r="P1531" s="124" t="s">
        <v>1315</v>
      </c>
    </row>
    <row r="1532" spans="1:16" ht="63.75">
      <c r="A1532" s="266">
        <v>862</v>
      </c>
      <c r="B1532" s="124"/>
      <c r="C1532" s="125" t="s">
        <v>875</v>
      </c>
      <c r="D1532" s="119">
        <v>43139</v>
      </c>
      <c r="E1532" s="120" t="s">
        <v>4161</v>
      </c>
      <c r="F1532" s="120" t="s">
        <v>6</v>
      </c>
      <c r="G1532" s="120">
        <v>913397</v>
      </c>
      <c r="H1532" s="124"/>
      <c r="I1532" s="128" t="s">
        <v>5269</v>
      </c>
      <c r="J1532" s="124"/>
      <c r="K1532" s="124"/>
      <c r="L1532" s="124"/>
      <c r="M1532" s="124"/>
      <c r="N1532" s="213">
        <v>0</v>
      </c>
      <c r="O1532" s="213">
        <v>170308.84</v>
      </c>
      <c r="P1532" s="124" t="s">
        <v>1315</v>
      </c>
    </row>
    <row r="1533" spans="1:16" ht="38.25">
      <c r="A1533" s="266">
        <v>10</v>
      </c>
      <c r="B1533" s="124"/>
      <c r="C1533" s="125" t="s">
        <v>690</v>
      </c>
      <c r="D1533" s="119">
        <v>43139</v>
      </c>
      <c r="E1533" s="120" t="s">
        <v>4162</v>
      </c>
      <c r="F1533" s="120" t="s">
        <v>6</v>
      </c>
      <c r="G1533" s="120">
        <v>913402</v>
      </c>
      <c r="H1533" s="124"/>
      <c r="I1533" s="128" t="s">
        <v>5270</v>
      </c>
      <c r="J1533" s="124"/>
      <c r="K1533" s="124"/>
      <c r="L1533" s="124"/>
      <c r="M1533" s="124"/>
      <c r="N1533" s="213">
        <v>19793.43</v>
      </c>
      <c r="O1533" s="213">
        <v>0</v>
      </c>
      <c r="P1533" s="124" t="s">
        <v>1315</v>
      </c>
    </row>
    <row r="1534" spans="1:16" ht="63.75">
      <c r="A1534" s="266" t="s">
        <v>620</v>
      </c>
      <c r="B1534" s="124"/>
      <c r="C1534" s="125" t="s">
        <v>714</v>
      </c>
      <c r="D1534" s="119">
        <v>43139</v>
      </c>
      <c r="E1534" s="120" t="s">
        <v>4163</v>
      </c>
      <c r="F1534" s="120" t="s">
        <v>11</v>
      </c>
      <c r="G1534" s="120">
        <v>10444</v>
      </c>
      <c r="H1534" s="124"/>
      <c r="I1534" s="128" t="s">
        <v>5271</v>
      </c>
      <c r="J1534" s="124"/>
      <c r="K1534" s="124"/>
      <c r="L1534" s="124"/>
      <c r="M1534" s="124"/>
      <c r="N1534" s="213">
        <v>13325.13</v>
      </c>
      <c r="O1534" s="213">
        <v>0</v>
      </c>
      <c r="P1534" s="124" t="s">
        <v>1315</v>
      </c>
    </row>
    <row r="1535" spans="1:16" ht="51">
      <c r="A1535" s="266">
        <v>513</v>
      </c>
      <c r="B1535" s="124"/>
      <c r="C1535" s="125" t="s">
        <v>201</v>
      </c>
      <c r="D1535" s="119">
        <v>43139</v>
      </c>
      <c r="E1535" s="120" t="s">
        <v>4164</v>
      </c>
      <c r="F1535" s="120" t="s">
        <v>15</v>
      </c>
      <c r="G1535" s="120">
        <v>662187</v>
      </c>
      <c r="H1535" s="124"/>
      <c r="I1535" s="128" t="s">
        <v>5272</v>
      </c>
      <c r="J1535" s="124"/>
      <c r="K1535" s="124"/>
      <c r="L1535" s="124"/>
      <c r="M1535" s="124"/>
      <c r="N1535" s="213">
        <v>50</v>
      </c>
      <c r="O1535" s="213">
        <v>0</v>
      </c>
      <c r="P1535" s="124" t="s">
        <v>1315</v>
      </c>
    </row>
    <row r="1536" spans="1:16" ht="51">
      <c r="A1536" s="266">
        <v>513</v>
      </c>
      <c r="B1536" s="124"/>
      <c r="C1536" s="125" t="s">
        <v>201</v>
      </c>
      <c r="D1536" s="119">
        <v>43139</v>
      </c>
      <c r="E1536" s="120" t="s">
        <v>4165</v>
      </c>
      <c r="F1536" s="120" t="s">
        <v>15</v>
      </c>
      <c r="G1536" s="120">
        <v>662195</v>
      </c>
      <c r="H1536" s="124"/>
      <c r="I1536" s="128" t="s">
        <v>2777</v>
      </c>
      <c r="J1536" s="124"/>
      <c r="K1536" s="124"/>
      <c r="L1536" s="124"/>
      <c r="M1536" s="124"/>
      <c r="N1536" s="213">
        <v>50</v>
      </c>
      <c r="O1536" s="213">
        <v>0</v>
      </c>
      <c r="P1536" s="124" t="s">
        <v>1315</v>
      </c>
    </row>
    <row r="1537" spans="1:16" ht="51">
      <c r="A1537" s="266">
        <v>10</v>
      </c>
      <c r="B1537" s="124"/>
      <c r="C1537" s="125" t="s">
        <v>690</v>
      </c>
      <c r="D1537" s="119">
        <v>43140</v>
      </c>
      <c r="E1537" s="120" t="s">
        <v>4166</v>
      </c>
      <c r="F1537" s="120" t="s">
        <v>6</v>
      </c>
      <c r="G1537" s="120">
        <v>662730</v>
      </c>
      <c r="H1537" s="124"/>
      <c r="I1537" s="128" t="s">
        <v>5273</v>
      </c>
      <c r="J1537" s="124"/>
      <c r="K1537" s="124"/>
      <c r="L1537" s="124"/>
      <c r="M1537" s="124"/>
      <c r="N1537" s="213">
        <v>0</v>
      </c>
      <c r="O1537" s="213">
        <v>28890.27</v>
      </c>
      <c r="P1537" s="124" t="s">
        <v>1315</v>
      </c>
    </row>
    <row r="1538" spans="1:16" ht="63.75">
      <c r="A1538" s="266" t="s">
        <v>620</v>
      </c>
      <c r="B1538" s="124"/>
      <c r="C1538" s="125" t="s">
        <v>714</v>
      </c>
      <c r="D1538" s="119">
        <v>43140</v>
      </c>
      <c r="E1538" s="120" t="s">
        <v>4167</v>
      </c>
      <c r="F1538" s="120" t="s">
        <v>6</v>
      </c>
      <c r="G1538" s="120">
        <v>940108</v>
      </c>
      <c r="H1538" s="124"/>
      <c r="I1538" s="128" t="s">
        <v>5274</v>
      </c>
      <c r="J1538" s="124"/>
      <c r="K1538" s="124"/>
      <c r="L1538" s="124"/>
      <c r="M1538" s="124"/>
      <c r="N1538" s="213">
        <v>0</v>
      </c>
      <c r="O1538" s="213">
        <v>2516681.87</v>
      </c>
      <c r="P1538" s="124" t="s">
        <v>1315</v>
      </c>
    </row>
    <row r="1539" spans="1:16" ht="89.25">
      <c r="A1539" s="266" t="s">
        <v>620</v>
      </c>
      <c r="B1539" s="124"/>
      <c r="C1539" s="125" t="s">
        <v>714</v>
      </c>
      <c r="D1539" s="119">
        <v>43140</v>
      </c>
      <c r="E1539" s="120" t="s">
        <v>4168</v>
      </c>
      <c r="F1539" s="120" t="s">
        <v>6</v>
      </c>
      <c r="G1539" s="120">
        <v>913426</v>
      </c>
      <c r="H1539" s="124"/>
      <c r="I1539" s="128" t="s">
        <v>5275</v>
      </c>
      <c r="J1539" s="124"/>
      <c r="K1539" s="124"/>
      <c r="L1539" s="124"/>
      <c r="M1539" s="124"/>
      <c r="N1539" s="213">
        <v>0</v>
      </c>
      <c r="O1539" s="213">
        <v>7624.59</v>
      </c>
      <c r="P1539" s="124" t="s">
        <v>1315</v>
      </c>
    </row>
    <row r="1540" spans="1:16" ht="89.25">
      <c r="A1540" s="266">
        <v>25</v>
      </c>
      <c r="B1540" s="124"/>
      <c r="C1540" s="125" t="s">
        <v>694</v>
      </c>
      <c r="D1540" s="119">
        <v>43140</v>
      </c>
      <c r="E1540" s="120" t="s">
        <v>4169</v>
      </c>
      <c r="F1540" s="120" t="s">
        <v>6</v>
      </c>
      <c r="G1540" s="120">
        <v>913449</v>
      </c>
      <c r="H1540" s="124"/>
      <c r="I1540" s="128" t="s">
        <v>5276</v>
      </c>
      <c r="J1540" s="124"/>
      <c r="K1540" s="124"/>
      <c r="L1540" s="124"/>
      <c r="M1540" s="124"/>
      <c r="N1540" s="213">
        <v>0</v>
      </c>
      <c r="O1540" s="213">
        <v>10252.73</v>
      </c>
      <c r="P1540" s="124" t="s">
        <v>1315</v>
      </c>
    </row>
    <row r="1541" spans="1:16" ht="89.25">
      <c r="A1541" s="266" t="s">
        <v>619</v>
      </c>
      <c r="B1541" s="124"/>
      <c r="C1541" s="125" t="s">
        <v>713</v>
      </c>
      <c r="D1541" s="119">
        <v>43140</v>
      </c>
      <c r="E1541" s="120" t="s">
        <v>4170</v>
      </c>
      <c r="F1541" s="120" t="s">
        <v>6</v>
      </c>
      <c r="G1541" s="120">
        <v>913480</v>
      </c>
      <c r="H1541" s="124"/>
      <c r="I1541" s="128" t="s">
        <v>5277</v>
      </c>
      <c r="J1541" s="124"/>
      <c r="K1541" s="124"/>
      <c r="L1541" s="124"/>
      <c r="M1541" s="124"/>
      <c r="N1541" s="213">
        <v>0</v>
      </c>
      <c r="O1541" s="213">
        <v>9430.65</v>
      </c>
      <c r="P1541" s="124" t="s">
        <v>1315</v>
      </c>
    </row>
    <row r="1542" spans="1:16" ht="102">
      <c r="A1542" s="266">
        <v>582</v>
      </c>
      <c r="B1542" s="124"/>
      <c r="C1542" s="125" t="s">
        <v>856</v>
      </c>
      <c r="D1542" s="119">
        <v>43140</v>
      </c>
      <c r="E1542" s="120" t="s">
        <v>4171</v>
      </c>
      <c r="F1542" s="120" t="s">
        <v>1257</v>
      </c>
      <c r="G1542" s="120">
        <v>4340</v>
      </c>
      <c r="H1542" s="124"/>
      <c r="I1542" s="128" t="s">
        <v>5278</v>
      </c>
      <c r="J1542" s="124"/>
      <c r="K1542" s="124"/>
      <c r="L1542" s="124"/>
      <c r="M1542" s="124"/>
      <c r="N1542" s="213">
        <v>34.33</v>
      </c>
      <c r="O1542" s="213">
        <v>0</v>
      </c>
      <c r="P1542" s="124" t="s">
        <v>1315</v>
      </c>
    </row>
    <row r="1543" spans="1:16" ht="89.25">
      <c r="A1543" s="266">
        <v>582</v>
      </c>
      <c r="B1543" s="124"/>
      <c r="C1543" s="125" t="s">
        <v>856</v>
      </c>
      <c r="D1543" s="119">
        <v>43140</v>
      </c>
      <c r="E1543" s="120" t="s">
        <v>4172</v>
      </c>
      <c r="F1543" s="120" t="s">
        <v>15</v>
      </c>
      <c r="G1543" s="120">
        <v>4340</v>
      </c>
      <c r="H1543" s="124"/>
      <c r="I1543" s="128" t="s">
        <v>5279</v>
      </c>
      <c r="J1543" s="124"/>
      <c r="K1543" s="124"/>
      <c r="L1543" s="124"/>
      <c r="M1543" s="124"/>
      <c r="N1543" s="213">
        <v>277.55</v>
      </c>
      <c r="O1543" s="213">
        <v>0</v>
      </c>
      <c r="P1543" s="124" t="s">
        <v>1315</v>
      </c>
    </row>
    <row r="1544" spans="1:16" ht="89.25">
      <c r="A1544" s="266">
        <v>513</v>
      </c>
      <c r="B1544" s="124"/>
      <c r="C1544" s="125" t="s">
        <v>201</v>
      </c>
      <c r="D1544" s="119">
        <v>43140</v>
      </c>
      <c r="E1544" s="120" t="s">
        <v>4173</v>
      </c>
      <c r="F1544" s="120" t="s">
        <v>15</v>
      </c>
      <c r="G1544" s="120">
        <v>4341</v>
      </c>
      <c r="H1544" s="124"/>
      <c r="I1544" s="128" t="s">
        <v>5280</v>
      </c>
      <c r="J1544" s="124"/>
      <c r="K1544" s="124"/>
      <c r="L1544" s="124"/>
      <c r="M1544" s="124"/>
      <c r="N1544" s="213">
        <v>3205.26</v>
      </c>
      <c r="O1544" s="213">
        <v>0</v>
      </c>
      <c r="P1544" s="124" t="s">
        <v>1315</v>
      </c>
    </row>
    <row r="1545" spans="1:16" ht="76.5">
      <c r="A1545" s="266">
        <v>15</v>
      </c>
      <c r="B1545" s="124"/>
      <c r="C1545" s="125" t="s">
        <v>691</v>
      </c>
      <c r="D1545" s="119">
        <v>43140</v>
      </c>
      <c r="E1545" s="120" t="s">
        <v>4174</v>
      </c>
      <c r="F1545" s="120" t="s">
        <v>15</v>
      </c>
      <c r="G1545" s="120">
        <v>4343</v>
      </c>
      <c r="H1545" s="124"/>
      <c r="I1545" s="128" t="s">
        <v>5281</v>
      </c>
      <c r="J1545" s="124"/>
      <c r="K1545" s="124"/>
      <c r="L1545" s="124"/>
      <c r="M1545" s="124"/>
      <c r="N1545" s="213">
        <v>299.36</v>
      </c>
      <c r="O1545" s="213">
        <v>0</v>
      </c>
      <c r="P1545" s="124" t="s">
        <v>1315</v>
      </c>
    </row>
    <row r="1546" spans="1:16" ht="51">
      <c r="A1546" s="266">
        <v>10</v>
      </c>
      <c r="B1546" s="124"/>
      <c r="C1546" s="125" t="s">
        <v>690</v>
      </c>
      <c r="D1546" s="119">
        <v>43145</v>
      </c>
      <c r="E1546" s="120" t="s">
        <v>4175</v>
      </c>
      <c r="F1546" s="120" t="s">
        <v>6</v>
      </c>
      <c r="G1546" s="120">
        <v>663711</v>
      </c>
      <c r="H1546" s="124"/>
      <c r="I1546" s="128" t="s">
        <v>5282</v>
      </c>
      <c r="J1546" s="124"/>
      <c r="K1546" s="124"/>
      <c r="L1546" s="124"/>
      <c r="M1546" s="124"/>
      <c r="N1546" s="213">
        <v>0</v>
      </c>
      <c r="O1546" s="213">
        <v>44208.65</v>
      </c>
      <c r="P1546" s="124" t="s">
        <v>1315</v>
      </c>
    </row>
    <row r="1547" spans="1:16" ht="51">
      <c r="A1547" s="266">
        <v>10</v>
      </c>
      <c r="B1547" s="124"/>
      <c r="C1547" s="125" t="s">
        <v>690</v>
      </c>
      <c r="D1547" s="119">
        <v>43145</v>
      </c>
      <c r="E1547" s="120" t="s">
        <v>4176</v>
      </c>
      <c r="F1547" s="120" t="s">
        <v>6</v>
      </c>
      <c r="G1547" s="120">
        <v>663719</v>
      </c>
      <c r="H1547" s="124"/>
      <c r="I1547" s="128" t="s">
        <v>5283</v>
      </c>
      <c r="J1547" s="124"/>
      <c r="K1547" s="124"/>
      <c r="L1547" s="124"/>
      <c r="M1547" s="124"/>
      <c r="N1547" s="213">
        <v>0</v>
      </c>
      <c r="O1547" s="213">
        <v>47116.54</v>
      </c>
      <c r="P1547" s="124" t="s">
        <v>1315</v>
      </c>
    </row>
    <row r="1548" spans="1:16" ht="51">
      <c r="A1548" s="266">
        <v>10</v>
      </c>
      <c r="B1548" s="124"/>
      <c r="C1548" s="125" t="s">
        <v>690</v>
      </c>
      <c r="D1548" s="119">
        <v>43145</v>
      </c>
      <c r="E1548" s="120" t="s">
        <v>4177</v>
      </c>
      <c r="F1548" s="120" t="s">
        <v>6</v>
      </c>
      <c r="G1548" s="120">
        <v>663723</v>
      </c>
      <c r="H1548" s="124"/>
      <c r="I1548" s="128" t="s">
        <v>5284</v>
      </c>
      <c r="J1548" s="124"/>
      <c r="K1548" s="124"/>
      <c r="L1548" s="124"/>
      <c r="M1548" s="124"/>
      <c r="N1548" s="213">
        <v>0</v>
      </c>
      <c r="O1548" s="213">
        <v>377213.91</v>
      </c>
      <c r="P1548" s="124" t="s">
        <v>1315</v>
      </c>
    </row>
    <row r="1549" spans="1:16" ht="51">
      <c r="A1549" s="266">
        <v>10</v>
      </c>
      <c r="B1549" s="124"/>
      <c r="C1549" s="125" t="s">
        <v>690</v>
      </c>
      <c r="D1549" s="119">
        <v>43145</v>
      </c>
      <c r="E1549" s="120" t="s">
        <v>4178</v>
      </c>
      <c r="F1549" s="120" t="s">
        <v>6</v>
      </c>
      <c r="G1549" s="120">
        <v>663725</v>
      </c>
      <c r="H1549" s="124"/>
      <c r="I1549" s="128" t="s">
        <v>5285</v>
      </c>
      <c r="J1549" s="124"/>
      <c r="K1549" s="124"/>
      <c r="L1549" s="124"/>
      <c r="M1549" s="124"/>
      <c r="N1549" s="213">
        <v>0</v>
      </c>
      <c r="O1549" s="213">
        <v>93926.64</v>
      </c>
      <c r="P1549" s="124" t="s">
        <v>1315</v>
      </c>
    </row>
    <row r="1550" spans="1:16" ht="51">
      <c r="A1550" s="266">
        <v>10</v>
      </c>
      <c r="B1550" s="124"/>
      <c r="C1550" s="125" t="s">
        <v>690</v>
      </c>
      <c r="D1550" s="119">
        <v>43145</v>
      </c>
      <c r="E1550" s="120" t="s">
        <v>4179</v>
      </c>
      <c r="F1550" s="120" t="s">
        <v>6</v>
      </c>
      <c r="G1550" s="120">
        <v>663732</v>
      </c>
      <c r="H1550" s="124"/>
      <c r="I1550" s="128" t="s">
        <v>5286</v>
      </c>
      <c r="J1550" s="124"/>
      <c r="K1550" s="124"/>
      <c r="L1550" s="124"/>
      <c r="M1550" s="124"/>
      <c r="N1550" s="213">
        <v>0</v>
      </c>
      <c r="O1550" s="213">
        <v>1731.19</v>
      </c>
      <c r="P1550" s="124" t="s">
        <v>1315</v>
      </c>
    </row>
    <row r="1551" spans="1:16" ht="51">
      <c r="A1551" s="266">
        <v>10</v>
      </c>
      <c r="B1551" s="124"/>
      <c r="C1551" s="125" t="s">
        <v>690</v>
      </c>
      <c r="D1551" s="119">
        <v>43145</v>
      </c>
      <c r="E1551" s="120" t="s">
        <v>4180</v>
      </c>
      <c r="F1551" s="120" t="s">
        <v>6</v>
      </c>
      <c r="G1551" s="120">
        <v>663744</v>
      </c>
      <c r="H1551" s="124"/>
      <c r="I1551" s="128" t="s">
        <v>5287</v>
      </c>
      <c r="J1551" s="124"/>
      <c r="K1551" s="124"/>
      <c r="L1551" s="124"/>
      <c r="M1551" s="124"/>
      <c r="N1551" s="213">
        <v>0</v>
      </c>
      <c r="O1551" s="213">
        <v>115064.15</v>
      </c>
      <c r="P1551" s="124" t="s">
        <v>1315</v>
      </c>
    </row>
    <row r="1552" spans="1:16" ht="51">
      <c r="A1552" s="266">
        <v>10</v>
      </c>
      <c r="B1552" s="124"/>
      <c r="C1552" s="125" t="s">
        <v>690</v>
      </c>
      <c r="D1552" s="119">
        <v>43145</v>
      </c>
      <c r="E1552" s="120" t="s">
        <v>4181</v>
      </c>
      <c r="F1552" s="120" t="s">
        <v>6</v>
      </c>
      <c r="G1552" s="120">
        <v>663757</v>
      </c>
      <c r="H1552" s="124"/>
      <c r="I1552" s="128" t="s">
        <v>5288</v>
      </c>
      <c r="J1552" s="124"/>
      <c r="K1552" s="124"/>
      <c r="L1552" s="124"/>
      <c r="M1552" s="124"/>
      <c r="N1552" s="213">
        <v>0</v>
      </c>
      <c r="O1552" s="213">
        <v>1975.2</v>
      </c>
      <c r="P1552" s="124" t="s">
        <v>1315</v>
      </c>
    </row>
    <row r="1553" spans="1:16" ht="51">
      <c r="A1553" s="266">
        <v>10</v>
      </c>
      <c r="B1553" s="124"/>
      <c r="C1553" s="125" t="s">
        <v>690</v>
      </c>
      <c r="D1553" s="119">
        <v>43145</v>
      </c>
      <c r="E1553" s="120" t="s">
        <v>4182</v>
      </c>
      <c r="F1553" s="120" t="s">
        <v>6</v>
      </c>
      <c r="G1553" s="120">
        <v>663759</v>
      </c>
      <c r="H1553" s="124"/>
      <c r="I1553" s="128" t="s">
        <v>5289</v>
      </c>
      <c r="J1553" s="124"/>
      <c r="K1553" s="124"/>
      <c r="L1553" s="124"/>
      <c r="M1553" s="124"/>
      <c r="N1553" s="213">
        <v>0</v>
      </c>
      <c r="O1553" s="213">
        <v>27555.93</v>
      </c>
      <c r="P1553" s="124" t="s">
        <v>1315</v>
      </c>
    </row>
    <row r="1554" spans="1:16" ht="63.75">
      <c r="A1554" s="266">
        <v>10</v>
      </c>
      <c r="B1554" s="124"/>
      <c r="C1554" s="125" t="s">
        <v>690</v>
      </c>
      <c r="D1554" s="119">
        <v>43145</v>
      </c>
      <c r="E1554" s="120" t="s">
        <v>4183</v>
      </c>
      <c r="F1554" s="120" t="s">
        <v>6</v>
      </c>
      <c r="G1554" s="120">
        <v>663776</v>
      </c>
      <c r="H1554" s="124"/>
      <c r="I1554" s="128" t="s">
        <v>5290</v>
      </c>
      <c r="J1554" s="124"/>
      <c r="K1554" s="124"/>
      <c r="L1554" s="124"/>
      <c r="M1554" s="124"/>
      <c r="N1554" s="213">
        <v>0</v>
      </c>
      <c r="O1554" s="213">
        <v>62046.99</v>
      </c>
      <c r="P1554" s="124" t="s">
        <v>1315</v>
      </c>
    </row>
    <row r="1555" spans="1:16" ht="51">
      <c r="A1555" s="266">
        <v>10</v>
      </c>
      <c r="B1555" s="124"/>
      <c r="C1555" s="125" t="s">
        <v>690</v>
      </c>
      <c r="D1555" s="119">
        <v>43145</v>
      </c>
      <c r="E1555" s="120" t="s">
        <v>4184</v>
      </c>
      <c r="F1555" s="120" t="s">
        <v>6</v>
      </c>
      <c r="G1555" s="120">
        <v>663778</v>
      </c>
      <c r="H1555" s="124"/>
      <c r="I1555" s="128" t="s">
        <v>5291</v>
      </c>
      <c r="J1555" s="124"/>
      <c r="K1555" s="124"/>
      <c r="L1555" s="124"/>
      <c r="M1555" s="124"/>
      <c r="N1555" s="213">
        <v>0</v>
      </c>
      <c r="O1555" s="213">
        <v>62070.03</v>
      </c>
      <c r="P1555" s="124" t="s">
        <v>1315</v>
      </c>
    </row>
    <row r="1556" spans="1:16" ht="63.75">
      <c r="A1556" s="266">
        <v>10</v>
      </c>
      <c r="B1556" s="124"/>
      <c r="C1556" s="125" t="s">
        <v>690</v>
      </c>
      <c r="D1556" s="119">
        <v>43145</v>
      </c>
      <c r="E1556" s="120" t="s">
        <v>4185</v>
      </c>
      <c r="F1556" s="120" t="s">
        <v>6</v>
      </c>
      <c r="G1556" s="120">
        <v>663795</v>
      </c>
      <c r="H1556" s="124"/>
      <c r="I1556" s="128" t="s">
        <v>5292</v>
      </c>
      <c r="J1556" s="124"/>
      <c r="K1556" s="124"/>
      <c r="L1556" s="124"/>
      <c r="M1556" s="124"/>
      <c r="N1556" s="213">
        <v>0</v>
      </c>
      <c r="O1556" s="213">
        <v>3923.92</v>
      </c>
      <c r="P1556" s="124" t="s">
        <v>1315</v>
      </c>
    </row>
    <row r="1557" spans="1:16" ht="76.5">
      <c r="A1557" s="266" t="s">
        <v>622</v>
      </c>
      <c r="B1557" s="124"/>
      <c r="C1557" s="125" t="s">
        <v>715</v>
      </c>
      <c r="D1557" s="119">
        <v>43145</v>
      </c>
      <c r="E1557" s="120" t="s">
        <v>4186</v>
      </c>
      <c r="F1557" s="120" t="s">
        <v>1256</v>
      </c>
      <c r="G1557" s="120">
        <v>16614057</v>
      </c>
      <c r="H1557" s="124"/>
      <c r="I1557" s="128" t="s">
        <v>5293</v>
      </c>
      <c r="J1557" s="124"/>
      <c r="K1557" s="124"/>
      <c r="L1557" s="124"/>
      <c r="M1557" s="124"/>
      <c r="N1557" s="213">
        <v>0</v>
      </c>
      <c r="O1557" s="213">
        <v>385722.57</v>
      </c>
      <c r="P1557" s="124" t="s">
        <v>1315</v>
      </c>
    </row>
    <row r="1558" spans="1:16" ht="76.5">
      <c r="A1558" s="266" t="s">
        <v>620</v>
      </c>
      <c r="B1558" s="124"/>
      <c r="C1558" s="125" t="s">
        <v>714</v>
      </c>
      <c r="D1558" s="119">
        <v>43145</v>
      </c>
      <c r="E1558" s="120" t="s">
        <v>4187</v>
      </c>
      <c r="F1558" s="120" t="s">
        <v>6</v>
      </c>
      <c r="G1558" s="120">
        <v>940458</v>
      </c>
      <c r="H1558" s="124"/>
      <c r="I1558" s="128" t="s">
        <v>5294</v>
      </c>
      <c r="J1558" s="124"/>
      <c r="K1558" s="124"/>
      <c r="L1558" s="124"/>
      <c r="M1558" s="124"/>
      <c r="N1558" s="213">
        <v>0</v>
      </c>
      <c r="O1558" s="213">
        <v>10000</v>
      </c>
      <c r="P1558" s="124" t="s">
        <v>1315</v>
      </c>
    </row>
    <row r="1559" spans="1:16" ht="76.5">
      <c r="A1559" s="266">
        <v>25</v>
      </c>
      <c r="B1559" s="124"/>
      <c r="C1559" s="125" t="s">
        <v>694</v>
      </c>
      <c r="D1559" s="119">
        <v>43145</v>
      </c>
      <c r="E1559" s="120" t="s">
        <v>4188</v>
      </c>
      <c r="F1559" s="120" t="s">
        <v>6</v>
      </c>
      <c r="G1559" s="120">
        <v>940836</v>
      </c>
      <c r="H1559" s="124"/>
      <c r="I1559" s="128" t="s">
        <v>5295</v>
      </c>
      <c r="J1559" s="124"/>
      <c r="K1559" s="124"/>
      <c r="L1559" s="124"/>
      <c r="M1559" s="124"/>
      <c r="N1559" s="213">
        <v>0</v>
      </c>
      <c r="O1559" s="213">
        <v>87185.36</v>
      </c>
      <c r="P1559" s="124" t="s">
        <v>1315</v>
      </c>
    </row>
    <row r="1560" spans="1:16" ht="76.5">
      <c r="A1560" s="266" t="s">
        <v>620</v>
      </c>
      <c r="B1560" s="124"/>
      <c r="C1560" s="125" t="s">
        <v>714</v>
      </c>
      <c r="D1560" s="119">
        <v>43145</v>
      </c>
      <c r="E1560" s="120" t="s">
        <v>4189</v>
      </c>
      <c r="F1560" s="120" t="s">
        <v>6</v>
      </c>
      <c r="G1560" s="120">
        <v>941004</v>
      </c>
      <c r="H1560" s="124"/>
      <c r="I1560" s="128" t="s">
        <v>5296</v>
      </c>
      <c r="J1560" s="124"/>
      <c r="K1560" s="124"/>
      <c r="L1560" s="124"/>
      <c r="M1560" s="124"/>
      <c r="N1560" s="213">
        <v>0</v>
      </c>
      <c r="O1560" s="213">
        <v>39000</v>
      </c>
      <c r="P1560" s="124" t="s">
        <v>1315</v>
      </c>
    </row>
    <row r="1561" spans="1:16" ht="89.25">
      <c r="A1561" s="266">
        <v>25</v>
      </c>
      <c r="B1561" s="124"/>
      <c r="C1561" s="125" t="s">
        <v>694</v>
      </c>
      <c r="D1561" s="119">
        <v>43145</v>
      </c>
      <c r="E1561" s="120" t="s">
        <v>4190</v>
      </c>
      <c r="F1561" s="120" t="s">
        <v>15</v>
      </c>
      <c r="G1561" s="120">
        <v>4354</v>
      </c>
      <c r="H1561" s="124"/>
      <c r="I1561" s="128" t="s">
        <v>5297</v>
      </c>
      <c r="J1561" s="124"/>
      <c r="K1561" s="124"/>
      <c r="L1561" s="124"/>
      <c r="M1561" s="124"/>
      <c r="N1561" s="213">
        <v>1002.37</v>
      </c>
      <c r="O1561" s="213">
        <v>0</v>
      </c>
      <c r="P1561" s="124" t="s">
        <v>1315</v>
      </c>
    </row>
    <row r="1562" spans="1:16" ht="76.5">
      <c r="A1562" s="266">
        <v>25</v>
      </c>
      <c r="B1562" s="124"/>
      <c r="C1562" s="125" t="s">
        <v>694</v>
      </c>
      <c r="D1562" s="119">
        <v>43145</v>
      </c>
      <c r="E1562" s="120" t="s">
        <v>4191</v>
      </c>
      <c r="F1562" s="120" t="s">
        <v>1316</v>
      </c>
      <c r="G1562" s="120">
        <v>16629624</v>
      </c>
      <c r="H1562" s="124"/>
      <c r="I1562" s="128" t="s">
        <v>5298</v>
      </c>
      <c r="J1562" s="124"/>
      <c r="K1562" s="124"/>
      <c r="L1562" s="124"/>
      <c r="M1562" s="124"/>
      <c r="N1562" s="213">
        <v>1611487.68</v>
      </c>
      <c r="O1562" s="213">
        <v>0</v>
      </c>
      <c r="P1562" s="124" t="s">
        <v>1315</v>
      </c>
    </row>
    <row r="1563" spans="1:16" ht="89.25">
      <c r="A1563" s="266">
        <v>132</v>
      </c>
      <c r="B1563" s="124"/>
      <c r="C1563" s="125" t="s">
        <v>728</v>
      </c>
      <c r="D1563" s="119">
        <v>43145</v>
      </c>
      <c r="E1563" s="120" t="s">
        <v>4192</v>
      </c>
      <c r="F1563" s="120" t="s">
        <v>11</v>
      </c>
      <c r="G1563" s="120">
        <v>913519</v>
      </c>
      <c r="H1563" s="124"/>
      <c r="I1563" s="128" t="s">
        <v>5299</v>
      </c>
      <c r="J1563" s="124"/>
      <c r="K1563" s="124"/>
      <c r="L1563" s="124"/>
      <c r="M1563" s="124"/>
      <c r="N1563" s="213">
        <v>2076.1</v>
      </c>
      <c r="O1563" s="213">
        <v>0</v>
      </c>
      <c r="P1563" s="124" t="s">
        <v>1315</v>
      </c>
    </row>
    <row r="1564" spans="1:16" ht="51">
      <c r="A1564" s="266">
        <v>10</v>
      </c>
      <c r="B1564" s="124"/>
      <c r="C1564" s="125" t="s">
        <v>690</v>
      </c>
      <c r="D1564" s="119">
        <v>43146</v>
      </c>
      <c r="E1564" s="120" t="s">
        <v>4193</v>
      </c>
      <c r="F1564" s="120" t="s">
        <v>6</v>
      </c>
      <c r="G1564" s="120">
        <v>664154</v>
      </c>
      <c r="H1564" s="124"/>
      <c r="I1564" s="128" t="s">
        <v>5300</v>
      </c>
      <c r="J1564" s="124"/>
      <c r="K1564" s="124"/>
      <c r="L1564" s="124"/>
      <c r="M1564" s="124"/>
      <c r="N1564" s="213">
        <v>0</v>
      </c>
      <c r="O1564" s="213">
        <v>121677.95</v>
      </c>
      <c r="P1564" s="124" t="s">
        <v>1315</v>
      </c>
    </row>
    <row r="1565" spans="1:16" ht="63.75">
      <c r="A1565" s="266">
        <v>10</v>
      </c>
      <c r="B1565" s="124"/>
      <c r="C1565" s="125" t="s">
        <v>690</v>
      </c>
      <c r="D1565" s="119">
        <v>43146</v>
      </c>
      <c r="E1565" s="120" t="s">
        <v>4194</v>
      </c>
      <c r="F1565" s="120" t="s">
        <v>6</v>
      </c>
      <c r="G1565" s="120">
        <v>664172</v>
      </c>
      <c r="H1565" s="124"/>
      <c r="I1565" s="128" t="s">
        <v>5301</v>
      </c>
      <c r="J1565" s="124"/>
      <c r="K1565" s="124"/>
      <c r="L1565" s="124"/>
      <c r="M1565" s="124"/>
      <c r="N1565" s="213">
        <v>0</v>
      </c>
      <c r="O1565" s="213">
        <v>8232</v>
      </c>
      <c r="P1565" s="124" t="s">
        <v>1315</v>
      </c>
    </row>
    <row r="1566" spans="1:16" ht="51">
      <c r="A1566" s="266">
        <v>10</v>
      </c>
      <c r="B1566" s="124"/>
      <c r="C1566" s="125" t="s">
        <v>690</v>
      </c>
      <c r="D1566" s="119">
        <v>43146</v>
      </c>
      <c r="E1566" s="120" t="s">
        <v>4195</v>
      </c>
      <c r="F1566" s="120" t="s">
        <v>6</v>
      </c>
      <c r="G1566" s="120">
        <v>664595</v>
      </c>
      <c r="H1566" s="124"/>
      <c r="I1566" s="128" t="s">
        <v>5302</v>
      </c>
      <c r="J1566" s="124"/>
      <c r="K1566" s="124"/>
      <c r="L1566" s="124"/>
      <c r="M1566" s="124"/>
      <c r="N1566" s="213">
        <v>0</v>
      </c>
      <c r="O1566" s="213">
        <v>12402.74</v>
      </c>
      <c r="P1566" s="124" t="s">
        <v>1315</v>
      </c>
    </row>
    <row r="1567" spans="1:16" ht="63.75">
      <c r="A1567" s="266">
        <v>10</v>
      </c>
      <c r="B1567" s="124"/>
      <c r="C1567" s="125" t="s">
        <v>690</v>
      </c>
      <c r="D1567" s="119">
        <v>43146</v>
      </c>
      <c r="E1567" s="120" t="s">
        <v>4196</v>
      </c>
      <c r="F1567" s="120" t="s">
        <v>6</v>
      </c>
      <c r="G1567" s="120">
        <v>664721</v>
      </c>
      <c r="H1567" s="124"/>
      <c r="I1567" s="128" t="s">
        <v>5303</v>
      </c>
      <c r="J1567" s="124"/>
      <c r="K1567" s="124"/>
      <c r="L1567" s="124"/>
      <c r="M1567" s="124"/>
      <c r="N1567" s="213">
        <v>0</v>
      </c>
      <c r="O1567" s="213">
        <v>14489.01</v>
      </c>
      <c r="P1567" s="124" t="s">
        <v>1315</v>
      </c>
    </row>
    <row r="1568" spans="1:16" ht="63.75">
      <c r="A1568" s="266">
        <v>10</v>
      </c>
      <c r="B1568" s="124"/>
      <c r="C1568" s="125" t="s">
        <v>690</v>
      </c>
      <c r="D1568" s="119">
        <v>43146</v>
      </c>
      <c r="E1568" s="120" t="s">
        <v>4197</v>
      </c>
      <c r="F1568" s="120" t="s">
        <v>6</v>
      </c>
      <c r="G1568" s="120">
        <v>664725</v>
      </c>
      <c r="H1568" s="124"/>
      <c r="I1568" s="128" t="s">
        <v>5304</v>
      </c>
      <c r="J1568" s="124"/>
      <c r="K1568" s="124"/>
      <c r="L1568" s="124"/>
      <c r="M1568" s="124"/>
      <c r="N1568" s="213">
        <v>0</v>
      </c>
      <c r="O1568" s="213">
        <v>7276.47</v>
      </c>
      <c r="P1568" s="124" t="s">
        <v>1315</v>
      </c>
    </row>
    <row r="1569" spans="1:16" ht="63.75">
      <c r="A1569" s="266">
        <v>10</v>
      </c>
      <c r="B1569" s="124"/>
      <c r="C1569" s="125" t="s">
        <v>690</v>
      </c>
      <c r="D1569" s="119">
        <v>43146</v>
      </c>
      <c r="E1569" s="120" t="s">
        <v>4198</v>
      </c>
      <c r="F1569" s="120" t="s">
        <v>6</v>
      </c>
      <c r="G1569" s="120">
        <v>664727</v>
      </c>
      <c r="H1569" s="124"/>
      <c r="I1569" s="128" t="s">
        <v>5305</v>
      </c>
      <c r="J1569" s="124"/>
      <c r="K1569" s="124"/>
      <c r="L1569" s="124"/>
      <c r="M1569" s="124"/>
      <c r="N1569" s="213">
        <v>0</v>
      </c>
      <c r="O1569" s="213">
        <v>22665.71</v>
      </c>
      <c r="P1569" s="124" t="s">
        <v>1315</v>
      </c>
    </row>
    <row r="1570" spans="1:16" ht="51">
      <c r="A1570" s="266" t="s">
        <v>619</v>
      </c>
      <c r="B1570" s="124"/>
      <c r="C1570" s="125" t="s">
        <v>713</v>
      </c>
      <c r="D1570" s="119">
        <v>43146</v>
      </c>
      <c r="E1570" s="120" t="s">
        <v>4199</v>
      </c>
      <c r="F1570" s="120" t="s">
        <v>6</v>
      </c>
      <c r="G1570" s="120">
        <v>941659</v>
      </c>
      <c r="H1570" s="124"/>
      <c r="I1570" s="128" t="s">
        <v>5306</v>
      </c>
      <c r="J1570" s="124"/>
      <c r="K1570" s="124"/>
      <c r="L1570" s="124"/>
      <c r="M1570" s="124"/>
      <c r="N1570" s="213">
        <v>0</v>
      </c>
      <c r="O1570" s="213">
        <v>8753.1200000000008</v>
      </c>
      <c r="P1570" s="124" t="s">
        <v>1315</v>
      </c>
    </row>
    <row r="1571" spans="1:16" ht="51">
      <c r="A1571" s="266" t="s">
        <v>619</v>
      </c>
      <c r="B1571" s="124"/>
      <c r="C1571" s="125" t="s">
        <v>713</v>
      </c>
      <c r="D1571" s="119">
        <v>43146</v>
      </c>
      <c r="E1571" s="120" t="s">
        <v>4200</v>
      </c>
      <c r="F1571" s="120" t="s">
        <v>6</v>
      </c>
      <c r="G1571" s="120">
        <v>941662</v>
      </c>
      <c r="H1571" s="124"/>
      <c r="I1571" s="128" t="s">
        <v>5307</v>
      </c>
      <c r="J1571" s="124"/>
      <c r="K1571" s="124"/>
      <c r="L1571" s="124"/>
      <c r="M1571" s="124"/>
      <c r="N1571" s="213">
        <v>0</v>
      </c>
      <c r="O1571" s="213">
        <v>540.9</v>
      </c>
      <c r="P1571" s="124" t="s">
        <v>1315</v>
      </c>
    </row>
    <row r="1572" spans="1:16" ht="76.5">
      <c r="A1572" s="266">
        <v>597</v>
      </c>
      <c r="B1572" s="124"/>
      <c r="C1572" s="125" t="s">
        <v>5055</v>
      </c>
      <c r="D1572" s="119">
        <v>43146</v>
      </c>
      <c r="E1572" s="120" t="s">
        <v>4201</v>
      </c>
      <c r="F1572" s="120" t="s">
        <v>1255</v>
      </c>
      <c r="G1572" s="120">
        <v>913620</v>
      </c>
      <c r="H1572" s="124"/>
      <c r="I1572" s="128" t="s">
        <v>5308</v>
      </c>
      <c r="J1572" s="124"/>
      <c r="K1572" s="124"/>
      <c r="L1572" s="124"/>
      <c r="M1572" s="124"/>
      <c r="N1572" s="213">
        <v>0</v>
      </c>
      <c r="O1572" s="213">
        <v>29698.34</v>
      </c>
      <c r="P1572" s="124" t="s">
        <v>1315</v>
      </c>
    </row>
    <row r="1573" spans="1:16" ht="76.5">
      <c r="A1573" s="266">
        <v>513</v>
      </c>
      <c r="B1573" s="124"/>
      <c r="C1573" s="125" t="s">
        <v>201</v>
      </c>
      <c r="D1573" s="119">
        <v>43146</v>
      </c>
      <c r="E1573" s="120" t="s">
        <v>4202</v>
      </c>
      <c r="F1573" s="120" t="s">
        <v>1316</v>
      </c>
      <c r="G1573" s="120">
        <v>16643777</v>
      </c>
      <c r="H1573" s="124"/>
      <c r="I1573" s="128" t="s">
        <v>5309</v>
      </c>
      <c r="J1573" s="124"/>
      <c r="K1573" s="124"/>
      <c r="L1573" s="124"/>
      <c r="M1573" s="124"/>
      <c r="N1573" s="213">
        <v>20880</v>
      </c>
      <c r="O1573" s="213">
        <v>0</v>
      </c>
      <c r="P1573" s="124" t="s">
        <v>1315</v>
      </c>
    </row>
    <row r="1574" spans="1:16" ht="76.5">
      <c r="A1574" s="266">
        <v>513</v>
      </c>
      <c r="B1574" s="124"/>
      <c r="C1574" s="125" t="s">
        <v>201</v>
      </c>
      <c r="D1574" s="119">
        <v>43146</v>
      </c>
      <c r="E1574" s="120" t="s">
        <v>4203</v>
      </c>
      <c r="F1574" s="120" t="s">
        <v>1316</v>
      </c>
      <c r="G1574" s="120">
        <v>16644888</v>
      </c>
      <c r="H1574" s="124"/>
      <c r="I1574" s="128" t="s">
        <v>5310</v>
      </c>
      <c r="J1574" s="124"/>
      <c r="K1574" s="124"/>
      <c r="L1574" s="124"/>
      <c r="M1574" s="124"/>
      <c r="N1574" s="213">
        <v>3060450.77</v>
      </c>
      <c r="O1574" s="213">
        <v>0</v>
      </c>
      <c r="P1574" s="124" t="s">
        <v>1315</v>
      </c>
    </row>
    <row r="1575" spans="1:16" ht="76.5">
      <c r="A1575" s="266">
        <v>25</v>
      </c>
      <c r="B1575" s="124"/>
      <c r="C1575" s="125" t="s">
        <v>694</v>
      </c>
      <c r="D1575" s="119">
        <v>43146</v>
      </c>
      <c r="E1575" s="120" t="s">
        <v>4204</v>
      </c>
      <c r="F1575" s="120" t="s">
        <v>1316</v>
      </c>
      <c r="G1575" s="120">
        <v>16629625</v>
      </c>
      <c r="H1575" s="124"/>
      <c r="I1575" s="128" t="s">
        <v>5311</v>
      </c>
      <c r="J1575" s="124"/>
      <c r="K1575" s="124"/>
      <c r="L1575" s="124"/>
      <c r="M1575" s="124"/>
      <c r="N1575" s="213">
        <v>329554</v>
      </c>
      <c r="O1575" s="213">
        <v>0</v>
      </c>
      <c r="P1575" s="124" t="s">
        <v>1315</v>
      </c>
    </row>
    <row r="1576" spans="1:16" ht="76.5">
      <c r="A1576" s="266">
        <v>25</v>
      </c>
      <c r="B1576" s="124"/>
      <c r="C1576" s="125" t="s">
        <v>694</v>
      </c>
      <c r="D1576" s="119">
        <v>43146</v>
      </c>
      <c r="E1576" s="120" t="s">
        <v>4205</v>
      </c>
      <c r="F1576" s="120" t="s">
        <v>1316</v>
      </c>
      <c r="G1576" s="120">
        <v>16629626</v>
      </c>
      <c r="H1576" s="124"/>
      <c r="I1576" s="128" t="s">
        <v>5312</v>
      </c>
      <c r="J1576" s="124"/>
      <c r="K1576" s="124"/>
      <c r="L1576" s="124"/>
      <c r="M1576" s="124"/>
      <c r="N1576" s="213">
        <v>244675.29</v>
      </c>
      <c r="O1576" s="213">
        <v>0</v>
      </c>
      <c r="P1576" s="124" t="s">
        <v>1315</v>
      </c>
    </row>
    <row r="1577" spans="1:16" ht="76.5">
      <c r="A1577" s="266">
        <v>15</v>
      </c>
      <c r="B1577" s="124"/>
      <c r="C1577" s="125" t="s">
        <v>691</v>
      </c>
      <c r="D1577" s="119">
        <v>43146</v>
      </c>
      <c r="E1577" s="120" t="s">
        <v>4206</v>
      </c>
      <c r="F1577" s="120" t="s">
        <v>11</v>
      </c>
      <c r="G1577" s="120">
        <v>913586</v>
      </c>
      <c r="H1577" s="124"/>
      <c r="I1577" s="128" t="s">
        <v>5313</v>
      </c>
      <c r="J1577" s="124"/>
      <c r="K1577" s="124"/>
      <c r="L1577" s="124"/>
      <c r="M1577" s="124"/>
      <c r="N1577" s="213">
        <v>270</v>
      </c>
      <c r="O1577" s="213">
        <v>0</v>
      </c>
      <c r="P1577" s="124" t="s">
        <v>1315</v>
      </c>
    </row>
    <row r="1578" spans="1:16" ht="89.25">
      <c r="A1578" s="266">
        <v>597</v>
      </c>
      <c r="B1578" s="124"/>
      <c r="C1578" s="125" t="s">
        <v>5055</v>
      </c>
      <c r="D1578" s="119">
        <v>43146</v>
      </c>
      <c r="E1578" s="120" t="s">
        <v>4207</v>
      </c>
      <c r="F1578" s="120" t="s">
        <v>11</v>
      </c>
      <c r="G1578" s="120">
        <v>913620</v>
      </c>
      <c r="H1578" s="124"/>
      <c r="I1578" s="128" t="s">
        <v>5314</v>
      </c>
      <c r="J1578" s="124"/>
      <c r="K1578" s="124"/>
      <c r="L1578" s="124"/>
      <c r="M1578" s="124"/>
      <c r="N1578" s="213">
        <v>50</v>
      </c>
      <c r="O1578" s="213">
        <v>0</v>
      </c>
      <c r="P1578" s="124" t="s">
        <v>1315</v>
      </c>
    </row>
    <row r="1579" spans="1:16" ht="89.25">
      <c r="A1579" s="266">
        <v>20</v>
      </c>
      <c r="B1579" s="124"/>
      <c r="C1579" s="125" t="s">
        <v>693</v>
      </c>
      <c r="D1579" s="119">
        <v>43146</v>
      </c>
      <c r="E1579" s="120" t="s">
        <v>4208</v>
      </c>
      <c r="F1579" s="120" t="s">
        <v>11</v>
      </c>
      <c r="G1579" s="120">
        <v>913651</v>
      </c>
      <c r="H1579" s="124"/>
      <c r="I1579" s="128" t="s">
        <v>5315</v>
      </c>
      <c r="J1579" s="124"/>
      <c r="K1579" s="124"/>
      <c r="L1579" s="124"/>
      <c r="M1579" s="124"/>
      <c r="N1579" s="213">
        <v>859.14</v>
      </c>
      <c r="O1579" s="213">
        <v>0</v>
      </c>
      <c r="P1579" s="124" t="s">
        <v>1315</v>
      </c>
    </row>
    <row r="1580" spans="1:16" ht="63.75">
      <c r="A1580" s="266" t="s">
        <v>620</v>
      </c>
      <c r="B1580" s="124"/>
      <c r="C1580" s="125" t="s">
        <v>714</v>
      </c>
      <c r="D1580" s="119">
        <v>43146</v>
      </c>
      <c r="E1580" s="120" t="s">
        <v>4209</v>
      </c>
      <c r="F1580" s="120" t="s">
        <v>11</v>
      </c>
      <c r="G1580" s="120">
        <v>913653</v>
      </c>
      <c r="H1580" s="124"/>
      <c r="I1580" s="128" t="s">
        <v>5316</v>
      </c>
      <c r="J1580" s="124"/>
      <c r="K1580" s="124"/>
      <c r="L1580" s="124"/>
      <c r="M1580" s="124"/>
      <c r="N1580" s="213">
        <v>350</v>
      </c>
      <c r="O1580" s="213">
        <v>0</v>
      </c>
      <c r="P1580" s="124" t="s">
        <v>1315</v>
      </c>
    </row>
    <row r="1581" spans="1:16" ht="63.75">
      <c r="A1581" s="266" t="s">
        <v>620</v>
      </c>
      <c r="B1581" s="124"/>
      <c r="C1581" s="125" t="s">
        <v>714</v>
      </c>
      <c r="D1581" s="119">
        <v>43146</v>
      </c>
      <c r="E1581" s="120" t="s">
        <v>4210</v>
      </c>
      <c r="F1581" s="120" t="s">
        <v>11</v>
      </c>
      <c r="G1581" s="120">
        <v>10422</v>
      </c>
      <c r="H1581" s="124"/>
      <c r="I1581" s="128" t="s">
        <v>5317</v>
      </c>
      <c r="J1581" s="124"/>
      <c r="K1581" s="124"/>
      <c r="L1581" s="124"/>
      <c r="M1581" s="124"/>
      <c r="N1581" s="213">
        <v>907.91</v>
      </c>
      <c r="O1581" s="213">
        <v>0</v>
      </c>
      <c r="P1581" s="124" t="s">
        <v>1315</v>
      </c>
    </row>
    <row r="1582" spans="1:16" ht="51">
      <c r="A1582" s="266" t="s">
        <v>620</v>
      </c>
      <c r="B1582" s="124"/>
      <c r="C1582" s="125" t="s">
        <v>714</v>
      </c>
      <c r="D1582" s="119">
        <v>43146</v>
      </c>
      <c r="E1582" s="120" t="s">
        <v>4211</v>
      </c>
      <c r="F1582" s="120" t="s">
        <v>11</v>
      </c>
      <c r="G1582" s="120">
        <v>10423</v>
      </c>
      <c r="H1582" s="124"/>
      <c r="I1582" s="128" t="s">
        <v>5318</v>
      </c>
      <c r="J1582" s="124"/>
      <c r="K1582" s="124"/>
      <c r="L1582" s="124"/>
      <c r="M1582" s="124"/>
      <c r="N1582" s="213">
        <v>271.3</v>
      </c>
      <c r="O1582" s="213">
        <v>0</v>
      </c>
      <c r="P1582" s="124" t="s">
        <v>1315</v>
      </c>
    </row>
    <row r="1583" spans="1:16" ht="63.75">
      <c r="A1583" s="266" t="s">
        <v>620</v>
      </c>
      <c r="B1583" s="124"/>
      <c r="C1583" s="125" t="s">
        <v>714</v>
      </c>
      <c r="D1583" s="119">
        <v>43146</v>
      </c>
      <c r="E1583" s="120" t="s">
        <v>4212</v>
      </c>
      <c r="F1583" s="120" t="s">
        <v>11</v>
      </c>
      <c r="G1583" s="120">
        <v>10355</v>
      </c>
      <c r="H1583" s="124"/>
      <c r="I1583" s="128" t="s">
        <v>5319</v>
      </c>
      <c r="J1583" s="124"/>
      <c r="K1583" s="124"/>
      <c r="L1583" s="124"/>
      <c r="M1583" s="124"/>
      <c r="N1583" s="213">
        <v>6173.03</v>
      </c>
      <c r="O1583" s="213">
        <v>0</v>
      </c>
      <c r="P1583" s="124" t="s">
        <v>1315</v>
      </c>
    </row>
    <row r="1584" spans="1:16" ht="51">
      <c r="A1584" s="266">
        <v>10</v>
      </c>
      <c r="B1584" s="124"/>
      <c r="C1584" s="125" t="s">
        <v>690</v>
      </c>
      <c r="D1584" s="119">
        <v>43147</v>
      </c>
      <c r="E1584" s="120" t="s">
        <v>4213</v>
      </c>
      <c r="F1584" s="120" t="s">
        <v>6</v>
      </c>
      <c r="G1584" s="120">
        <v>665196</v>
      </c>
      <c r="H1584" s="124"/>
      <c r="I1584" s="128" t="s">
        <v>5320</v>
      </c>
      <c r="J1584" s="124"/>
      <c r="K1584" s="124"/>
      <c r="L1584" s="124"/>
      <c r="M1584" s="124"/>
      <c r="N1584" s="213">
        <v>0</v>
      </c>
      <c r="O1584" s="213">
        <v>62544.27</v>
      </c>
      <c r="P1584" s="124" t="s">
        <v>1315</v>
      </c>
    </row>
    <row r="1585" spans="1:16" ht="63.75">
      <c r="A1585" s="266">
        <v>10</v>
      </c>
      <c r="B1585" s="124"/>
      <c r="C1585" s="125" t="s">
        <v>690</v>
      </c>
      <c r="D1585" s="119">
        <v>43147</v>
      </c>
      <c r="E1585" s="120" t="s">
        <v>4214</v>
      </c>
      <c r="F1585" s="120" t="s">
        <v>6</v>
      </c>
      <c r="G1585" s="120">
        <v>665835</v>
      </c>
      <c r="H1585" s="124"/>
      <c r="I1585" s="128" t="s">
        <v>5321</v>
      </c>
      <c r="J1585" s="124"/>
      <c r="K1585" s="124"/>
      <c r="L1585" s="124"/>
      <c r="M1585" s="124"/>
      <c r="N1585" s="213">
        <v>0</v>
      </c>
      <c r="O1585" s="213">
        <v>5050.33</v>
      </c>
      <c r="P1585" s="124" t="s">
        <v>1315</v>
      </c>
    </row>
    <row r="1586" spans="1:16" ht="76.5">
      <c r="A1586" s="266" t="s">
        <v>620</v>
      </c>
      <c r="B1586" s="124"/>
      <c r="C1586" s="125" t="s">
        <v>714</v>
      </c>
      <c r="D1586" s="119">
        <v>43147</v>
      </c>
      <c r="E1586" s="120" t="s">
        <v>4215</v>
      </c>
      <c r="F1586" s="120" t="s">
        <v>1256</v>
      </c>
      <c r="G1586" s="120">
        <v>16645831</v>
      </c>
      <c r="H1586" s="124"/>
      <c r="I1586" s="128" t="s">
        <v>5322</v>
      </c>
      <c r="J1586" s="124"/>
      <c r="K1586" s="124"/>
      <c r="L1586" s="124"/>
      <c r="M1586" s="124"/>
      <c r="N1586" s="213">
        <v>0</v>
      </c>
      <c r="O1586" s="213">
        <v>13491.5</v>
      </c>
      <c r="P1586" s="124" t="s">
        <v>1315</v>
      </c>
    </row>
    <row r="1587" spans="1:16" ht="51">
      <c r="A1587" s="266" t="s">
        <v>619</v>
      </c>
      <c r="B1587" s="124"/>
      <c r="C1587" s="125" t="s">
        <v>713</v>
      </c>
      <c r="D1587" s="119">
        <v>43147</v>
      </c>
      <c r="E1587" s="120" t="s">
        <v>4216</v>
      </c>
      <c r="F1587" s="120" t="s">
        <v>6</v>
      </c>
      <c r="G1587" s="120">
        <v>942156</v>
      </c>
      <c r="H1587" s="124"/>
      <c r="I1587" s="128" t="s">
        <v>5323</v>
      </c>
      <c r="J1587" s="124"/>
      <c r="K1587" s="124"/>
      <c r="L1587" s="124"/>
      <c r="M1587" s="124"/>
      <c r="N1587" s="213">
        <v>0</v>
      </c>
      <c r="O1587" s="213">
        <v>21160.17</v>
      </c>
      <c r="P1587" s="124" t="s">
        <v>1315</v>
      </c>
    </row>
    <row r="1588" spans="1:16" ht="76.5">
      <c r="A1588" s="266" t="s">
        <v>620</v>
      </c>
      <c r="B1588" s="124"/>
      <c r="C1588" s="125" t="s">
        <v>714</v>
      </c>
      <c r="D1588" s="119">
        <v>43147</v>
      </c>
      <c r="E1588" s="120" t="s">
        <v>4217</v>
      </c>
      <c r="F1588" s="120" t="s">
        <v>6</v>
      </c>
      <c r="G1588" s="120">
        <v>942179</v>
      </c>
      <c r="H1588" s="124"/>
      <c r="I1588" s="128" t="s">
        <v>5324</v>
      </c>
      <c r="J1588" s="124"/>
      <c r="K1588" s="124"/>
      <c r="L1588" s="124"/>
      <c r="M1588" s="124"/>
      <c r="N1588" s="213">
        <v>0</v>
      </c>
      <c r="O1588" s="213">
        <v>68000</v>
      </c>
      <c r="P1588" s="124" t="s">
        <v>1315</v>
      </c>
    </row>
    <row r="1589" spans="1:16" ht="89.25">
      <c r="A1589" s="266">
        <v>47</v>
      </c>
      <c r="B1589" s="124"/>
      <c r="C1589" s="125" t="s">
        <v>699</v>
      </c>
      <c r="D1589" s="119">
        <v>43147</v>
      </c>
      <c r="E1589" s="120" t="s">
        <v>4218</v>
      </c>
      <c r="F1589" s="120" t="s">
        <v>6</v>
      </c>
      <c r="G1589" s="120">
        <v>913688</v>
      </c>
      <c r="H1589" s="124"/>
      <c r="I1589" s="128" t="s">
        <v>5325</v>
      </c>
      <c r="J1589" s="124"/>
      <c r="K1589" s="124"/>
      <c r="L1589" s="124"/>
      <c r="M1589" s="124"/>
      <c r="N1589" s="213">
        <v>0</v>
      </c>
      <c r="O1589" s="213">
        <v>299478.3</v>
      </c>
      <c r="P1589" s="124" t="s">
        <v>1315</v>
      </c>
    </row>
    <row r="1590" spans="1:16" ht="51">
      <c r="A1590" s="266" t="s">
        <v>619</v>
      </c>
      <c r="B1590" s="124"/>
      <c r="C1590" s="125" t="s">
        <v>713</v>
      </c>
      <c r="D1590" s="119">
        <v>43147</v>
      </c>
      <c r="E1590" s="120" t="s">
        <v>4219</v>
      </c>
      <c r="F1590" s="120" t="s">
        <v>21</v>
      </c>
      <c r="G1590" s="120">
        <v>913727</v>
      </c>
      <c r="H1590" s="124"/>
      <c r="I1590" s="128" t="s">
        <v>5326</v>
      </c>
      <c r="J1590" s="124"/>
      <c r="K1590" s="124"/>
      <c r="L1590" s="124"/>
      <c r="M1590" s="124"/>
      <c r="N1590" s="213">
        <v>0</v>
      </c>
      <c r="O1590" s="213">
        <v>207300</v>
      </c>
      <c r="P1590" s="124" t="s">
        <v>1315</v>
      </c>
    </row>
    <row r="1591" spans="1:16" ht="51">
      <c r="A1591" s="266">
        <v>132</v>
      </c>
      <c r="B1591" s="124"/>
      <c r="C1591" s="125" t="s">
        <v>728</v>
      </c>
      <c r="D1591" s="119">
        <v>43147</v>
      </c>
      <c r="E1591" s="120" t="s">
        <v>4220</v>
      </c>
      <c r="F1591" s="120" t="s">
        <v>11</v>
      </c>
      <c r="G1591" s="120">
        <v>913723</v>
      </c>
      <c r="H1591" s="124"/>
      <c r="I1591" s="128" t="s">
        <v>5327</v>
      </c>
      <c r="J1591" s="124"/>
      <c r="K1591" s="124"/>
      <c r="L1591" s="124"/>
      <c r="M1591" s="124"/>
      <c r="N1591" s="213">
        <v>270</v>
      </c>
      <c r="O1591" s="213">
        <v>0</v>
      </c>
      <c r="P1591" s="124" t="s">
        <v>1315</v>
      </c>
    </row>
    <row r="1592" spans="1:16" ht="51">
      <c r="A1592" s="266" t="s">
        <v>619</v>
      </c>
      <c r="B1592" s="124"/>
      <c r="C1592" s="125" t="s">
        <v>713</v>
      </c>
      <c r="D1592" s="119">
        <v>43147</v>
      </c>
      <c r="E1592" s="120" t="s">
        <v>4221</v>
      </c>
      <c r="F1592" s="120" t="s">
        <v>21</v>
      </c>
      <c r="G1592" s="120">
        <v>913728</v>
      </c>
      <c r="H1592" s="124"/>
      <c r="I1592" s="128" t="s">
        <v>5328</v>
      </c>
      <c r="J1592" s="124"/>
      <c r="K1592" s="124"/>
      <c r="L1592" s="124"/>
      <c r="M1592" s="124"/>
      <c r="N1592" s="213">
        <v>207300</v>
      </c>
      <c r="O1592" s="213">
        <v>0</v>
      </c>
      <c r="P1592" s="124" t="s">
        <v>1315</v>
      </c>
    </row>
    <row r="1593" spans="1:16" ht="51">
      <c r="A1593" s="266">
        <v>132</v>
      </c>
      <c r="B1593" s="124"/>
      <c r="C1593" s="125" t="s">
        <v>728</v>
      </c>
      <c r="D1593" s="119">
        <v>43147</v>
      </c>
      <c r="E1593" s="120" t="s">
        <v>4222</v>
      </c>
      <c r="F1593" s="120" t="s">
        <v>11</v>
      </c>
      <c r="G1593" s="120">
        <v>913733</v>
      </c>
      <c r="H1593" s="124"/>
      <c r="I1593" s="128" t="s">
        <v>5329</v>
      </c>
      <c r="J1593" s="124"/>
      <c r="K1593" s="124"/>
      <c r="L1593" s="124"/>
      <c r="M1593" s="124"/>
      <c r="N1593" s="213">
        <v>257.18</v>
      </c>
      <c r="O1593" s="213">
        <v>0</v>
      </c>
      <c r="P1593" s="124" t="s">
        <v>1315</v>
      </c>
    </row>
    <row r="1594" spans="1:16" ht="63.75">
      <c r="A1594" s="266" t="s">
        <v>619</v>
      </c>
      <c r="B1594" s="124"/>
      <c r="C1594" s="125" t="s">
        <v>713</v>
      </c>
      <c r="D1594" s="119">
        <v>43147</v>
      </c>
      <c r="E1594" s="120" t="s">
        <v>4223</v>
      </c>
      <c r="F1594" s="120" t="s">
        <v>11</v>
      </c>
      <c r="G1594" s="120">
        <v>913737</v>
      </c>
      <c r="H1594" s="124"/>
      <c r="I1594" s="128" t="s">
        <v>5330</v>
      </c>
      <c r="J1594" s="124"/>
      <c r="K1594" s="124"/>
      <c r="L1594" s="124"/>
      <c r="M1594" s="124"/>
      <c r="N1594" s="213">
        <v>50</v>
      </c>
      <c r="O1594" s="213">
        <v>0</v>
      </c>
      <c r="P1594" s="124" t="s">
        <v>1315</v>
      </c>
    </row>
    <row r="1595" spans="1:16" ht="102">
      <c r="A1595" s="266">
        <v>46</v>
      </c>
      <c r="B1595" s="124"/>
      <c r="C1595" s="125" t="s">
        <v>698</v>
      </c>
      <c r="D1595" s="119">
        <v>43147</v>
      </c>
      <c r="E1595" s="120" t="s">
        <v>4224</v>
      </c>
      <c r="F1595" s="120" t="s">
        <v>15</v>
      </c>
      <c r="G1595" s="120">
        <v>4377</v>
      </c>
      <c r="H1595" s="124"/>
      <c r="I1595" s="128" t="s">
        <v>5331</v>
      </c>
      <c r="J1595" s="124"/>
      <c r="K1595" s="124"/>
      <c r="L1595" s="124"/>
      <c r="M1595" s="124"/>
      <c r="N1595" s="213">
        <v>397.32</v>
      </c>
      <c r="O1595" s="213">
        <v>0</v>
      </c>
      <c r="P1595" s="124" t="s">
        <v>1315</v>
      </c>
    </row>
    <row r="1596" spans="1:16" ht="76.5">
      <c r="A1596" s="266">
        <v>287</v>
      </c>
      <c r="B1596" s="124"/>
      <c r="C1596" s="125" t="s">
        <v>790</v>
      </c>
      <c r="D1596" s="119">
        <v>43147</v>
      </c>
      <c r="E1596" s="120" t="s">
        <v>4225</v>
      </c>
      <c r="F1596" s="120" t="s">
        <v>11</v>
      </c>
      <c r="G1596" s="120">
        <v>665967</v>
      </c>
      <c r="H1596" s="124"/>
      <c r="I1596" s="128" t="s">
        <v>5332</v>
      </c>
      <c r="J1596" s="124"/>
      <c r="K1596" s="124"/>
      <c r="L1596" s="124"/>
      <c r="M1596" s="124"/>
      <c r="N1596" s="213">
        <v>50</v>
      </c>
      <c r="O1596" s="213">
        <v>0</v>
      </c>
      <c r="P1596" s="124" t="s">
        <v>1315</v>
      </c>
    </row>
    <row r="1597" spans="1:16" ht="76.5">
      <c r="A1597" s="266">
        <v>513</v>
      </c>
      <c r="B1597" s="124"/>
      <c r="C1597" s="125" t="s">
        <v>201</v>
      </c>
      <c r="D1597" s="119">
        <v>43147</v>
      </c>
      <c r="E1597" s="120" t="s">
        <v>4226</v>
      </c>
      <c r="F1597" s="120" t="s">
        <v>1316</v>
      </c>
      <c r="G1597" s="120">
        <v>16612991</v>
      </c>
      <c r="H1597" s="124"/>
      <c r="I1597" s="128" t="s">
        <v>5334</v>
      </c>
      <c r="J1597" s="124"/>
      <c r="K1597" s="124"/>
      <c r="L1597" s="124"/>
      <c r="M1597" s="124"/>
      <c r="N1597" s="213">
        <v>502551.48</v>
      </c>
      <c r="O1597" s="213">
        <v>0</v>
      </c>
      <c r="P1597" s="124" t="s">
        <v>1315</v>
      </c>
    </row>
    <row r="1598" spans="1:16" ht="76.5">
      <c r="A1598" s="266">
        <v>513</v>
      </c>
      <c r="B1598" s="124"/>
      <c r="C1598" s="125" t="s">
        <v>201</v>
      </c>
      <c r="D1598" s="119">
        <v>43147</v>
      </c>
      <c r="E1598" s="120" t="s">
        <v>4227</v>
      </c>
      <c r="F1598" s="120" t="s">
        <v>1316</v>
      </c>
      <c r="G1598" s="120">
        <v>16613008</v>
      </c>
      <c r="H1598" s="124"/>
      <c r="I1598" s="128" t="s">
        <v>5335</v>
      </c>
      <c r="J1598" s="124"/>
      <c r="K1598" s="124"/>
      <c r="L1598" s="124"/>
      <c r="M1598" s="124"/>
      <c r="N1598" s="213">
        <v>122350</v>
      </c>
      <c r="O1598" s="213">
        <v>0</v>
      </c>
      <c r="P1598" s="124" t="s">
        <v>1315</v>
      </c>
    </row>
    <row r="1599" spans="1:16" ht="76.5">
      <c r="A1599" s="266">
        <v>513</v>
      </c>
      <c r="B1599" s="124"/>
      <c r="C1599" s="125" t="s">
        <v>201</v>
      </c>
      <c r="D1599" s="119">
        <v>43147</v>
      </c>
      <c r="E1599" s="120" t="s">
        <v>4228</v>
      </c>
      <c r="F1599" s="120" t="s">
        <v>1316</v>
      </c>
      <c r="G1599" s="120">
        <v>16613025</v>
      </c>
      <c r="H1599" s="124"/>
      <c r="I1599" s="128" t="s">
        <v>5336</v>
      </c>
      <c r="J1599" s="124"/>
      <c r="K1599" s="124"/>
      <c r="L1599" s="124"/>
      <c r="M1599" s="124"/>
      <c r="N1599" s="213">
        <v>71020.600000000006</v>
      </c>
      <c r="O1599" s="213">
        <v>0</v>
      </c>
      <c r="P1599" s="124" t="s">
        <v>1315</v>
      </c>
    </row>
    <row r="1600" spans="1:16" ht="76.5">
      <c r="A1600" s="266">
        <v>513</v>
      </c>
      <c r="B1600" s="124"/>
      <c r="C1600" s="125" t="s">
        <v>201</v>
      </c>
      <c r="D1600" s="119">
        <v>43147</v>
      </c>
      <c r="E1600" s="120" t="s">
        <v>4229</v>
      </c>
      <c r="F1600" s="120" t="s">
        <v>1316</v>
      </c>
      <c r="G1600" s="120">
        <v>16613024</v>
      </c>
      <c r="H1600" s="124"/>
      <c r="I1600" s="128" t="s">
        <v>5337</v>
      </c>
      <c r="J1600" s="124"/>
      <c r="K1600" s="124"/>
      <c r="L1600" s="124"/>
      <c r="M1600" s="124"/>
      <c r="N1600" s="213">
        <v>214065.56</v>
      </c>
      <c r="O1600" s="213">
        <v>0</v>
      </c>
      <c r="P1600" s="124" t="s">
        <v>1315</v>
      </c>
    </row>
    <row r="1601" spans="1:16" ht="76.5">
      <c r="A1601" s="266">
        <v>513</v>
      </c>
      <c r="B1601" s="124"/>
      <c r="C1601" s="125" t="s">
        <v>201</v>
      </c>
      <c r="D1601" s="119">
        <v>43147</v>
      </c>
      <c r="E1601" s="120" t="s">
        <v>4230</v>
      </c>
      <c r="F1601" s="120" t="s">
        <v>1316</v>
      </c>
      <c r="G1601" s="120">
        <v>16613368</v>
      </c>
      <c r="H1601" s="124"/>
      <c r="I1601" s="128" t="s">
        <v>5338</v>
      </c>
      <c r="J1601" s="124"/>
      <c r="K1601" s="124"/>
      <c r="L1601" s="124"/>
      <c r="M1601" s="124"/>
      <c r="N1601" s="213">
        <v>42551.23</v>
      </c>
      <c r="O1601" s="213">
        <v>0</v>
      </c>
      <c r="P1601" s="124" t="s">
        <v>1315</v>
      </c>
    </row>
    <row r="1602" spans="1:16" ht="76.5">
      <c r="A1602" s="266">
        <v>513</v>
      </c>
      <c r="B1602" s="124"/>
      <c r="C1602" s="125" t="s">
        <v>201</v>
      </c>
      <c r="D1602" s="119">
        <v>43147</v>
      </c>
      <c r="E1602" s="120" t="s">
        <v>4231</v>
      </c>
      <c r="F1602" s="120" t="s">
        <v>1316</v>
      </c>
      <c r="G1602" s="120">
        <v>16613429</v>
      </c>
      <c r="H1602" s="124"/>
      <c r="I1602" s="128" t="s">
        <v>5339</v>
      </c>
      <c r="J1602" s="124"/>
      <c r="K1602" s="124"/>
      <c r="L1602" s="124"/>
      <c r="M1602" s="124"/>
      <c r="N1602" s="213">
        <v>204793.3</v>
      </c>
      <c r="O1602" s="213">
        <v>0</v>
      </c>
      <c r="P1602" s="124" t="s">
        <v>1315</v>
      </c>
    </row>
    <row r="1603" spans="1:16" ht="76.5">
      <c r="A1603" s="266">
        <v>513</v>
      </c>
      <c r="B1603" s="124"/>
      <c r="C1603" s="125" t="s">
        <v>201</v>
      </c>
      <c r="D1603" s="119">
        <v>43147</v>
      </c>
      <c r="E1603" s="120" t="s">
        <v>4232</v>
      </c>
      <c r="F1603" s="120" t="s">
        <v>1316</v>
      </c>
      <c r="G1603" s="120">
        <v>16613586</v>
      </c>
      <c r="H1603" s="124"/>
      <c r="I1603" s="128" t="s">
        <v>5340</v>
      </c>
      <c r="J1603" s="124"/>
      <c r="K1603" s="124"/>
      <c r="L1603" s="124"/>
      <c r="M1603" s="124"/>
      <c r="N1603" s="213">
        <v>232360</v>
      </c>
      <c r="O1603" s="213">
        <v>0</v>
      </c>
      <c r="P1603" s="124" t="s">
        <v>1315</v>
      </c>
    </row>
    <row r="1604" spans="1:16" ht="76.5">
      <c r="A1604" s="266">
        <v>513</v>
      </c>
      <c r="B1604" s="124"/>
      <c r="C1604" s="125" t="s">
        <v>201</v>
      </c>
      <c r="D1604" s="119">
        <v>43147</v>
      </c>
      <c r="E1604" s="120" t="s">
        <v>4233</v>
      </c>
      <c r="F1604" s="120" t="s">
        <v>1316</v>
      </c>
      <c r="G1604" s="120">
        <v>16613596</v>
      </c>
      <c r="H1604" s="124"/>
      <c r="I1604" s="128" t="s">
        <v>5341</v>
      </c>
      <c r="J1604" s="124"/>
      <c r="K1604" s="124"/>
      <c r="L1604" s="124"/>
      <c r="M1604" s="124"/>
      <c r="N1604" s="213">
        <v>35119.26</v>
      </c>
      <c r="O1604" s="213">
        <v>0</v>
      </c>
      <c r="P1604" s="124" t="s">
        <v>1315</v>
      </c>
    </row>
    <row r="1605" spans="1:16" ht="76.5">
      <c r="A1605" s="266">
        <v>513</v>
      </c>
      <c r="B1605" s="124"/>
      <c r="C1605" s="125" t="s">
        <v>201</v>
      </c>
      <c r="D1605" s="119">
        <v>43147</v>
      </c>
      <c r="E1605" s="120" t="s">
        <v>4234</v>
      </c>
      <c r="F1605" s="120" t="s">
        <v>1316</v>
      </c>
      <c r="G1605" s="120">
        <v>16613696</v>
      </c>
      <c r="H1605" s="124"/>
      <c r="I1605" s="128" t="s">
        <v>5342</v>
      </c>
      <c r="J1605" s="124"/>
      <c r="K1605" s="124"/>
      <c r="L1605" s="124"/>
      <c r="M1605" s="124"/>
      <c r="N1605" s="213">
        <v>1140</v>
      </c>
      <c r="O1605" s="213">
        <v>0</v>
      </c>
      <c r="P1605" s="124" t="s">
        <v>1315</v>
      </c>
    </row>
    <row r="1606" spans="1:16" ht="76.5">
      <c r="A1606" s="266">
        <v>513</v>
      </c>
      <c r="B1606" s="124"/>
      <c r="C1606" s="125" t="s">
        <v>201</v>
      </c>
      <c r="D1606" s="119">
        <v>43147</v>
      </c>
      <c r="E1606" s="120" t="s">
        <v>4235</v>
      </c>
      <c r="F1606" s="120" t="s">
        <v>1316</v>
      </c>
      <c r="G1606" s="120">
        <v>16613726</v>
      </c>
      <c r="H1606" s="124"/>
      <c r="I1606" s="128" t="s">
        <v>5343</v>
      </c>
      <c r="J1606" s="124"/>
      <c r="K1606" s="124"/>
      <c r="L1606" s="124"/>
      <c r="M1606" s="124"/>
      <c r="N1606" s="213">
        <v>385940.8</v>
      </c>
      <c r="O1606" s="213">
        <v>0</v>
      </c>
      <c r="P1606" s="124" t="s">
        <v>1315</v>
      </c>
    </row>
    <row r="1607" spans="1:16" ht="76.5">
      <c r="A1607" s="266">
        <v>513</v>
      </c>
      <c r="B1607" s="124"/>
      <c r="C1607" s="125" t="s">
        <v>201</v>
      </c>
      <c r="D1607" s="119">
        <v>43147</v>
      </c>
      <c r="E1607" s="120" t="s">
        <v>4236</v>
      </c>
      <c r="F1607" s="120" t="s">
        <v>1316</v>
      </c>
      <c r="G1607" s="120">
        <v>16613737</v>
      </c>
      <c r="H1607" s="124"/>
      <c r="I1607" s="128" t="s">
        <v>5344</v>
      </c>
      <c r="J1607" s="124"/>
      <c r="K1607" s="124"/>
      <c r="L1607" s="124"/>
      <c r="M1607" s="124"/>
      <c r="N1607" s="213">
        <v>37075.5</v>
      </c>
      <c r="O1607" s="213">
        <v>0</v>
      </c>
      <c r="P1607" s="124" t="s">
        <v>1315</v>
      </c>
    </row>
    <row r="1608" spans="1:16" ht="76.5">
      <c r="A1608" s="266">
        <v>513</v>
      </c>
      <c r="B1608" s="124"/>
      <c r="C1608" s="125" t="s">
        <v>201</v>
      </c>
      <c r="D1608" s="119">
        <v>43147</v>
      </c>
      <c r="E1608" s="120" t="s">
        <v>4237</v>
      </c>
      <c r="F1608" s="120" t="s">
        <v>1316</v>
      </c>
      <c r="G1608" s="120">
        <v>16659515</v>
      </c>
      <c r="H1608" s="124"/>
      <c r="I1608" s="128" t="s">
        <v>5345</v>
      </c>
      <c r="J1608" s="124"/>
      <c r="K1608" s="124"/>
      <c r="L1608" s="124"/>
      <c r="M1608" s="124"/>
      <c r="N1608" s="213">
        <v>1169.46</v>
      </c>
      <c r="O1608" s="213">
        <v>0</v>
      </c>
      <c r="P1608" s="124" t="s">
        <v>1315</v>
      </c>
    </row>
    <row r="1609" spans="1:16" ht="76.5">
      <c r="A1609" s="266">
        <v>513</v>
      </c>
      <c r="B1609" s="124"/>
      <c r="C1609" s="125" t="s">
        <v>201</v>
      </c>
      <c r="D1609" s="119">
        <v>43147</v>
      </c>
      <c r="E1609" s="120" t="s">
        <v>4238</v>
      </c>
      <c r="F1609" s="120" t="s">
        <v>1316</v>
      </c>
      <c r="G1609" s="120">
        <v>16613753</v>
      </c>
      <c r="H1609" s="124"/>
      <c r="I1609" s="128" t="s">
        <v>5346</v>
      </c>
      <c r="J1609" s="124"/>
      <c r="K1609" s="124"/>
      <c r="L1609" s="124"/>
      <c r="M1609" s="124"/>
      <c r="N1609" s="213">
        <v>2962.63</v>
      </c>
      <c r="O1609" s="213">
        <v>0</v>
      </c>
      <c r="P1609" s="124" t="s">
        <v>1315</v>
      </c>
    </row>
    <row r="1610" spans="1:16" ht="76.5">
      <c r="A1610" s="266" t="s">
        <v>619</v>
      </c>
      <c r="B1610" s="124"/>
      <c r="C1610" s="125" t="s">
        <v>713</v>
      </c>
      <c r="D1610" s="119">
        <v>43150</v>
      </c>
      <c r="E1610" s="120" t="s">
        <v>4239</v>
      </c>
      <c r="F1610" s="120" t="s">
        <v>1256</v>
      </c>
      <c r="G1610" s="120">
        <v>16661282</v>
      </c>
      <c r="H1610" s="124"/>
      <c r="I1610" s="128" t="s">
        <v>5347</v>
      </c>
      <c r="J1610" s="124"/>
      <c r="K1610" s="124"/>
      <c r="L1610" s="124"/>
      <c r="M1610" s="124"/>
      <c r="N1610" s="213">
        <v>0</v>
      </c>
      <c r="O1610" s="213">
        <v>202222.79</v>
      </c>
      <c r="P1610" s="124" t="s">
        <v>1315</v>
      </c>
    </row>
    <row r="1611" spans="1:16" ht="76.5">
      <c r="A1611" s="266" t="s">
        <v>620</v>
      </c>
      <c r="B1611" s="124"/>
      <c r="C1611" s="125" t="s">
        <v>714</v>
      </c>
      <c r="D1611" s="119">
        <v>43150</v>
      </c>
      <c r="E1611" s="120" t="s">
        <v>4240</v>
      </c>
      <c r="F1611" s="120" t="s">
        <v>6</v>
      </c>
      <c r="G1611" s="120">
        <v>942680</v>
      </c>
      <c r="H1611" s="124"/>
      <c r="I1611" s="128" t="s">
        <v>5348</v>
      </c>
      <c r="J1611" s="124"/>
      <c r="K1611" s="124"/>
      <c r="L1611" s="124"/>
      <c r="M1611" s="124"/>
      <c r="N1611" s="213">
        <v>0</v>
      </c>
      <c r="O1611" s="213">
        <v>30000</v>
      </c>
      <c r="P1611" s="124" t="s">
        <v>1315</v>
      </c>
    </row>
    <row r="1612" spans="1:16" ht="76.5">
      <c r="A1612" s="266" t="s">
        <v>619</v>
      </c>
      <c r="B1612" s="124"/>
      <c r="C1612" s="125" t="s">
        <v>713</v>
      </c>
      <c r="D1612" s="119">
        <v>43150</v>
      </c>
      <c r="E1612" s="120" t="s">
        <v>4241</v>
      </c>
      <c r="F1612" s="120" t="s">
        <v>6</v>
      </c>
      <c r="G1612" s="120">
        <v>913782</v>
      </c>
      <c r="H1612" s="124"/>
      <c r="I1612" s="128" t="s">
        <v>5349</v>
      </c>
      <c r="J1612" s="124"/>
      <c r="K1612" s="124"/>
      <c r="L1612" s="124"/>
      <c r="M1612" s="124"/>
      <c r="N1612" s="213">
        <v>0</v>
      </c>
      <c r="O1612" s="213">
        <v>4511147.5</v>
      </c>
      <c r="P1612" s="124" t="s">
        <v>1315</v>
      </c>
    </row>
    <row r="1613" spans="1:16" ht="76.5">
      <c r="A1613" s="266" t="s">
        <v>620</v>
      </c>
      <c r="B1613" s="124"/>
      <c r="C1613" s="125" t="s">
        <v>714</v>
      </c>
      <c r="D1613" s="119">
        <v>43150</v>
      </c>
      <c r="E1613" s="120" t="s">
        <v>4242</v>
      </c>
      <c r="F1613" s="120" t="s">
        <v>13</v>
      </c>
      <c r="G1613" s="120">
        <v>913768</v>
      </c>
      <c r="H1613" s="124"/>
      <c r="I1613" s="128" t="s">
        <v>5350</v>
      </c>
      <c r="J1613" s="124"/>
      <c r="K1613" s="124"/>
      <c r="L1613" s="124"/>
      <c r="M1613" s="124"/>
      <c r="N1613" s="213">
        <v>37645742.530000001</v>
      </c>
      <c r="O1613" s="213">
        <v>0</v>
      </c>
      <c r="P1613" s="124" t="s">
        <v>1315</v>
      </c>
    </row>
    <row r="1614" spans="1:16" ht="76.5">
      <c r="A1614" s="266" t="s">
        <v>620</v>
      </c>
      <c r="B1614" s="124"/>
      <c r="C1614" s="125" t="s">
        <v>714</v>
      </c>
      <c r="D1614" s="119">
        <v>43150</v>
      </c>
      <c r="E1614" s="120" t="s">
        <v>4243</v>
      </c>
      <c r="F1614" s="120" t="s">
        <v>11</v>
      </c>
      <c r="G1614" s="120">
        <v>913768</v>
      </c>
      <c r="H1614" s="124"/>
      <c r="I1614" s="128" t="s">
        <v>5351</v>
      </c>
      <c r="J1614" s="124"/>
      <c r="K1614" s="124"/>
      <c r="L1614" s="124"/>
      <c r="M1614" s="124"/>
      <c r="N1614" s="213">
        <v>50</v>
      </c>
      <c r="O1614" s="213">
        <v>0</v>
      </c>
      <c r="P1614" s="124" t="s">
        <v>1315</v>
      </c>
    </row>
    <row r="1615" spans="1:16" ht="51">
      <c r="A1615" s="266">
        <v>10</v>
      </c>
      <c r="B1615" s="124"/>
      <c r="C1615" s="125" t="s">
        <v>690</v>
      </c>
      <c r="D1615" s="119">
        <v>43151</v>
      </c>
      <c r="E1615" s="120" t="s">
        <v>4244</v>
      </c>
      <c r="F1615" s="120" t="s">
        <v>6</v>
      </c>
      <c r="G1615" s="120">
        <v>667748</v>
      </c>
      <c r="H1615" s="124"/>
      <c r="I1615" s="128" t="s">
        <v>5352</v>
      </c>
      <c r="J1615" s="124"/>
      <c r="K1615" s="124"/>
      <c r="L1615" s="124"/>
      <c r="M1615" s="124"/>
      <c r="N1615" s="213">
        <v>0</v>
      </c>
      <c r="O1615" s="213">
        <v>36660.25</v>
      </c>
      <c r="P1615" s="124" t="s">
        <v>1315</v>
      </c>
    </row>
    <row r="1616" spans="1:16" ht="51">
      <c r="A1616" s="266">
        <v>10</v>
      </c>
      <c r="B1616" s="124"/>
      <c r="C1616" s="125" t="s">
        <v>690</v>
      </c>
      <c r="D1616" s="119">
        <v>43151</v>
      </c>
      <c r="E1616" s="120" t="s">
        <v>4245</v>
      </c>
      <c r="F1616" s="120" t="s">
        <v>6</v>
      </c>
      <c r="G1616" s="120">
        <v>667750</v>
      </c>
      <c r="H1616" s="124"/>
      <c r="I1616" s="128" t="s">
        <v>5353</v>
      </c>
      <c r="J1616" s="124"/>
      <c r="K1616" s="124"/>
      <c r="L1616" s="124"/>
      <c r="M1616" s="124"/>
      <c r="N1616" s="213">
        <v>0</v>
      </c>
      <c r="O1616" s="213">
        <v>24809.33</v>
      </c>
      <c r="P1616" s="124" t="s">
        <v>1315</v>
      </c>
    </row>
    <row r="1617" spans="1:16" ht="51">
      <c r="A1617" s="266">
        <v>10</v>
      </c>
      <c r="B1617" s="124"/>
      <c r="C1617" s="125" t="s">
        <v>690</v>
      </c>
      <c r="D1617" s="119">
        <v>43151</v>
      </c>
      <c r="E1617" s="120" t="s">
        <v>4246</v>
      </c>
      <c r="F1617" s="120" t="s">
        <v>6</v>
      </c>
      <c r="G1617" s="120">
        <v>667754</v>
      </c>
      <c r="H1617" s="124"/>
      <c r="I1617" s="128" t="s">
        <v>5354</v>
      </c>
      <c r="J1617" s="124"/>
      <c r="K1617" s="124"/>
      <c r="L1617" s="124"/>
      <c r="M1617" s="124"/>
      <c r="N1617" s="213">
        <v>0</v>
      </c>
      <c r="O1617" s="213">
        <v>2702.63</v>
      </c>
      <c r="P1617" s="124" t="s">
        <v>1315</v>
      </c>
    </row>
    <row r="1618" spans="1:16" ht="63.75">
      <c r="A1618" s="266">
        <v>10</v>
      </c>
      <c r="B1618" s="124"/>
      <c r="C1618" s="125" t="s">
        <v>690</v>
      </c>
      <c r="D1618" s="119">
        <v>43151</v>
      </c>
      <c r="E1618" s="120" t="s">
        <v>4247</v>
      </c>
      <c r="F1618" s="120" t="s">
        <v>6</v>
      </c>
      <c r="G1618" s="120">
        <v>667756</v>
      </c>
      <c r="H1618" s="124"/>
      <c r="I1618" s="128" t="s">
        <v>5355</v>
      </c>
      <c r="J1618" s="124"/>
      <c r="K1618" s="124"/>
      <c r="L1618" s="124"/>
      <c r="M1618" s="124"/>
      <c r="N1618" s="213">
        <v>0</v>
      </c>
      <c r="O1618" s="213">
        <v>117505.21</v>
      </c>
      <c r="P1618" s="124" t="s">
        <v>1315</v>
      </c>
    </row>
    <row r="1619" spans="1:16" ht="51">
      <c r="A1619" s="266">
        <v>10</v>
      </c>
      <c r="B1619" s="124"/>
      <c r="C1619" s="125" t="s">
        <v>690</v>
      </c>
      <c r="D1619" s="119">
        <v>43151</v>
      </c>
      <c r="E1619" s="120" t="s">
        <v>4248</v>
      </c>
      <c r="F1619" s="120" t="s">
        <v>6</v>
      </c>
      <c r="G1619" s="120">
        <v>667758</v>
      </c>
      <c r="H1619" s="124"/>
      <c r="I1619" s="128" t="s">
        <v>5356</v>
      </c>
      <c r="J1619" s="124"/>
      <c r="K1619" s="124"/>
      <c r="L1619" s="124"/>
      <c r="M1619" s="124"/>
      <c r="N1619" s="213">
        <v>0</v>
      </c>
      <c r="O1619" s="213">
        <v>7102.16</v>
      </c>
      <c r="P1619" s="124" t="s">
        <v>1315</v>
      </c>
    </row>
    <row r="1620" spans="1:16" ht="63.75">
      <c r="A1620" s="266">
        <v>340</v>
      </c>
      <c r="B1620" s="124"/>
      <c r="C1620" s="125" t="s">
        <v>814</v>
      </c>
      <c r="D1620" s="119">
        <v>43151</v>
      </c>
      <c r="E1620" s="120" t="s">
        <v>4249</v>
      </c>
      <c r="F1620" s="120" t="s">
        <v>6</v>
      </c>
      <c r="G1620" s="120">
        <v>668087</v>
      </c>
      <c r="H1620" s="124"/>
      <c r="I1620" s="128" t="s">
        <v>5357</v>
      </c>
      <c r="J1620" s="124"/>
      <c r="K1620" s="124"/>
      <c r="L1620" s="124"/>
      <c r="M1620" s="124"/>
      <c r="N1620" s="213">
        <v>0</v>
      </c>
      <c r="O1620" s="213">
        <v>24348.75</v>
      </c>
      <c r="P1620" s="124" t="s">
        <v>1315</v>
      </c>
    </row>
    <row r="1621" spans="1:16" ht="63.75">
      <c r="A1621" s="266">
        <v>10</v>
      </c>
      <c r="B1621" s="124"/>
      <c r="C1621" s="125" t="s">
        <v>690</v>
      </c>
      <c r="D1621" s="119">
        <v>43151</v>
      </c>
      <c r="E1621" s="120" t="s">
        <v>4250</v>
      </c>
      <c r="F1621" s="120" t="s">
        <v>6</v>
      </c>
      <c r="G1621" s="120">
        <v>668197</v>
      </c>
      <c r="H1621" s="124"/>
      <c r="I1621" s="128" t="s">
        <v>5358</v>
      </c>
      <c r="J1621" s="124"/>
      <c r="K1621" s="124"/>
      <c r="L1621" s="124"/>
      <c r="M1621" s="124"/>
      <c r="N1621" s="213">
        <v>0</v>
      </c>
      <c r="O1621" s="213">
        <v>38129.660000000003</v>
      </c>
      <c r="P1621" s="124" t="s">
        <v>1315</v>
      </c>
    </row>
    <row r="1622" spans="1:16" ht="63.75">
      <c r="A1622" s="266">
        <v>10</v>
      </c>
      <c r="B1622" s="124"/>
      <c r="C1622" s="125" t="s">
        <v>690</v>
      </c>
      <c r="D1622" s="119">
        <v>43151</v>
      </c>
      <c r="E1622" s="120" t="s">
        <v>4251</v>
      </c>
      <c r="F1622" s="120" t="s">
        <v>6</v>
      </c>
      <c r="G1622" s="120">
        <v>668255</v>
      </c>
      <c r="H1622" s="124"/>
      <c r="I1622" s="128" t="s">
        <v>5359</v>
      </c>
      <c r="J1622" s="124"/>
      <c r="K1622" s="124"/>
      <c r="L1622" s="124"/>
      <c r="M1622" s="124"/>
      <c r="N1622" s="213">
        <v>0</v>
      </c>
      <c r="O1622" s="213">
        <v>121999.82</v>
      </c>
      <c r="P1622" s="124" t="s">
        <v>1315</v>
      </c>
    </row>
    <row r="1623" spans="1:16" ht="51">
      <c r="A1623" s="266" t="s">
        <v>620</v>
      </c>
      <c r="B1623" s="124"/>
      <c r="C1623" s="125" t="s">
        <v>714</v>
      </c>
      <c r="D1623" s="119">
        <v>43151</v>
      </c>
      <c r="E1623" s="120" t="s">
        <v>4252</v>
      </c>
      <c r="F1623" s="120" t="s">
        <v>1316</v>
      </c>
      <c r="G1623" s="120">
        <v>16692720</v>
      </c>
      <c r="H1623" s="124"/>
      <c r="I1623" s="128" t="s">
        <v>5360</v>
      </c>
      <c r="J1623" s="124"/>
      <c r="K1623" s="124"/>
      <c r="L1623" s="124"/>
      <c r="M1623" s="124"/>
      <c r="N1623" s="213">
        <v>0</v>
      </c>
      <c r="O1623" s="213">
        <v>870.77</v>
      </c>
      <c r="P1623" s="124" t="s">
        <v>1315</v>
      </c>
    </row>
    <row r="1624" spans="1:16" ht="63.75">
      <c r="A1624" s="266" t="s">
        <v>619</v>
      </c>
      <c r="B1624" s="124"/>
      <c r="C1624" s="125" t="s">
        <v>713</v>
      </c>
      <c r="D1624" s="119">
        <v>43151</v>
      </c>
      <c r="E1624" s="120" t="s">
        <v>4253</v>
      </c>
      <c r="F1624" s="120" t="s">
        <v>6</v>
      </c>
      <c r="G1624" s="120">
        <v>942906</v>
      </c>
      <c r="H1624" s="124"/>
      <c r="I1624" s="128" t="s">
        <v>5361</v>
      </c>
      <c r="J1624" s="124"/>
      <c r="K1624" s="124"/>
      <c r="L1624" s="124"/>
      <c r="M1624" s="124"/>
      <c r="N1624" s="213">
        <v>0</v>
      </c>
      <c r="O1624" s="213">
        <v>231685.1</v>
      </c>
      <c r="P1624" s="124" t="s">
        <v>1315</v>
      </c>
    </row>
    <row r="1625" spans="1:16" ht="63.75">
      <c r="A1625" s="266" t="s">
        <v>620</v>
      </c>
      <c r="B1625" s="124"/>
      <c r="C1625" s="125" t="s">
        <v>714</v>
      </c>
      <c r="D1625" s="119">
        <v>43151</v>
      </c>
      <c r="E1625" s="120" t="s">
        <v>4254</v>
      </c>
      <c r="F1625" s="120" t="s">
        <v>11</v>
      </c>
      <c r="G1625" s="120">
        <v>10424</v>
      </c>
      <c r="H1625" s="124"/>
      <c r="I1625" s="128" t="s">
        <v>5362</v>
      </c>
      <c r="J1625" s="124"/>
      <c r="K1625" s="124"/>
      <c r="L1625" s="124"/>
      <c r="M1625" s="124"/>
      <c r="N1625" s="213">
        <v>323.70999999999998</v>
      </c>
      <c r="O1625" s="213">
        <v>0</v>
      </c>
      <c r="P1625" s="124" t="s">
        <v>1315</v>
      </c>
    </row>
    <row r="1626" spans="1:16" ht="51">
      <c r="A1626" s="266">
        <v>340</v>
      </c>
      <c r="B1626" s="124"/>
      <c r="C1626" s="125" t="s">
        <v>814</v>
      </c>
      <c r="D1626" s="119">
        <v>43151</v>
      </c>
      <c r="E1626" s="120" t="s">
        <v>4255</v>
      </c>
      <c r="F1626" s="120" t="s">
        <v>15</v>
      </c>
      <c r="G1626" s="120">
        <v>668088</v>
      </c>
      <c r="H1626" s="124"/>
      <c r="I1626" s="128" t="s">
        <v>5363</v>
      </c>
      <c r="J1626" s="124"/>
      <c r="K1626" s="124"/>
      <c r="L1626" s="124"/>
      <c r="M1626" s="124"/>
      <c r="N1626" s="213">
        <v>50</v>
      </c>
      <c r="O1626" s="213">
        <v>0</v>
      </c>
      <c r="P1626" s="124" t="s">
        <v>1315</v>
      </c>
    </row>
    <row r="1627" spans="1:16" ht="76.5">
      <c r="A1627" s="266">
        <v>35</v>
      </c>
      <c r="B1627" s="124"/>
      <c r="C1627" s="125" t="s">
        <v>696</v>
      </c>
      <c r="D1627" s="119">
        <v>43151</v>
      </c>
      <c r="E1627" s="120" t="s">
        <v>4256</v>
      </c>
      <c r="F1627" s="120" t="s">
        <v>1316</v>
      </c>
      <c r="G1627" s="120">
        <v>16676947</v>
      </c>
      <c r="H1627" s="124"/>
      <c r="I1627" s="128" t="s">
        <v>5364</v>
      </c>
      <c r="J1627" s="124"/>
      <c r="K1627" s="124"/>
      <c r="L1627" s="124"/>
      <c r="M1627" s="124"/>
      <c r="N1627" s="213">
        <v>3863.81</v>
      </c>
      <c r="O1627" s="213">
        <v>0</v>
      </c>
      <c r="P1627" s="124" t="s">
        <v>1315</v>
      </c>
    </row>
    <row r="1628" spans="1:16" ht="76.5">
      <c r="A1628" s="266">
        <v>25</v>
      </c>
      <c r="B1628" s="124"/>
      <c r="C1628" s="125" t="s">
        <v>694</v>
      </c>
      <c r="D1628" s="119">
        <v>43151</v>
      </c>
      <c r="E1628" s="120" t="s">
        <v>4257</v>
      </c>
      <c r="F1628" s="120" t="s">
        <v>1316</v>
      </c>
      <c r="G1628" s="120">
        <v>16676951</v>
      </c>
      <c r="H1628" s="124"/>
      <c r="I1628" s="128" t="s">
        <v>5365</v>
      </c>
      <c r="J1628" s="124"/>
      <c r="K1628" s="124"/>
      <c r="L1628" s="124"/>
      <c r="M1628" s="124"/>
      <c r="N1628" s="213">
        <v>51086.879999999997</v>
      </c>
      <c r="O1628" s="213">
        <v>0</v>
      </c>
      <c r="P1628" s="124" t="s">
        <v>1315</v>
      </c>
    </row>
    <row r="1629" spans="1:16" ht="76.5">
      <c r="A1629" s="266">
        <v>25</v>
      </c>
      <c r="B1629" s="124"/>
      <c r="C1629" s="125" t="s">
        <v>694</v>
      </c>
      <c r="D1629" s="119">
        <v>43151</v>
      </c>
      <c r="E1629" s="120" t="s">
        <v>4258</v>
      </c>
      <c r="F1629" s="120" t="s">
        <v>1316</v>
      </c>
      <c r="G1629" s="120">
        <v>16676950</v>
      </c>
      <c r="H1629" s="124"/>
      <c r="I1629" s="128" t="s">
        <v>5366</v>
      </c>
      <c r="J1629" s="124"/>
      <c r="K1629" s="124"/>
      <c r="L1629" s="124"/>
      <c r="M1629" s="124"/>
      <c r="N1629" s="213">
        <v>300122.99</v>
      </c>
      <c r="O1629" s="213">
        <v>0</v>
      </c>
      <c r="P1629" s="124" t="s">
        <v>1315</v>
      </c>
    </row>
    <row r="1630" spans="1:16" ht="63.75">
      <c r="A1630" s="266" t="s">
        <v>620</v>
      </c>
      <c r="B1630" s="124"/>
      <c r="C1630" s="125" t="s">
        <v>714</v>
      </c>
      <c r="D1630" s="119">
        <v>43151</v>
      </c>
      <c r="E1630" s="120" t="s">
        <v>4259</v>
      </c>
      <c r="F1630" s="120" t="s">
        <v>11</v>
      </c>
      <c r="G1630" s="120">
        <v>10453</v>
      </c>
      <c r="H1630" s="124"/>
      <c r="I1630" s="128" t="s">
        <v>5367</v>
      </c>
      <c r="J1630" s="124"/>
      <c r="K1630" s="124"/>
      <c r="L1630" s="124"/>
      <c r="M1630" s="124"/>
      <c r="N1630" s="213">
        <v>4243.59</v>
      </c>
      <c r="O1630" s="213">
        <v>0</v>
      </c>
      <c r="P1630" s="124" t="s">
        <v>1315</v>
      </c>
    </row>
    <row r="1631" spans="1:16" ht="63.75">
      <c r="A1631" s="266">
        <v>10</v>
      </c>
      <c r="B1631" s="124"/>
      <c r="C1631" s="125" t="s">
        <v>690</v>
      </c>
      <c r="D1631" s="119">
        <v>43152</v>
      </c>
      <c r="E1631" s="120" t="s">
        <v>4260</v>
      </c>
      <c r="F1631" s="120" t="s">
        <v>6</v>
      </c>
      <c r="G1631" s="120">
        <v>668775</v>
      </c>
      <c r="H1631" s="124"/>
      <c r="I1631" s="128" t="s">
        <v>5368</v>
      </c>
      <c r="J1631" s="124"/>
      <c r="K1631" s="124"/>
      <c r="L1631" s="124"/>
      <c r="M1631" s="124"/>
      <c r="N1631" s="213">
        <v>0</v>
      </c>
      <c r="O1631" s="213">
        <v>365456.55</v>
      </c>
      <c r="P1631" s="124" t="s">
        <v>1315</v>
      </c>
    </row>
    <row r="1632" spans="1:16" ht="63.75">
      <c r="A1632" s="266">
        <v>10</v>
      </c>
      <c r="B1632" s="124"/>
      <c r="C1632" s="125" t="s">
        <v>690</v>
      </c>
      <c r="D1632" s="119">
        <v>43152</v>
      </c>
      <c r="E1632" s="120" t="s">
        <v>4261</v>
      </c>
      <c r="F1632" s="120" t="s">
        <v>6</v>
      </c>
      <c r="G1632" s="120">
        <v>668777</v>
      </c>
      <c r="H1632" s="124"/>
      <c r="I1632" s="128" t="s">
        <v>5369</v>
      </c>
      <c r="J1632" s="124"/>
      <c r="K1632" s="124"/>
      <c r="L1632" s="124"/>
      <c r="M1632" s="124"/>
      <c r="N1632" s="213">
        <v>0</v>
      </c>
      <c r="O1632" s="213">
        <v>49070.2</v>
      </c>
      <c r="P1632" s="124" t="s">
        <v>1315</v>
      </c>
    </row>
    <row r="1633" spans="1:16" ht="63.75">
      <c r="A1633" s="266">
        <v>10</v>
      </c>
      <c r="B1633" s="124"/>
      <c r="C1633" s="125" t="s">
        <v>690</v>
      </c>
      <c r="D1633" s="119">
        <v>43152</v>
      </c>
      <c r="E1633" s="120" t="s">
        <v>4262</v>
      </c>
      <c r="F1633" s="120" t="s">
        <v>6</v>
      </c>
      <c r="G1633" s="120">
        <v>668779</v>
      </c>
      <c r="H1633" s="124"/>
      <c r="I1633" s="128" t="s">
        <v>5370</v>
      </c>
      <c r="J1633" s="124"/>
      <c r="K1633" s="124"/>
      <c r="L1633" s="124"/>
      <c r="M1633" s="124"/>
      <c r="N1633" s="213">
        <v>0</v>
      </c>
      <c r="O1633" s="213">
        <v>9630.41</v>
      </c>
      <c r="P1633" s="124" t="s">
        <v>1315</v>
      </c>
    </row>
    <row r="1634" spans="1:16" ht="63.75">
      <c r="A1634" s="266">
        <v>10</v>
      </c>
      <c r="B1634" s="124"/>
      <c r="C1634" s="125" t="s">
        <v>690</v>
      </c>
      <c r="D1634" s="119">
        <v>43152</v>
      </c>
      <c r="E1634" s="120" t="s">
        <v>4263</v>
      </c>
      <c r="F1634" s="120" t="s">
        <v>6</v>
      </c>
      <c r="G1634" s="120">
        <v>668781</v>
      </c>
      <c r="H1634" s="124"/>
      <c r="I1634" s="128" t="s">
        <v>5371</v>
      </c>
      <c r="J1634" s="124"/>
      <c r="K1634" s="124"/>
      <c r="L1634" s="124"/>
      <c r="M1634" s="124"/>
      <c r="N1634" s="213">
        <v>0</v>
      </c>
      <c r="O1634" s="213">
        <v>34459.360000000001</v>
      </c>
      <c r="P1634" s="124" t="s">
        <v>1315</v>
      </c>
    </row>
    <row r="1635" spans="1:16" ht="63.75">
      <c r="A1635" s="266">
        <v>10</v>
      </c>
      <c r="B1635" s="124"/>
      <c r="C1635" s="125" t="s">
        <v>690</v>
      </c>
      <c r="D1635" s="119">
        <v>43152</v>
      </c>
      <c r="E1635" s="120" t="s">
        <v>4264</v>
      </c>
      <c r="F1635" s="120" t="s">
        <v>6</v>
      </c>
      <c r="G1635" s="120">
        <v>668783</v>
      </c>
      <c r="H1635" s="124"/>
      <c r="I1635" s="128" t="s">
        <v>5372</v>
      </c>
      <c r="J1635" s="124"/>
      <c r="K1635" s="124"/>
      <c r="L1635" s="124"/>
      <c r="M1635" s="124"/>
      <c r="N1635" s="213">
        <v>0</v>
      </c>
      <c r="O1635" s="213">
        <v>14652.82</v>
      </c>
      <c r="P1635" s="124" t="s">
        <v>1315</v>
      </c>
    </row>
    <row r="1636" spans="1:16" ht="63.75">
      <c r="A1636" s="266">
        <v>10</v>
      </c>
      <c r="B1636" s="124"/>
      <c r="C1636" s="125" t="s">
        <v>690</v>
      </c>
      <c r="D1636" s="119">
        <v>43152</v>
      </c>
      <c r="E1636" s="120" t="s">
        <v>4265</v>
      </c>
      <c r="F1636" s="120" t="s">
        <v>6</v>
      </c>
      <c r="G1636" s="120">
        <v>668785</v>
      </c>
      <c r="H1636" s="124"/>
      <c r="I1636" s="128" t="s">
        <v>5373</v>
      </c>
      <c r="J1636" s="124"/>
      <c r="K1636" s="124"/>
      <c r="L1636" s="124"/>
      <c r="M1636" s="124"/>
      <c r="N1636" s="213">
        <v>0</v>
      </c>
      <c r="O1636" s="213">
        <v>100557.45</v>
      </c>
      <c r="P1636" s="124" t="s">
        <v>1315</v>
      </c>
    </row>
    <row r="1637" spans="1:16" ht="38.25">
      <c r="A1637" s="266">
        <v>291</v>
      </c>
      <c r="B1637" s="124"/>
      <c r="C1637" s="125" t="s">
        <v>794</v>
      </c>
      <c r="D1637" s="119">
        <v>43152</v>
      </c>
      <c r="E1637" s="120" t="s">
        <v>4266</v>
      </c>
      <c r="F1637" s="120" t="s">
        <v>6</v>
      </c>
      <c r="G1637" s="120">
        <v>74337</v>
      </c>
      <c r="H1637" s="124"/>
      <c r="I1637" s="128" t="s">
        <v>5374</v>
      </c>
      <c r="J1637" s="124"/>
      <c r="K1637" s="124"/>
      <c r="L1637" s="124"/>
      <c r="M1637" s="124"/>
      <c r="N1637" s="213">
        <v>0</v>
      </c>
      <c r="O1637" s="213">
        <v>17456874.52</v>
      </c>
      <c r="P1637" s="124" t="s">
        <v>1315</v>
      </c>
    </row>
    <row r="1638" spans="1:16" ht="76.5">
      <c r="A1638" s="266" t="s">
        <v>619</v>
      </c>
      <c r="B1638" s="124"/>
      <c r="C1638" s="125" t="s">
        <v>713</v>
      </c>
      <c r="D1638" s="119">
        <v>43152</v>
      </c>
      <c r="E1638" s="120" t="s">
        <v>4267</v>
      </c>
      <c r="F1638" s="120" t="s">
        <v>1316</v>
      </c>
      <c r="G1638" s="120">
        <v>16690625</v>
      </c>
      <c r="H1638" s="124"/>
      <c r="I1638" s="128" t="s">
        <v>5375</v>
      </c>
      <c r="J1638" s="124"/>
      <c r="K1638" s="124"/>
      <c r="L1638" s="124"/>
      <c r="M1638" s="124"/>
      <c r="N1638" s="213">
        <v>0</v>
      </c>
      <c r="O1638" s="213">
        <v>621405.17000000004</v>
      </c>
      <c r="P1638" s="124" t="s">
        <v>1315</v>
      </c>
    </row>
    <row r="1639" spans="1:16" ht="76.5">
      <c r="A1639" s="266" t="s">
        <v>619</v>
      </c>
      <c r="B1639" s="124"/>
      <c r="C1639" s="125" t="s">
        <v>713</v>
      </c>
      <c r="D1639" s="119">
        <v>43152</v>
      </c>
      <c r="E1639" s="120" t="s">
        <v>4268</v>
      </c>
      <c r="F1639" s="120" t="s">
        <v>6</v>
      </c>
      <c r="G1639" s="120">
        <v>914027</v>
      </c>
      <c r="H1639" s="124"/>
      <c r="I1639" s="128" t="s">
        <v>5376</v>
      </c>
      <c r="J1639" s="124"/>
      <c r="K1639" s="124"/>
      <c r="L1639" s="124"/>
      <c r="M1639" s="124"/>
      <c r="N1639" s="213">
        <v>0</v>
      </c>
      <c r="O1639" s="213">
        <v>996932.98</v>
      </c>
      <c r="P1639" s="124" t="s">
        <v>1315</v>
      </c>
    </row>
    <row r="1640" spans="1:16" ht="76.5">
      <c r="A1640" s="266">
        <v>25</v>
      </c>
      <c r="B1640" s="124"/>
      <c r="C1640" s="125" t="s">
        <v>694</v>
      </c>
      <c r="D1640" s="119">
        <v>43152</v>
      </c>
      <c r="E1640" s="120" t="s">
        <v>4269</v>
      </c>
      <c r="F1640" s="120" t="s">
        <v>1316</v>
      </c>
      <c r="G1640" s="120">
        <v>16690501</v>
      </c>
      <c r="H1640" s="124"/>
      <c r="I1640" s="128" t="s">
        <v>5377</v>
      </c>
      <c r="J1640" s="124"/>
      <c r="K1640" s="124"/>
      <c r="L1640" s="124"/>
      <c r="M1640" s="124"/>
      <c r="N1640" s="213">
        <v>1379565.98</v>
      </c>
      <c r="O1640" s="213">
        <v>0</v>
      </c>
      <c r="P1640" s="124" t="s">
        <v>1315</v>
      </c>
    </row>
    <row r="1641" spans="1:16" ht="76.5">
      <c r="A1641" s="266">
        <v>25</v>
      </c>
      <c r="B1641" s="124"/>
      <c r="C1641" s="125" t="s">
        <v>694</v>
      </c>
      <c r="D1641" s="119">
        <v>43152</v>
      </c>
      <c r="E1641" s="120" t="s">
        <v>4270</v>
      </c>
      <c r="F1641" s="120" t="s">
        <v>1316</v>
      </c>
      <c r="G1641" s="120">
        <v>16690563</v>
      </c>
      <c r="H1641" s="124"/>
      <c r="I1641" s="128" t="s">
        <v>5378</v>
      </c>
      <c r="J1641" s="124"/>
      <c r="K1641" s="124"/>
      <c r="L1641" s="124"/>
      <c r="M1641" s="124"/>
      <c r="N1641" s="213">
        <v>143009.19</v>
      </c>
      <c r="O1641" s="213">
        <v>0</v>
      </c>
      <c r="P1641" s="124" t="s">
        <v>1315</v>
      </c>
    </row>
    <row r="1642" spans="1:16" ht="76.5">
      <c r="A1642" s="266">
        <v>25</v>
      </c>
      <c r="B1642" s="124"/>
      <c r="C1642" s="125" t="s">
        <v>694</v>
      </c>
      <c r="D1642" s="119">
        <v>43152</v>
      </c>
      <c r="E1642" s="120" t="s">
        <v>4271</v>
      </c>
      <c r="F1642" s="120" t="s">
        <v>1316</v>
      </c>
      <c r="G1642" s="120">
        <v>16690564</v>
      </c>
      <c r="H1642" s="124"/>
      <c r="I1642" s="128" t="s">
        <v>5379</v>
      </c>
      <c r="J1642" s="124"/>
      <c r="K1642" s="124"/>
      <c r="L1642" s="124"/>
      <c r="M1642" s="124"/>
      <c r="N1642" s="213">
        <v>283374.05</v>
      </c>
      <c r="O1642" s="213">
        <v>0</v>
      </c>
      <c r="P1642" s="124" t="s">
        <v>1315</v>
      </c>
    </row>
    <row r="1643" spans="1:16" ht="76.5">
      <c r="A1643" s="266">
        <v>25</v>
      </c>
      <c r="B1643" s="124"/>
      <c r="C1643" s="125" t="s">
        <v>694</v>
      </c>
      <c r="D1643" s="119">
        <v>43152</v>
      </c>
      <c r="E1643" s="120" t="s">
        <v>4272</v>
      </c>
      <c r="F1643" s="120" t="s">
        <v>1316</v>
      </c>
      <c r="G1643" s="120">
        <v>16690591</v>
      </c>
      <c r="H1643" s="124"/>
      <c r="I1643" s="128" t="s">
        <v>5380</v>
      </c>
      <c r="J1643" s="124"/>
      <c r="K1643" s="124"/>
      <c r="L1643" s="124"/>
      <c r="M1643" s="124"/>
      <c r="N1643" s="213">
        <v>598714.22</v>
      </c>
      <c r="O1643" s="213">
        <v>0</v>
      </c>
      <c r="P1643" s="124" t="s">
        <v>1315</v>
      </c>
    </row>
    <row r="1644" spans="1:16" ht="76.5">
      <c r="A1644" s="266">
        <v>25</v>
      </c>
      <c r="B1644" s="124"/>
      <c r="C1644" s="125" t="s">
        <v>694</v>
      </c>
      <c r="D1644" s="119">
        <v>43152</v>
      </c>
      <c r="E1644" s="120" t="s">
        <v>4273</v>
      </c>
      <c r="F1644" s="120" t="s">
        <v>1316</v>
      </c>
      <c r="G1644" s="120">
        <v>16690624</v>
      </c>
      <c r="H1644" s="124"/>
      <c r="I1644" s="128" t="s">
        <v>5381</v>
      </c>
      <c r="J1644" s="124"/>
      <c r="K1644" s="124"/>
      <c r="L1644" s="124"/>
      <c r="M1644" s="124"/>
      <c r="N1644" s="213">
        <v>145253.22</v>
      </c>
      <c r="O1644" s="213">
        <v>0</v>
      </c>
      <c r="P1644" s="124" t="s">
        <v>1315</v>
      </c>
    </row>
    <row r="1645" spans="1:16" ht="76.5">
      <c r="A1645" s="266">
        <v>25</v>
      </c>
      <c r="B1645" s="124"/>
      <c r="C1645" s="125" t="s">
        <v>694</v>
      </c>
      <c r="D1645" s="119">
        <v>43152</v>
      </c>
      <c r="E1645" s="120" t="s">
        <v>4274</v>
      </c>
      <c r="F1645" s="120" t="s">
        <v>1316</v>
      </c>
      <c r="G1645" s="120">
        <v>16690628</v>
      </c>
      <c r="H1645" s="124"/>
      <c r="I1645" s="128" t="s">
        <v>5382</v>
      </c>
      <c r="J1645" s="124"/>
      <c r="K1645" s="124"/>
      <c r="L1645" s="124"/>
      <c r="M1645" s="124"/>
      <c r="N1645" s="213">
        <v>453448.12</v>
      </c>
      <c r="O1645" s="213">
        <v>0</v>
      </c>
      <c r="P1645" s="124" t="s">
        <v>1315</v>
      </c>
    </row>
    <row r="1646" spans="1:16" ht="76.5">
      <c r="A1646" s="266">
        <v>25</v>
      </c>
      <c r="B1646" s="124"/>
      <c r="C1646" s="125" t="s">
        <v>694</v>
      </c>
      <c r="D1646" s="119">
        <v>43152</v>
      </c>
      <c r="E1646" s="120" t="s">
        <v>4275</v>
      </c>
      <c r="F1646" s="120" t="s">
        <v>1316</v>
      </c>
      <c r="G1646" s="120">
        <v>16690629</v>
      </c>
      <c r="H1646" s="124"/>
      <c r="I1646" s="128" t="s">
        <v>5383</v>
      </c>
      <c r="J1646" s="124"/>
      <c r="K1646" s="124"/>
      <c r="L1646" s="124"/>
      <c r="M1646" s="124"/>
      <c r="N1646" s="213">
        <v>999033.62</v>
      </c>
      <c r="O1646" s="213">
        <v>0</v>
      </c>
      <c r="P1646" s="124" t="s">
        <v>1315</v>
      </c>
    </row>
    <row r="1647" spans="1:16" ht="89.25">
      <c r="A1647" s="266">
        <v>132</v>
      </c>
      <c r="B1647" s="124"/>
      <c r="C1647" s="125" t="s">
        <v>728</v>
      </c>
      <c r="D1647" s="119">
        <v>43152</v>
      </c>
      <c r="E1647" s="120" t="s">
        <v>4276</v>
      </c>
      <c r="F1647" s="120" t="s">
        <v>11</v>
      </c>
      <c r="G1647" s="120">
        <v>913890</v>
      </c>
      <c r="H1647" s="124"/>
      <c r="I1647" s="128" t="s">
        <v>5384</v>
      </c>
      <c r="J1647" s="124"/>
      <c r="K1647" s="124"/>
      <c r="L1647" s="124"/>
      <c r="M1647" s="124"/>
      <c r="N1647" s="213">
        <v>3665.7</v>
      </c>
      <c r="O1647" s="213">
        <v>0</v>
      </c>
      <c r="P1647" s="124" t="s">
        <v>1315</v>
      </c>
    </row>
    <row r="1648" spans="1:16" ht="89.25">
      <c r="A1648" s="266">
        <v>576</v>
      </c>
      <c r="B1648" s="124"/>
      <c r="C1648" s="125" t="s">
        <v>852</v>
      </c>
      <c r="D1648" s="119">
        <v>43152</v>
      </c>
      <c r="E1648" s="120" t="s">
        <v>4277</v>
      </c>
      <c r="F1648" s="120" t="s">
        <v>15</v>
      </c>
      <c r="G1648" s="120">
        <v>4390</v>
      </c>
      <c r="H1648" s="124"/>
      <c r="I1648" s="128" t="s">
        <v>5385</v>
      </c>
      <c r="J1648" s="124"/>
      <c r="K1648" s="124"/>
      <c r="L1648" s="124"/>
      <c r="M1648" s="124"/>
      <c r="N1648" s="213">
        <v>301.01</v>
      </c>
      <c r="O1648" s="213">
        <v>0</v>
      </c>
      <c r="P1648" s="124" t="s">
        <v>1315</v>
      </c>
    </row>
    <row r="1649" spans="1:16" ht="76.5">
      <c r="A1649" s="266">
        <v>25</v>
      </c>
      <c r="B1649" s="124"/>
      <c r="C1649" s="125" t="s">
        <v>694</v>
      </c>
      <c r="D1649" s="119">
        <v>43152</v>
      </c>
      <c r="E1649" s="120" t="s">
        <v>4278</v>
      </c>
      <c r="F1649" s="120" t="s">
        <v>1316</v>
      </c>
      <c r="G1649" s="120">
        <v>16706421</v>
      </c>
      <c r="H1649" s="124"/>
      <c r="I1649" s="128" t="s">
        <v>5386</v>
      </c>
      <c r="J1649" s="124"/>
      <c r="K1649" s="124"/>
      <c r="L1649" s="124"/>
      <c r="M1649" s="124"/>
      <c r="N1649" s="213">
        <v>747209.02</v>
      </c>
      <c r="O1649" s="213">
        <v>0</v>
      </c>
      <c r="P1649" s="124" t="s">
        <v>1315</v>
      </c>
    </row>
    <row r="1650" spans="1:16" ht="76.5">
      <c r="A1650" s="266">
        <v>25</v>
      </c>
      <c r="B1650" s="124"/>
      <c r="C1650" s="125" t="s">
        <v>694</v>
      </c>
      <c r="D1650" s="119">
        <v>43152</v>
      </c>
      <c r="E1650" s="120" t="s">
        <v>4279</v>
      </c>
      <c r="F1650" s="120" t="s">
        <v>1316</v>
      </c>
      <c r="G1650" s="120">
        <v>16690242</v>
      </c>
      <c r="H1650" s="124"/>
      <c r="I1650" s="128" t="s">
        <v>5387</v>
      </c>
      <c r="J1650" s="124"/>
      <c r="K1650" s="124"/>
      <c r="L1650" s="124"/>
      <c r="M1650" s="124"/>
      <c r="N1650" s="213">
        <v>1078192.6299999999</v>
      </c>
      <c r="O1650" s="213">
        <v>0</v>
      </c>
      <c r="P1650" s="124" t="s">
        <v>1315</v>
      </c>
    </row>
    <row r="1651" spans="1:16" ht="76.5">
      <c r="A1651" s="266">
        <v>25</v>
      </c>
      <c r="B1651" s="124"/>
      <c r="C1651" s="125" t="s">
        <v>694</v>
      </c>
      <c r="D1651" s="119">
        <v>43152</v>
      </c>
      <c r="E1651" s="120" t="s">
        <v>4280</v>
      </c>
      <c r="F1651" s="120" t="s">
        <v>1316</v>
      </c>
      <c r="G1651" s="120">
        <v>16690186</v>
      </c>
      <c r="H1651" s="124"/>
      <c r="I1651" s="128" t="s">
        <v>5388</v>
      </c>
      <c r="J1651" s="124"/>
      <c r="K1651" s="124"/>
      <c r="L1651" s="124"/>
      <c r="M1651" s="124"/>
      <c r="N1651" s="213">
        <v>1140630.06</v>
      </c>
      <c r="O1651" s="213">
        <v>0</v>
      </c>
      <c r="P1651" s="124" t="s">
        <v>1315</v>
      </c>
    </row>
    <row r="1652" spans="1:16" ht="76.5">
      <c r="A1652" s="266">
        <v>25</v>
      </c>
      <c r="B1652" s="124"/>
      <c r="C1652" s="125" t="s">
        <v>694</v>
      </c>
      <c r="D1652" s="119">
        <v>43152</v>
      </c>
      <c r="E1652" s="120" t="s">
        <v>4281</v>
      </c>
      <c r="F1652" s="120" t="s">
        <v>1316</v>
      </c>
      <c r="G1652" s="120">
        <v>16690184</v>
      </c>
      <c r="H1652" s="124"/>
      <c r="I1652" s="128" t="s">
        <v>5389</v>
      </c>
      <c r="J1652" s="124"/>
      <c r="K1652" s="124"/>
      <c r="L1652" s="124"/>
      <c r="M1652" s="124"/>
      <c r="N1652" s="213">
        <v>708627.26</v>
      </c>
      <c r="O1652" s="213">
        <v>0</v>
      </c>
      <c r="P1652" s="124" t="s">
        <v>1315</v>
      </c>
    </row>
    <row r="1653" spans="1:16" ht="76.5">
      <c r="A1653" s="266">
        <v>25</v>
      </c>
      <c r="B1653" s="124"/>
      <c r="C1653" s="125" t="s">
        <v>694</v>
      </c>
      <c r="D1653" s="119">
        <v>43152</v>
      </c>
      <c r="E1653" s="120" t="s">
        <v>4282</v>
      </c>
      <c r="F1653" s="120" t="s">
        <v>1316</v>
      </c>
      <c r="G1653" s="120">
        <v>16690623</v>
      </c>
      <c r="H1653" s="124"/>
      <c r="I1653" s="128" t="s">
        <v>5390</v>
      </c>
      <c r="J1653" s="124"/>
      <c r="K1653" s="124"/>
      <c r="L1653" s="124"/>
      <c r="M1653" s="124"/>
      <c r="N1653" s="213">
        <v>553196.53</v>
      </c>
      <c r="O1653" s="213">
        <v>0</v>
      </c>
      <c r="P1653" s="124" t="s">
        <v>1315</v>
      </c>
    </row>
    <row r="1654" spans="1:16" ht="63.75">
      <c r="A1654" s="266">
        <v>25</v>
      </c>
      <c r="B1654" s="124"/>
      <c r="C1654" s="125" t="s">
        <v>694</v>
      </c>
      <c r="D1654" s="119">
        <v>43152</v>
      </c>
      <c r="E1654" s="120" t="s">
        <v>4283</v>
      </c>
      <c r="F1654" s="120" t="s">
        <v>1316</v>
      </c>
      <c r="G1654" s="120">
        <v>16690592</v>
      </c>
      <c r="H1654" s="124"/>
      <c r="I1654" s="128" t="s">
        <v>5391</v>
      </c>
      <c r="J1654" s="124"/>
      <c r="K1654" s="124"/>
      <c r="L1654" s="124"/>
      <c r="M1654" s="124"/>
      <c r="N1654" s="213">
        <v>169209.92</v>
      </c>
      <c r="O1654" s="213">
        <v>0</v>
      </c>
      <c r="P1654" s="124" t="s">
        <v>1315</v>
      </c>
    </row>
    <row r="1655" spans="1:16" ht="76.5">
      <c r="A1655" s="266">
        <v>25</v>
      </c>
      <c r="B1655" s="124"/>
      <c r="C1655" s="125" t="s">
        <v>694</v>
      </c>
      <c r="D1655" s="119">
        <v>43152</v>
      </c>
      <c r="E1655" s="120" t="s">
        <v>4284</v>
      </c>
      <c r="F1655" s="120" t="s">
        <v>1316</v>
      </c>
      <c r="G1655" s="120">
        <v>16690565</v>
      </c>
      <c r="H1655" s="124"/>
      <c r="I1655" s="128" t="s">
        <v>5392</v>
      </c>
      <c r="J1655" s="124"/>
      <c r="K1655" s="124"/>
      <c r="L1655" s="124"/>
      <c r="M1655" s="124"/>
      <c r="N1655" s="213">
        <v>200259.73</v>
      </c>
      <c r="O1655" s="213">
        <v>0</v>
      </c>
      <c r="P1655" s="124" t="s">
        <v>1315</v>
      </c>
    </row>
    <row r="1656" spans="1:16" ht="76.5">
      <c r="A1656" s="266">
        <v>25</v>
      </c>
      <c r="B1656" s="124"/>
      <c r="C1656" s="125" t="s">
        <v>694</v>
      </c>
      <c r="D1656" s="119">
        <v>43152</v>
      </c>
      <c r="E1656" s="120" t="s">
        <v>4285</v>
      </c>
      <c r="F1656" s="120" t="s">
        <v>1316</v>
      </c>
      <c r="G1656" s="120">
        <v>16690541</v>
      </c>
      <c r="H1656" s="124"/>
      <c r="I1656" s="128" t="s">
        <v>5393</v>
      </c>
      <c r="J1656" s="124"/>
      <c r="K1656" s="124"/>
      <c r="L1656" s="124"/>
      <c r="M1656" s="124"/>
      <c r="N1656" s="213">
        <v>86311.99</v>
      </c>
      <c r="O1656" s="213">
        <v>0</v>
      </c>
      <c r="P1656" s="124" t="s">
        <v>1315</v>
      </c>
    </row>
    <row r="1657" spans="1:16" ht="76.5">
      <c r="A1657" s="266">
        <v>25</v>
      </c>
      <c r="B1657" s="124"/>
      <c r="C1657" s="125" t="s">
        <v>694</v>
      </c>
      <c r="D1657" s="119">
        <v>43152</v>
      </c>
      <c r="E1657" s="120" t="s">
        <v>4286</v>
      </c>
      <c r="F1657" s="120" t="s">
        <v>1316</v>
      </c>
      <c r="G1657" s="120">
        <v>16690245</v>
      </c>
      <c r="H1657" s="124"/>
      <c r="I1657" s="128" t="s">
        <v>5394</v>
      </c>
      <c r="J1657" s="124"/>
      <c r="K1657" s="124"/>
      <c r="L1657" s="124"/>
      <c r="M1657" s="124"/>
      <c r="N1657" s="213">
        <v>474148.92</v>
      </c>
      <c r="O1657" s="213">
        <v>0</v>
      </c>
      <c r="P1657" s="124" t="s">
        <v>1315</v>
      </c>
    </row>
    <row r="1658" spans="1:16" ht="76.5">
      <c r="A1658" s="266">
        <v>25</v>
      </c>
      <c r="B1658" s="124"/>
      <c r="C1658" s="125" t="s">
        <v>694</v>
      </c>
      <c r="D1658" s="119">
        <v>43152</v>
      </c>
      <c r="E1658" s="120" t="s">
        <v>4287</v>
      </c>
      <c r="F1658" s="120" t="s">
        <v>1316</v>
      </c>
      <c r="G1658" s="120">
        <v>16690286</v>
      </c>
      <c r="H1658" s="124"/>
      <c r="I1658" s="128" t="s">
        <v>5395</v>
      </c>
      <c r="J1658" s="124"/>
      <c r="K1658" s="124"/>
      <c r="L1658" s="124"/>
      <c r="M1658" s="124"/>
      <c r="N1658" s="213">
        <v>2436676.44</v>
      </c>
      <c r="O1658" s="213">
        <v>0</v>
      </c>
      <c r="P1658" s="124" t="s">
        <v>1315</v>
      </c>
    </row>
    <row r="1659" spans="1:16" ht="76.5">
      <c r="A1659" s="266">
        <v>25</v>
      </c>
      <c r="B1659" s="124"/>
      <c r="C1659" s="125" t="s">
        <v>694</v>
      </c>
      <c r="D1659" s="119">
        <v>43152</v>
      </c>
      <c r="E1659" s="120" t="s">
        <v>4288</v>
      </c>
      <c r="F1659" s="120" t="s">
        <v>1316</v>
      </c>
      <c r="G1659" s="120">
        <v>16690296</v>
      </c>
      <c r="H1659" s="124"/>
      <c r="I1659" s="128" t="s">
        <v>5396</v>
      </c>
      <c r="J1659" s="124"/>
      <c r="K1659" s="124"/>
      <c r="L1659" s="124"/>
      <c r="M1659" s="124"/>
      <c r="N1659" s="213">
        <v>420409.82</v>
      </c>
      <c r="O1659" s="213">
        <v>0</v>
      </c>
      <c r="P1659" s="124" t="s">
        <v>1315</v>
      </c>
    </row>
    <row r="1660" spans="1:16" ht="76.5">
      <c r="A1660" s="266">
        <v>25</v>
      </c>
      <c r="B1660" s="124"/>
      <c r="C1660" s="125" t="s">
        <v>694</v>
      </c>
      <c r="D1660" s="119">
        <v>43152</v>
      </c>
      <c r="E1660" s="120" t="s">
        <v>4289</v>
      </c>
      <c r="F1660" s="120" t="s">
        <v>1316</v>
      </c>
      <c r="G1660" s="120">
        <v>16690297</v>
      </c>
      <c r="H1660" s="124"/>
      <c r="I1660" s="128" t="s">
        <v>5397</v>
      </c>
      <c r="J1660" s="124"/>
      <c r="K1660" s="124"/>
      <c r="L1660" s="124"/>
      <c r="M1660" s="124"/>
      <c r="N1660" s="213">
        <v>186600.66</v>
      </c>
      <c r="O1660" s="213">
        <v>0</v>
      </c>
      <c r="P1660" s="124" t="s">
        <v>1315</v>
      </c>
    </row>
    <row r="1661" spans="1:16" ht="76.5">
      <c r="A1661" s="266">
        <v>25</v>
      </c>
      <c r="B1661" s="124"/>
      <c r="C1661" s="125" t="s">
        <v>694</v>
      </c>
      <c r="D1661" s="119">
        <v>43152</v>
      </c>
      <c r="E1661" s="120" t="s">
        <v>4290</v>
      </c>
      <c r="F1661" s="120" t="s">
        <v>1316</v>
      </c>
      <c r="G1661" s="120">
        <v>16690459</v>
      </c>
      <c r="H1661" s="124"/>
      <c r="I1661" s="128" t="s">
        <v>5398</v>
      </c>
      <c r="J1661" s="124"/>
      <c r="K1661" s="124"/>
      <c r="L1661" s="124"/>
      <c r="M1661" s="124"/>
      <c r="N1661" s="213">
        <v>139768.20000000001</v>
      </c>
      <c r="O1661" s="213">
        <v>0</v>
      </c>
      <c r="P1661" s="124" t="s">
        <v>1315</v>
      </c>
    </row>
    <row r="1662" spans="1:16" ht="76.5">
      <c r="A1662" s="266">
        <v>25</v>
      </c>
      <c r="B1662" s="124"/>
      <c r="C1662" s="125" t="s">
        <v>694</v>
      </c>
      <c r="D1662" s="119">
        <v>43152</v>
      </c>
      <c r="E1662" s="120" t="s">
        <v>4291</v>
      </c>
      <c r="F1662" s="120" t="s">
        <v>1316</v>
      </c>
      <c r="G1662" s="120">
        <v>16690460</v>
      </c>
      <c r="H1662" s="124"/>
      <c r="I1662" s="128" t="s">
        <v>5399</v>
      </c>
      <c r="J1662" s="124"/>
      <c r="K1662" s="124"/>
      <c r="L1662" s="124"/>
      <c r="M1662" s="124"/>
      <c r="N1662" s="213">
        <v>479573.44</v>
      </c>
      <c r="O1662" s="213">
        <v>0</v>
      </c>
      <c r="P1662" s="124" t="s">
        <v>1315</v>
      </c>
    </row>
    <row r="1663" spans="1:16" ht="76.5">
      <c r="A1663" s="266">
        <v>25</v>
      </c>
      <c r="B1663" s="124"/>
      <c r="C1663" s="125" t="s">
        <v>694</v>
      </c>
      <c r="D1663" s="119">
        <v>43152</v>
      </c>
      <c r="E1663" s="120" t="s">
        <v>4292</v>
      </c>
      <c r="F1663" s="120" t="s">
        <v>1316</v>
      </c>
      <c r="G1663" s="120">
        <v>16690463</v>
      </c>
      <c r="H1663" s="124"/>
      <c r="I1663" s="128" t="s">
        <v>5400</v>
      </c>
      <c r="J1663" s="124"/>
      <c r="K1663" s="124"/>
      <c r="L1663" s="124"/>
      <c r="M1663" s="124"/>
      <c r="N1663" s="213">
        <v>301100.5</v>
      </c>
      <c r="O1663" s="213">
        <v>0</v>
      </c>
      <c r="P1663" s="124" t="s">
        <v>1315</v>
      </c>
    </row>
    <row r="1664" spans="1:16" ht="76.5">
      <c r="A1664" s="266">
        <v>25</v>
      </c>
      <c r="B1664" s="124"/>
      <c r="C1664" s="125" t="s">
        <v>694</v>
      </c>
      <c r="D1664" s="119">
        <v>43152</v>
      </c>
      <c r="E1664" s="120" t="s">
        <v>4293</v>
      </c>
      <c r="F1664" s="120" t="s">
        <v>1316</v>
      </c>
      <c r="G1664" s="120">
        <v>16690464</v>
      </c>
      <c r="H1664" s="124"/>
      <c r="I1664" s="128" t="s">
        <v>5401</v>
      </c>
      <c r="J1664" s="124"/>
      <c r="K1664" s="124"/>
      <c r="L1664" s="124"/>
      <c r="M1664" s="124"/>
      <c r="N1664" s="213">
        <v>117696.77</v>
      </c>
      <c r="O1664" s="213">
        <v>0</v>
      </c>
      <c r="P1664" s="124" t="s">
        <v>1315</v>
      </c>
    </row>
    <row r="1665" spans="1:16" ht="76.5">
      <c r="A1665" s="266">
        <v>25</v>
      </c>
      <c r="B1665" s="124"/>
      <c r="C1665" s="125" t="s">
        <v>694</v>
      </c>
      <c r="D1665" s="119">
        <v>43152</v>
      </c>
      <c r="E1665" s="120" t="s">
        <v>4294</v>
      </c>
      <c r="F1665" s="120" t="s">
        <v>1316</v>
      </c>
      <c r="G1665" s="120">
        <v>16690465</v>
      </c>
      <c r="H1665" s="124"/>
      <c r="I1665" s="128" t="s">
        <v>5402</v>
      </c>
      <c r="J1665" s="124"/>
      <c r="K1665" s="124"/>
      <c r="L1665" s="124"/>
      <c r="M1665" s="124"/>
      <c r="N1665" s="213">
        <v>46848</v>
      </c>
      <c r="O1665" s="213">
        <v>0</v>
      </c>
      <c r="P1665" s="124" t="s">
        <v>1315</v>
      </c>
    </row>
    <row r="1666" spans="1:16" ht="76.5">
      <c r="A1666" s="266">
        <v>25</v>
      </c>
      <c r="B1666" s="124"/>
      <c r="C1666" s="125" t="s">
        <v>694</v>
      </c>
      <c r="D1666" s="119">
        <v>43152</v>
      </c>
      <c r="E1666" s="120" t="s">
        <v>4295</v>
      </c>
      <c r="F1666" s="120" t="s">
        <v>1316</v>
      </c>
      <c r="G1666" s="120">
        <v>16690485</v>
      </c>
      <c r="H1666" s="124"/>
      <c r="I1666" s="128" t="s">
        <v>5403</v>
      </c>
      <c r="J1666" s="124"/>
      <c r="K1666" s="124"/>
      <c r="L1666" s="124"/>
      <c r="M1666" s="124"/>
      <c r="N1666" s="213">
        <v>618384.86</v>
      </c>
      <c r="O1666" s="213">
        <v>0</v>
      </c>
      <c r="P1666" s="124" t="s">
        <v>1315</v>
      </c>
    </row>
    <row r="1667" spans="1:16" ht="63.75">
      <c r="A1667" s="266">
        <v>10</v>
      </c>
      <c r="B1667" s="124"/>
      <c r="C1667" s="125" t="s">
        <v>690</v>
      </c>
      <c r="D1667" s="119">
        <v>43153</v>
      </c>
      <c r="E1667" s="120" t="s">
        <v>4296</v>
      </c>
      <c r="F1667" s="120" t="s">
        <v>6</v>
      </c>
      <c r="G1667" s="120">
        <v>669846</v>
      </c>
      <c r="H1667" s="124"/>
      <c r="I1667" s="128" t="s">
        <v>5404</v>
      </c>
      <c r="J1667" s="124"/>
      <c r="K1667" s="124"/>
      <c r="L1667" s="124"/>
      <c r="M1667" s="124"/>
      <c r="N1667" s="213">
        <v>0</v>
      </c>
      <c r="O1667" s="213">
        <v>34250.400000000001</v>
      </c>
      <c r="P1667" s="124" t="s">
        <v>1315</v>
      </c>
    </row>
    <row r="1668" spans="1:16" ht="51">
      <c r="A1668" s="266">
        <v>10</v>
      </c>
      <c r="B1668" s="124"/>
      <c r="C1668" s="125" t="s">
        <v>690</v>
      </c>
      <c r="D1668" s="119">
        <v>43153</v>
      </c>
      <c r="E1668" s="120" t="s">
        <v>4297</v>
      </c>
      <c r="F1668" s="120" t="s">
        <v>6</v>
      </c>
      <c r="G1668" s="120">
        <v>670341</v>
      </c>
      <c r="H1668" s="124"/>
      <c r="I1668" s="128" t="s">
        <v>5405</v>
      </c>
      <c r="J1668" s="124"/>
      <c r="K1668" s="124"/>
      <c r="L1668" s="124"/>
      <c r="M1668" s="124"/>
      <c r="N1668" s="213">
        <v>0</v>
      </c>
      <c r="O1668" s="213">
        <v>85437.66</v>
      </c>
      <c r="P1668" s="124" t="s">
        <v>1315</v>
      </c>
    </row>
    <row r="1669" spans="1:16" ht="76.5">
      <c r="A1669" s="266">
        <v>25</v>
      </c>
      <c r="B1669" s="124"/>
      <c r="C1669" s="125" t="s">
        <v>694</v>
      </c>
      <c r="D1669" s="119">
        <v>43153</v>
      </c>
      <c r="E1669" s="120" t="s">
        <v>4298</v>
      </c>
      <c r="F1669" s="120" t="s">
        <v>1256</v>
      </c>
      <c r="G1669" s="120">
        <v>16661256</v>
      </c>
      <c r="H1669" s="124"/>
      <c r="I1669" s="128" t="s">
        <v>5406</v>
      </c>
      <c r="J1669" s="124"/>
      <c r="K1669" s="124"/>
      <c r="L1669" s="124"/>
      <c r="M1669" s="124"/>
      <c r="N1669" s="213">
        <v>0</v>
      </c>
      <c r="O1669" s="213">
        <v>242562.48</v>
      </c>
      <c r="P1669" s="124" t="s">
        <v>1315</v>
      </c>
    </row>
    <row r="1670" spans="1:16" ht="76.5">
      <c r="A1670" s="266" t="s">
        <v>619</v>
      </c>
      <c r="B1670" s="124"/>
      <c r="C1670" s="125" t="s">
        <v>713</v>
      </c>
      <c r="D1670" s="119">
        <v>43153</v>
      </c>
      <c r="E1670" s="120" t="s">
        <v>4299</v>
      </c>
      <c r="F1670" s="120" t="s">
        <v>1316</v>
      </c>
      <c r="G1670" s="120">
        <v>16709841</v>
      </c>
      <c r="H1670" s="124"/>
      <c r="I1670" s="128" t="s">
        <v>5407</v>
      </c>
      <c r="J1670" s="124"/>
      <c r="K1670" s="124"/>
      <c r="L1670" s="124"/>
      <c r="M1670" s="124"/>
      <c r="N1670" s="213">
        <v>0</v>
      </c>
      <c r="O1670" s="213">
        <v>276742</v>
      </c>
      <c r="P1670" s="124" t="s">
        <v>1315</v>
      </c>
    </row>
    <row r="1671" spans="1:16" ht="76.5">
      <c r="A1671" s="266" t="s">
        <v>620</v>
      </c>
      <c r="B1671" s="124"/>
      <c r="C1671" s="125" t="s">
        <v>714</v>
      </c>
      <c r="D1671" s="119">
        <v>43153</v>
      </c>
      <c r="E1671" s="120" t="s">
        <v>4300</v>
      </c>
      <c r="F1671" s="120" t="s">
        <v>6</v>
      </c>
      <c r="G1671" s="120">
        <v>944189</v>
      </c>
      <c r="H1671" s="124"/>
      <c r="I1671" s="128" t="s">
        <v>5408</v>
      </c>
      <c r="J1671" s="124"/>
      <c r="K1671" s="124"/>
      <c r="L1671" s="124"/>
      <c r="M1671" s="124"/>
      <c r="N1671" s="213">
        <v>0</v>
      </c>
      <c r="O1671" s="213">
        <v>140000</v>
      </c>
      <c r="P1671" s="124" t="s">
        <v>1315</v>
      </c>
    </row>
    <row r="1672" spans="1:16" ht="89.25">
      <c r="A1672" s="266">
        <v>132</v>
      </c>
      <c r="B1672" s="124"/>
      <c r="C1672" s="125" t="s">
        <v>728</v>
      </c>
      <c r="D1672" s="119">
        <v>43153</v>
      </c>
      <c r="E1672" s="120" t="s">
        <v>4301</v>
      </c>
      <c r="F1672" s="120" t="s">
        <v>6</v>
      </c>
      <c r="G1672" s="120">
        <v>914069</v>
      </c>
      <c r="H1672" s="124"/>
      <c r="I1672" s="128" t="s">
        <v>5409</v>
      </c>
      <c r="J1672" s="124"/>
      <c r="K1672" s="124"/>
      <c r="L1672" s="124"/>
      <c r="M1672" s="124"/>
      <c r="N1672" s="213">
        <v>0</v>
      </c>
      <c r="O1672" s="213">
        <v>426569307</v>
      </c>
      <c r="P1672" s="124" t="s">
        <v>1315</v>
      </c>
    </row>
    <row r="1673" spans="1:16" ht="63.75">
      <c r="A1673" s="266">
        <v>46</v>
      </c>
      <c r="B1673" s="124"/>
      <c r="C1673" s="125" t="s">
        <v>698</v>
      </c>
      <c r="D1673" s="119">
        <v>43153</v>
      </c>
      <c r="E1673" s="120" t="s">
        <v>4302</v>
      </c>
      <c r="F1673" s="120" t="s">
        <v>11</v>
      </c>
      <c r="G1673" s="120">
        <v>914189</v>
      </c>
      <c r="H1673" s="124"/>
      <c r="I1673" s="128" t="s">
        <v>5410</v>
      </c>
      <c r="J1673" s="124"/>
      <c r="K1673" s="124"/>
      <c r="L1673" s="124"/>
      <c r="M1673" s="124"/>
      <c r="N1673" s="213">
        <v>50</v>
      </c>
      <c r="O1673" s="213">
        <v>0</v>
      </c>
      <c r="P1673" s="124" t="s">
        <v>1315</v>
      </c>
    </row>
    <row r="1674" spans="1:16" ht="76.5">
      <c r="A1674" s="266">
        <v>513</v>
      </c>
      <c r="B1674" s="124"/>
      <c r="C1674" s="125" t="s">
        <v>201</v>
      </c>
      <c r="D1674" s="119">
        <v>43153</v>
      </c>
      <c r="E1674" s="120" t="s">
        <v>4303</v>
      </c>
      <c r="F1674" s="120" t="s">
        <v>1316</v>
      </c>
      <c r="G1674" s="120">
        <v>16693172</v>
      </c>
      <c r="H1674" s="124"/>
      <c r="I1674" s="128" t="s">
        <v>5411</v>
      </c>
      <c r="J1674" s="124"/>
      <c r="K1674" s="124"/>
      <c r="L1674" s="124"/>
      <c r="M1674" s="124"/>
      <c r="N1674" s="213">
        <v>10824.42</v>
      </c>
      <c r="O1674" s="213">
        <v>0</v>
      </c>
      <c r="P1674" s="124" t="s">
        <v>1315</v>
      </c>
    </row>
    <row r="1675" spans="1:16" ht="76.5">
      <c r="A1675" s="266">
        <v>513</v>
      </c>
      <c r="B1675" s="124"/>
      <c r="C1675" s="125" t="s">
        <v>201</v>
      </c>
      <c r="D1675" s="119">
        <v>43153</v>
      </c>
      <c r="E1675" s="120" t="s">
        <v>4304</v>
      </c>
      <c r="F1675" s="120" t="s">
        <v>1316</v>
      </c>
      <c r="G1675" s="120">
        <v>16709840</v>
      </c>
      <c r="H1675" s="124"/>
      <c r="I1675" s="128" t="s">
        <v>5412</v>
      </c>
      <c r="J1675" s="124"/>
      <c r="K1675" s="124"/>
      <c r="L1675" s="124"/>
      <c r="M1675" s="124"/>
      <c r="N1675" s="213">
        <v>49492.6</v>
      </c>
      <c r="O1675" s="213">
        <v>0</v>
      </c>
      <c r="P1675" s="124" t="s">
        <v>1315</v>
      </c>
    </row>
    <row r="1676" spans="1:16" ht="76.5">
      <c r="A1676" s="266">
        <v>35</v>
      </c>
      <c r="B1676" s="124"/>
      <c r="C1676" s="125" t="s">
        <v>696</v>
      </c>
      <c r="D1676" s="119">
        <v>43153</v>
      </c>
      <c r="E1676" s="120" t="s">
        <v>4305</v>
      </c>
      <c r="F1676" s="120" t="s">
        <v>1316</v>
      </c>
      <c r="G1676" s="120">
        <v>16709848</v>
      </c>
      <c r="H1676" s="124"/>
      <c r="I1676" s="128" t="s">
        <v>5413</v>
      </c>
      <c r="J1676" s="124"/>
      <c r="K1676" s="124"/>
      <c r="L1676" s="124"/>
      <c r="M1676" s="124"/>
      <c r="N1676" s="213">
        <v>2451</v>
      </c>
      <c r="O1676" s="213">
        <v>0</v>
      </c>
      <c r="P1676" s="124" t="s">
        <v>1315</v>
      </c>
    </row>
    <row r="1677" spans="1:16" ht="76.5">
      <c r="A1677" s="266">
        <v>35</v>
      </c>
      <c r="B1677" s="124"/>
      <c r="C1677" s="125" t="s">
        <v>696</v>
      </c>
      <c r="D1677" s="119">
        <v>43153</v>
      </c>
      <c r="E1677" s="120" t="s">
        <v>4306</v>
      </c>
      <c r="F1677" s="120" t="s">
        <v>1316</v>
      </c>
      <c r="G1677" s="120">
        <v>16709847</v>
      </c>
      <c r="H1677" s="124"/>
      <c r="I1677" s="128" t="s">
        <v>5414</v>
      </c>
      <c r="J1677" s="124"/>
      <c r="K1677" s="124"/>
      <c r="L1677" s="124"/>
      <c r="M1677" s="124"/>
      <c r="N1677" s="213">
        <v>320</v>
      </c>
      <c r="O1677" s="213">
        <v>0</v>
      </c>
      <c r="P1677" s="124" t="s">
        <v>1315</v>
      </c>
    </row>
    <row r="1678" spans="1:16" ht="76.5">
      <c r="A1678" s="266">
        <v>132</v>
      </c>
      <c r="B1678" s="124"/>
      <c r="C1678" s="125" t="s">
        <v>728</v>
      </c>
      <c r="D1678" s="119">
        <v>43153</v>
      </c>
      <c r="E1678" s="120" t="s">
        <v>4307</v>
      </c>
      <c r="F1678" s="120" t="s">
        <v>11</v>
      </c>
      <c r="G1678" s="120">
        <v>914087</v>
      </c>
      <c r="H1678" s="124"/>
      <c r="I1678" s="128" t="s">
        <v>5415</v>
      </c>
      <c r="J1678" s="124"/>
      <c r="K1678" s="124"/>
      <c r="L1678" s="124"/>
      <c r="M1678" s="124"/>
      <c r="N1678" s="213">
        <v>1616.89</v>
      </c>
      <c r="O1678" s="213">
        <v>0</v>
      </c>
      <c r="P1678" s="124" t="s">
        <v>1315</v>
      </c>
    </row>
    <row r="1679" spans="1:16" ht="63.75">
      <c r="A1679" s="266">
        <v>46</v>
      </c>
      <c r="B1679" s="124"/>
      <c r="C1679" s="125" t="s">
        <v>698</v>
      </c>
      <c r="D1679" s="119">
        <v>43153</v>
      </c>
      <c r="E1679" s="120" t="s">
        <v>4308</v>
      </c>
      <c r="F1679" s="120" t="s">
        <v>13</v>
      </c>
      <c r="G1679" s="120">
        <v>914189</v>
      </c>
      <c r="H1679" s="124"/>
      <c r="I1679" s="128" t="s">
        <v>5416</v>
      </c>
      <c r="J1679" s="124"/>
      <c r="K1679" s="124"/>
      <c r="L1679" s="124"/>
      <c r="M1679" s="124"/>
      <c r="N1679" s="213">
        <v>352.71</v>
      </c>
      <c r="O1679" s="213">
        <v>0</v>
      </c>
      <c r="P1679" s="124" t="s">
        <v>1315</v>
      </c>
    </row>
    <row r="1680" spans="1:16" ht="51">
      <c r="A1680" s="266">
        <v>10</v>
      </c>
      <c r="B1680" s="124"/>
      <c r="C1680" s="125" t="s">
        <v>690</v>
      </c>
      <c r="D1680" s="119">
        <v>43154</v>
      </c>
      <c r="E1680" s="120" t="s">
        <v>4309</v>
      </c>
      <c r="F1680" s="120" t="s">
        <v>6</v>
      </c>
      <c r="G1680" s="120">
        <v>671349</v>
      </c>
      <c r="H1680" s="124"/>
      <c r="I1680" s="128" t="s">
        <v>5417</v>
      </c>
      <c r="J1680" s="124"/>
      <c r="K1680" s="124"/>
      <c r="L1680" s="124"/>
      <c r="M1680" s="124"/>
      <c r="N1680" s="213">
        <v>0</v>
      </c>
      <c r="O1680" s="213">
        <v>366.94</v>
      </c>
      <c r="P1680" s="124" t="s">
        <v>1315</v>
      </c>
    </row>
    <row r="1681" spans="1:16" ht="51">
      <c r="A1681" s="266">
        <v>10</v>
      </c>
      <c r="B1681" s="124"/>
      <c r="C1681" s="125" t="s">
        <v>690</v>
      </c>
      <c r="D1681" s="119">
        <v>43154</v>
      </c>
      <c r="E1681" s="120" t="s">
        <v>4310</v>
      </c>
      <c r="F1681" s="120" t="s">
        <v>6</v>
      </c>
      <c r="G1681" s="120">
        <v>671351</v>
      </c>
      <c r="H1681" s="124"/>
      <c r="I1681" s="128" t="s">
        <v>5418</v>
      </c>
      <c r="J1681" s="124"/>
      <c r="K1681" s="124"/>
      <c r="L1681" s="124"/>
      <c r="M1681" s="124"/>
      <c r="N1681" s="213">
        <v>0</v>
      </c>
      <c r="O1681" s="213">
        <v>28058.09</v>
      </c>
      <c r="P1681" s="124" t="s">
        <v>1315</v>
      </c>
    </row>
    <row r="1682" spans="1:16" ht="51">
      <c r="A1682" s="266">
        <v>10</v>
      </c>
      <c r="B1682" s="124"/>
      <c r="C1682" s="125" t="s">
        <v>690</v>
      </c>
      <c r="D1682" s="119">
        <v>43154</v>
      </c>
      <c r="E1682" s="120" t="s">
        <v>4311</v>
      </c>
      <c r="F1682" s="120" t="s">
        <v>6</v>
      </c>
      <c r="G1682" s="120">
        <v>671353</v>
      </c>
      <c r="H1682" s="124"/>
      <c r="I1682" s="128" t="s">
        <v>5419</v>
      </c>
      <c r="J1682" s="124"/>
      <c r="K1682" s="124"/>
      <c r="L1682" s="124"/>
      <c r="M1682" s="124"/>
      <c r="N1682" s="213">
        <v>0</v>
      </c>
      <c r="O1682" s="213">
        <v>21840.46</v>
      </c>
      <c r="P1682" s="124" t="s">
        <v>1315</v>
      </c>
    </row>
    <row r="1683" spans="1:16" ht="63.75">
      <c r="A1683" s="266">
        <v>10</v>
      </c>
      <c r="B1683" s="124"/>
      <c r="C1683" s="125" t="s">
        <v>690</v>
      </c>
      <c r="D1683" s="119">
        <v>43154</v>
      </c>
      <c r="E1683" s="120" t="s">
        <v>4312</v>
      </c>
      <c r="F1683" s="120" t="s">
        <v>6</v>
      </c>
      <c r="G1683" s="120">
        <v>671678</v>
      </c>
      <c r="H1683" s="124"/>
      <c r="I1683" s="128" t="s">
        <v>5420</v>
      </c>
      <c r="J1683" s="124"/>
      <c r="K1683" s="124"/>
      <c r="L1683" s="124"/>
      <c r="M1683" s="124"/>
      <c r="N1683" s="213">
        <v>0</v>
      </c>
      <c r="O1683" s="213">
        <v>5120.4399999999996</v>
      </c>
      <c r="P1683" s="124" t="s">
        <v>1315</v>
      </c>
    </row>
    <row r="1684" spans="1:16" ht="51">
      <c r="A1684" s="266">
        <v>10</v>
      </c>
      <c r="B1684" s="124"/>
      <c r="C1684" s="125" t="s">
        <v>690</v>
      </c>
      <c r="D1684" s="119">
        <v>43154</v>
      </c>
      <c r="E1684" s="120" t="s">
        <v>4313</v>
      </c>
      <c r="F1684" s="120" t="s">
        <v>6</v>
      </c>
      <c r="G1684" s="120">
        <v>671682</v>
      </c>
      <c r="H1684" s="124"/>
      <c r="I1684" s="128" t="s">
        <v>5421</v>
      </c>
      <c r="J1684" s="124"/>
      <c r="K1684" s="124"/>
      <c r="L1684" s="124"/>
      <c r="M1684" s="124"/>
      <c r="N1684" s="213">
        <v>0</v>
      </c>
      <c r="O1684" s="213">
        <v>28840.67</v>
      </c>
      <c r="P1684" s="124" t="s">
        <v>1315</v>
      </c>
    </row>
    <row r="1685" spans="1:16" ht="51">
      <c r="A1685" s="266">
        <v>10</v>
      </c>
      <c r="B1685" s="124"/>
      <c r="C1685" s="125" t="s">
        <v>690</v>
      </c>
      <c r="D1685" s="119">
        <v>43154</v>
      </c>
      <c r="E1685" s="120" t="s">
        <v>4314</v>
      </c>
      <c r="F1685" s="120" t="s">
        <v>6</v>
      </c>
      <c r="G1685" s="120">
        <v>671684</v>
      </c>
      <c r="H1685" s="124"/>
      <c r="I1685" s="128" t="s">
        <v>5422</v>
      </c>
      <c r="J1685" s="124"/>
      <c r="K1685" s="124"/>
      <c r="L1685" s="124"/>
      <c r="M1685" s="124"/>
      <c r="N1685" s="213">
        <v>0</v>
      </c>
      <c r="O1685" s="213">
        <v>24191.58</v>
      </c>
      <c r="P1685" s="124" t="s">
        <v>1315</v>
      </c>
    </row>
    <row r="1686" spans="1:16" ht="76.5">
      <c r="A1686" s="266" t="s">
        <v>620</v>
      </c>
      <c r="B1686" s="124"/>
      <c r="C1686" s="125" t="s">
        <v>714</v>
      </c>
      <c r="D1686" s="119">
        <v>43154</v>
      </c>
      <c r="E1686" s="120" t="s">
        <v>4315</v>
      </c>
      <c r="F1686" s="120" t="s">
        <v>6</v>
      </c>
      <c r="G1686" s="120">
        <v>914268</v>
      </c>
      <c r="H1686" s="124"/>
      <c r="I1686" s="128" t="s">
        <v>5423</v>
      </c>
      <c r="J1686" s="124"/>
      <c r="K1686" s="124"/>
      <c r="L1686" s="124"/>
      <c r="M1686" s="124"/>
      <c r="N1686" s="213">
        <v>0</v>
      </c>
      <c r="O1686" s="213">
        <v>3405.97</v>
      </c>
      <c r="P1686" s="124" t="s">
        <v>1315</v>
      </c>
    </row>
    <row r="1687" spans="1:16" ht="63.75">
      <c r="A1687" s="266" t="s">
        <v>620</v>
      </c>
      <c r="B1687" s="124"/>
      <c r="C1687" s="125" t="s">
        <v>714</v>
      </c>
      <c r="D1687" s="119">
        <v>43154</v>
      </c>
      <c r="E1687" s="120" t="s">
        <v>4316</v>
      </c>
      <c r="F1687" s="120" t="s">
        <v>6</v>
      </c>
      <c r="G1687" s="120">
        <v>914341</v>
      </c>
      <c r="H1687" s="124"/>
      <c r="I1687" s="128" t="s">
        <v>5424</v>
      </c>
      <c r="J1687" s="124"/>
      <c r="K1687" s="124"/>
      <c r="L1687" s="124"/>
      <c r="M1687" s="124"/>
      <c r="N1687" s="213">
        <v>0</v>
      </c>
      <c r="O1687" s="213">
        <v>8272.4699999999993</v>
      </c>
      <c r="P1687" s="124" t="s">
        <v>1315</v>
      </c>
    </row>
    <row r="1688" spans="1:16" ht="89.25">
      <c r="A1688" s="266">
        <v>86</v>
      </c>
      <c r="B1688" s="124"/>
      <c r="C1688" s="125" t="s">
        <v>710</v>
      </c>
      <c r="D1688" s="119">
        <v>43154</v>
      </c>
      <c r="E1688" s="120" t="s">
        <v>4317</v>
      </c>
      <c r="F1688" s="120" t="s">
        <v>6</v>
      </c>
      <c r="G1688" s="120">
        <v>914410</v>
      </c>
      <c r="H1688" s="124"/>
      <c r="I1688" s="128" t="s">
        <v>5425</v>
      </c>
      <c r="J1688" s="124"/>
      <c r="K1688" s="124"/>
      <c r="L1688" s="124"/>
      <c r="M1688" s="124"/>
      <c r="N1688" s="213">
        <v>0</v>
      </c>
      <c r="O1688" s="213">
        <v>1437800.5</v>
      </c>
      <c r="P1688" s="124" t="s">
        <v>1315</v>
      </c>
    </row>
    <row r="1689" spans="1:16" ht="63.75">
      <c r="A1689" s="266">
        <v>15</v>
      </c>
      <c r="B1689" s="124"/>
      <c r="C1689" s="125" t="s">
        <v>691</v>
      </c>
      <c r="D1689" s="119">
        <v>43154</v>
      </c>
      <c r="E1689" s="120" t="s">
        <v>4318</v>
      </c>
      <c r="F1689" s="120" t="s">
        <v>15</v>
      </c>
      <c r="G1689" s="120">
        <v>4407</v>
      </c>
      <c r="H1689" s="124"/>
      <c r="I1689" s="128" t="s">
        <v>5426</v>
      </c>
      <c r="J1689" s="124"/>
      <c r="K1689" s="124"/>
      <c r="L1689" s="124"/>
      <c r="M1689" s="124"/>
      <c r="N1689" s="213">
        <v>1320.88</v>
      </c>
      <c r="O1689" s="213">
        <v>0</v>
      </c>
      <c r="P1689" s="124" t="s">
        <v>1315</v>
      </c>
    </row>
    <row r="1690" spans="1:16" ht="76.5">
      <c r="A1690" s="266">
        <v>25</v>
      </c>
      <c r="B1690" s="124"/>
      <c r="C1690" s="125" t="s">
        <v>694</v>
      </c>
      <c r="D1690" s="119">
        <v>43154</v>
      </c>
      <c r="E1690" s="120" t="s">
        <v>4319</v>
      </c>
      <c r="F1690" s="120" t="s">
        <v>1316</v>
      </c>
      <c r="G1690" s="120">
        <v>16726132</v>
      </c>
      <c r="H1690" s="124"/>
      <c r="I1690" s="128" t="s">
        <v>5427</v>
      </c>
      <c r="J1690" s="124"/>
      <c r="K1690" s="124"/>
      <c r="L1690" s="124"/>
      <c r="M1690" s="124"/>
      <c r="N1690" s="213">
        <v>2825211</v>
      </c>
      <c r="O1690" s="213">
        <v>0</v>
      </c>
      <c r="P1690" s="124" t="s">
        <v>1315</v>
      </c>
    </row>
    <row r="1691" spans="1:16" ht="76.5">
      <c r="A1691" s="266">
        <v>25</v>
      </c>
      <c r="B1691" s="124"/>
      <c r="C1691" s="125" t="s">
        <v>694</v>
      </c>
      <c r="D1691" s="119">
        <v>43154</v>
      </c>
      <c r="E1691" s="120" t="s">
        <v>4320</v>
      </c>
      <c r="F1691" s="120" t="s">
        <v>1316</v>
      </c>
      <c r="G1691" s="120">
        <v>16739743</v>
      </c>
      <c r="H1691" s="124"/>
      <c r="I1691" s="128" t="s">
        <v>5428</v>
      </c>
      <c r="J1691" s="124"/>
      <c r="K1691" s="124"/>
      <c r="L1691" s="124"/>
      <c r="M1691" s="124"/>
      <c r="N1691" s="213">
        <v>46848</v>
      </c>
      <c r="O1691" s="213">
        <v>0</v>
      </c>
      <c r="P1691" s="124" t="s">
        <v>1315</v>
      </c>
    </row>
    <row r="1692" spans="1:16" ht="76.5">
      <c r="A1692" s="266">
        <v>25</v>
      </c>
      <c r="B1692" s="124"/>
      <c r="C1692" s="125" t="s">
        <v>694</v>
      </c>
      <c r="D1692" s="119">
        <v>43154</v>
      </c>
      <c r="E1692" s="120" t="s">
        <v>4321</v>
      </c>
      <c r="F1692" s="120" t="s">
        <v>1316</v>
      </c>
      <c r="G1692" s="120">
        <v>16739780</v>
      </c>
      <c r="H1692" s="124"/>
      <c r="I1692" s="128" t="s">
        <v>5429</v>
      </c>
      <c r="J1692" s="124"/>
      <c r="K1692" s="124"/>
      <c r="L1692" s="124"/>
      <c r="M1692" s="124"/>
      <c r="N1692" s="213">
        <v>46848</v>
      </c>
      <c r="O1692" s="213">
        <v>0</v>
      </c>
      <c r="P1692" s="124" t="s">
        <v>1315</v>
      </c>
    </row>
    <row r="1693" spans="1:16" ht="51">
      <c r="A1693" s="266">
        <v>10</v>
      </c>
      <c r="B1693" s="124"/>
      <c r="C1693" s="125" t="s">
        <v>690</v>
      </c>
      <c r="D1693" s="119">
        <v>43157</v>
      </c>
      <c r="E1693" s="120" t="s">
        <v>4322</v>
      </c>
      <c r="F1693" s="120" t="s">
        <v>6</v>
      </c>
      <c r="G1693" s="120">
        <v>672250</v>
      </c>
      <c r="H1693" s="124"/>
      <c r="I1693" s="128" t="s">
        <v>5430</v>
      </c>
      <c r="J1693" s="124"/>
      <c r="K1693" s="124"/>
      <c r="L1693" s="124"/>
      <c r="M1693" s="124"/>
      <c r="N1693" s="213">
        <v>0</v>
      </c>
      <c r="O1693" s="213">
        <v>106287.95</v>
      </c>
      <c r="P1693" s="124" t="s">
        <v>1315</v>
      </c>
    </row>
    <row r="1694" spans="1:16" ht="51">
      <c r="A1694" s="266" t="s">
        <v>626</v>
      </c>
      <c r="B1694" s="124"/>
      <c r="C1694" s="125" t="s">
        <v>1234</v>
      </c>
      <c r="D1694" s="119">
        <v>43157</v>
      </c>
      <c r="E1694" s="120" t="s">
        <v>4323</v>
      </c>
      <c r="F1694" s="120" t="s">
        <v>6</v>
      </c>
      <c r="G1694" s="120">
        <v>945201</v>
      </c>
      <c r="H1694" s="124"/>
      <c r="I1694" s="128" t="s">
        <v>5268</v>
      </c>
      <c r="J1694" s="124"/>
      <c r="K1694" s="124"/>
      <c r="L1694" s="124"/>
      <c r="M1694" s="124"/>
      <c r="N1694" s="213">
        <v>0</v>
      </c>
      <c r="O1694" s="213">
        <v>275.51</v>
      </c>
      <c r="P1694" s="124" t="s">
        <v>1315</v>
      </c>
    </row>
    <row r="1695" spans="1:16" ht="51">
      <c r="A1695" s="266" t="s">
        <v>622</v>
      </c>
      <c r="B1695" s="124"/>
      <c r="C1695" s="125" t="s">
        <v>715</v>
      </c>
      <c r="D1695" s="119">
        <v>43157</v>
      </c>
      <c r="E1695" s="120" t="s">
        <v>4324</v>
      </c>
      <c r="F1695" s="120" t="s">
        <v>6</v>
      </c>
      <c r="G1695" s="120">
        <v>945209</v>
      </c>
      <c r="H1695" s="124"/>
      <c r="I1695" s="128" t="s">
        <v>1388</v>
      </c>
      <c r="J1695" s="124"/>
      <c r="K1695" s="124"/>
      <c r="L1695" s="124"/>
      <c r="M1695" s="124"/>
      <c r="N1695" s="213">
        <v>0</v>
      </c>
      <c r="O1695" s="213">
        <v>283.83999999999997</v>
      </c>
      <c r="P1695" s="124" t="s">
        <v>1315</v>
      </c>
    </row>
    <row r="1696" spans="1:16" ht="76.5">
      <c r="A1696" s="266" t="s">
        <v>620</v>
      </c>
      <c r="B1696" s="124"/>
      <c r="C1696" s="125" t="s">
        <v>714</v>
      </c>
      <c r="D1696" s="119">
        <v>43157</v>
      </c>
      <c r="E1696" s="120" t="s">
        <v>4325</v>
      </c>
      <c r="F1696" s="120" t="s">
        <v>6</v>
      </c>
      <c r="G1696" s="120">
        <v>945232</v>
      </c>
      <c r="H1696" s="124"/>
      <c r="I1696" s="128" t="s">
        <v>5431</v>
      </c>
      <c r="J1696" s="124"/>
      <c r="K1696" s="124"/>
      <c r="L1696" s="124"/>
      <c r="M1696" s="124"/>
      <c r="N1696" s="213">
        <v>0</v>
      </c>
      <c r="O1696" s="213">
        <v>140000</v>
      </c>
      <c r="P1696" s="124" t="s">
        <v>1315</v>
      </c>
    </row>
    <row r="1697" spans="1:16" ht="63.75">
      <c r="A1697" s="266" t="s">
        <v>620</v>
      </c>
      <c r="B1697" s="124"/>
      <c r="C1697" s="125" t="s">
        <v>714</v>
      </c>
      <c r="D1697" s="119">
        <v>43157</v>
      </c>
      <c r="E1697" s="120" t="s">
        <v>4326</v>
      </c>
      <c r="F1697" s="120" t="s">
        <v>11</v>
      </c>
      <c r="G1697" s="120">
        <v>10360</v>
      </c>
      <c r="H1697" s="124"/>
      <c r="I1697" s="128" t="s">
        <v>5432</v>
      </c>
      <c r="J1697" s="124"/>
      <c r="K1697" s="124"/>
      <c r="L1697" s="124"/>
      <c r="M1697" s="124"/>
      <c r="N1697" s="213">
        <v>3061.95</v>
      </c>
      <c r="O1697" s="213">
        <v>0</v>
      </c>
      <c r="P1697" s="124" t="s">
        <v>1315</v>
      </c>
    </row>
    <row r="1698" spans="1:16" ht="89.25">
      <c r="A1698" s="266" t="s">
        <v>619</v>
      </c>
      <c r="B1698" s="124"/>
      <c r="C1698" s="125" t="s">
        <v>713</v>
      </c>
      <c r="D1698" s="119">
        <v>43157</v>
      </c>
      <c r="E1698" s="120" t="s">
        <v>4327</v>
      </c>
      <c r="F1698" s="120" t="s">
        <v>11</v>
      </c>
      <c r="G1698" s="120">
        <v>914623</v>
      </c>
      <c r="H1698" s="124"/>
      <c r="I1698" s="128" t="s">
        <v>5433</v>
      </c>
      <c r="J1698" s="124"/>
      <c r="K1698" s="124"/>
      <c r="L1698" s="124"/>
      <c r="M1698" s="124"/>
      <c r="N1698" s="213">
        <v>50</v>
      </c>
      <c r="O1698" s="213">
        <v>0</v>
      </c>
      <c r="P1698" s="124" t="s">
        <v>1315</v>
      </c>
    </row>
    <row r="1699" spans="1:16" ht="51">
      <c r="A1699" s="266">
        <v>10</v>
      </c>
      <c r="B1699" s="124"/>
      <c r="C1699" s="125" t="s">
        <v>690</v>
      </c>
      <c r="D1699" s="119">
        <v>43158</v>
      </c>
      <c r="E1699" s="120" t="s">
        <v>4328</v>
      </c>
      <c r="F1699" s="120" t="s">
        <v>6</v>
      </c>
      <c r="G1699" s="120">
        <v>673345</v>
      </c>
      <c r="H1699" s="124"/>
      <c r="I1699" s="128" t="s">
        <v>5434</v>
      </c>
      <c r="J1699" s="124"/>
      <c r="K1699" s="124"/>
      <c r="L1699" s="124"/>
      <c r="M1699" s="124"/>
      <c r="N1699" s="213">
        <v>0</v>
      </c>
      <c r="O1699" s="213">
        <v>17702.16</v>
      </c>
      <c r="P1699" s="124" t="s">
        <v>1315</v>
      </c>
    </row>
    <row r="1700" spans="1:16" ht="51">
      <c r="A1700" s="266">
        <v>10</v>
      </c>
      <c r="B1700" s="124"/>
      <c r="C1700" s="125" t="s">
        <v>690</v>
      </c>
      <c r="D1700" s="119">
        <v>43158</v>
      </c>
      <c r="E1700" s="120" t="s">
        <v>4329</v>
      </c>
      <c r="F1700" s="120" t="s">
        <v>6</v>
      </c>
      <c r="G1700" s="120">
        <v>673348</v>
      </c>
      <c r="H1700" s="124"/>
      <c r="I1700" s="128" t="s">
        <v>5435</v>
      </c>
      <c r="J1700" s="124"/>
      <c r="K1700" s="124"/>
      <c r="L1700" s="124"/>
      <c r="M1700" s="124"/>
      <c r="N1700" s="213">
        <v>0</v>
      </c>
      <c r="O1700" s="213">
        <v>6464.18</v>
      </c>
      <c r="P1700" s="124" t="s">
        <v>1315</v>
      </c>
    </row>
    <row r="1701" spans="1:16" ht="51">
      <c r="A1701" s="266">
        <v>10</v>
      </c>
      <c r="B1701" s="124"/>
      <c r="C1701" s="125" t="s">
        <v>690</v>
      </c>
      <c r="D1701" s="119">
        <v>43158</v>
      </c>
      <c r="E1701" s="120" t="s">
        <v>4330</v>
      </c>
      <c r="F1701" s="120" t="s">
        <v>6</v>
      </c>
      <c r="G1701" s="120">
        <v>673360</v>
      </c>
      <c r="H1701" s="124"/>
      <c r="I1701" s="128" t="s">
        <v>5436</v>
      </c>
      <c r="J1701" s="124"/>
      <c r="K1701" s="124"/>
      <c r="L1701" s="124"/>
      <c r="M1701" s="124"/>
      <c r="N1701" s="213">
        <v>0</v>
      </c>
      <c r="O1701" s="213">
        <v>14822.33</v>
      </c>
      <c r="P1701" s="124" t="s">
        <v>1315</v>
      </c>
    </row>
    <row r="1702" spans="1:16" ht="51">
      <c r="A1702" s="266">
        <v>10</v>
      </c>
      <c r="B1702" s="124"/>
      <c r="C1702" s="125" t="s">
        <v>690</v>
      </c>
      <c r="D1702" s="119">
        <v>43158</v>
      </c>
      <c r="E1702" s="120" t="s">
        <v>4331</v>
      </c>
      <c r="F1702" s="120" t="s">
        <v>6</v>
      </c>
      <c r="G1702" s="120">
        <v>673362</v>
      </c>
      <c r="H1702" s="124"/>
      <c r="I1702" s="128" t="s">
        <v>5437</v>
      </c>
      <c r="J1702" s="124"/>
      <c r="K1702" s="124"/>
      <c r="L1702" s="124"/>
      <c r="M1702" s="124"/>
      <c r="N1702" s="213">
        <v>0</v>
      </c>
      <c r="O1702" s="213">
        <v>61593.68</v>
      </c>
      <c r="P1702" s="124" t="s">
        <v>1315</v>
      </c>
    </row>
    <row r="1703" spans="1:16" ht="76.5">
      <c r="A1703" s="266">
        <v>25</v>
      </c>
      <c r="B1703" s="124"/>
      <c r="C1703" s="125" t="s">
        <v>694</v>
      </c>
      <c r="D1703" s="119">
        <v>43158</v>
      </c>
      <c r="E1703" s="120" t="s">
        <v>4332</v>
      </c>
      <c r="F1703" s="120" t="s">
        <v>6</v>
      </c>
      <c r="G1703" s="120">
        <v>914787</v>
      </c>
      <c r="H1703" s="124"/>
      <c r="I1703" s="128" t="s">
        <v>5438</v>
      </c>
      <c r="J1703" s="124"/>
      <c r="K1703" s="124"/>
      <c r="L1703" s="124"/>
      <c r="M1703" s="124"/>
      <c r="N1703" s="213">
        <v>0</v>
      </c>
      <c r="O1703" s="213">
        <v>12783.81</v>
      </c>
      <c r="P1703" s="124" t="s">
        <v>1315</v>
      </c>
    </row>
    <row r="1704" spans="1:16" ht="63.75">
      <c r="A1704" s="266">
        <v>25</v>
      </c>
      <c r="B1704" s="124"/>
      <c r="C1704" s="125" t="s">
        <v>694</v>
      </c>
      <c r="D1704" s="119">
        <v>43158</v>
      </c>
      <c r="E1704" s="120" t="s">
        <v>4333</v>
      </c>
      <c r="F1704" s="120" t="s">
        <v>6</v>
      </c>
      <c r="G1704" s="120">
        <v>914791</v>
      </c>
      <c r="H1704" s="124"/>
      <c r="I1704" s="128" t="s">
        <v>5439</v>
      </c>
      <c r="J1704" s="124"/>
      <c r="K1704" s="124"/>
      <c r="L1704" s="124"/>
      <c r="M1704" s="124"/>
      <c r="N1704" s="213">
        <v>0</v>
      </c>
      <c r="O1704" s="213">
        <v>1816.03</v>
      </c>
      <c r="P1704" s="124" t="s">
        <v>1315</v>
      </c>
    </row>
    <row r="1705" spans="1:16" ht="76.5">
      <c r="A1705" s="266" t="s">
        <v>620</v>
      </c>
      <c r="B1705" s="124"/>
      <c r="C1705" s="125" t="s">
        <v>714</v>
      </c>
      <c r="D1705" s="119">
        <v>43158</v>
      </c>
      <c r="E1705" s="120" t="s">
        <v>4334</v>
      </c>
      <c r="F1705" s="120" t="s">
        <v>11</v>
      </c>
      <c r="G1705" s="120">
        <v>914822</v>
      </c>
      <c r="H1705" s="124"/>
      <c r="I1705" s="128" t="s">
        <v>5440</v>
      </c>
      <c r="J1705" s="124"/>
      <c r="K1705" s="124"/>
      <c r="L1705" s="124"/>
      <c r="M1705" s="124"/>
      <c r="N1705" s="213">
        <v>50</v>
      </c>
      <c r="O1705" s="213">
        <v>0</v>
      </c>
      <c r="P1705" s="124" t="s">
        <v>1315</v>
      </c>
    </row>
    <row r="1706" spans="1:16" ht="76.5">
      <c r="A1706" s="266">
        <v>20</v>
      </c>
      <c r="B1706" s="124"/>
      <c r="C1706" s="125" t="s">
        <v>693</v>
      </c>
      <c r="D1706" s="119">
        <v>43158</v>
      </c>
      <c r="E1706" s="120" t="s">
        <v>4335</v>
      </c>
      <c r="F1706" s="120" t="s">
        <v>15</v>
      </c>
      <c r="G1706" s="120">
        <v>4416</v>
      </c>
      <c r="H1706" s="124"/>
      <c r="I1706" s="128" t="s">
        <v>5441</v>
      </c>
      <c r="J1706" s="124"/>
      <c r="K1706" s="124"/>
      <c r="L1706" s="124"/>
      <c r="M1706" s="124"/>
      <c r="N1706" s="213">
        <v>407.2</v>
      </c>
      <c r="O1706" s="213">
        <v>0</v>
      </c>
      <c r="P1706" s="124" t="s">
        <v>1315</v>
      </c>
    </row>
    <row r="1707" spans="1:16" ht="76.5">
      <c r="A1707" s="266">
        <v>20</v>
      </c>
      <c r="B1707" s="124"/>
      <c r="C1707" s="125" t="s">
        <v>693</v>
      </c>
      <c r="D1707" s="119">
        <v>43158</v>
      </c>
      <c r="E1707" s="120" t="s">
        <v>4336</v>
      </c>
      <c r="F1707" s="120" t="s">
        <v>15</v>
      </c>
      <c r="G1707" s="120">
        <v>4415</v>
      </c>
      <c r="H1707" s="124"/>
      <c r="I1707" s="128" t="s">
        <v>5442</v>
      </c>
      <c r="J1707" s="124"/>
      <c r="K1707" s="124"/>
      <c r="L1707" s="124"/>
      <c r="M1707" s="124"/>
      <c r="N1707" s="213">
        <v>441.5</v>
      </c>
      <c r="O1707" s="213">
        <v>0</v>
      </c>
      <c r="P1707" s="124" t="s">
        <v>1315</v>
      </c>
    </row>
    <row r="1708" spans="1:16" ht="76.5">
      <c r="A1708" s="266">
        <v>20</v>
      </c>
      <c r="B1708" s="124"/>
      <c r="C1708" s="125" t="s">
        <v>693</v>
      </c>
      <c r="D1708" s="119">
        <v>43158</v>
      </c>
      <c r="E1708" s="120" t="s">
        <v>4337</v>
      </c>
      <c r="F1708" s="120" t="s">
        <v>15</v>
      </c>
      <c r="G1708" s="120">
        <v>4414</v>
      </c>
      <c r="H1708" s="124"/>
      <c r="I1708" s="128" t="s">
        <v>5443</v>
      </c>
      <c r="J1708" s="124"/>
      <c r="K1708" s="124"/>
      <c r="L1708" s="124"/>
      <c r="M1708" s="124"/>
      <c r="N1708" s="213">
        <v>407.2</v>
      </c>
      <c r="O1708" s="213">
        <v>0</v>
      </c>
      <c r="P1708" s="124" t="s">
        <v>1315</v>
      </c>
    </row>
    <row r="1709" spans="1:16" ht="76.5">
      <c r="A1709" s="266">
        <v>20</v>
      </c>
      <c r="B1709" s="124"/>
      <c r="C1709" s="125" t="s">
        <v>693</v>
      </c>
      <c r="D1709" s="119">
        <v>43158</v>
      </c>
      <c r="E1709" s="120" t="s">
        <v>4338</v>
      </c>
      <c r="F1709" s="120" t="s">
        <v>15</v>
      </c>
      <c r="G1709" s="120">
        <v>4417</v>
      </c>
      <c r="H1709" s="124"/>
      <c r="I1709" s="128" t="s">
        <v>5444</v>
      </c>
      <c r="J1709" s="124"/>
      <c r="K1709" s="124"/>
      <c r="L1709" s="124"/>
      <c r="M1709" s="124"/>
      <c r="N1709" s="213">
        <v>407.2</v>
      </c>
      <c r="O1709" s="213">
        <v>0</v>
      </c>
      <c r="P1709" s="124" t="s">
        <v>1315</v>
      </c>
    </row>
    <row r="1710" spans="1:16" ht="102">
      <c r="A1710" s="266">
        <v>25</v>
      </c>
      <c r="B1710" s="124"/>
      <c r="C1710" s="125" t="s">
        <v>694</v>
      </c>
      <c r="D1710" s="119">
        <v>43158</v>
      </c>
      <c r="E1710" s="120" t="s">
        <v>4339</v>
      </c>
      <c r="F1710" s="120" t="s">
        <v>15</v>
      </c>
      <c r="G1710" s="120">
        <v>4418</v>
      </c>
      <c r="H1710" s="124"/>
      <c r="I1710" s="128" t="s">
        <v>5445</v>
      </c>
      <c r="J1710" s="124"/>
      <c r="K1710" s="124"/>
      <c r="L1710" s="124"/>
      <c r="M1710" s="124"/>
      <c r="N1710" s="213">
        <v>328.38</v>
      </c>
      <c r="O1710" s="213">
        <v>0</v>
      </c>
      <c r="P1710" s="124" t="s">
        <v>1315</v>
      </c>
    </row>
    <row r="1711" spans="1:16" ht="76.5">
      <c r="A1711" s="266">
        <v>513</v>
      </c>
      <c r="B1711" s="124"/>
      <c r="C1711" s="125" t="s">
        <v>201</v>
      </c>
      <c r="D1711" s="119">
        <v>43158</v>
      </c>
      <c r="E1711" s="120" t="s">
        <v>4340</v>
      </c>
      <c r="F1711" s="120" t="s">
        <v>1316</v>
      </c>
      <c r="G1711" s="120">
        <v>16742445</v>
      </c>
      <c r="H1711" s="124"/>
      <c r="I1711" s="128" t="s">
        <v>5446</v>
      </c>
      <c r="J1711" s="124"/>
      <c r="K1711" s="124"/>
      <c r="L1711" s="124"/>
      <c r="M1711" s="124"/>
      <c r="N1711" s="213">
        <v>42487</v>
      </c>
      <c r="O1711" s="213">
        <v>0</v>
      </c>
      <c r="P1711" s="124" t="s">
        <v>1315</v>
      </c>
    </row>
    <row r="1712" spans="1:16" ht="63.75">
      <c r="A1712" s="266">
        <v>222</v>
      </c>
      <c r="B1712" s="124"/>
      <c r="C1712" s="125" t="s">
        <v>764</v>
      </c>
      <c r="D1712" s="119">
        <v>43158</v>
      </c>
      <c r="E1712" s="120" t="s">
        <v>4341</v>
      </c>
      <c r="F1712" s="120" t="s">
        <v>11</v>
      </c>
      <c r="G1712" s="120">
        <v>914776</v>
      </c>
      <c r="H1712" s="124"/>
      <c r="I1712" s="128" t="s">
        <v>5447</v>
      </c>
      <c r="J1712" s="124"/>
      <c r="K1712" s="124"/>
      <c r="L1712" s="124"/>
      <c r="M1712" s="124"/>
      <c r="N1712" s="213">
        <v>50</v>
      </c>
      <c r="O1712" s="213">
        <v>0</v>
      </c>
      <c r="P1712" s="124" t="s">
        <v>1315</v>
      </c>
    </row>
    <row r="1713" spans="1:16" ht="76.5">
      <c r="A1713" s="266" t="s">
        <v>620</v>
      </c>
      <c r="B1713" s="124"/>
      <c r="C1713" s="125" t="s">
        <v>714</v>
      </c>
      <c r="D1713" s="119">
        <v>43158</v>
      </c>
      <c r="E1713" s="120" t="s">
        <v>4342</v>
      </c>
      <c r="F1713" s="120" t="s">
        <v>13</v>
      </c>
      <c r="G1713" s="120">
        <v>914822</v>
      </c>
      <c r="H1713" s="124"/>
      <c r="I1713" s="128" t="s">
        <v>5448</v>
      </c>
      <c r="J1713" s="124"/>
      <c r="K1713" s="124"/>
      <c r="L1713" s="124"/>
      <c r="M1713" s="124"/>
      <c r="N1713" s="213">
        <v>13066</v>
      </c>
      <c r="O1713" s="213">
        <v>0</v>
      </c>
      <c r="P1713" s="124" t="s">
        <v>1315</v>
      </c>
    </row>
    <row r="1714" spans="1:16" ht="63.75">
      <c r="A1714" s="266">
        <v>513</v>
      </c>
      <c r="B1714" s="124"/>
      <c r="C1714" s="125" t="s">
        <v>201</v>
      </c>
      <c r="D1714" s="119">
        <v>43158</v>
      </c>
      <c r="E1714" s="120" t="s">
        <v>4343</v>
      </c>
      <c r="F1714" s="120" t="s">
        <v>15</v>
      </c>
      <c r="G1714" s="120">
        <v>673159</v>
      </c>
      <c r="H1714" s="124"/>
      <c r="I1714" s="128" t="s">
        <v>5449</v>
      </c>
      <c r="J1714" s="124"/>
      <c r="K1714" s="124"/>
      <c r="L1714" s="124"/>
      <c r="M1714" s="124"/>
      <c r="N1714" s="213">
        <v>50</v>
      </c>
      <c r="O1714" s="213">
        <v>0</v>
      </c>
      <c r="P1714" s="124" t="s">
        <v>1315</v>
      </c>
    </row>
    <row r="1715" spans="1:16" ht="51">
      <c r="A1715" s="266">
        <v>10</v>
      </c>
      <c r="B1715" s="124"/>
      <c r="C1715" s="125" t="s">
        <v>690</v>
      </c>
      <c r="D1715" s="119">
        <v>43159</v>
      </c>
      <c r="E1715" s="120" t="s">
        <v>4344</v>
      </c>
      <c r="F1715" s="120" t="s">
        <v>6</v>
      </c>
      <c r="G1715" s="120">
        <v>674417</v>
      </c>
      <c r="H1715" s="124"/>
      <c r="I1715" s="128" t="s">
        <v>5450</v>
      </c>
      <c r="J1715" s="124"/>
      <c r="K1715" s="124"/>
      <c r="L1715" s="124"/>
      <c r="M1715" s="124"/>
      <c r="N1715" s="213">
        <v>0</v>
      </c>
      <c r="O1715" s="213">
        <v>14397.08</v>
      </c>
      <c r="P1715" s="124" t="s">
        <v>1315</v>
      </c>
    </row>
    <row r="1716" spans="1:16" ht="51">
      <c r="A1716" s="266">
        <v>10</v>
      </c>
      <c r="B1716" s="124"/>
      <c r="C1716" s="125" t="s">
        <v>690</v>
      </c>
      <c r="D1716" s="119">
        <v>43159</v>
      </c>
      <c r="E1716" s="120" t="s">
        <v>4345</v>
      </c>
      <c r="F1716" s="120" t="s">
        <v>6</v>
      </c>
      <c r="G1716" s="120">
        <v>674444</v>
      </c>
      <c r="H1716" s="124"/>
      <c r="I1716" s="128" t="s">
        <v>5451</v>
      </c>
      <c r="J1716" s="124"/>
      <c r="K1716" s="124"/>
      <c r="L1716" s="124"/>
      <c r="M1716" s="124"/>
      <c r="N1716" s="213">
        <v>0</v>
      </c>
      <c r="O1716" s="213">
        <v>74243.100000000006</v>
      </c>
      <c r="P1716" s="124" t="s">
        <v>1315</v>
      </c>
    </row>
    <row r="1717" spans="1:16" ht="51">
      <c r="A1717" s="266">
        <v>10</v>
      </c>
      <c r="B1717" s="124"/>
      <c r="C1717" s="125" t="s">
        <v>690</v>
      </c>
      <c r="D1717" s="119">
        <v>43159</v>
      </c>
      <c r="E1717" s="120" t="s">
        <v>4346</v>
      </c>
      <c r="F1717" s="120" t="s">
        <v>6</v>
      </c>
      <c r="G1717" s="120">
        <v>674446</v>
      </c>
      <c r="H1717" s="124"/>
      <c r="I1717" s="128" t="s">
        <v>5452</v>
      </c>
      <c r="J1717" s="124"/>
      <c r="K1717" s="124"/>
      <c r="L1717" s="124"/>
      <c r="M1717" s="124"/>
      <c r="N1717" s="213">
        <v>0</v>
      </c>
      <c r="O1717" s="213">
        <v>31377.5</v>
      </c>
      <c r="P1717" s="124" t="s">
        <v>1315</v>
      </c>
    </row>
    <row r="1718" spans="1:16" ht="51">
      <c r="A1718" s="266">
        <v>10</v>
      </c>
      <c r="B1718" s="124"/>
      <c r="C1718" s="125" t="s">
        <v>690</v>
      </c>
      <c r="D1718" s="119">
        <v>43159</v>
      </c>
      <c r="E1718" s="120" t="s">
        <v>4347</v>
      </c>
      <c r="F1718" s="120" t="s">
        <v>6</v>
      </c>
      <c r="G1718" s="120">
        <v>674449</v>
      </c>
      <c r="H1718" s="124"/>
      <c r="I1718" s="128" t="s">
        <v>5453</v>
      </c>
      <c r="J1718" s="124"/>
      <c r="K1718" s="124"/>
      <c r="L1718" s="124"/>
      <c r="M1718" s="124"/>
      <c r="N1718" s="213">
        <v>0</v>
      </c>
      <c r="O1718" s="213">
        <v>2820.69</v>
      </c>
      <c r="P1718" s="124" t="s">
        <v>1315</v>
      </c>
    </row>
    <row r="1719" spans="1:16" ht="51">
      <c r="A1719" s="266">
        <v>10</v>
      </c>
      <c r="B1719" s="124"/>
      <c r="C1719" s="125" t="s">
        <v>690</v>
      </c>
      <c r="D1719" s="119">
        <v>43159</v>
      </c>
      <c r="E1719" s="120" t="s">
        <v>4348</v>
      </c>
      <c r="F1719" s="120" t="s">
        <v>6</v>
      </c>
      <c r="G1719" s="120">
        <v>674451</v>
      </c>
      <c r="H1719" s="124"/>
      <c r="I1719" s="128" t="s">
        <v>5454</v>
      </c>
      <c r="J1719" s="124"/>
      <c r="K1719" s="124"/>
      <c r="L1719" s="124"/>
      <c r="M1719" s="124"/>
      <c r="N1719" s="213">
        <v>0</v>
      </c>
      <c r="O1719" s="213">
        <v>6844.7</v>
      </c>
      <c r="P1719" s="124" t="s">
        <v>1315</v>
      </c>
    </row>
    <row r="1720" spans="1:16" ht="51">
      <c r="A1720" s="266">
        <v>10</v>
      </c>
      <c r="B1720" s="124"/>
      <c r="C1720" s="125" t="s">
        <v>690</v>
      </c>
      <c r="D1720" s="119">
        <v>43159</v>
      </c>
      <c r="E1720" s="120" t="s">
        <v>4349</v>
      </c>
      <c r="F1720" s="120" t="s">
        <v>6</v>
      </c>
      <c r="G1720" s="120">
        <v>674458</v>
      </c>
      <c r="H1720" s="124"/>
      <c r="I1720" s="128" t="s">
        <v>5455</v>
      </c>
      <c r="J1720" s="124"/>
      <c r="K1720" s="124"/>
      <c r="L1720" s="124"/>
      <c r="M1720" s="124"/>
      <c r="N1720" s="213">
        <v>0</v>
      </c>
      <c r="O1720" s="213">
        <v>4851.25</v>
      </c>
      <c r="P1720" s="124" t="s">
        <v>1315</v>
      </c>
    </row>
    <row r="1721" spans="1:16" ht="63.75">
      <c r="A1721" s="266">
        <v>312</v>
      </c>
      <c r="B1721" s="124"/>
      <c r="C1721" s="125" t="s">
        <v>809</v>
      </c>
      <c r="D1721" s="119">
        <v>43159</v>
      </c>
      <c r="E1721" s="120" t="s">
        <v>4350</v>
      </c>
      <c r="F1721" s="120" t="s">
        <v>6</v>
      </c>
      <c r="G1721" s="120">
        <v>675037</v>
      </c>
      <c r="H1721" s="124"/>
      <c r="I1721" s="128" t="s">
        <v>5456</v>
      </c>
      <c r="J1721" s="124"/>
      <c r="K1721" s="124"/>
      <c r="L1721" s="124"/>
      <c r="M1721" s="124"/>
      <c r="N1721" s="213">
        <v>0</v>
      </c>
      <c r="O1721" s="213">
        <v>1690156.17</v>
      </c>
      <c r="P1721" s="124" t="s">
        <v>1315</v>
      </c>
    </row>
    <row r="1722" spans="1:16" ht="51">
      <c r="A1722" s="266">
        <v>10</v>
      </c>
      <c r="B1722" s="124"/>
      <c r="C1722" s="125" t="s">
        <v>690</v>
      </c>
      <c r="D1722" s="119">
        <v>43159</v>
      </c>
      <c r="E1722" s="120" t="s">
        <v>4351</v>
      </c>
      <c r="F1722" s="120" t="s">
        <v>6</v>
      </c>
      <c r="G1722" s="120">
        <v>675184</v>
      </c>
      <c r="H1722" s="124"/>
      <c r="I1722" s="128" t="s">
        <v>5457</v>
      </c>
      <c r="J1722" s="124"/>
      <c r="K1722" s="124"/>
      <c r="L1722" s="124"/>
      <c r="M1722" s="124"/>
      <c r="N1722" s="213">
        <v>0</v>
      </c>
      <c r="O1722" s="213">
        <v>20729.62</v>
      </c>
      <c r="P1722" s="124" t="s">
        <v>1315</v>
      </c>
    </row>
    <row r="1723" spans="1:16" ht="76.5">
      <c r="A1723" s="266" t="s">
        <v>619</v>
      </c>
      <c r="B1723" s="124"/>
      <c r="C1723" s="125" t="s">
        <v>713</v>
      </c>
      <c r="D1723" s="119">
        <v>43159</v>
      </c>
      <c r="E1723" s="120" t="s">
        <v>4352</v>
      </c>
      <c r="F1723" s="120" t="s">
        <v>1316</v>
      </c>
      <c r="G1723" s="120">
        <v>16790600</v>
      </c>
      <c r="H1723" s="124"/>
      <c r="I1723" s="128" t="s">
        <v>5458</v>
      </c>
      <c r="J1723" s="124"/>
      <c r="K1723" s="124"/>
      <c r="L1723" s="124"/>
      <c r="M1723" s="124"/>
      <c r="N1723" s="213">
        <v>0</v>
      </c>
      <c r="O1723" s="213">
        <v>115558.18</v>
      </c>
      <c r="P1723" s="124" t="s">
        <v>1315</v>
      </c>
    </row>
    <row r="1724" spans="1:16" ht="76.5">
      <c r="A1724" s="266" t="s">
        <v>619</v>
      </c>
      <c r="B1724" s="124"/>
      <c r="C1724" s="125" t="s">
        <v>713</v>
      </c>
      <c r="D1724" s="119">
        <v>43159</v>
      </c>
      <c r="E1724" s="120" t="s">
        <v>4353</v>
      </c>
      <c r="F1724" s="120" t="s">
        <v>1316</v>
      </c>
      <c r="G1724" s="120">
        <v>16790599</v>
      </c>
      <c r="H1724" s="124"/>
      <c r="I1724" s="128" t="s">
        <v>5459</v>
      </c>
      <c r="J1724" s="124"/>
      <c r="K1724" s="124"/>
      <c r="L1724" s="124"/>
      <c r="M1724" s="124"/>
      <c r="N1724" s="213">
        <v>0</v>
      </c>
      <c r="O1724" s="213">
        <v>10851.56</v>
      </c>
      <c r="P1724" s="124" t="s">
        <v>1315</v>
      </c>
    </row>
    <row r="1725" spans="1:16" ht="76.5">
      <c r="A1725" s="266" t="s">
        <v>619</v>
      </c>
      <c r="B1725" s="124"/>
      <c r="C1725" s="125" t="s">
        <v>713</v>
      </c>
      <c r="D1725" s="119">
        <v>43159</v>
      </c>
      <c r="E1725" s="120" t="s">
        <v>4354</v>
      </c>
      <c r="F1725" s="120" t="s">
        <v>1316</v>
      </c>
      <c r="G1725" s="120">
        <v>16790598</v>
      </c>
      <c r="H1725" s="124"/>
      <c r="I1725" s="128" t="s">
        <v>5460</v>
      </c>
      <c r="J1725" s="124"/>
      <c r="K1725" s="124"/>
      <c r="L1725" s="124"/>
      <c r="M1725" s="124"/>
      <c r="N1725" s="213">
        <v>0</v>
      </c>
      <c r="O1725" s="213">
        <v>5040.34</v>
      </c>
      <c r="P1725" s="124" t="s">
        <v>1315</v>
      </c>
    </row>
    <row r="1726" spans="1:16" ht="51">
      <c r="A1726" s="266" t="s">
        <v>619</v>
      </c>
      <c r="B1726" s="124"/>
      <c r="C1726" s="125" t="s">
        <v>713</v>
      </c>
      <c r="D1726" s="119">
        <v>43159</v>
      </c>
      <c r="E1726" s="120" t="s">
        <v>4355</v>
      </c>
      <c r="F1726" s="120" t="s">
        <v>1316</v>
      </c>
      <c r="G1726" s="120">
        <v>16790603</v>
      </c>
      <c r="H1726" s="124"/>
      <c r="I1726" s="128" t="s">
        <v>5461</v>
      </c>
      <c r="J1726" s="124"/>
      <c r="K1726" s="124"/>
      <c r="L1726" s="124"/>
      <c r="M1726" s="124"/>
      <c r="N1726" s="213">
        <v>0</v>
      </c>
      <c r="O1726" s="213">
        <v>263817.77</v>
      </c>
      <c r="P1726" s="124" t="s">
        <v>1315</v>
      </c>
    </row>
    <row r="1727" spans="1:16" ht="76.5">
      <c r="A1727" s="266" t="s">
        <v>619</v>
      </c>
      <c r="B1727" s="124"/>
      <c r="C1727" s="125" t="s">
        <v>713</v>
      </c>
      <c r="D1727" s="119">
        <v>43159</v>
      </c>
      <c r="E1727" s="120" t="s">
        <v>4356</v>
      </c>
      <c r="F1727" s="120" t="s">
        <v>1316</v>
      </c>
      <c r="G1727" s="120">
        <v>16790602</v>
      </c>
      <c r="H1727" s="124"/>
      <c r="I1727" s="128" t="s">
        <v>5462</v>
      </c>
      <c r="J1727" s="124"/>
      <c r="K1727" s="124"/>
      <c r="L1727" s="124"/>
      <c r="M1727" s="124"/>
      <c r="N1727" s="213">
        <v>0</v>
      </c>
      <c r="O1727" s="213">
        <v>130552.15</v>
      </c>
      <c r="P1727" s="124" t="s">
        <v>1315</v>
      </c>
    </row>
    <row r="1728" spans="1:16" ht="63.75">
      <c r="A1728" s="266" t="s">
        <v>619</v>
      </c>
      <c r="B1728" s="124"/>
      <c r="C1728" s="125" t="s">
        <v>713</v>
      </c>
      <c r="D1728" s="119">
        <v>43159</v>
      </c>
      <c r="E1728" s="120" t="s">
        <v>4357</v>
      </c>
      <c r="F1728" s="120" t="s">
        <v>1316</v>
      </c>
      <c r="G1728" s="120">
        <v>16790604</v>
      </c>
      <c r="H1728" s="124"/>
      <c r="I1728" s="128" t="s">
        <v>5463</v>
      </c>
      <c r="J1728" s="124"/>
      <c r="K1728" s="124"/>
      <c r="L1728" s="124"/>
      <c r="M1728" s="124"/>
      <c r="N1728" s="213">
        <v>0</v>
      </c>
      <c r="O1728" s="213">
        <v>38668.46</v>
      </c>
      <c r="P1728" s="124" t="s">
        <v>1315</v>
      </c>
    </row>
    <row r="1729" spans="1:16" ht="76.5">
      <c r="A1729" s="266" t="s">
        <v>620</v>
      </c>
      <c r="B1729" s="124"/>
      <c r="C1729" s="125" t="s">
        <v>714</v>
      </c>
      <c r="D1729" s="119">
        <v>43159</v>
      </c>
      <c r="E1729" s="120" t="s">
        <v>4358</v>
      </c>
      <c r="F1729" s="120" t="s">
        <v>1256</v>
      </c>
      <c r="G1729" s="120">
        <v>16794713</v>
      </c>
      <c r="H1729" s="124"/>
      <c r="I1729" s="128" t="s">
        <v>5322</v>
      </c>
      <c r="J1729" s="124"/>
      <c r="K1729" s="124"/>
      <c r="L1729" s="124"/>
      <c r="M1729" s="124"/>
      <c r="N1729" s="213">
        <v>0</v>
      </c>
      <c r="O1729" s="213">
        <v>6529</v>
      </c>
      <c r="P1729" s="124" t="s">
        <v>1315</v>
      </c>
    </row>
    <row r="1730" spans="1:16" ht="76.5">
      <c r="A1730" s="266" t="s">
        <v>620</v>
      </c>
      <c r="B1730" s="124"/>
      <c r="C1730" s="125" t="s">
        <v>714</v>
      </c>
      <c r="D1730" s="119">
        <v>43159</v>
      </c>
      <c r="E1730" s="120" t="s">
        <v>4359</v>
      </c>
      <c r="F1730" s="120" t="s">
        <v>6</v>
      </c>
      <c r="G1730" s="120">
        <v>946339</v>
      </c>
      <c r="H1730" s="124"/>
      <c r="I1730" s="128" t="s">
        <v>5464</v>
      </c>
      <c r="J1730" s="124"/>
      <c r="K1730" s="124"/>
      <c r="L1730" s="124"/>
      <c r="M1730" s="124"/>
      <c r="N1730" s="213">
        <v>0</v>
      </c>
      <c r="O1730" s="213">
        <v>15000</v>
      </c>
      <c r="P1730" s="124" t="s">
        <v>1315</v>
      </c>
    </row>
    <row r="1731" spans="1:16">
      <c r="A1731" s="266" t="s">
        <v>1371</v>
      </c>
      <c r="B1731" s="124"/>
      <c r="C1731" s="125" t="s">
        <v>1371</v>
      </c>
      <c r="D1731" s="119">
        <v>43159</v>
      </c>
      <c r="E1731" s="120" t="s">
        <v>4360</v>
      </c>
      <c r="F1731" s="120" t="s">
        <v>13</v>
      </c>
      <c r="G1731" s="120">
        <v>379714</v>
      </c>
      <c r="H1731" s="124"/>
      <c r="I1731" s="128" t="s">
        <v>1398</v>
      </c>
      <c r="J1731" s="124"/>
      <c r="K1731" s="124"/>
      <c r="L1731" s="124"/>
      <c r="M1731" s="124"/>
      <c r="N1731" s="213">
        <v>2687603.12</v>
      </c>
      <c r="O1731" s="213">
        <v>0</v>
      </c>
      <c r="P1731" s="124" t="s">
        <v>1315</v>
      </c>
    </row>
    <row r="1732" spans="1:16">
      <c r="A1732" s="266" t="s">
        <v>1371</v>
      </c>
      <c r="B1732" s="124"/>
      <c r="C1732" s="125" t="s">
        <v>1371</v>
      </c>
      <c r="D1732" s="119">
        <v>43159</v>
      </c>
      <c r="E1732" s="120" t="s">
        <v>4361</v>
      </c>
      <c r="F1732" s="120" t="s">
        <v>13</v>
      </c>
      <c r="G1732" s="120">
        <v>379716</v>
      </c>
      <c r="H1732" s="124"/>
      <c r="I1732" s="128" t="s">
        <v>1398</v>
      </c>
      <c r="J1732" s="124"/>
      <c r="K1732" s="124"/>
      <c r="L1732" s="124"/>
      <c r="M1732" s="124"/>
      <c r="N1732" s="213">
        <v>2687603.12</v>
      </c>
      <c r="O1732" s="213">
        <v>0</v>
      </c>
      <c r="P1732" s="124" t="s">
        <v>1315</v>
      </c>
    </row>
    <row r="1733" spans="1:16">
      <c r="A1733" s="266" t="s">
        <v>1371</v>
      </c>
      <c r="B1733" s="124"/>
      <c r="C1733" s="125" t="s">
        <v>1371</v>
      </c>
      <c r="D1733" s="119">
        <v>43159</v>
      </c>
      <c r="E1733" s="120" t="s">
        <v>4362</v>
      </c>
      <c r="F1733" s="120" t="s">
        <v>13</v>
      </c>
      <c r="G1733" s="120">
        <v>379718</v>
      </c>
      <c r="H1733" s="124"/>
      <c r="I1733" s="128" t="s">
        <v>1398</v>
      </c>
      <c r="J1733" s="124"/>
      <c r="K1733" s="124"/>
      <c r="L1733" s="124"/>
      <c r="M1733" s="124"/>
      <c r="N1733" s="213">
        <v>150443.01999999999</v>
      </c>
      <c r="O1733" s="213">
        <v>0</v>
      </c>
      <c r="P1733" s="124" t="s">
        <v>1315</v>
      </c>
    </row>
    <row r="1734" spans="1:16">
      <c r="A1734" s="266" t="s">
        <v>1371</v>
      </c>
      <c r="B1734" s="124"/>
      <c r="C1734" s="125" t="s">
        <v>1371</v>
      </c>
      <c r="D1734" s="119">
        <v>43159</v>
      </c>
      <c r="E1734" s="120" t="s">
        <v>4363</v>
      </c>
      <c r="F1734" s="120" t="s">
        <v>13</v>
      </c>
      <c r="G1734" s="120">
        <v>379720</v>
      </c>
      <c r="H1734" s="124"/>
      <c r="I1734" s="128" t="s">
        <v>1398</v>
      </c>
      <c r="J1734" s="124"/>
      <c r="K1734" s="124"/>
      <c r="L1734" s="124"/>
      <c r="M1734" s="124"/>
      <c r="N1734" s="213">
        <v>4160014.17</v>
      </c>
      <c r="O1734" s="213">
        <v>0</v>
      </c>
      <c r="P1734" s="124" t="s">
        <v>1315</v>
      </c>
    </row>
    <row r="1735" spans="1:16">
      <c r="A1735" s="266" t="s">
        <v>1371</v>
      </c>
      <c r="B1735" s="124"/>
      <c r="C1735" s="125" t="s">
        <v>1371</v>
      </c>
      <c r="D1735" s="119">
        <v>43159</v>
      </c>
      <c r="E1735" s="120" t="s">
        <v>4364</v>
      </c>
      <c r="F1735" s="120" t="s">
        <v>13</v>
      </c>
      <c r="G1735" s="120">
        <v>379722</v>
      </c>
      <c r="H1735" s="124"/>
      <c r="I1735" s="128" t="s">
        <v>1398</v>
      </c>
      <c r="J1735" s="124"/>
      <c r="K1735" s="124"/>
      <c r="L1735" s="124"/>
      <c r="M1735" s="124"/>
      <c r="N1735" s="213">
        <v>1240360.03</v>
      </c>
      <c r="O1735" s="213">
        <v>0</v>
      </c>
      <c r="P1735" s="124" t="s">
        <v>1315</v>
      </c>
    </row>
    <row r="1736" spans="1:16">
      <c r="A1736" s="266" t="s">
        <v>1371</v>
      </c>
      <c r="B1736" s="124"/>
      <c r="C1736" s="125" t="s">
        <v>1371</v>
      </c>
      <c r="D1736" s="119">
        <v>43159</v>
      </c>
      <c r="E1736" s="120" t="s">
        <v>4365</v>
      </c>
      <c r="F1736" s="120" t="s">
        <v>13</v>
      </c>
      <c r="G1736" s="120">
        <v>379724</v>
      </c>
      <c r="H1736" s="124"/>
      <c r="I1736" s="128" t="s">
        <v>1398</v>
      </c>
      <c r="J1736" s="124"/>
      <c r="K1736" s="124"/>
      <c r="L1736" s="124"/>
      <c r="M1736" s="124"/>
      <c r="N1736" s="213">
        <v>961400.74</v>
      </c>
      <c r="O1736" s="213">
        <v>0</v>
      </c>
      <c r="P1736" s="124" t="s">
        <v>1315</v>
      </c>
    </row>
    <row r="1737" spans="1:16">
      <c r="A1737" s="266" t="s">
        <v>1371</v>
      </c>
      <c r="B1737" s="124"/>
      <c r="C1737" s="125" t="s">
        <v>1371</v>
      </c>
      <c r="D1737" s="119">
        <v>43159</v>
      </c>
      <c r="E1737" s="120" t="s">
        <v>4366</v>
      </c>
      <c r="F1737" s="120" t="s">
        <v>13</v>
      </c>
      <c r="G1737" s="120">
        <v>379726</v>
      </c>
      <c r="H1737" s="124"/>
      <c r="I1737" s="128" t="s">
        <v>1398</v>
      </c>
      <c r="J1737" s="124"/>
      <c r="K1737" s="124"/>
      <c r="L1737" s="124"/>
      <c r="M1737" s="124"/>
      <c r="N1737" s="213">
        <v>2790798.71</v>
      </c>
      <c r="O1737" s="213">
        <v>0</v>
      </c>
      <c r="P1737" s="124" t="s">
        <v>1315</v>
      </c>
    </row>
    <row r="1738" spans="1:16">
      <c r="A1738" s="266" t="s">
        <v>1371</v>
      </c>
      <c r="B1738" s="124"/>
      <c r="C1738" s="125" t="s">
        <v>1371</v>
      </c>
      <c r="D1738" s="119">
        <v>43159</v>
      </c>
      <c r="E1738" s="120" t="s">
        <v>4367</v>
      </c>
      <c r="F1738" s="120" t="s">
        <v>13</v>
      </c>
      <c r="G1738" s="120">
        <v>379728</v>
      </c>
      <c r="H1738" s="124"/>
      <c r="I1738" s="128" t="s">
        <v>1398</v>
      </c>
      <c r="J1738" s="124"/>
      <c r="K1738" s="124"/>
      <c r="L1738" s="124"/>
      <c r="M1738" s="124"/>
      <c r="N1738" s="213">
        <v>2135473.5499999998</v>
      </c>
      <c r="O1738" s="213">
        <v>0</v>
      </c>
      <c r="P1738" s="124" t="s">
        <v>1315</v>
      </c>
    </row>
    <row r="1739" spans="1:16">
      <c r="A1739" s="266" t="s">
        <v>1371</v>
      </c>
      <c r="B1739" s="124"/>
      <c r="C1739" s="125" t="s">
        <v>1371</v>
      </c>
      <c r="D1739" s="119">
        <v>43159</v>
      </c>
      <c r="E1739" s="120" t="s">
        <v>4368</v>
      </c>
      <c r="F1739" s="120" t="s">
        <v>13</v>
      </c>
      <c r="G1739" s="120">
        <v>379730</v>
      </c>
      <c r="H1739" s="124"/>
      <c r="I1739" s="128" t="s">
        <v>1398</v>
      </c>
      <c r="J1739" s="124"/>
      <c r="K1739" s="124"/>
      <c r="L1739" s="124"/>
      <c r="M1739" s="124"/>
      <c r="N1739" s="213">
        <v>2118524.27</v>
      </c>
      <c r="O1739" s="213">
        <v>0</v>
      </c>
      <c r="P1739" s="124" t="s">
        <v>1315</v>
      </c>
    </row>
    <row r="1740" spans="1:16">
      <c r="A1740" s="266" t="s">
        <v>1371</v>
      </c>
      <c r="B1740" s="124"/>
      <c r="C1740" s="125" t="s">
        <v>1371</v>
      </c>
      <c r="D1740" s="119">
        <v>43159</v>
      </c>
      <c r="E1740" s="120" t="s">
        <v>4369</v>
      </c>
      <c r="F1740" s="120" t="s">
        <v>13</v>
      </c>
      <c r="G1740" s="120">
        <v>379732</v>
      </c>
      <c r="H1740" s="124"/>
      <c r="I1740" s="128" t="s">
        <v>1398</v>
      </c>
      <c r="J1740" s="124"/>
      <c r="K1740" s="124"/>
      <c r="L1740" s="124"/>
      <c r="M1740" s="124"/>
      <c r="N1740" s="213">
        <v>1794607.35</v>
      </c>
      <c r="O1740" s="213">
        <v>0</v>
      </c>
      <c r="P1740" s="124" t="s">
        <v>1315</v>
      </c>
    </row>
    <row r="1741" spans="1:16">
      <c r="A1741" s="266" t="s">
        <v>1371</v>
      </c>
      <c r="B1741" s="124"/>
      <c r="C1741" s="125" t="s">
        <v>1371</v>
      </c>
      <c r="D1741" s="119">
        <v>43159</v>
      </c>
      <c r="E1741" s="120" t="s">
        <v>4370</v>
      </c>
      <c r="F1741" s="120" t="s">
        <v>13</v>
      </c>
      <c r="G1741" s="120">
        <v>379734</v>
      </c>
      <c r="H1741" s="124"/>
      <c r="I1741" s="128" t="s">
        <v>1398</v>
      </c>
      <c r="J1741" s="124"/>
      <c r="K1741" s="124"/>
      <c r="L1741" s="124"/>
      <c r="M1741" s="124"/>
      <c r="N1741" s="213">
        <v>2060818.43</v>
      </c>
      <c r="O1741" s="213">
        <v>0</v>
      </c>
      <c r="P1741" s="124" t="s">
        <v>1315</v>
      </c>
    </row>
    <row r="1742" spans="1:16">
      <c r="A1742" s="266" t="s">
        <v>1371</v>
      </c>
      <c r="B1742" s="124"/>
      <c r="C1742" s="125" t="s">
        <v>1371</v>
      </c>
      <c r="D1742" s="119">
        <v>43159</v>
      </c>
      <c r="E1742" s="120" t="s">
        <v>4371</v>
      </c>
      <c r="F1742" s="120" t="s">
        <v>13</v>
      </c>
      <c r="G1742" s="120">
        <v>379736</v>
      </c>
      <c r="H1742" s="124"/>
      <c r="I1742" s="128" t="s">
        <v>1398</v>
      </c>
      <c r="J1742" s="124"/>
      <c r="K1742" s="124"/>
      <c r="L1742" s="124"/>
      <c r="M1742" s="124"/>
      <c r="N1742" s="213">
        <v>17104666.989999998</v>
      </c>
      <c r="O1742" s="213">
        <v>0</v>
      </c>
      <c r="P1742" s="124" t="s">
        <v>1315</v>
      </c>
    </row>
    <row r="1743" spans="1:16">
      <c r="A1743" s="266" t="s">
        <v>1371</v>
      </c>
      <c r="B1743" s="124"/>
      <c r="C1743" s="125" t="s">
        <v>1371</v>
      </c>
      <c r="D1743" s="119">
        <v>43159</v>
      </c>
      <c r="E1743" s="120" t="s">
        <v>4372</v>
      </c>
      <c r="F1743" s="120" t="s">
        <v>13</v>
      </c>
      <c r="G1743" s="120">
        <v>379738</v>
      </c>
      <c r="H1743" s="124"/>
      <c r="I1743" s="128" t="s">
        <v>1398</v>
      </c>
      <c r="J1743" s="124"/>
      <c r="K1743" s="124"/>
      <c r="L1743" s="124"/>
      <c r="M1743" s="124"/>
      <c r="N1743" s="213">
        <v>43502737.200000003</v>
      </c>
      <c r="O1743" s="213">
        <v>0</v>
      </c>
      <c r="P1743" s="124" t="s">
        <v>1315</v>
      </c>
    </row>
    <row r="1744" spans="1:16">
      <c r="A1744" s="266" t="s">
        <v>1371</v>
      </c>
      <c r="B1744" s="124"/>
      <c r="C1744" s="125" t="s">
        <v>1371</v>
      </c>
      <c r="D1744" s="119">
        <v>43159</v>
      </c>
      <c r="E1744" s="120" t="s">
        <v>4373</v>
      </c>
      <c r="F1744" s="120" t="s">
        <v>13</v>
      </c>
      <c r="G1744" s="120">
        <v>379740</v>
      </c>
      <c r="H1744" s="124"/>
      <c r="I1744" s="128" t="s">
        <v>1398</v>
      </c>
      <c r="J1744" s="124"/>
      <c r="K1744" s="124"/>
      <c r="L1744" s="124"/>
      <c r="M1744" s="124"/>
      <c r="N1744" s="213">
        <v>1002.93</v>
      </c>
      <c r="O1744" s="213">
        <v>0</v>
      </c>
      <c r="P1744" s="124" t="s">
        <v>1315</v>
      </c>
    </row>
    <row r="1745" spans="1:16">
      <c r="A1745" s="266" t="s">
        <v>1371</v>
      </c>
      <c r="B1745" s="124"/>
      <c r="C1745" s="125" t="s">
        <v>1371</v>
      </c>
      <c r="D1745" s="119">
        <v>43159</v>
      </c>
      <c r="E1745" s="120" t="s">
        <v>4374</v>
      </c>
      <c r="F1745" s="120" t="s">
        <v>13</v>
      </c>
      <c r="G1745" s="120">
        <v>379742</v>
      </c>
      <c r="H1745" s="124"/>
      <c r="I1745" s="128" t="s">
        <v>1398</v>
      </c>
      <c r="J1745" s="124"/>
      <c r="K1745" s="124"/>
      <c r="L1745" s="124"/>
      <c r="M1745" s="124"/>
      <c r="N1745" s="213">
        <v>15239.42</v>
      </c>
      <c r="O1745" s="213">
        <v>0</v>
      </c>
      <c r="P1745" s="124" t="s">
        <v>1315</v>
      </c>
    </row>
    <row r="1746" spans="1:16">
      <c r="A1746" s="266" t="s">
        <v>1371</v>
      </c>
      <c r="B1746" s="124"/>
      <c r="C1746" s="125" t="s">
        <v>1371</v>
      </c>
      <c r="D1746" s="119">
        <v>43159</v>
      </c>
      <c r="E1746" s="120" t="s">
        <v>4375</v>
      </c>
      <c r="F1746" s="120" t="s">
        <v>13</v>
      </c>
      <c r="G1746" s="120">
        <v>379744</v>
      </c>
      <c r="H1746" s="124"/>
      <c r="I1746" s="128" t="s">
        <v>1398</v>
      </c>
      <c r="J1746" s="124"/>
      <c r="K1746" s="124"/>
      <c r="L1746" s="124"/>
      <c r="M1746" s="124"/>
      <c r="N1746" s="213">
        <v>3568.64</v>
      </c>
      <c r="O1746" s="213">
        <v>0</v>
      </c>
      <c r="P1746" s="124" t="s">
        <v>1315</v>
      </c>
    </row>
    <row r="1747" spans="1:16">
      <c r="A1747" s="266" t="s">
        <v>1371</v>
      </c>
      <c r="B1747" s="124"/>
      <c r="C1747" s="125" t="s">
        <v>1371</v>
      </c>
      <c r="D1747" s="119">
        <v>43159</v>
      </c>
      <c r="E1747" s="120" t="s">
        <v>4376</v>
      </c>
      <c r="F1747" s="120" t="s">
        <v>13</v>
      </c>
      <c r="G1747" s="120">
        <v>379746</v>
      </c>
      <c r="H1747" s="124"/>
      <c r="I1747" s="128" t="s">
        <v>1398</v>
      </c>
      <c r="J1747" s="124"/>
      <c r="K1747" s="124"/>
      <c r="L1747" s="124"/>
      <c r="M1747" s="124"/>
      <c r="N1747" s="213">
        <v>5385.99</v>
      </c>
      <c r="O1747" s="213">
        <v>0</v>
      </c>
      <c r="P1747" s="124" t="s">
        <v>1315</v>
      </c>
    </row>
    <row r="1748" spans="1:16">
      <c r="A1748" s="266" t="s">
        <v>1371</v>
      </c>
      <c r="B1748" s="124"/>
      <c r="C1748" s="125" t="s">
        <v>1371</v>
      </c>
      <c r="D1748" s="119">
        <v>43159</v>
      </c>
      <c r="E1748" s="120" t="s">
        <v>4377</v>
      </c>
      <c r="F1748" s="120" t="s">
        <v>13</v>
      </c>
      <c r="G1748" s="120">
        <v>379748</v>
      </c>
      <c r="H1748" s="124"/>
      <c r="I1748" s="128" t="s">
        <v>1398</v>
      </c>
      <c r="J1748" s="124"/>
      <c r="K1748" s="124"/>
      <c r="L1748" s="124"/>
      <c r="M1748" s="124"/>
      <c r="N1748" s="213">
        <v>43464.07</v>
      </c>
      <c r="O1748" s="213">
        <v>0</v>
      </c>
      <c r="P1748" s="124" t="s">
        <v>1315</v>
      </c>
    </row>
    <row r="1749" spans="1:16">
      <c r="A1749" s="266" t="s">
        <v>1371</v>
      </c>
      <c r="B1749" s="124"/>
      <c r="C1749" s="125" t="s">
        <v>1371</v>
      </c>
      <c r="D1749" s="119">
        <v>43159</v>
      </c>
      <c r="E1749" s="120" t="s">
        <v>4378</v>
      </c>
      <c r="F1749" s="120" t="s">
        <v>13</v>
      </c>
      <c r="G1749" s="120">
        <v>379750</v>
      </c>
      <c r="H1749" s="124"/>
      <c r="I1749" s="128" t="s">
        <v>1398</v>
      </c>
      <c r="J1749" s="124"/>
      <c r="K1749" s="124"/>
      <c r="L1749" s="124"/>
      <c r="M1749" s="124"/>
      <c r="N1749" s="213">
        <v>41856.910000000003</v>
      </c>
      <c r="O1749" s="213">
        <v>0</v>
      </c>
      <c r="P1749" s="124" t="s">
        <v>1315</v>
      </c>
    </row>
    <row r="1750" spans="1:16">
      <c r="A1750" s="266" t="s">
        <v>1371</v>
      </c>
      <c r="B1750" s="124"/>
      <c r="C1750" s="125" t="s">
        <v>1371</v>
      </c>
      <c r="D1750" s="119">
        <v>43159</v>
      </c>
      <c r="E1750" s="120" t="s">
        <v>4379</v>
      </c>
      <c r="F1750" s="120" t="s">
        <v>13</v>
      </c>
      <c r="G1750" s="120">
        <v>379752</v>
      </c>
      <c r="H1750" s="124"/>
      <c r="I1750" s="128" t="s">
        <v>1398</v>
      </c>
      <c r="J1750" s="124"/>
      <c r="K1750" s="124"/>
      <c r="L1750" s="124"/>
      <c r="M1750" s="124"/>
      <c r="N1750" s="213">
        <v>49985.87</v>
      </c>
      <c r="O1750" s="213">
        <v>0</v>
      </c>
      <c r="P1750" s="124" t="s">
        <v>1315</v>
      </c>
    </row>
    <row r="1751" spans="1:16">
      <c r="A1751" s="266" t="s">
        <v>1371</v>
      </c>
      <c r="B1751" s="124"/>
      <c r="C1751" s="125" t="s">
        <v>1371</v>
      </c>
      <c r="D1751" s="119">
        <v>43159</v>
      </c>
      <c r="E1751" s="120" t="s">
        <v>4380</v>
      </c>
      <c r="F1751" s="120" t="s">
        <v>13</v>
      </c>
      <c r="G1751" s="120">
        <v>379754</v>
      </c>
      <c r="H1751" s="124"/>
      <c r="I1751" s="128" t="s">
        <v>1398</v>
      </c>
      <c r="J1751" s="124"/>
      <c r="K1751" s="124"/>
      <c r="L1751" s="124"/>
      <c r="M1751" s="124"/>
      <c r="N1751" s="213">
        <v>1817.35</v>
      </c>
      <c r="O1751" s="213">
        <v>0</v>
      </c>
      <c r="P1751" s="124" t="s">
        <v>1315</v>
      </c>
    </row>
    <row r="1752" spans="1:16">
      <c r="A1752" s="266" t="s">
        <v>1371</v>
      </c>
      <c r="B1752" s="124"/>
      <c r="C1752" s="125" t="s">
        <v>1371</v>
      </c>
      <c r="D1752" s="119">
        <v>43159</v>
      </c>
      <c r="E1752" s="120" t="s">
        <v>4381</v>
      </c>
      <c r="F1752" s="120" t="s">
        <v>13</v>
      </c>
      <c r="G1752" s="120">
        <v>379756</v>
      </c>
      <c r="H1752" s="124"/>
      <c r="I1752" s="128" t="s">
        <v>1398</v>
      </c>
      <c r="J1752" s="124"/>
      <c r="K1752" s="124"/>
      <c r="L1752" s="124"/>
      <c r="M1752" s="124"/>
      <c r="N1752" s="213">
        <v>14123.51</v>
      </c>
      <c r="O1752" s="213">
        <v>0</v>
      </c>
      <c r="P1752" s="124" t="s">
        <v>1315</v>
      </c>
    </row>
    <row r="1753" spans="1:16">
      <c r="A1753" s="266" t="s">
        <v>1371</v>
      </c>
      <c r="B1753" s="124"/>
      <c r="C1753" s="125" t="s">
        <v>1371</v>
      </c>
      <c r="D1753" s="119">
        <v>43159</v>
      </c>
      <c r="E1753" s="120" t="s">
        <v>4382</v>
      </c>
      <c r="F1753" s="120" t="s">
        <v>13</v>
      </c>
      <c r="G1753" s="120">
        <v>379758</v>
      </c>
      <c r="H1753" s="124"/>
      <c r="I1753" s="128" t="s">
        <v>1398</v>
      </c>
      <c r="J1753" s="124"/>
      <c r="K1753" s="124"/>
      <c r="L1753" s="124"/>
      <c r="M1753" s="124"/>
      <c r="N1753" s="213">
        <v>906859.55</v>
      </c>
      <c r="O1753" s="213">
        <v>0</v>
      </c>
      <c r="P1753" s="124" t="s">
        <v>1315</v>
      </c>
    </row>
    <row r="1754" spans="1:16">
      <c r="A1754" s="266" t="s">
        <v>1371</v>
      </c>
      <c r="B1754" s="124"/>
      <c r="C1754" s="125" t="s">
        <v>1371</v>
      </c>
      <c r="D1754" s="119">
        <v>43159</v>
      </c>
      <c r="E1754" s="120" t="s">
        <v>4383</v>
      </c>
      <c r="F1754" s="120" t="s">
        <v>13</v>
      </c>
      <c r="G1754" s="120">
        <v>379760</v>
      </c>
      <c r="H1754" s="124"/>
      <c r="I1754" s="128" t="s">
        <v>1398</v>
      </c>
      <c r="J1754" s="124"/>
      <c r="K1754" s="124"/>
      <c r="L1754" s="124"/>
      <c r="M1754" s="124"/>
      <c r="N1754" s="213">
        <v>17445070.829999998</v>
      </c>
      <c r="O1754" s="213">
        <v>0</v>
      </c>
      <c r="P1754" s="124" t="s">
        <v>1315</v>
      </c>
    </row>
    <row r="1755" spans="1:16">
      <c r="A1755" s="266" t="s">
        <v>1371</v>
      </c>
      <c r="B1755" s="124"/>
      <c r="C1755" s="125" t="s">
        <v>1371</v>
      </c>
      <c r="D1755" s="119">
        <v>43159</v>
      </c>
      <c r="E1755" s="120" t="s">
        <v>4384</v>
      </c>
      <c r="F1755" s="120" t="s">
        <v>13</v>
      </c>
      <c r="G1755" s="120">
        <v>379762</v>
      </c>
      <c r="H1755" s="124"/>
      <c r="I1755" s="128" t="s">
        <v>1398</v>
      </c>
      <c r="J1755" s="124"/>
      <c r="K1755" s="124"/>
      <c r="L1755" s="124"/>
      <c r="M1755" s="124"/>
      <c r="N1755" s="213">
        <v>21934052.460000001</v>
      </c>
      <c r="O1755" s="213">
        <v>0</v>
      </c>
      <c r="P1755" s="124" t="s">
        <v>1315</v>
      </c>
    </row>
    <row r="1756" spans="1:16">
      <c r="A1756" s="266" t="s">
        <v>1371</v>
      </c>
      <c r="B1756" s="124"/>
      <c r="C1756" s="125" t="s">
        <v>1371</v>
      </c>
      <c r="D1756" s="119">
        <v>43159</v>
      </c>
      <c r="E1756" s="120" t="s">
        <v>4385</v>
      </c>
      <c r="F1756" s="120" t="s">
        <v>13</v>
      </c>
      <c r="G1756" s="120">
        <v>379764</v>
      </c>
      <c r="H1756" s="124"/>
      <c r="I1756" s="128" t="s">
        <v>1398</v>
      </c>
      <c r="J1756" s="124"/>
      <c r="K1756" s="124"/>
      <c r="L1756" s="124"/>
      <c r="M1756" s="124"/>
      <c r="N1756" s="213">
        <v>8447863</v>
      </c>
      <c r="O1756" s="213">
        <v>0</v>
      </c>
      <c r="P1756" s="124" t="s">
        <v>1315</v>
      </c>
    </row>
    <row r="1757" spans="1:16">
      <c r="A1757" s="266" t="s">
        <v>1371</v>
      </c>
      <c r="B1757" s="124"/>
      <c r="C1757" s="125" t="s">
        <v>1371</v>
      </c>
      <c r="D1757" s="119">
        <v>43159</v>
      </c>
      <c r="E1757" s="120" t="s">
        <v>4386</v>
      </c>
      <c r="F1757" s="120" t="s">
        <v>13</v>
      </c>
      <c r="G1757" s="120">
        <v>379766</v>
      </c>
      <c r="H1757" s="124"/>
      <c r="I1757" s="128" t="s">
        <v>1398</v>
      </c>
      <c r="J1757" s="124"/>
      <c r="K1757" s="124"/>
      <c r="L1757" s="124"/>
      <c r="M1757" s="124"/>
      <c r="N1757" s="213">
        <v>101216369.06999999</v>
      </c>
      <c r="O1757" s="213">
        <v>0</v>
      </c>
      <c r="P1757" s="124" t="s">
        <v>1315</v>
      </c>
    </row>
    <row r="1758" spans="1:16">
      <c r="A1758" s="266" t="s">
        <v>1371</v>
      </c>
      <c r="B1758" s="124"/>
      <c r="C1758" s="125" t="s">
        <v>1371</v>
      </c>
      <c r="D1758" s="119">
        <v>43159</v>
      </c>
      <c r="E1758" s="120" t="s">
        <v>4387</v>
      </c>
      <c r="F1758" s="120" t="s">
        <v>13</v>
      </c>
      <c r="G1758" s="120">
        <v>379768</v>
      </c>
      <c r="H1758" s="124"/>
      <c r="I1758" s="128" t="s">
        <v>1398</v>
      </c>
      <c r="J1758" s="124"/>
      <c r="K1758" s="124"/>
      <c r="L1758" s="124"/>
      <c r="M1758" s="124"/>
      <c r="N1758" s="213">
        <v>7497881.4199999999</v>
      </c>
      <c r="O1758" s="213">
        <v>0</v>
      </c>
      <c r="P1758" s="124" t="s">
        <v>1315</v>
      </c>
    </row>
    <row r="1759" spans="1:16">
      <c r="A1759" s="266" t="s">
        <v>1371</v>
      </c>
      <c r="B1759" s="124"/>
      <c r="C1759" s="125" t="s">
        <v>1371</v>
      </c>
      <c r="D1759" s="119">
        <v>43159</v>
      </c>
      <c r="E1759" s="120" t="s">
        <v>4388</v>
      </c>
      <c r="F1759" s="120" t="s">
        <v>13</v>
      </c>
      <c r="G1759" s="120">
        <v>379770</v>
      </c>
      <c r="H1759" s="124"/>
      <c r="I1759" s="128" t="s">
        <v>1398</v>
      </c>
      <c r="J1759" s="124"/>
      <c r="K1759" s="124"/>
      <c r="L1759" s="124"/>
      <c r="M1759" s="124"/>
      <c r="N1759" s="213">
        <v>10097.299999999999</v>
      </c>
      <c r="O1759" s="213">
        <v>0</v>
      </c>
      <c r="P1759" s="124" t="s">
        <v>1315</v>
      </c>
    </row>
    <row r="1760" spans="1:16">
      <c r="A1760" s="266" t="s">
        <v>1371</v>
      </c>
      <c r="B1760" s="124"/>
      <c r="C1760" s="125" t="s">
        <v>1371</v>
      </c>
      <c r="D1760" s="119">
        <v>43159</v>
      </c>
      <c r="E1760" s="120" t="s">
        <v>4389</v>
      </c>
      <c r="F1760" s="120" t="s">
        <v>13</v>
      </c>
      <c r="G1760" s="120">
        <v>379772</v>
      </c>
      <c r="H1760" s="124"/>
      <c r="I1760" s="128" t="s">
        <v>1398</v>
      </c>
      <c r="J1760" s="124"/>
      <c r="K1760" s="124"/>
      <c r="L1760" s="124"/>
      <c r="M1760" s="124"/>
      <c r="N1760" s="213">
        <v>15824.58</v>
      </c>
      <c r="O1760" s="213">
        <v>0</v>
      </c>
      <c r="P1760" s="124" t="s">
        <v>1315</v>
      </c>
    </row>
    <row r="1761" spans="1:16">
      <c r="A1761" s="266" t="s">
        <v>1371</v>
      </c>
      <c r="B1761" s="124"/>
      <c r="C1761" s="125" t="s">
        <v>1371</v>
      </c>
      <c r="D1761" s="119">
        <v>43159</v>
      </c>
      <c r="E1761" s="120" t="s">
        <v>4390</v>
      </c>
      <c r="F1761" s="120" t="s">
        <v>13</v>
      </c>
      <c r="G1761" s="120">
        <v>379774</v>
      </c>
      <c r="H1761" s="124"/>
      <c r="I1761" s="128" t="s">
        <v>1398</v>
      </c>
      <c r="J1761" s="124"/>
      <c r="K1761" s="124"/>
      <c r="L1761" s="124"/>
      <c r="M1761" s="124"/>
      <c r="N1761" s="213">
        <v>290018.23</v>
      </c>
      <c r="O1761" s="213">
        <v>0</v>
      </c>
      <c r="P1761" s="124" t="s">
        <v>1315</v>
      </c>
    </row>
    <row r="1762" spans="1:16">
      <c r="A1762" s="266" t="s">
        <v>1371</v>
      </c>
      <c r="B1762" s="124"/>
      <c r="C1762" s="125" t="s">
        <v>1371</v>
      </c>
      <c r="D1762" s="119">
        <v>43159</v>
      </c>
      <c r="E1762" s="120" t="s">
        <v>4391</v>
      </c>
      <c r="F1762" s="120" t="s">
        <v>13</v>
      </c>
      <c r="G1762" s="120">
        <v>379776</v>
      </c>
      <c r="H1762" s="124"/>
      <c r="I1762" s="128" t="s">
        <v>1398</v>
      </c>
      <c r="J1762" s="124"/>
      <c r="K1762" s="124"/>
      <c r="L1762" s="124"/>
      <c r="M1762" s="124"/>
      <c r="N1762" s="213">
        <v>3554.03</v>
      </c>
      <c r="O1762" s="213">
        <v>0</v>
      </c>
      <c r="P1762" s="124" t="s">
        <v>1315</v>
      </c>
    </row>
    <row r="1763" spans="1:16">
      <c r="A1763" s="266" t="s">
        <v>1371</v>
      </c>
      <c r="B1763" s="124"/>
      <c r="C1763" s="125" t="s">
        <v>1371</v>
      </c>
      <c r="D1763" s="119">
        <v>43159</v>
      </c>
      <c r="E1763" s="120" t="s">
        <v>4392</v>
      </c>
      <c r="F1763" s="120" t="s">
        <v>13</v>
      </c>
      <c r="G1763" s="120">
        <v>379778</v>
      </c>
      <c r="H1763" s="124"/>
      <c r="I1763" s="128" t="s">
        <v>1398</v>
      </c>
      <c r="J1763" s="124"/>
      <c r="K1763" s="124"/>
      <c r="L1763" s="124"/>
      <c r="M1763" s="124"/>
      <c r="N1763" s="213">
        <v>15239.42</v>
      </c>
      <c r="O1763" s="213">
        <v>0</v>
      </c>
      <c r="P1763" s="124" t="s">
        <v>1315</v>
      </c>
    </row>
    <row r="1764" spans="1:16">
      <c r="A1764" s="266" t="s">
        <v>1371</v>
      </c>
      <c r="B1764" s="124"/>
      <c r="C1764" s="125" t="s">
        <v>1371</v>
      </c>
      <c r="D1764" s="119">
        <v>43159</v>
      </c>
      <c r="E1764" s="120" t="s">
        <v>4393</v>
      </c>
      <c r="F1764" s="120" t="s">
        <v>13</v>
      </c>
      <c r="G1764" s="120">
        <v>379780</v>
      </c>
      <c r="H1764" s="124"/>
      <c r="I1764" s="128" t="s">
        <v>1398</v>
      </c>
      <c r="J1764" s="124"/>
      <c r="K1764" s="124"/>
      <c r="L1764" s="124"/>
      <c r="M1764" s="124"/>
      <c r="N1764" s="213">
        <v>15239.42</v>
      </c>
      <c r="O1764" s="213">
        <v>0</v>
      </c>
      <c r="P1764" s="124" t="s">
        <v>1315</v>
      </c>
    </row>
    <row r="1765" spans="1:16">
      <c r="A1765" s="266" t="s">
        <v>1371</v>
      </c>
      <c r="B1765" s="124"/>
      <c r="C1765" s="125" t="s">
        <v>1371</v>
      </c>
      <c r="D1765" s="119">
        <v>43159</v>
      </c>
      <c r="E1765" s="120" t="s">
        <v>4394</v>
      </c>
      <c r="F1765" s="120" t="s">
        <v>13</v>
      </c>
      <c r="G1765" s="120">
        <v>379782</v>
      </c>
      <c r="H1765" s="124"/>
      <c r="I1765" s="128" t="s">
        <v>1398</v>
      </c>
      <c r="J1765" s="124"/>
      <c r="K1765" s="124"/>
      <c r="L1765" s="124"/>
      <c r="M1765" s="124"/>
      <c r="N1765" s="213">
        <v>15239.42</v>
      </c>
      <c r="O1765" s="213">
        <v>0</v>
      </c>
      <c r="P1765" s="124" t="s">
        <v>1315</v>
      </c>
    </row>
    <row r="1766" spans="1:16">
      <c r="A1766" s="266" t="s">
        <v>1371</v>
      </c>
      <c r="B1766" s="124"/>
      <c r="C1766" s="125" t="s">
        <v>1371</v>
      </c>
      <c r="D1766" s="119">
        <v>43159</v>
      </c>
      <c r="E1766" s="120" t="s">
        <v>4395</v>
      </c>
      <c r="F1766" s="120" t="s">
        <v>13</v>
      </c>
      <c r="G1766" s="120">
        <v>379784</v>
      </c>
      <c r="H1766" s="124"/>
      <c r="I1766" s="128" t="s">
        <v>1398</v>
      </c>
      <c r="J1766" s="124"/>
      <c r="K1766" s="124"/>
      <c r="L1766" s="124"/>
      <c r="M1766" s="124"/>
      <c r="N1766" s="213">
        <v>15239.42</v>
      </c>
      <c r="O1766" s="213">
        <v>0</v>
      </c>
      <c r="P1766" s="124" t="s">
        <v>1315</v>
      </c>
    </row>
    <row r="1767" spans="1:16">
      <c r="A1767" s="266" t="s">
        <v>1371</v>
      </c>
      <c r="B1767" s="124"/>
      <c r="C1767" s="125" t="s">
        <v>1371</v>
      </c>
      <c r="D1767" s="119">
        <v>43159</v>
      </c>
      <c r="E1767" s="120" t="s">
        <v>4396</v>
      </c>
      <c r="F1767" s="120" t="s">
        <v>13</v>
      </c>
      <c r="G1767" s="120">
        <v>379786</v>
      </c>
      <c r="H1767" s="124"/>
      <c r="I1767" s="128" t="s">
        <v>1398</v>
      </c>
      <c r="J1767" s="124"/>
      <c r="K1767" s="124"/>
      <c r="L1767" s="124"/>
      <c r="M1767" s="124"/>
      <c r="N1767" s="213">
        <v>5592.75</v>
      </c>
      <c r="O1767" s="213">
        <v>0</v>
      </c>
      <c r="P1767" s="124" t="s">
        <v>1315</v>
      </c>
    </row>
    <row r="1768" spans="1:16">
      <c r="A1768" s="266" t="s">
        <v>1371</v>
      </c>
      <c r="B1768" s="124"/>
      <c r="C1768" s="125" t="s">
        <v>1371</v>
      </c>
      <c r="D1768" s="119">
        <v>43159</v>
      </c>
      <c r="E1768" s="120" t="s">
        <v>4397</v>
      </c>
      <c r="F1768" s="120" t="s">
        <v>13</v>
      </c>
      <c r="G1768" s="120">
        <v>379788</v>
      </c>
      <c r="H1768" s="124"/>
      <c r="I1768" s="128" t="s">
        <v>1398</v>
      </c>
      <c r="J1768" s="124"/>
      <c r="K1768" s="124"/>
      <c r="L1768" s="124"/>
      <c r="M1768" s="124"/>
      <c r="N1768" s="213">
        <v>354.46</v>
      </c>
      <c r="O1768" s="213">
        <v>0</v>
      </c>
      <c r="P1768" s="124" t="s">
        <v>1315</v>
      </c>
    </row>
    <row r="1769" spans="1:16">
      <c r="A1769" s="266" t="s">
        <v>1371</v>
      </c>
      <c r="B1769" s="124"/>
      <c r="C1769" s="125" t="s">
        <v>1371</v>
      </c>
      <c r="D1769" s="119">
        <v>43159</v>
      </c>
      <c r="E1769" s="120" t="s">
        <v>4398</v>
      </c>
      <c r="F1769" s="120" t="s">
        <v>13</v>
      </c>
      <c r="G1769" s="120">
        <v>379790</v>
      </c>
      <c r="H1769" s="124"/>
      <c r="I1769" s="128" t="s">
        <v>1398</v>
      </c>
      <c r="J1769" s="124"/>
      <c r="K1769" s="124"/>
      <c r="L1769" s="124"/>
      <c r="M1769" s="124"/>
      <c r="N1769" s="213">
        <v>1256.07</v>
      </c>
      <c r="O1769" s="213">
        <v>0</v>
      </c>
      <c r="P1769" s="124" t="s">
        <v>1315</v>
      </c>
    </row>
    <row r="1770" spans="1:16">
      <c r="A1770" s="266" t="s">
        <v>1371</v>
      </c>
      <c r="B1770" s="124"/>
      <c r="C1770" s="125" t="s">
        <v>1371</v>
      </c>
      <c r="D1770" s="119">
        <v>43159</v>
      </c>
      <c r="E1770" s="120" t="s">
        <v>4399</v>
      </c>
      <c r="F1770" s="120" t="s">
        <v>13</v>
      </c>
      <c r="G1770" s="120">
        <v>379792</v>
      </c>
      <c r="H1770" s="124"/>
      <c r="I1770" s="128" t="s">
        <v>1398</v>
      </c>
      <c r="J1770" s="124"/>
      <c r="K1770" s="124"/>
      <c r="L1770" s="124"/>
      <c r="M1770" s="124"/>
      <c r="N1770" s="213">
        <v>5385.99</v>
      </c>
      <c r="O1770" s="213">
        <v>0</v>
      </c>
      <c r="P1770" s="124" t="s">
        <v>1315</v>
      </c>
    </row>
    <row r="1771" spans="1:16">
      <c r="A1771" s="266" t="s">
        <v>1371</v>
      </c>
      <c r="B1771" s="124"/>
      <c r="C1771" s="125" t="s">
        <v>1371</v>
      </c>
      <c r="D1771" s="119">
        <v>43159</v>
      </c>
      <c r="E1771" s="120" t="s">
        <v>4400</v>
      </c>
      <c r="F1771" s="120" t="s">
        <v>13</v>
      </c>
      <c r="G1771" s="120">
        <v>379794</v>
      </c>
      <c r="H1771" s="124"/>
      <c r="I1771" s="128" t="s">
        <v>1398</v>
      </c>
      <c r="J1771" s="124"/>
      <c r="K1771" s="124"/>
      <c r="L1771" s="124"/>
      <c r="M1771" s="124"/>
      <c r="N1771" s="213">
        <v>5385.99</v>
      </c>
      <c r="O1771" s="213">
        <v>0</v>
      </c>
      <c r="P1771" s="124" t="s">
        <v>1315</v>
      </c>
    </row>
    <row r="1772" spans="1:16">
      <c r="A1772" s="266" t="s">
        <v>1371</v>
      </c>
      <c r="B1772" s="124"/>
      <c r="C1772" s="125" t="s">
        <v>1371</v>
      </c>
      <c r="D1772" s="119">
        <v>43159</v>
      </c>
      <c r="E1772" s="120" t="s">
        <v>4401</v>
      </c>
      <c r="F1772" s="120" t="s">
        <v>13</v>
      </c>
      <c r="G1772" s="120">
        <v>379796</v>
      </c>
      <c r="H1772" s="124"/>
      <c r="I1772" s="128" t="s">
        <v>1398</v>
      </c>
      <c r="J1772" s="124"/>
      <c r="K1772" s="124"/>
      <c r="L1772" s="124"/>
      <c r="M1772" s="124"/>
      <c r="N1772" s="213">
        <v>5385.99</v>
      </c>
      <c r="O1772" s="213">
        <v>0</v>
      </c>
      <c r="P1772" s="124" t="s">
        <v>1315</v>
      </c>
    </row>
    <row r="1773" spans="1:16">
      <c r="A1773" s="266" t="s">
        <v>1371</v>
      </c>
      <c r="B1773" s="124"/>
      <c r="C1773" s="125" t="s">
        <v>1371</v>
      </c>
      <c r="D1773" s="119">
        <v>43159</v>
      </c>
      <c r="E1773" s="120" t="s">
        <v>4402</v>
      </c>
      <c r="F1773" s="120" t="s">
        <v>13</v>
      </c>
      <c r="G1773" s="120">
        <v>379798</v>
      </c>
      <c r="H1773" s="124"/>
      <c r="I1773" s="128" t="s">
        <v>1398</v>
      </c>
      <c r="J1773" s="124"/>
      <c r="K1773" s="124"/>
      <c r="L1773" s="124"/>
      <c r="M1773" s="124"/>
      <c r="N1773" s="213">
        <v>5385.99</v>
      </c>
      <c r="O1773" s="213">
        <v>0</v>
      </c>
      <c r="P1773" s="124" t="s">
        <v>1315</v>
      </c>
    </row>
    <row r="1774" spans="1:16">
      <c r="A1774" s="266" t="s">
        <v>1371</v>
      </c>
      <c r="B1774" s="124"/>
      <c r="C1774" s="125" t="s">
        <v>1371</v>
      </c>
      <c r="D1774" s="119">
        <v>43159</v>
      </c>
      <c r="E1774" s="120" t="s">
        <v>4403</v>
      </c>
      <c r="F1774" s="120" t="s">
        <v>13</v>
      </c>
      <c r="G1774" s="120">
        <v>379800</v>
      </c>
      <c r="H1774" s="124"/>
      <c r="I1774" s="128" t="s">
        <v>1398</v>
      </c>
      <c r="J1774" s="124"/>
      <c r="K1774" s="124"/>
      <c r="L1774" s="124"/>
      <c r="M1774" s="124"/>
      <c r="N1774" s="213">
        <v>27733.4</v>
      </c>
      <c r="O1774" s="213">
        <v>0</v>
      </c>
      <c r="P1774" s="124" t="s">
        <v>1315</v>
      </c>
    </row>
    <row r="1775" spans="1:16">
      <c r="A1775" s="266" t="s">
        <v>1371</v>
      </c>
      <c r="B1775" s="124"/>
      <c r="C1775" s="125" t="s">
        <v>1371</v>
      </c>
      <c r="D1775" s="119">
        <v>43159</v>
      </c>
      <c r="E1775" s="120" t="s">
        <v>4404</v>
      </c>
      <c r="F1775" s="120" t="s">
        <v>13</v>
      </c>
      <c r="G1775" s="120">
        <v>379802</v>
      </c>
      <c r="H1775" s="124"/>
      <c r="I1775" s="128" t="s">
        <v>1398</v>
      </c>
      <c r="J1775" s="124"/>
      <c r="K1775" s="124"/>
      <c r="L1775" s="124"/>
      <c r="M1775" s="124"/>
      <c r="N1775" s="213">
        <v>2754.7</v>
      </c>
      <c r="O1775" s="213">
        <v>0</v>
      </c>
      <c r="P1775" s="124" t="s">
        <v>1315</v>
      </c>
    </row>
    <row r="1776" spans="1:16">
      <c r="A1776" s="266" t="s">
        <v>1371</v>
      </c>
      <c r="B1776" s="124"/>
      <c r="C1776" s="125" t="s">
        <v>1371</v>
      </c>
      <c r="D1776" s="119">
        <v>43159</v>
      </c>
      <c r="E1776" s="120" t="s">
        <v>4405</v>
      </c>
      <c r="F1776" s="120" t="s">
        <v>13</v>
      </c>
      <c r="G1776" s="120">
        <v>379804</v>
      </c>
      <c r="H1776" s="124"/>
      <c r="I1776" s="128" t="s">
        <v>1398</v>
      </c>
      <c r="J1776" s="124"/>
      <c r="K1776" s="124"/>
      <c r="L1776" s="124"/>
      <c r="M1776" s="124"/>
      <c r="N1776" s="213">
        <v>9761.57</v>
      </c>
      <c r="O1776" s="213">
        <v>0</v>
      </c>
      <c r="P1776" s="124" t="s">
        <v>1315</v>
      </c>
    </row>
    <row r="1777" spans="1:16">
      <c r="A1777" s="266" t="s">
        <v>1371</v>
      </c>
      <c r="B1777" s="124"/>
      <c r="C1777" s="125" t="s">
        <v>1371</v>
      </c>
      <c r="D1777" s="119">
        <v>43159</v>
      </c>
      <c r="E1777" s="120" t="s">
        <v>4406</v>
      </c>
      <c r="F1777" s="120" t="s">
        <v>13</v>
      </c>
      <c r="G1777" s="120">
        <v>379806</v>
      </c>
      <c r="H1777" s="124"/>
      <c r="I1777" s="128" t="s">
        <v>1398</v>
      </c>
      <c r="J1777" s="124"/>
      <c r="K1777" s="124"/>
      <c r="L1777" s="124"/>
      <c r="M1777" s="124"/>
      <c r="N1777" s="213">
        <v>41856.910000000003</v>
      </c>
      <c r="O1777" s="213">
        <v>0</v>
      </c>
      <c r="P1777" s="124" t="s">
        <v>1315</v>
      </c>
    </row>
    <row r="1778" spans="1:16">
      <c r="A1778" s="266" t="s">
        <v>1371</v>
      </c>
      <c r="B1778" s="124"/>
      <c r="C1778" s="125" t="s">
        <v>1371</v>
      </c>
      <c r="D1778" s="119">
        <v>43159</v>
      </c>
      <c r="E1778" s="120" t="s">
        <v>4407</v>
      </c>
      <c r="F1778" s="120" t="s">
        <v>13</v>
      </c>
      <c r="G1778" s="120">
        <v>379808</v>
      </c>
      <c r="H1778" s="124"/>
      <c r="I1778" s="128" t="s">
        <v>1398</v>
      </c>
      <c r="J1778" s="124"/>
      <c r="K1778" s="124"/>
      <c r="L1778" s="124"/>
      <c r="M1778" s="124"/>
      <c r="N1778" s="213">
        <v>41856.910000000003</v>
      </c>
      <c r="O1778" s="213">
        <v>0</v>
      </c>
      <c r="P1778" s="124" t="s">
        <v>1315</v>
      </c>
    </row>
    <row r="1779" spans="1:16">
      <c r="A1779" s="266" t="s">
        <v>1371</v>
      </c>
      <c r="B1779" s="124"/>
      <c r="C1779" s="125" t="s">
        <v>1371</v>
      </c>
      <c r="D1779" s="119">
        <v>43159</v>
      </c>
      <c r="E1779" s="120" t="s">
        <v>4408</v>
      </c>
      <c r="F1779" s="120" t="s">
        <v>13</v>
      </c>
      <c r="G1779" s="120">
        <v>379810</v>
      </c>
      <c r="H1779" s="124"/>
      <c r="I1779" s="128" t="s">
        <v>1398</v>
      </c>
      <c r="J1779" s="124"/>
      <c r="K1779" s="124"/>
      <c r="L1779" s="124"/>
      <c r="M1779" s="124"/>
      <c r="N1779" s="213">
        <v>41856.910000000003</v>
      </c>
      <c r="O1779" s="213">
        <v>0</v>
      </c>
      <c r="P1779" s="124" t="s">
        <v>1315</v>
      </c>
    </row>
    <row r="1780" spans="1:16">
      <c r="A1780" s="266" t="s">
        <v>1371</v>
      </c>
      <c r="B1780" s="124"/>
      <c r="C1780" s="125" t="s">
        <v>1371</v>
      </c>
      <c r="D1780" s="119">
        <v>43159</v>
      </c>
      <c r="E1780" s="120" t="s">
        <v>4409</v>
      </c>
      <c r="F1780" s="120" t="s">
        <v>13</v>
      </c>
      <c r="G1780" s="120">
        <v>379812</v>
      </c>
      <c r="H1780" s="124"/>
      <c r="I1780" s="128" t="s">
        <v>1398</v>
      </c>
      <c r="J1780" s="124"/>
      <c r="K1780" s="124"/>
      <c r="L1780" s="124"/>
      <c r="M1780" s="124"/>
      <c r="N1780" s="213">
        <v>41856.910000000003</v>
      </c>
      <c r="O1780" s="213">
        <v>0</v>
      </c>
      <c r="P1780" s="124" t="s">
        <v>1315</v>
      </c>
    </row>
    <row r="1781" spans="1:16">
      <c r="A1781" s="266" t="s">
        <v>1371</v>
      </c>
      <c r="B1781" s="124"/>
      <c r="C1781" s="125" t="s">
        <v>1371</v>
      </c>
      <c r="D1781" s="119">
        <v>43159</v>
      </c>
      <c r="E1781" s="120" t="s">
        <v>4410</v>
      </c>
      <c r="F1781" s="120" t="s">
        <v>13</v>
      </c>
      <c r="G1781" s="120">
        <v>379814</v>
      </c>
      <c r="H1781" s="124"/>
      <c r="I1781" s="128" t="s">
        <v>1398</v>
      </c>
      <c r="J1781" s="124"/>
      <c r="K1781" s="124"/>
      <c r="L1781" s="124"/>
      <c r="M1781" s="124"/>
      <c r="N1781" s="213">
        <v>4129.93</v>
      </c>
      <c r="O1781" s="213">
        <v>0</v>
      </c>
      <c r="P1781" s="124" t="s">
        <v>1315</v>
      </c>
    </row>
    <row r="1782" spans="1:16">
      <c r="A1782" s="266" t="s">
        <v>1371</v>
      </c>
      <c r="B1782" s="124"/>
      <c r="C1782" s="125" t="s">
        <v>1371</v>
      </c>
      <c r="D1782" s="119">
        <v>43159</v>
      </c>
      <c r="E1782" s="120" t="s">
        <v>4411</v>
      </c>
      <c r="F1782" s="120" t="s">
        <v>13</v>
      </c>
      <c r="G1782" s="120">
        <v>379816</v>
      </c>
      <c r="H1782" s="124"/>
      <c r="I1782" s="128" t="s">
        <v>1398</v>
      </c>
      <c r="J1782" s="124"/>
      <c r="K1782" s="124"/>
      <c r="L1782" s="124"/>
      <c r="M1782" s="124"/>
      <c r="N1782" s="213">
        <v>5031.54</v>
      </c>
      <c r="O1782" s="213">
        <v>0</v>
      </c>
      <c r="P1782" s="124" t="s">
        <v>1315</v>
      </c>
    </row>
    <row r="1783" spans="1:16">
      <c r="A1783" s="266" t="s">
        <v>1371</v>
      </c>
      <c r="B1783" s="124"/>
      <c r="C1783" s="125" t="s">
        <v>1371</v>
      </c>
      <c r="D1783" s="119">
        <v>43159</v>
      </c>
      <c r="E1783" s="120" t="s">
        <v>4412</v>
      </c>
      <c r="F1783" s="120" t="s">
        <v>13</v>
      </c>
      <c r="G1783" s="120">
        <v>379818</v>
      </c>
      <c r="H1783" s="124"/>
      <c r="I1783" s="128" t="s">
        <v>1398</v>
      </c>
      <c r="J1783" s="124"/>
      <c r="K1783" s="124"/>
      <c r="L1783" s="124"/>
      <c r="M1783" s="124"/>
      <c r="N1783" s="213">
        <v>14236.49</v>
      </c>
      <c r="O1783" s="213">
        <v>0</v>
      </c>
      <c r="P1783" s="124" t="s">
        <v>1315</v>
      </c>
    </row>
    <row r="1784" spans="1:16">
      <c r="A1784" s="266" t="s">
        <v>1371</v>
      </c>
      <c r="B1784" s="124"/>
      <c r="C1784" s="125" t="s">
        <v>1371</v>
      </c>
      <c r="D1784" s="119">
        <v>43159</v>
      </c>
      <c r="E1784" s="120" t="s">
        <v>4413</v>
      </c>
      <c r="F1784" s="120" t="s">
        <v>13</v>
      </c>
      <c r="G1784" s="120">
        <v>379820</v>
      </c>
      <c r="H1784" s="124"/>
      <c r="I1784" s="128" t="s">
        <v>1398</v>
      </c>
      <c r="J1784" s="124"/>
      <c r="K1784" s="124"/>
      <c r="L1784" s="124"/>
      <c r="M1784" s="124"/>
      <c r="N1784" s="213">
        <v>5142.12</v>
      </c>
      <c r="O1784" s="213">
        <v>0</v>
      </c>
      <c r="P1784" s="124" t="s">
        <v>1315</v>
      </c>
    </row>
    <row r="1785" spans="1:16">
      <c r="A1785" s="266" t="s">
        <v>1371</v>
      </c>
      <c r="B1785" s="124"/>
      <c r="C1785" s="125" t="s">
        <v>1371</v>
      </c>
      <c r="D1785" s="119">
        <v>43159</v>
      </c>
      <c r="E1785" s="120" t="s">
        <v>4414</v>
      </c>
      <c r="F1785" s="120" t="s">
        <v>13</v>
      </c>
      <c r="G1785" s="120">
        <v>379822</v>
      </c>
      <c r="H1785" s="124"/>
      <c r="I1785" s="128" t="s">
        <v>1398</v>
      </c>
      <c r="J1785" s="124"/>
      <c r="K1785" s="124"/>
      <c r="L1785" s="124"/>
      <c r="M1785" s="124"/>
      <c r="N1785" s="213">
        <v>11685.39</v>
      </c>
      <c r="O1785" s="213">
        <v>0</v>
      </c>
      <c r="P1785" s="124" t="s">
        <v>1315</v>
      </c>
    </row>
    <row r="1786" spans="1:16">
      <c r="A1786" s="266" t="s">
        <v>1371</v>
      </c>
      <c r="B1786" s="124"/>
      <c r="C1786" s="125" t="s">
        <v>1371</v>
      </c>
      <c r="D1786" s="119">
        <v>43159</v>
      </c>
      <c r="E1786" s="120" t="s">
        <v>4415</v>
      </c>
      <c r="F1786" s="120" t="s">
        <v>13</v>
      </c>
      <c r="G1786" s="120">
        <v>379824</v>
      </c>
      <c r="H1786" s="124"/>
      <c r="I1786" s="128" t="s">
        <v>1398</v>
      </c>
      <c r="J1786" s="124"/>
      <c r="K1786" s="124"/>
      <c r="L1786" s="124"/>
      <c r="M1786" s="124"/>
      <c r="N1786" s="213">
        <v>32095.33</v>
      </c>
      <c r="O1786" s="213">
        <v>0</v>
      </c>
      <c r="P1786" s="124" t="s">
        <v>1315</v>
      </c>
    </row>
    <row r="1787" spans="1:16">
      <c r="A1787" s="266" t="s">
        <v>1371</v>
      </c>
      <c r="B1787" s="124"/>
      <c r="C1787" s="125" t="s">
        <v>1371</v>
      </c>
      <c r="D1787" s="119">
        <v>43159</v>
      </c>
      <c r="E1787" s="120" t="s">
        <v>4416</v>
      </c>
      <c r="F1787" s="120" t="s">
        <v>13</v>
      </c>
      <c r="G1787" s="120">
        <v>379826</v>
      </c>
      <c r="H1787" s="124"/>
      <c r="I1787" s="128" t="s">
        <v>1398</v>
      </c>
      <c r="J1787" s="124"/>
      <c r="K1787" s="124"/>
      <c r="L1787" s="124"/>
      <c r="M1787" s="124"/>
      <c r="N1787" s="213">
        <v>39102.21</v>
      </c>
      <c r="O1787" s="213">
        <v>0</v>
      </c>
      <c r="P1787" s="124" t="s">
        <v>1315</v>
      </c>
    </row>
    <row r="1788" spans="1:16" ht="63.75">
      <c r="A1788" s="266" t="s">
        <v>619</v>
      </c>
      <c r="B1788" s="124"/>
      <c r="C1788" s="125" t="s">
        <v>713</v>
      </c>
      <c r="D1788" s="119">
        <v>43159</v>
      </c>
      <c r="E1788" s="120" t="s">
        <v>4417</v>
      </c>
      <c r="F1788" s="120" t="s">
        <v>11</v>
      </c>
      <c r="G1788" s="120">
        <v>914994</v>
      </c>
      <c r="H1788" s="124"/>
      <c r="I1788" s="128" t="s">
        <v>5465</v>
      </c>
      <c r="J1788" s="124"/>
      <c r="K1788" s="124"/>
      <c r="L1788" s="124"/>
      <c r="M1788" s="124"/>
      <c r="N1788" s="213">
        <v>150</v>
      </c>
      <c r="O1788" s="213">
        <v>0</v>
      </c>
      <c r="P1788" s="124" t="s">
        <v>1315</v>
      </c>
    </row>
    <row r="1789" spans="1:16" ht="51">
      <c r="A1789" s="266">
        <v>513</v>
      </c>
      <c r="B1789" s="124"/>
      <c r="C1789" s="125" t="s">
        <v>201</v>
      </c>
      <c r="D1789" s="119">
        <v>43159</v>
      </c>
      <c r="E1789" s="120" t="s">
        <v>4418</v>
      </c>
      <c r="F1789" s="120" t="s">
        <v>11</v>
      </c>
      <c r="G1789" s="120">
        <v>914998</v>
      </c>
      <c r="H1789" s="124"/>
      <c r="I1789" s="128" t="s">
        <v>5466</v>
      </c>
      <c r="J1789" s="124"/>
      <c r="K1789" s="124"/>
      <c r="L1789" s="124"/>
      <c r="M1789" s="124"/>
      <c r="N1789" s="213">
        <v>50</v>
      </c>
      <c r="O1789" s="213">
        <v>0</v>
      </c>
      <c r="P1789" s="124" t="s">
        <v>1315</v>
      </c>
    </row>
    <row r="1790" spans="1:16" ht="51">
      <c r="A1790" s="266" t="s">
        <v>619</v>
      </c>
      <c r="B1790" s="124"/>
      <c r="C1790" s="125" t="s">
        <v>713</v>
      </c>
      <c r="D1790" s="119">
        <v>43159</v>
      </c>
      <c r="E1790" s="120" t="s">
        <v>4419</v>
      </c>
      <c r="F1790" s="120" t="s">
        <v>11</v>
      </c>
      <c r="G1790" s="120">
        <v>915026</v>
      </c>
      <c r="H1790" s="124"/>
      <c r="I1790" s="128" t="s">
        <v>5467</v>
      </c>
      <c r="J1790" s="124"/>
      <c r="K1790" s="124"/>
      <c r="L1790" s="124"/>
      <c r="M1790" s="124"/>
      <c r="N1790" s="213">
        <v>50</v>
      </c>
      <c r="O1790" s="213">
        <v>0</v>
      </c>
      <c r="P1790" s="124" t="s">
        <v>1315</v>
      </c>
    </row>
    <row r="1791" spans="1:16">
      <c r="A1791" s="266" t="s">
        <v>1371</v>
      </c>
      <c r="B1791" s="124"/>
      <c r="C1791" s="125" t="s">
        <v>1371</v>
      </c>
      <c r="D1791" s="119">
        <v>43159</v>
      </c>
      <c r="E1791" s="120" t="s">
        <v>4420</v>
      </c>
      <c r="F1791" s="120" t="s">
        <v>13</v>
      </c>
      <c r="G1791" s="120">
        <v>379618</v>
      </c>
      <c r="H1791" s="124"/>
      <c r="I1791" s="128" t="s">
        <v>1398</v>
      </c>
      <c r="J1791" s="124"/>
      <c r="K1791" s="124"/>
      <c r="L1791" s="124"/>
      <c r="M1791" s="124"/>
      <c r="N1791" s="213">
        <v>2687603.12</v>
      </c>
      <c r="O1791" s="213">
        <v>0</v>
      </c>
      <c r="P1791" s="124" t="s">
        <v>1315</v>
      </c>
    </row>
    <row r="1792" spans="1:16">
      <c r="A1792" s="266" t="s">
        <v>1371</v>
      </c>
      <c r="B1792" s="124"/>
      <c r="C1792" s="125" t="s">
        <v>1371</v>
      </c>
      <c r="D1792" s="119">
        <v>43159</v>
      </c>
      <c r="E1792" s="120" t="s">
        <v>4421</v>
      </c>
      <c r="F1792" s="120" t="s">
        <v>13</v>
      </c>
      <c r="G1792" s="120">
        <v>379620</v>
      </c>
      <c r="H1792" s="124"/>
      <c r="I1792" s="128" t="s">
        <v>1398</v>
      </c>
      <c r="J1792" s="124"/>
      <c r="K1792" s="124"/>
      <c r="L1792" s="124"/>
      <c r="M1792" s="124"/>
      <c r="N1792" s="213">
        <v>2687603.12</v>
      </c>
      <c r="O1792" s="213">
        <v>0</v>
      </c>
      <c r="P1792" s="124" t="s">
        <v>1315</v>
      </c>
    </row>
    <row r="1793" spans="1:16">
      <c r="A1793" s="266" t="s">
        <v>1371</v>
      </c>
      <c r="B1793" s="124"/>
      <c r="C1793" s="125" t="s">
        <v>1371</v>
      </c>
      <c r="D1793" s="119">
        <v>43159</v>
      </c>
      <c r="E1793" s="120" t="s">
        <v>4422</v>
      </c>
      <c r="F1793" s="120" t="s">
        <v>13</v>
      </c>
      <c r="G1793" s="120">
        <v>379622</v>
      </c>
      <c r="H1793" s="124"/>
      <c r="I1793" s="128" t="s">
        <v>1398</v>
      </c>
      <c r="J1793" s="124"/>
      <c r="K1793" s="124"/>
      <c r="L1793" s="124"/>
      <c r="M1793" s="124"/>
      <c r="N1793" s="213">
        <v>1514595.39</v>
      </c>
      <c r="O1793" s="213">
        <v>0</v>
      </c>
      <c r="P1793" s="124" t="s">
        <v>1315</v>
      </c>
    </row>
    <row r="1794" spans="1:16">
      <c r="A1794" s="266" t="s">
        <v>1371</v>
      </c>
      <c r="B1794" s="124"/>
      <c r="C1794" s="125" t="s">
        <v>1371</v>
      </c>
      <c r="D1794" s="119">
        <v>43159</v>
      </c>
      <c r="E1794" s="120" t="s">
        <v>4423</v>
      </c>
      <c r="F1794" s="120" t="s">
        <v>13</v>
      </c>
      <c r="G1794" s="120">
        <v>379624</v>
      </c>
      <c r="H1794" s="124"/>
      <c r="I1794" s="128" t="s">
        <v>1398</v>
      </c>
      <c r="J1794" s="124"/>
      <c r="K1794" s="124"/>
      <c r="L1794" s="124"/>
      <c r="M1794" s="124"/>
      <c r="N1794" s="213">
        <v>2373688.69</v>
      </c>
      <c r="O1794" s="213">
        <v>0</v>
      </c>
      <c r="P1794" s="124" t="s">
        <v>1315</v>
      </c>
    </row>
    <row r="1795" spans="1:16">
      <c r="A1795" s="266" t="s">
        <v>1371</v>
      </c>
      <c r="B1795" s="124"/>
      <c r="C1795" s="125" t="s">
        <v>1371</v>
      </c>
      <c r="D1795" s="119">
        <v>43159</v>
      </c>
      <c r="E1795" s="120" t="s">
        <v>4424</v>
      </c>
      <c r="F1795" s="120" t="s">
        <v>13</v>
      </c>
      <c r="G1795" s="120">
        <v>379626</v>
      </c>
      <c r="H1795" s="124"/>
      <c r="I1795" s="128" t="s">
        <v>1398</v>
      </c>
      <c r="J1795" s="124"/>
      <c r="K1795" s="124"/>
      <c r="L1795" s="124"/>
      <c r="M1795" s="124"/>
      <c r="N1795" s="213">
        <v>533106.04</v>
      </c>
      <c r="O1795" s="213">
        <v>0</v>
      </c>
      <c r="P1795" s="124" t="s">
        <v>1315</v>
      </c>
    </row>
    <row r="1796" spans="1:16">
      <c r="A1796" s="266" t="s">
        <v>1371</v>
      </c>
      <c r="B1796" s="124"/>
      <c r="C1796" s="125" t="s">
        <v>1371</v>
      </c>
      <c r="D1796" s="119">
        <v>43159</v>
      </c>
      <c r="E1796" s="120" t="s">
        <v>4425</v>
      </c>
      <c r="F1796" s="120" t="s">
        <v>13</v>
      </c>
      <c r="G1796" s="120">
        <v>379628</v>
      </c>
      <c r="H1796" s="124"/>
      <c r="I1796" s="128" t="s">
        <v>1398</v>
      </c>
      <c r="J1796" s="124"/>
      <c r="K1796" s="124"/>
      <c r="L1796" s="124"/>
      <c r="M1796" s="124"/>
      <c r="N1796" s="213">
        <v>1464238.39</v>
      </c>
      <c r="O1796" s="213">
        <v>0</v>
      </c>
      <c r="P1796" s="124" t="s">
        <v>1315</v>
      </c>
    </row>
    <row r="1797" spans="1:16">
      <c r="A1797" s="266" t="s">
        <v>1371</v>
      </c>
      <c r="B1797" s="124"/>
      <c r="C1797" s="125" t="s">
        <v>1371</v>
      </c>
      <c r="D1797" s="119">
        <v>43159</v>
      </c>
      <c r="E1797" s="120" t="s">
        <v>4426</v>
      </c>
      <c r="F1797" s="120" t="s">
        <v>13</v>
      </c>
      <c r="G1797" s="120">
        <v>379630</v>
      </c>
      <c r="H1797" s="124"/>
      <c r="I1797" s="128" t="s">
        <v>1398</v>
      </c>
      <c r="J1797" s="124"/>
      <c r="K1797" s="124"/>
      <c r="L1797" s="124"/>
      <c r="M1797" s="124"/>
      <c r="N1797" s="213">
        <v>6519614.8899999997</v>
      </c>
      <c r="O1797" s="213">
        <v>0</v>
      </c>
      <c r="P1797" s="124" t="s">
        <v>1315</v>
      </c>
    </row>
    <row r="1798" spans="1:16">
      <c r="A1798" s="266" t="s">
        <v>1371</v>
      </c>
      <c r="B1798" s="124"/>
      <c r="C1798" s="125" t="s">
        <v>1371</v>
      </c>
      <c r="D1798" s="119">
        <v>43159</v>
      </c>
      <c r="E1798" s="120" t="s">
        <v>4427</v>
      </c>
      <c r="F1798" s="120" t="s">
        <v>13</v>
      </c>
      <c r="G1798" s="120">
        <v>379632</v>
      </c>
      <c r="H1798" s="124"/>
      <c r="I1798" s="128" t="s">
        <v>1398</v>
      </c>
      <c r="J1798" s="124"/>
      <c r="K1798" s="124"/>
      <c r="L1798" s="124"/>
      <c r="M1798" s="124"/>
      <c r="N1798" s="213">
        <v>413209.49</v>
      </c>
      <c r="O1798" s="213">
        <v>0</v>
      </c>
      <c r="P1798" s="124" t="s">
        <v>1315</v>
      </c>
    </row>
    <row r="1799" spans="1:16">
      <c r="A1799" s="266" t="s">
        <v>1371</v>
      </c>
      <c r="B1799" s="124"/>
      <c r="C1799" s="125" t="s">
        <v>1371</v>
      </c>
      <c r="D1799" s="119">
        <v>43159</v>
      </c>
      <c r="E1799" s="120" t="s">
        <v>4428</v>
      </c>
      <c r="F1799" s="120" t="s">
        <v>13</v>
      </c>
      <c r="G1799" s="120">
        <v>379634</v>
      </c>
      <c r="H1799" s="124"/>
      <c r="I1799" s="128" t="s">
        <v>1398</v>
      </c>
      <c r="J1799" s="124"/>
      <c r="K1799" s="124"/>
      <c r="L1799" s="124"/>
      <c r="M1799" s="124"/>
      <c r="N1799" s="213">
        <v>3523958.61</v>
      </c>
      <c r="O1799" s="213">
        <v>0</v>
      </c>
      <c r="P1799" s="124" t="s">
        <v>1315</v>
      </c>
    </row>
    <row r="1800" spans="1:16">
      <c r="A1800" s="266" t="s">
        <v>1371</v>
      </c>
      <c r="B1800" s="124"/>
      <c r="C1800" s="125" t="s">
        <v>1371</v>
      </c>
      <c r="D1800" s="119">
        <v>43159</v>
      </c>
      <c r="E1800" s="120" t="s">
        <v>4429</v>
      </c>
      <c r="F1800" s="120" t="s">
        <v>13</v>
      </c>
      <c r="G1800" s="120">
        <v>379636</v>
      </c>
      <c r="H1800" s="124"/>
      <c r="I1800" s="128" t="s">
        <v>1398</v>
      </c>
      <c r="J1800" s="124"/>
      <c r="K1800" s="124"/>
      <c r="L1800" s="124"/>
      <c r="M1800" s="124"/>
      <c r="N1800" s="213">
        <v>5522782.46</v>
      </c>
      <c r="O1800" s="213">
        <v>0</v>
      </c>
      <c r="P1800" s="124" t="s">
        <v>1315</v>
      </c>
    </row>
    <row r="1801" spans="1:16">
      <c r="A1801" s="266" t="s">
        <v>1371</v>
      </c>
      <c r="B1801" s="124"/>
      <c r="C1801" s="125" t="s">
        <v>1371</v>
      </c>
      <c r="D1801" s="119">
        <v>43159</v>
      </c>
      <c r="E1801" s="120" t="s">
        <v>4430</v>
      </c>
      <c r="F1801" s="120" t="s">
        <v>13</v>
      </c>
      <c r="G1801" s="120">
        <v>379638</v>
      </c>
      <c r="H1801" s="124"/>
      <c r="I1801" s="128" t="s">
        <v>1398</v>
      </c>
      <c r="J1801" s="124"/>
      <c r="K1801" s="124"/>
      <c r="L1801" s="124"/>
      <c r="M1801" s="124"/>
      <c r="N1801" s="213">
        <v>350030.81</v>
      </c>
      <c r="O1801" s="213">
        <v>0</v>
      </c>
      <c r="P1801" s="124" t="s">
        <v>1315</v>
      </c>
    </row>
    <row r="1802" spans="1:16">
      <c r="A1802" s="266" t="s">
        <v>1371</v>
      </c>
      <c r="B1802" s="124"/>
      <c r="C1802" s="125" t="s">
        <v>1371</v>
      </c>
      <c r="D1802" s="119">
        <v>43159</v>
      </c>
      <c r="E1802" s="120" t="s">
        <v>4431</v>
      </c>
      <c r="F1802" s="120" t="s">
        <v>13</v>
      </c>
      <c r="G1802" s="120">
        <v>379640</v>
      </c>
      <c r="H1802" s="124"/>
      <c r="I1802" s="128" t="s">
        <v>1398</v>
      </c>
      <c r="J1802" s="124"/>
      <c r="K1802" s="124"/>
      <c r="L1802" s="124"/>
      <c r="M1802" s="124"/>
      <c r="N1802" s="213">
        <v>15168970.710000001</v>
      </c>
      <c r="O1802" s="213">
        <v>0</v>
      </c>
      <c r="P1802" s="124" t="s">
        <v>1315</v>
      </c>
    </row>
    <row r="1803" spans="1:16">
      <c r="A1803" s="266" t="s">
        <v>1371</v>
      </c>
      <c r="B1803" s="124"/>
      <c r="C1803" s="125" t="s">
        <v>1371</v>
      </c>
      <c r="D1803" s="119">
        <v>43159</v>
      </c>
      <c r="E1803" s="120" t="s">
        <v>4432</v>
      </c>
      <c r="F1803" s="120" t="s">
        <v>13</v>
      </c>
      <c r="G1803" s="120">
        <v>379642</v>
      </c>
      <c r="H1803" s="124"/>
      <c r="I1803" s="128" t="s">
        <v>1398</v>
      </c>
      <c r="J1803" s="124"/>
      <c r="K1803" s="124"/>
      <c r="L1803" s="124"/>
      <c r="M1803" s="124"/>
      <c r="N1803" s="213">
        <v>3406794.61</v>
      </c>
      <c r="O1803" s="213">
        <v>0</v>
      </c>
      <c r="P1803" s="124" t="s">
        <v>1315</v>
      </c>
    </row>
    <row r="1804" spans="1:16">
      <c r="A1804" s="266" t="s">
        <v>1371</v>
      </c>
      <c r="B1804" s="124"/>
      <c r="C1804" s="125" t="s">
        <v>1371</v>
      </c>
      <c r="D1804" s="119">
        <v>43159</v>
      </c>
      <c r="E1804" s="120" t="s">
        <v>4433</v>
      </c>
      <c r="F1804" s="120" t="s">
        <v>13</v>
      </c>
      <c r="G1804" s="120">
        <v>379644</v>
      </c>
      <c r="H1804" s="124"/>
      <c r="I1804" s="128" t="s">
        <v>1398</v>
      </c>
      <c r="J1804" s="124"/>
      <c r="K1804" s="124"/>
      <c r="L1804" s="124"/>
      <c r="M1804" s="124"/>
      <c r="N1804" s="213">
        <v>9678966.3499999996</v>
      </c>
      <c r="O1804" s="213">
        <v>0</v>
      </c>
      <c r="P1804" s="124" t="s">
        <v>1315</v>
      </c>
    </row>
    <row r="1805" spans="1:16">
      <c r="A1805" s="266" t="s">
        <v>1371</v>
      </c>
      <c r="B1805" s="124"/>
      <c r="C1805" s="125" t="s">
        <v>1371</v>
      </c>
      <c r="D1805" s="119">
        <v>43159</v>
      </c>
      <c r="E1805" s="120" t="s">
        <v>4434</v>
      </c>
      <c r="F1805" s="120" t="s">
        <v>13</v>
      </c>
      <c r="G1805" s="120">
        <v>379646</v>
      </c>
      <c r="H1805" s="124"/>
      <c r="I1805" s="128" t="s">
        <v>1398</v>
      </c>
      <c r="J1805" s="124"/>
      <c r="K1805" s="124"/>
      <c r="L1805" s="124"/>
      <c r="M1805" s="124"/>
      <c r="N1805" s="213">
        <v>626784.68999999994</v>
      </c>
      <c r="O1805" s="213">
        <v>0</v>
      </c>
      <c r="P1805" s="124" t="s">
        <v>1315</v>
      </c>
    </row>
    <row r="1806" spans="1:16">
      <c r="A1806" s="266" t="s">
        <v>1371</v>
      </c>
      <c r="B1806" s="124"/>
      <c r="C1806" s="125" t="s">
        <v>1371</v>
      </c>
      <c r="D1806" s="119">
        <v>43159</v>
      </c>
      <c r="E1806" s="120" t="s">
        <v>4435</v>
      </c>
      <c r="F1806" s="120" t="s">
        <v>13</v>
      </c>
      <c r="G1806" s="120">
        <v>379648</v>
      </c>
      <c r="H1806" s="124"/>
      <c r="I1806" s="128" t="s">
        <v>1398</v>
      </c>
      <c r="J1806" s="124"/>
      <c r="K1806" s="124"/>
      <c r="L1806" s="124"/>
      <c r="M1806" s="124"/>
      <c r="N1806" s="213">
        <v>176879.27</v>
      </c>
      <c r="O1806" s="213">
        <v>0</v>
      </c>
      <c r="P1806" s="124" t="s">
        <v>1315</v>
      </c>
    </row>
    <row r="1807" spans="1:16">
      <c r="A1807" s="266" t="s">
        <v>1371</v>
      </c>
      <c r="B1807" s="124"/>
      <c r="C1807" s="125" t="s">
        <v>1371</v>
      </c>
      <c r="D1807" s="119">
        <v>43159</v>
      </c>
      <c r="E1807" s="120" t="s">
        <v>4436</v>
      </c>
      <c r="F1807" s="120" t="s">
        <v>13</v>
      </c>
      <c r="G1807" s="120">
        <v>379650</v>
      </c>
      <c r="H1807" s="124"/>
      <c r="I1807" s="128" t="s">
        <v>1398</v>
      </c>
      <c r="J1807" s="124"/>
      <c r="K1807" s="124"/>
      <c r="L1807" s="124"/>
      <c r="M1807" s="124"/>
      <c r="N1807" s="213">
        <v>1780743.56</v>
      </c>
      <c r="O1807" s="213">
        <v>0</v>
      </c>
      <c r="P1807" s="124" t="s">
        <v>1315</v>
      </c>
    </row>
    <row r="1808" spans="1:16">
      <c r="A1808" s="266" t="s">
        <v>1371</v>
      </c>
      <c r="B1808" s="124"/>
      <c r="C1808" s="125" t="s">
        <v>1371</v>
      </c>
      <c r="D1808" s="119">
        <v>43159</v>
      </c>
      <c r="E1808" s="120" t="s">
        <v>4437</v>
      </c>
      <c r="F1808" s="120" t="s">
        <v>13</v>
      </c>
      <c r="G1808" s="120">
        <v>379652</v>
      </c>
      <c r="H1808" s="124"/>
      <c r="I1808" s="128" t="s">
        <v>1398</v>
      </c>
      <c r="J1808" s="124"/>
      <c r="K1808" s="124"/>
      <c r="L1808" s="124"/>
      <c r="M1808" s="124"/>
      <c r="N1808" s="213">
        <v>771321.18</v>
      </c>
      <c r="O1808" s="213">
        <v>0</v>
      </c>
      <c r="P1808" s="124" t="s">
        <v>1315</v>
      </c>
    </row>
    <row r="1809" spans="1:16">
      <c r="A1809" s="266" t="s">
        <v>1371</v>
      </c>
      <c r="B1809" s="124"/>
      <c r="C1809" s="125" t="s">
        <v>1371</v>
      </c>
      <c r="D1809" s="119">
        <v>43159</v>
      </c>
      <c r="E1809" s="120" t="s">
        <v>4438</v>
      </c>
      <c r="F1809" s="120" t="s">
        <v>13</v>
      </c>
      <c r="G1809" s="120">
        <v>379654</v>
      </c>
      <c r="H1809" s="124"/>
      <c r="I1809" s="128" t="s">
        <v>1398</v>
      </c>
      <c r="J1809" s="124"/>
      <c r="K1809" s="124"/>
      <c r="L1809" s="124"/>
      <c r="M1809" s="124"/>
      <c r="N1809" s="213">
        <v>1752810.54</v>
      </c>
      <c r="O1809" s="213">
        <v>0</v>
      </c>
      <c r="P1809" s="124" t="s">
        <v>1315</v>
      </c>
    </row>
    <row r="1810" spans="1:16">
      <c r="A1810" s="266" t="s">
        <v>1371</v>
      </c>
      <c r="B1810" s="124"/>
      <c r="C1810" s="125" t="s">
        <v>1371</v>
      </c>
      <c r="D1810" s="119">
        <v>43159</v>
      </c>
      <c r="E1810" s="120" t="s">
        <v>4439</v>
      </c>
      <c r="F1810" s="120" t="s">
        <v>13</v>
      </c>
      <c r="G1810" s="120">
        <v>379656</v>
      </c>
      <c r="H1810" s="124"/>
      <c r="I1810" s="128" t="s">
        <v>1398</v>
      </c>
      <c r="J1810" s="124"/>
      <c r="K1810" s="124"/>
      <c r="L1810" s="124"/>
      <c r="M1810" s="124"/>
      <c r="N1810" s="213">
        <v>4814300.12</v>
      </c>
      <c r="O1810" s="213">
        <v>0</v>
      </c>
      <c r="P1810" s="124" t="s">
        <v>1315</v>
      </c>
    </row>
    <row r="1811" spans="1:16">
      <c r="A1811" s="266" t="s">
        <v>1371</v>
      </c>
      <c r="B1811" s="124"/>
      <c r="C1811" s="125" t="s">
        <v>1371</v>
      </c>
      <c r="D1811" s="119">
        <v>43159</v>
      </c>
      <c r="E1811" s="120" t="s">
        <v>4440</v>
      </c>
      <c r="F1811" s="120" t="s">
        <v>13</v>
      </c>
      <c r="G1811" s="120">
        <v>379658</v>
      </c>
      <c r="H1811" s="124"/>
      <c r="I1811" s="128" t="s">
        <v>1398</v>
      </c>
      <c r="J1811" s="124"/>
      <c r="K1811" s="124"/>
      <c r="L1811" s="124"/>
      <c r="M1811" s="124"/>
      <c r="N1811" s="213">
        <v>5865329.0199999996</v>
      </c>
      <c r="O1811" s="213">
        <v>0</v>
      </c>
      <c r="P1811" s="124" t="s">
        <v>1315</v>
      </c>
    </row>
    <row r="1812" spans="1:16">
      <c r="A1812" s="266" t="s">
        <v>1371</v>
      </c>
      <c r="B1812" s="124"/>
      <c r="C1812" s="125" t="s">
        <v>1371</v>
      </c>
      <c r="D1812" s="119">
        <v>43159</v>
      </c>
      <c r="E1812" s="120" t="s">
        <v>4441</v>
      </c>
      <c r="F1812" s="120" t="s">
        <v>13</v>
      </c>
      <c r="G1812" s="120">
        <v>379660</v>
      </c>
      <c r="H1812" s="124"/>
      <c r="I1812" s="128" t="s">
        <v>1398</v>
      </c>
      <c r="J1812" s="124"/>
      <c r="K1812" s="124"/>
      <c r="L1812" s="124"/>
      <c r="M1812" s="124"/>
      <c r="N1812" s="213">
        <v>4078205.93</v>
      </c>
      <c r="O1812" s="213">
        <v>0</v>
      </c>
      <c r="P1812" s="124" t="s">
        <v>1315</v>
      </c>
    </row>
    <row r="1813" spans="1:16">
      <c r="A1813" s="266" t="s">
        <v>1371</v>
      </c>
      <c r="B1813" s="124"/>
      <c r="C1813" s="125" t="s">
        <v>1371</v>
      </c>
      <c r="D1813" s="119">
        <v>43159</v>
      </c>
      <c r="E1813" s="120" t="s">
        <v>4442</v>
      </c>
      <c r="F1813" s="120" t="s">
        <v>13</v>
      </c>
      <c r="G1813" s="120">
        <v>379662</v>
      </c>
      <c r="H1813" s="124"/>
      <c r="I1813" s="128" t="s">
        <v>1398</v>
      </c>
      <c r="J1813" s="124"/>
      <c r="K1813" s="124"/>
      <c r="L1813" s="124"/>
      <c r="M1813" s="124"/>
      <c r="N1813" s="213">
        <v>4968535.1399999997</v>
      </c>
      <c r="O1813" s="213">
        <v>0</v>
      </c>
      <c r="P1813" s="124" t="s">
        <v>1315</v>
      </c>
    </row>
    <row r="1814" spans="1:16">
      <c r="A1814" s="266" t="s">
        <v>1371</v>
      </c>
      <c r="B1814" s="124"/>
      <c r="C1814" s="125" t="s">
        <v>1371</v>
      </c>
      <c r="D1814" s="119">
        <v>43159</v>
      </c>
      <c r="E1814" s="120" t="s">
        <v>4443</v>
      </c>
      <c r="F1814" s="120" t="s">
        <v>13</v>
      </c>
      <c r="G1814" s="120">
        <v>379664</v>
      </c>
      <c r="H1814" s="124"/>
      <c r="I1814" s="128" t="s">
        <v>1398</v>
      </c>
      <c r="J1814" s="124"/>
      <c r="K1814" s="124"/>
      <c r="L1814" s="124"/>
      <c r="M1814" s="124"/>
      <c r="N1814" s="213">
        <v>13646665.43</v>
      </c>
      <c r="O1814" s="213">
        <v>0</v>
      </c>
      <c r="P1814" s="124" t="s">
        <v>1315</v>
      </c>
    </row>
    <row r="1815" spans="1:16">
      <c r="A1815" s="266" t="s">
        <v>1371</v>
      </c>
      <c r="B1815" s="124"/>
      <c r="C1815" s="125" t="s">
        <v>1371</v>
      </c>
      <c r="D1815" s="119">
        <v>43159</v>
      </c>
      <c r="E1815" s="120" t="s">
        <v>4444</v>
      </c>
      <c r="F1815" s="120" t="s">
        <v>13</v>
      </c>
      <c r="G1815" s="120">
        <v>379666</v>
      </c>
      <c r="H1815" s="124"/>
      <c r="I1815" s="128" t="s">
        <v>1398</v>
      </c>
      <c r="J1815" s="124"/>
      <c r="K1815" s="124"/>
      <c r="L1815" s="124"/>
      <c r="M1815" s="124"/>
      <c r="N1815" s="213">
        <v>4929099.82</v>
      </c>
      <c r="O1815" s="213">
        <v>0</v>
      </c>
      <c r="P1815" s="124" t="s">
        <v>1315</v>
      </c>
    </row>
    <row r="1816" spans="1:16">
      <c r="A1816" s="266" t="s">
        <v>1371</v>
      </c>
      <c r="B1816" s="124"/>
      <c r="C1816" s="125" t="s">
        <v>1371</v>
      </c>
      <c r="D1816" s="119">
        <v>43159</v>
      </c>
      <c r="E1816" s="120" t="s">
        <v>4445</v>
      </c>
      <c r="F1816" s="120" t="s">
        <v>13</v>
      </c>
      <c r="G1816" s="120">
        <v>379668</v>
      </c>
      <c r="H1816" s="124"/>
      <c r="I1816" s="128" t="s">
        <v>1398</v>
      </c>
      <c r="J1816" s="124"/>
      <c r="K1816" s="124"/>
      <c r="L1816" s="124"/>
      <c r="M1816" s="124"/>
      <c r="N1816" s="213">
        <v>11201271.630000001</v>
      </c>
      <c r="O1816" s="213">
        <v>0</v>
      </c>
      <c r="P1816" s="124" t="s">
        <v>1315</v>
      </c>
    </row>
    <row r="1817" spans="1:16">
      <c r="A1817" s="266" t="s">
        <v>1371</v>
      </c>
      <c r="B1817" s="124"/>
      <c r="C1817" s="125" t="s">
        <v>1371</v>
      </c>
      <c r="D1817" s="119">
        <v>43159</v>
      </c>
      <c r="E1817" s="120" t="s">
        <v>4446</v>
      </c>
      <c r="F1817" s="120" t="s">
        <v>13</v>
      </c>
      <c r="G1817" s="120">
        <v>379670</v>
      </c>
      <c r="H1817" s="124"/>
      <c r="I1817" s="128" t="s">
        <v>1398</v>
      </c>
      <c r="J1817" s="124"/>
      <c r="K1817" s="124"/>
      <c r="L1817" s="124"/>
      <c r="M1817" s="124"/>
      <c r="N1817" s="213">
        <v>2510723.85</v>
      </c>
      <c r="O1817" s="213">
        <v>0</v>
      </c>
      <c r="P1817" s="124" t="s">
        <v>1315</v>
      </c>
    </row>
    <row r="1818" spans="1:16">
      <c r="A1818" s="266" t="s">
        <v>1371</v>
      </c>
      <c r="B1818" s="124"/>
      <c r="C1818" s="125" t="s">
        <v>1371</v>
      </c>
      <c r="D1818" s="119">
        <v>43159</v>
      </c>
      <c r="E1818" s="120" t="s">
        <v>4447</v>
      </c>
      <c r="F1818" s="120" t="s">
        <v>13</v>
      </c>
      <c r="G1818" s="120">
        <v>379672</v>
      </c>
      <c r="H1818" s="124"/>
      <c r="I1818" s="128" t="s">
        <v>1398</v>
      </c>
      <c r="J1818" s="124"/>
      <c r="K1818" s="124"/>
      <c r="L1818" s="124"/>
      <c r="M1818" s="124"/>
      <c r="N1818" s="213">
        <v>2285916.64</v>
      </c>
      <c r="O1818" s="213">
        <v>0</v>
      </c>
      <c r="P1818" s="124" t="s">
        <v>1315</v>
      </c>
    </row>
    <row r="1819" spans="1:16">
      <c r="A1819" s="266" t="s">
        <v>1371</v>
      </c>
      <c r="B1819" s="124"/>
      <c r="C1819" s="125" t="s">
        <v>1371</v>
      </c>
      <c r="D1819" s="119">
        <v>43159</v>
      </c>
      <c r="E1819" s="120" t="s">
        <v>4448</v>
      </c>
      <c r="F1819" s="120" t="s">
        <v>13</v>
      </c>
      <c r="G1819" s="120">
        <v>379674</v>
      </c>
      <c r="H1819" s="124"/>
      <c r="I1819" s="128" t="s">
        <v>1398</v>
      </c>
      <c r="J1819" s="124"/>
      <c r="K1819" s="124"/>
      <c r="L1819" s="124"/>
      <c r="M1819" s="124"/>
      <c r="N1819" s="213">
        <v>2285916.64</v>
      </c>
      <c r="O1819" s="213">
        <v>0</v>
      </c>
      <c r="P1819" s="124" t="s">
        <v>1315</v>
      </c>
    </row>
    <row r="1820" spans="1:16">
      <c r="A1820" s="266" t="s">
        <v>1371</v>
      </c>
      <c r="B1820" s="124"/>
      <c r="C1820" s="125" t="s">
        <v>1371</v>
      </c>
      <c r="D1820" s="119">
        <v>43159</v>
      </c>
      <c r="E1820" s="120" t="s">
        <v>4449</v>
      </c>
      <c r="F1820" s="120" t="s">
        <v>13</v>
      </c>
      <c r="G1820" s="120">
        <v>379676</v>
      </c>
      <c r="H1820" s="124"/>
      <c r="I1820" s="128" t="s">
        <v>1398</v>
      </c>
      <c r="J1820" s="124"/>
      <c r="K1820" s="124"/>
      <c r="L1820" s="124"/>
      <c r="M1820" s="124"/>
      <c r="N1820" s="213">
        <v>2285916.64</v>
      </c>
      <c r="O1820" s="213">
        <v>0</v>
      </c>
      <c r="P1820" s="124" t="s">
        <v>1315</v>
      </c>
    </row>
    <row r="1821" spans="1:16">
      <c r="A1821" s="266" t="s">
        <v>1371</v>
      </c>
      <c r="B1821" s="124"/>
      <c r="C1821" s="125" t="s">
        <v>1371</v>
      </c>
      <c r="D1821" s="119">
        <v>43159</v>
      </c>
      <c r="E1821" s="120" t="s">
        <v>4450</v>
      </c>
      <c r="F1821" s="120" t="s">
        <v>13</v>
      </c>
      <c r="G1821" s="120">
        <v>379678</v>
      </c>
      <c r="H1821" s="124"/>
      <c r="I1821" s="128" t="s">
        <v>1398</v>
      </c>
      <c r="J1821" s="124"/>
      <c r="K1821" s="124"/>
      <c r="L1821" s="124"/>
      <c r="M1821" s="124"/>
      <c r="N1821" s="213">
        <v>2285916.64</v>
      </c>
      <c r="O1821" s="213">
        <v>0</v>
      </c>
      <c r="P1821" s="124" t="s">
        <v>1315</v>
      </c>
    </row>
    <row r="1822" spans="1:16">
      <c r="A1822" s="266" t="s">
        <v>1371</v>
      </c>
      <c r="B1822" s="124"/>
      <c r="C1822" s="125" t="s">
        <v>1371</v>
      </c>
      <c r="D1822" s="119">
        <v>43159</v>
      </c>
      <c r="E1822" s="120" t="s">
        <v>4451</v>
      </c>
      <c r="F1822" s="120" t="s">
        <v>13</v>
      </c>
      <c r="G1822" s="120">
        <v>379680</v>
      </c>
      <c r="H1822" s="124"/>
      <c r="I1822" s="128" t="s">
        <v>1398</v>
      </c>
      <c r="J1822" s="124"/>
      <c r="K1822" s="124"/>
      <c r="L1822" s="124"/>
      <c r="M1822" s="124"/>
      <c r="N1822" s="213">
        <v>2285916.64</v>
      </c>
      <c r="O1822" s="213">
        <v>0</v>
      </c>
      <c r="P1822" s="124" t="s">
        <v>1315</v>
      </c>
    </row>
    <row r="1823" spans="1:16">
      <c r="A1823" s="266" t="s">
        <v>1371</v>
      </c>
      <c r="B1823" s="124"/>
      <c r="C1823" s="125" t="s">
        <v>1371</v>
      </c>
      <c r="D1823" s="119">
        <v>43159</v>
      </c>
      <c r="E1823" s="120" t="s">
        <v>4452</v>
      </c>
      <c r="F1823" s="120" t="s">
        <v>13</v>
      </c>
      <c r="G1823" s="120">
        <v>379682</v>
      </c>
      <c r="H1823" s="124"/>
      <c r="I1823" s="128" t="s">
        <v>1398</v>
      </c>
      <c r="J1823" s="124"/>
      <c r="K1823" s="124"/>
      <c r="L1823" s="124"/>
      <c r="M1823" s="124"/>
      <c r="N1823" s="213">
        <v>6278538.5099999998</v>
      </c>
      <c r="O1823" s="213">
        <v>0</v>
      </c>
      <c r="P1823" s="124" t="s">
        <v>1315</v>
      </c>
    </row>
    <row r="1824" spans="1:16">
      <c r="A1824" s="266" t="s">
        <v>1371</v>
      </c>
      <c r="B1824" s="124"/>
      <c r="C1824" s="125" t="s">
        <v>1371</v>
      </c>
      <c r="D1824" s="119">
        <v>43159</v>
      </c>
      <c r="E1824" s="120" t="s">
        <v>4453</v>
      </c>
      <c r="F1824" s="120" t="s">
        <v>13</v>
      </c>
      <c r="G1824" s="120">
        <v>379684</v>
      </c>
      <c r="H1824" s="124"/>
      <c r="I1824" s="128" t="s">
        <v>1398</v>
      </c>
      <c r="J1824" s="124"/>
      <c r="K1824" s="124"/>
      <c r="L1824" s="124"/>
      <c r="M1824" s="124"/>
      <c r="N1824" s="213">
        <v>6278538.5099999998</v>
      </c>
      <c r="O1824" s="213">
        <v>0</v>
      </c>
      <c r="P1824" s="124" t="s">
        <v>1315</v>
      </c>
    </row>
    <row r="1825" spans="1:16">
      <c r="A1825" s="266" t="s">
        <v>1371</v>
      </c>
      <c r="B1825" s="124"/>
      <c r="C1825" s="125" t="s">
        <v>1371</v>
      </c>
      <c r="D1825" s="119">
        <v>43159</v>
      </c>
      <c r="E1825" s="120" t="s">
        <v>4454</v>
      </c>
      <c r="F1825" s="120" t="s">
        <v>13</v>
      </c>
      <c r="G1825" s="120">
        <v>379686</v>
      </c>
      <c r="H1825" s="124"/>
      <c r="I1825" s="128" t="s">
        <v>1398</v>
      </c>
      <c r="J1825" s="124"/>
      <c r="K1825" s="124"/>
      <c r="L1825" s="124"/>
      <c r="M1825" s="124"/>
      <c r="N1825" s="213">
        <v>6278538.5099999998</v>
      </c>
      <c r="O1825" s="213">
        <v>0</v>
      </c>
      <c r="P1825" s="124" t="s">
        <v>1315</v>
      </c>
    </row>
    <row r="1826" spans="1:16">
      <c r="A1826" s="266" t="s">
        <v>1371</v>
      </c>
      <c r="B1826" s="124"/>
      <c r="C1826" s="125" t="s">
        <v>1371</v>
      </c>
      <c r="D1826" s="119">
        <v>43159</v>
      </c>
      <c r="E1826" s="120" t="s">
        <v>4455</v>
      </c>
      <c r="F1826" s="120" t="s">
        <v>13</v>
      </c>
      <c r="G1826" s="120">
        <v>379688</v>
      </c>
      <c r="H1826" s="124"/>
      <c r="I1826" s="128" t="s">
        <v>1398</v>
      </c>
      <c r="J1826" s="124"/>
      <c r="K1826" s="124"/>
      <c r="L1826" s="124"/>
      <c r="M1826" s="124"/>
      <c r="N1826" s="213">
        <v>6278538.5099999998</v>
      </c>
      <c r="O1826" s="213">
        <v>0</v>
      </c>
      <c r="P1826" s="124" t="s">
        <v>1315</v>
      </c>
    </row>
    <row r="1827" spans="1:16">
      <c r="A1827" s="266" t="s">
        <v>1371</v>
      </c>
      <c r="B1827" s="124"/>
      <c r="C1827" s="125" t="s">
        <v>1371</v>
      </c>
      <c r="D1827" s="119">
        <v>43159</v>
      </c>
      <c r="E1827" s="120" t="s">
        <v>4456</v>
      </c>
      <c r="F1827" s="120" t="s">
        <v>13</v>
      </c>
      <c r="G1827" s="120">
        <v>379690</v>
      </c>
      <c r="H1827" s="124"/>
      <c r="I1827" s="128" t="s">
        <v>1398</v>
      </c>
      <c r="J1827" s="124"/>
      <c r="K1827" s="124"/>
      <c r="L1827" s="124"/>
      <c r="M1827" s="124"/>
      <c r="N1827" s="213">
        <v>6278538.5099999998</v>
      </c>
      <c r="O1827" s="213">
        <v>0</v>
      </c>
      <c r="P1827" s="124" t="s">
        <v>1315</v>
      </c>
    </row>
    <row r="1828" spans="1:16">
      <c r="A1828" s="266" t="s">
        <v>1371</v>
      </c>
      <c r="B1828" s="124"/>
      <c r="C1828" s="125" t="s">
        <v>1371</v>
      </c>
      <c r="D1828" s="119">
        <v>43159</v>
      </c>
      <c r="E1828" s="120" t="s">
        <v>4457</v>
      </c>
      <c r="F1828" s="120" t="s">
        <v>13</v>
      </c>
      <c r="G1828" s="120">
        <v>379692</v>
      </c>
      <c r="H1828" s="124"/>
      <c r="I1828" s="128" t="s">
        <v>1398</v>
      </c>
      <c r="J1828" s="124"/>
      <c r="K1828" s="124"/>
      <c r="L1828" s="124"/>
      <c r="M1828" s="124"/>
      <c r="N1828" s="213">
        <v>5318565.96</v>
      </c>
      <c r="O1828" s="213">
        <v>0</v>
      </c>
      <c r="P1828" s="124" t="s">
        <v>1315</v>
      </c>
    </row>
    <row r="1829" spans="1:16">
      <c r="A1829" s="266" t="s">
        <v>1371</v>
      </c>
      <c r="B1829" s="124"/>
      <c r="C1829" s="125" t="s">
        <v>1371</v>
      </c>
      <c r="D1829" s="119">
        <v>43159</v>
      </c>
      <c r="E1829" s="120" t="s">
        <v>4458</v>
      </c>
      <c r="F1829" s="120" t="s">
        <v>13</v>
      </c>
      <c r="G1829" s="120">
        <v>379694</v>
      </c>
      <c r="H1829" s="124"/>
      <c r="I1829" s="128" t="s">
        <v>1398</v>
      </c>
      <c r="J1829" s="124"/>
      <c r="K1829" s="124"/>
      <c r="L1829" s="124"/>
      <c r="M1829" s="124"/>
      <c r="N1829" s="213">
        <v>5318565.96</v>
      </c>
      <c r="O1829" s="213">
        <v>0</v>
      </c>
      <c r="P1829" s="124" t="s">
        <v>1315</v>
      </c>
    </row>
    <row r="1830" spans="1:16">
      <c r="A1830" s="266" t="s">
        <v>1371</v>
      </c>
      <c r="B1830" s="124"/>
      <c r="C1830" s="125" t="s">
        <v>1371</v>
      </c>
      <c r="D1830" s="119">
        <v>43159</v>
      </c>
      <c r="E1830" s="120" t="s">
        <v>4459</v>
      </c>
      <c r="F1830" s="120" t="s">
        <v>13</v>
      </c>
      <c r="G1830" s="120">
        <v>379696</v>
      </c>
      <c r="H1830" s="124"/>
      <c r="I1830" s="128" t="s">
        <v>1398</v>
      </c>
      <c r="J1830" s="124"/>
      <c r="K1830" s="124"/>
      <c r="L1830" s="124"/>
      <c r="M1830" s="124"/>
      <c r="N1830" s="213">
        <v>5318565.96</v>
      </c>
      <c r="O1830" s="213">
        <v>0</v>
      </c>
      <c r="P1830" s="124" t="s">
        <v>1315</v>
      </c>
    </row>
    <row r="1831" spans="1:16">
      <c r="A1831" s="266" t="s">
        <v>1371</v>
      </c>
      <c r="B1831" s="124"/>
      <c r="C1831" s="125" t="s">
        <v>1371</v>
      </c>
      <c r="D1831" s="119">
        <v>43159</v>
      </c>
      <c r="E1831" s="120" t="s">
        <v>4460</v>
      </c>
      <c r="F1831" s="120" t="s">
        <v>13</v>
      </c>
      <c r="G1831" s="120">
        <v>379698</v>
      </c>
      <c r="H1831" s="124"/>
      <c r="I1831" s="128" t="s">
        <v>1398</v>
      </c>
      <c r="J1831" s="124"/>
      <c r="K1831" s="124"/>
      <c r="L1831" s="124"/>
      <c r="M1831" s="124"/>
      <c r="N1831" s="213">
        <v>5318565.96</v>
      </c>
      <c r="O1831" s="213">
        <v>0</v>
      </c>
      <c r="P1831" s="124" t="s">
        <v>1315</v>
      </c>
    </row>
    <row r="1832" spans="1:16">
      <c r="A1832" s="266" t="s">
        <v>1371</v>
      </c>
      <c r="B1832" s="124"/>
      <c r="C1832" s="125" t="s">
        <v>1371</v>
      </c>
      <c r="D1832" s="119">
        <v>43159</v>
      </c>
      <c r="E1832" s="120" t="s">
        <v>4461</v>
      </c>
      <c r="F1832" s="120" t="s">
        <v>13</v>
      </c>
      <c r="G1832" s="120">
        <v>379700</v>
      </c>
      <c r="H1832" s="124"/>
      <c r="I1832" s="128" t="s">
        <v>1398</v>
      </c>
      <c r="J1832" s="124"/>
      <c r="K1832" s="124"/>
      <c r="L1832" s="124"/>
      <c r="M1832" s="124"/>
      <c r="N1832" s="213">
        <v>5318565.96</v>
      </c>
      <c r="O1832" s="213">
        <v>0</v>
      </c>
      <c r="P1832" s="124" t="s">
        <v>1315</v>
      </c>
    </row>
    <row r="1833" spans="1:16">
      <c r="A1833" s="266" t="s">
        <v>1371</v>
      </c>
      <c r="B1833" s="124"/>
      <c r="C1833" s="125" t="s">
        <v>1371</v>
      </c>
      <c r="D1833" s="119">
        <v>43159</v>
      </c>
      <c r="E1833" s="120" t="s">
        <v>4462</v>
      </c>
      <c r="F1833" s="120" t="s">
        <v>13</v>
      </c>
      <c r="G1833" s="120">
        <v>379702</v>
      </c>
      <c r="H1833" s="124"/>
      <c r="I1833" s="128" t="s">
        <v>1398</v>
      </c>
      <c r="J1833" s="124"/>
      <c r="K1833" s="124"/>
      <c r="L1833" s="124"/>
      <c r="M1833" s="124"/>
      <c r="N1833" s="213">
        <v>14608066.17</v>
      </c>
      <c r="O1833" s="213">
        <v>0</v>
      </c>
      <c r="P1833" s="124" t="s">
        <v>1315</v>
      </c>
    </row>
    <row r="1834" spans="1:16">
      <c r="A1834" s="266" t="s">
        <v>1371</v>
      </c>
      <c r="B1834" s="124"/>
      <c r="C1834" s="125" t="s">
        <v>1371</v>
      </c>
      <c r="D1834" s="119">
        <v>43159</v>
      </c>
      <c r="E1834" s="120" t="s">
        <v>4463</v>
      </c>
      <c r="F1834" s="120" t="s">
        <v>13</v>
      </c>
      <c r="G1834" s="120">
        <v>379704</v>
      </c>
      <c r="H1834" s="124"/>
      <c r="I1834" s="128" t="s">
        <v>1398</v>
      </c>
      <c r="J1834" s="124"/>
      <c r="K1834" s="124"/>
      <c r="L1834" s="124"/>
      <c r="M1834" s="124"/>
      <c r="N1834" s="213">
        <v>14608066.17</v>
      </c>
      <c r="O1834" s="213">
        <v>0</v>
      </c>
      <c r="P1834" s="124" t="s">
        <v>1315</v>
      </c>
    </row>
    <row r="1835" spans="1:16">
      <c r="A1835" s="266" t="s">
        <v>1371</v>
      </c>
      <c r="B1835" s="124"/>
      <c r="C1835" s="125" t="s">
        <v>1371</v>
      </c>
      <c r="D1835" s="119">
        <v>43159</v>
      </c>
      <c r="E1835" s="120" t="s">
        <v>4464</v>
      </c>
      <c r="F1835" s="120" t="s">
        <v>13</v>
      </c>
      <c r="G1835" s="120">
        <v>379706</v>
      </c>
      <c r="H1835" s="124"/>
      <c r="I1835" s="128" t="s">
        <v>1398</v>
      </c>
      <c r="J1835" s="124"/>
      <c r="K1835" s="124"/>
      <c r="L1835" s="124"/>
      <c r="M1835" s="124"/>
      <c r="N1835" s="213">
        <v>14608066.17</v>
      </c>
      <c r="O1835" s="213">
        <v>0</v>
      </c>
      <c r="P1835" s="124" t="s">
        <v>1315</v>
      </c>
    </row>
    <row r="1836" spans="1:16">
      <c r="A1836" s="266" t="s">
        <v>1371</v>
      </c>
      <c r="B1836" s="124"/>
      <c r="C1836" s="125" t="s">
        <v>1371</v>
      </c>
      <c r="D1836" s="119">
        <v>43159</v>
      </c>
      <c r="E1836" s="120" t="s">
        <v>4465</v>
      </c>
      <c r="F1836" s="120" t="s">
        <v>13</v>
      </c>
      <c r="G1836" s="120">
        <v>379708</v>
      </c>
      <c r="H1836" s="124"/>
      <c r="I1836" s="128" t="s">
        <v>1398</v>
      </c>
      <c r="J1836" s="124"/>
      <c r="K1836" s="124"/>
      <c r="L1836" s="124"/>
      <c r="M1836" s="124"/>
      <c r="N1836" s="213">
        <v>14608066.17</v>
      </c>
      <c r="O1836" s="213">
        <v>0</v>
      </c>
      <c r="P1836" s="124" t="s">
        <v>1315</v>
      </c>
    </row>
    <row r="1837" spans="1:16">
      <c r="A1837" s="266" t="s">
        <v>1371</v>
      </c>
      <c r="B1837" s="124"/>
      <c r="C1837" s="125" t="s">
        <v>1371</v>
      </c>
      <c r="D1837" s="119">
        <v>43159</v>
      </c>
      <c r="E1837" s="120" t="s">
        <v>4466</v>
      </c>
      <c r="F1837" s="120" t="s">
        <v>13</v>
      </c>
      <c r="G1837" s="120">
        <v>379710</v>
      </c>
      <c r="H1837" s="124"/>
      <c r="I1837" s="128" t="s">
        <v>1398</v>
      </c>
      <c r="J1837" s="124"/>
      <c r="K1837" s="124"/>
      <c r="L1837" s="124"/>
      <c r="M1837" s="124"/>
      <c r="N1837" s="213">
        <v>14608066.17</v>
      </c>
      <c r="O1837" s="213">
        <v>0</v>
      </c>
      <c r="P1837" s="124" t="s">
        <v>1315</v>
      </c>
    </row>
    <row r="1838" spans="1:16">
      <c r="A1838" s="266" t="s">
        <v>1371</v>
      </c>
      <c r="B1838" s="124"/>
      <c r="C1838" s="125" t="s">
        <v>1371</v>
      </c>
      <c r="D1838" s="119">
        <v>43159</v>
      </c>
      <c r="E1838" s="120" t="s">
        <v>4467</v>
      </c>
      <c r="F1838" s="120" t="s">
        <v>13</v>
      </c>
      <c r="G1838" s="120">
        <v>379712</v>
      </c>
      <c r="H1838" s="124"/>
      <c r="I1838" s="128" t="s">
        <v>1398</v>
      </c>
      <c r="J1838" s="124"/>
      <c r="K1838" s="124"/>
      <c r="L1838" s="124"/>
      <c r="M1838" s="124"/>
      <c r="N1838" s="213">
        <v>2687603.12</v>
      </c>
      <c r="O1838" s="213">
        <v>0</v>
      </c>
      <c r="P1838" s="124" t="s">
        <v>1315</v>
      </c>
    </row>
    <row r="1839" spans="1:16" ht="63.75">
      <c r="A1839" s="266">
        <v>287</v>
      </c>
      <c r="B1839" s="124"/>
      <c r="C1839" s="125" t="s">
        <v>790</v>
      </c>
      <c r="D1839" s="119">
        <v>43159</v>
      </c>
      <c r="E1839" s="120" t="s">
        <v>4468</v>
      </c>
      <c r="F1839" s="120" t="s">
        <v>11</v>
      </c>
      <c r="G1839" s="120">
        <v>674290</v>
      </c>
      <c r="H1839" s="124"/>
      <c r="I1839" s="128" t="s">
        <v>5468</v>
      </c>
      <c r="J1839" s="124"/>
      <c r="K1839" s="124"/>
      <c r="L1839" s="124"/>
      <c r="M1839" s="124"/>
      <c r="N1839" s="213">
        <v>50</v>
      </c>
      <c r="O1839" s="213">
        <v>0</v>
      </c>
      <c r="P1839" s="124" t="s">
        <v>1315</v>
      </c>
    </row>
    <row r="1840" spans="1:16" ht="89.25">
      <c r="A1840" s="266">
        <v>66</v>
      </c>
      <c r="B1840" s="124"/>
      <c r="C1840" s="125" t="s">
        <v>704</v>
      </c>
      <c r="D1840" s="119">
        <v>43159</v>
      </c>
      <c r="E1840" s="120" t="s">
        <v>4469</v>
      </c>
      <c r="F1840" s="120" t="s">
        <v>15</v>
      </c>
      <c r="G1840" s="120">
        <v>4421</v>
      </c>
      <c r="H1840" s="124"/>
      <c r="I1840" s="128" t="s">
        <v>5469</v>
      </c>
      <c r="J1840" s="124"/>
      <c r="K1840" s="124"/>
      <c r="L1840" s="124"/>
      <c r="M1840" s="124"/>
      <c r="N1840" s="213">
        <v>27132.46</v>
      </c>
      <c r="O1840" s="213">
        <v>0</v>
      </c>
      <c r="P1840" s="124" t="s">
        <v>1315</v>
      </c>
    </row>
    <row r="1841" spans="1:16" ht="89.25">
      <c r="A1841" s="266">
        <v>340</v>
      </c>
      <c r="B1841" s="124"/>
      <c r="C1841" s="125" t="s">
        <v>814</v>
      </c>
      <c r="D1841" s="119">
        <v>43159</v>
      </c>
      <c r="E1841" s="120" t="s">
        <v>4470</v>
      </c>
      <c r="F1841" s="120" t="s">
        <v>15</v>
      </c>
      <c r="G1841" s="120">
        <v>4427</v>
      </c>
      <c r="H1841" s="124"/>
      <c r="I1841" s="128" t="s">
        <v>5470</v>
      </c>
      <c r="J1841" s="124"/>
      <c r="K1841" s="124"/>
      <c r="L1841" s="124"/>
      <c r="M1841" s="124"/>
      <c r="N1841" s="213">
        <v>301.35000000000002</v>
      </c>
      <c r="O1841" s="213">
        <v>0</v>
      </c>
      <c r="P1841" s="124" t="s">
        <v>1315</v>
      </c>
    </row>
    <row r="1842" spans="1:16" ht="89.25">
      <c r="A1842" s="266">
        <v>340</v>
      </c>
      <c r="B1842" s="124"/>
      <c r="C1842" s="125" t="s">
        <v>814</v>
      </c>
      <c r="D1842" s="119">
        <v>43159</v>
      </c>
      <c r="E1842" s="120" t="s">
        <v>4471</v>
      </c>
      <c r="F1842" s="120" t="s">
        <v>15</v>
      </c>
      <c r="G1842" s="120">
        <v>4426</v>
      </c>
      <c r="H1842" s="124"/>
      <c r="I1842" s="128" t="s">
        <v>5471</v>
      </c>
      <c r="J1842" s="124"/>
      <c r="K1842" s="124"/>
      <c r="L1842" s="124"/>
      <c r="M1842" s="124"/>
      <c r="N1842" s="213">
        <v>281.25</v>
      </c>
      <c r="O1842" s="213">
        <v>0</v>
      </c>
      <c r="P1842" s="124" t="s">
        <v>1315</v>
      </c>
    </row>
    <row r="1843" spans="1:16" ht="51">
      <c r="A1843" s="266">
        <v>312</v>
      </c>
      <c r="B1843" s="124"/>
      <c r="C1843" s="125" t="s">
        <v>809</v>
      </c>
      <c r="D1843" s="119">
        <v>43159</v>
      </c>
      <c r="E1843" s="120" t="s">
        <v>4472</v>
      </c>
      <c r="F1843" s="120" t="s">
        <v>15</v>
      </c>
      <c r="G1843" s="120">
        <v>675038</v>
      </c>
      <c r="H1843" s="124"/>
      <c r="I1843" s="128" t="s">
        <v>5472</v>
      </c>
      <c r="J1843" s="124"/>
      <c r="K1843" s="124"/>
      <c r="L1843" s="124"/>
      <c r="M1843" s="124"/>
      <c r="N1843" s="213">
        <v>50</v>
      </c>
      <c r="O1843" s="213">
        <v>0</v>
      </c>
      <c r="P1843" s="124" t="s">
        <v>1315</v>
      </c>
    </row>
    <row r="1844" spans="1:16" ht="76.5">
      <c r="A1844" s="266">
        <v>25</v>
      </c>
      <c r="B1844" s="124"/>
      <c r="C1844" s="125" t="s">
        <v>694</v>
      </c>
      <c r="D1844" s="119">
        <v>43159</v>
      </c>
      <c r="E1844" s="120" t="s">
        <v>4473</v>
      </c>
      <c r="F1844" s="120" t="s">
        <v>1316</v>
      </c>
      <c r="G1844" s="120">
        <v>16790422</v>
      </c>
      <c r="H1844" s="124"/>
      <c r="I1844" s="128" t="s">
        <v>5473</v>
      </c>
      <c r="J1844" s="124"/>
      <c r="K1844" s="124"/>
      <c r="L1844" s="124"/>
      <c r="M1844" s="124"/>
      <c r="N1844" s="213">
        <v>100091.22</v>
      </c>
      <c r="O1844" s="213">
        <v>0</v>
      </c>
      <c r="P1844" s="124" t="s">
        <v>1315</v>
      </c>
    </row>
    <row r="1845" spans="1:16" ht="51">
      <c r="A1845" s="266">
        <v>16</v>
      </c>
      <c r="B1845" s="124"/>
      <c r="C1845" s="125" t="s">
        <v>692</v>
      </c>
      <c r="D1845" s="119">
        <v>43132</v>
      </c>
      <c r="E1845" s="120" t="s">
        <v>4474</v>
      </c>
      <c r="F1845" s="120" t="s">
        <v>3</v>
      </c>
      <c r="G1845" s="120">
        <v>1593641</v>
      </c>
      <c r="H1845" s="124"/>
      <c r="I1845" s="128" t="s">
        <v>5474</v>
      </c>
      <c r="J1845" s="124"/>
      <c r="K1845" s="124"/>
      <c r="L1845" s="124"/>
      <c r="M1845" s="124"/>
      <c r="N1845" s="213">
        <v>0</v>
      </c>
      <c r="O1845" s="213">
        <v>4</v>
      </c>
      <c r="P1845" s="124" t="s">
        <v>1315</v>
      </c>
    </row>
    <row r="1846" spans="1:16" ht="51">
      <c r="A1846" s="266">
        <v>16</v>
      </c>
      <c r="B1846" s="124"/>
      <c r="C1846" s="125" t="s">
        <v>692</v>
      </c>
      <c r="D1846" s="119">
        <v>43132</v>
      </c>
      <c r="E1846" s="120" t="s">
        <v>4475</v>
      </c>
      <c r="F1846" s="120" t="s">
        <v>3</v>
      </c>
      <c r="G1846" s="120">
        <v>1593643</v>
      </c>
      <c r="H1846" s="124"/>
      <c r="I1846" s="128" t="s">
        <v>5475</v>
      </c>
      <c r="J1846" s="124"/>
      <c r="K1846" s="124"/>
      <c r="L1846" s="124"/>
      <c r="M1846" s="124"/>
      <c r="N1846" s="213">
        <v>0</v>
      </c>
      <c r="O1846" s="213">
        <v>690</v>
      </c>
      <c r="P1846" s="124" t="s">
        <v>1315</v>
      </c>
    </row>
    <row r="1847" spans="1:16" ht="51">
      <c r="A1847" s="266">
        <v>16</v>
      </c>
      <c r="B1847" s="124"/>
      <c r="C1847" s="125" t="s">
        <v>692</v>
      </c>
      <c r="D1847" s="119">
        <v>43132</v>
      </c>
      <c r="E1847" s="120" t="s">
        <v>4476</v>
      </c>
      <c r="F1847" s="120" t="s">
        <v>3</v>
      </c>
      <c r="G1847" s="120">
        <v>1593645</v>
      </c>
      <c r="H1847" s="124"/>
      <c r="I1847" s="128" t="s">
        <v>5476</v>
      </c>
      <c r="J1847" s="124"/>
      <c r="K1847" s="124"/>
      <c r="L1847" s="124"/>
      <c r="M1847" s="124"/>
      <c r="N1847" s="213">
        <v>0</v>
      </c>
      <c r="O1847" s="213">
        <v>2184</v>
      </c>
      <c r="P1847" s="124" t="s">
        <v>1315</v>
      </c>
    </row>
    <row r="1848" spans="1:16" ht="51">
      <c r="A1848" s="266" t="s">
        <v>619</v>
      </c>
      <c r="B1848" s="124"/>
      <c r="C1848" s="125" t="s">
        <v>713</v>
      </c>
      <c r="D1848" s="119">
        <v>43132</v>
      </c>
      <c r="E1848" s="120" t="s">
        <v>4477</v>
      </c>
      <c r="F1848" s="120" t="s">
        <v>3</v>
      </c>
      <c r="G1848" s="120">
        <v>1593656</v>
      </c>
      <c r="H1848" s="124"/>
      <c r="I1848" s="128" t="s">
        <v>5477</v>
      </c>
      <c r="J1848" s="124"/>
      <c r="K1848" s="124"/>
      <c r="L1848" s="124"/>
      <c r="M1848" s="124"/>
      <c r="N1848" s="213">
        <v>0</v>
      </c>
      <c r="O1848" s="213">
        <v>1545.66</v>
      </c>
      <c r="P1848" s="124" t="s">
        <v>1315</v>
      </c>
    </row>
    <row r="1849" spans="1:16" ht="51">
      <c r="A1849" s="266">
        <v>47</v>
      </c>
      <c r="B1849" s="124"/>
      <c r="C1849" s="125" t="s">
        <v>699</v>
      </c>
      <c r="D1849" s="119">
        <v>43132</v>
      </c>
      <c r="E1849" s="120" t="s">
        <v>4478</v>
      </c>
      <c r="F1849" s="120" t="s">
        <v>3</v>
      </c>
      <c r="G1849" s="120">
        <v>1593576</v>
      </c>
      <c r="H1849" s="124"/>
      <c r="I1849" s="128" t="s">
        <v>5478</v>
      </c>
      <c r="J1849" s="124"/>
      <c r="K1849" s="124"/>
      <c r="L1849" s="124"/>
      <c r="M1849" s="124"/>
      <c r="N1849" s="213">
        <v>0</v>
      </c>
      <c r="O1849" s="213">
        <v>4125</v>
      </c>
      <c r="P1849" s="124" t="s">
        <v>1315</v>
      </c>
    </row>
    <row r="1850" spans="1:16" ht="51">
      <c r="A1850" s="266" t="s">
        <v>619</v>
      </c>
      <c r="B1850" s="124"/>
      <c r="C1850" s="125" t="s">
        <v>713</v>
      </c>
      <c r="D1850" s="119">
        <v>43132</v>
      </c>
      <c r="E1850" s="120" t="s">
        <v>4479</v>
      </c>
      <c r="F1850" s="120" t="s">
        <v>3</v>
      </c>
      <c r="G1850" s="120">
        <v>1593622</v>
      </c>
      <c r="H1850" s="124"/>
      <c r="I1850" s="128" t="s">
        <v>5479</v>
      </c>
      <c r="J1850" s="124"/>
      <c r="K1850" s="124"/>
      <c r="L1850" s="124"/>
      <c r="M1850" s="124"/>
      <c r="N1850" s="213">
        <v>0</v>
      </c>
      <c r="O1850" s="213">
        <v>190</v>
      </c>
      <c r="P1850" s="124" t="s">
        <v>1315</v>
      </c>
    </row>
    <row r="1851" spans="1:16" ht="51">
      <c r="A1851" s="266" t="s">
        <v>619</v>
      </c>
      <c r="B1851" s="124"/>
      <c r="C1851" s="125" t="s">
        <v>713</v>
      </c>
      <c r="D1851" s="119">
        <v>43132</v>
      </c>
      <c r="E1851" s="120" t="s">
        <v>4480</v>
      </c>
      <c r="F1851" s="120" t="s">
        <v>3</v>
      </c>
      <c r="G1851" s="120">
        <v>1593625</v>
      </c>
      <c r="H1851" s="124"/>
      <c r="I1851" s="128" t="s">
        <v>5480</v>
      </c>
      <c r="J1851" s="124"/>
      <c r="K1851" s="124"/>
      <c r="L1851" s="124"/>
      <c r="M1851" s="124"/>
      <c r="N1851" s="213">
        <v>0</v>
      </c>
      <c r="O1851" s="213">
        <v>190</v>
      </c>
      <c r="P1851" s="124" t="s">
        <v>1315</v>
      </c>
    </row>
    <row r="1852" spans="1:16" ht="51">
      <c r="A1852" s="266">
        <v>20</v>
      </c>
      <c r="B1852" s="124"/>
      <c r="C1852" s="125" t="s">
        <v>693</v>
      </c>
      <c r="D1852" s="119">
        <v>43132</v>
      </c>
      <c r="E1852" s="120" t="s">
        <v>4481</v>
      </c>
      <c r="F1852" s="120" t="s">
        <v>3</v>
      </c>
      <c r="G1852" s="120">
        <v>1593627</v>
      </c>
      <c r="H1852" s="124"/>
      <c r="I1852" s="128" t="s">
        <v>5481</v>
      </c>
      <c r="J1852" s="124"/>
      <c r="K1852" s="124"/>
      <c r="L1852" s="124"/>
      <c r="M1852" s="124"/>
      <c r="N1852" s="213">
        <v>0</v>
      </c>
      <c r="O1852" s="213">
        <v>1.1299999999999999</v>
      </c>
      <c r="P1852" s="124" t="s">
        <v>1315</v>
      </c>
    </row>
    <row r="1853" spans="1:16" ht="51">
      <c r="A1853" s="266" t="s">
        <v>619</v>
      </c>
      <c r="B1853" s="124"/>
      <c r="C1853" s="125" t="s">
        <v>713</v>
      </c>
      <c r="D1853" s="119">
        <v>43132</v>
      </c>
      <c r="E1853" s="120" t="s">
        <v>4482</v>
      </c>
      <c r="F1853" s="120" t="s">
        <v>3</v>
      </c>
      <c r="G1853" s="120">
        <v>1593634</v>
      </c>
      <c r="H1853" s="124"/>
      <c r="I1853" s="128" t="s">
        <v>5482</v>
      </c>
      <c r="J1853" s="124"/>
      <c r="K1853" s="124"/>
      <c r="L1853" s="124"/>
      <c r="M1853" s="124"/>
      <c r="N1853" s="213">
        <v>0</v>
      </c>
      <c r="O1853" s="213">
        <v>140</v>
      </c>
      <c r="P1853" s="124" t="s">
        <v>1315</v>
      </c>
    </row>
    <row r="1854" spans="1:16" ht="51">
      <c r="A1854" s="266" t="s">
        <v>619</v>
      </c>
      <c r="B1854" s="124"/>
      <c r="C1854" s="125" t="s">
        <v>713</v>
      </c>
      <c r="D1854" s="119">
        <v>43132</v>
      </c>
      <c r="E1854" s="120" t="s">
        <v>4483</v>
      </c>
      <c r="F1854" s="120" t="s">
        <v>3</v>
      </c>
      <c r="G1854" s="120">
        <v>1593635</v>
      </c>
      <c r="H1854" s="124"/>
      <c r="I1854" s="128" t="s">
        <v>5483</v>
      </c>
      <c r="J1854" s="124"/>
      <c r="K1854" s="124"/>
      <c r="L1854" s="124"/>
      <c r="M1854" s="124"/>
      <c r="N1854" s="213">
        <v>0</v>
      </c>
      <c r="O1854" s="213">
        <v>140</v>
      </c>
      <c r="P1854" s="124" t="s">
        <v>1315</v>
      </c>
    </row>
    <row r="1855" spans="1:16" ht="51">
      <c r="A1855" s="266" t="s">
        <v>619</v>
      </c>
      <c r="B1855" s="124"/>
      <c r="C1855" s="125" t="s">
        <v>713</v>
      </c>
      <c r="D1855" s="119">
        <v>43132</v>
      </c>
      <c r="E1855" s="120" t="s">
        <v>4484</v>
      </c>
      <c r="F1855" s="120" t="s">
        <v>3</v>
      </c>
      <c r="G1855" s="120">
        <v>1593638</v>
      </c>
      <c r="H1855" s="124"/>
      <c r="I1855" s="128" t="s">
        <v>5484</v>
      </c>
      <c r="J1855" s="124"/>
      <c r="K1855" s="124"/>
      <c r="L1855" s="124"/>
      <c r="M1855" s="124"/>
      <c r="N1855" s="213">
        <v>0</v>
      </c>
      <c r="O1855" s="213">
        <v>140</v>
      </c>
      <c r="P1855" s="124" t="s">
        <v>1315</v>
      </c>
    </row>
    <row r="1856" spans="1:16" ht="38.25">
      <c r="A1856" s="266">
        <v>291</v>
      </c>
      <c r="B1856" s="124"/>
      <c r="C1856" s="125" t="s">
        <v>794</v>
      </c>
      <c r="D1856" s="119">
        <v>43132</v>
      </c>
      <c r="E1856" s="120" t="s">
        <v>4485</v>
      </c>
      <c r="F1856" s="120" t="s">
        <v>3</v>
      </c>
      <c r="G1856" s="120">
        <v>1593671</v>
      </c>
      <c r="H1856" s="124"/>
      <c r="I1856" s="128" t="s">
        <v>5485</v>
      </c>
      <c r="J1856" s="124"/>
      <c r="K1856" s="124"/>
      <c r="L1856" s="124"/>
      <c r="M1856" s="124"/>
      <c r="N1856" s="213">
        <v>0</v>
      </c>
      <c r="O1856" s="213">
        <v>10484.1</v>
      </c>
      <c r="P1856" s="124" t="s">
        <v>1315</v>
      </c>
    </row>
    <row r="1857" spans="1:16" ht="38.25">
      <c r="A1857" s="266">
        <v>20</v>
      </c>
      <c r="B1857" s="124"/>
      <c r="C1857" s="125" t="s">
        <v>693</v>
      </c>
      <c r="D1857" s="119">
        <v>43132</v>
      </c>
      <c r="E1857" s="120" t="s">
        <v>4486</v>
      </c>
      <c r="F1857" s="120" t="s">
        <v>3</v>
      </c>
      <c r="G1857" s="120">
        <v>1593682</v>
      </c>
      <c r="H1857" s="124"/>
      <c r="I1857" s="128" t="s">
        <v>5486</v>
      </c>
      <c r="J1857" s="124"/>
      <c r="K1857" s="124"/>
      <c r="L1857" s="124"/>
      <c r="M1857" s="124"/>
      <c r="N1857" s="213">
        <v>0</v>
      </c>
      <c r="O1857" s="213">
        <v>0.03</v>
      </c>
      <c r="P1857" s="124" t="s">
        <v>1315</v>
      </c>
    </row>
    <row r="1858" spans="1:16" ht="51">
      <c r="A1858" s="266" t="s">
        <v>619</v>
      </c>
      <c r="B1858" s="124"/>
      <c r="C1858" s="125" t="s">
        <v>713</v>
      </c>
      <c r="D1858" s="119">
        <v>43132</v>
      </c>
      <c r="E1858" s="120" t="s">
        <v>4487</v>
      </c>
      <c r="F1858" s="120" t="s">
        <v>3</v>
      </c>
      <c r="G1858" s="120">
        <v>1593695</v>
      </c>
      <c r="H1858" s="124"/>
      <c r="I1858" s="128" t="s">
        <v>5487</v>
      </c>
      <c r="J1858" s="124"/>
      <c r="K1858" s="124"/>
      <c r="L1858" s="124"/>
      <c r="M1858" s="124"/>
      <c r="N1858" s="213">
        <v>0</v>
      </c>
      <c r="O1858" s="213">
        <v>140</v>
      </c>
      <c r="P1858" s="124" t="s">
        <v>1315</v>
      </c>
    </row>
    <row r="1859" spans="1:16" ht="51">
      <c r="A1859" s="266" t="s">
        <v>619</v>
      </c>
      <c r="B1859" s="124"/>
      <c r="C1859" s="125" t="s">
        <v>713</v>
      </c>
      <c r="D1859" s="119">
        <v>43132</v>
      </c>
      <c r="E1859" s="120" t="s">
        <v>4488</v>
      </c>
      <c r="F1859" s="120" t="s">
        <v>3</v>
      </c>
      <c r="G1859" s="120">
        <v>1593697</v>
      </c>
      <c r="H1859" s="124"/>
      <c r="I1859" s="128" t="s">
        <v>5488</v>
      </c>
      <c r="J1859" s="124"/>
      <c r="K1859" s="124"/>
      <c r="L1859" s="124"/>
      <c r="M1859" s="124"/>
      <c r="N1859" s="213">
        <v>0</v>
      </c>
      <c r="O1859" s="213">
        <v>140</v>
      </c>
      <c r="P1859" s="124" t="s">
        <v>1315</v>
      </c>
    </row>
    <row r="1860" spans="1:16" ht="51">
      <c r="A1860" s="266" t="s">
        <v>619</v>
      </c>
      <c r="B1860" s="124"/>
      <c r="C1860" s="125" t="s">
        <v>713</v>
      </c>
      <c r="D1860" s="119">
        <v>43132</v>
      </c>
      <c r="E1860" s="120" t="s">
        <v>4489</v>
      </c>
      <c r="F1860" s="120" t="s">
        <v>3</v>
      </c>
      <c r="G1860" s="120">
        <v>1593698</v>
      </c>
      <c r="H1860" s="124"/>
      <c r="I1860" s="128" t="s">
        <v>5489</v>
      </c>
      <c r="J1860" s="124"/>
      <c r="K1860" s="124"/>
      <c r="L1860" s="124"/>
      <c r="M1860" s="124"/>
      <c r="N1860" s="213">
        <v>0</v>
      </c>
      <c r="O1860" s="213">
        <v>140</v>
      </c>
      <c r="P1860" s="124" t="s">
        <v>1315</v>
      </c>
    </row>
    <row r="1861" spans="1:16" ht="51">
      <c r="A1861" s="266" t="s">
        <v>619</v>
      </c>
      <c r="B1861" s="124"/>
      <c r="C1861" s="125" t="s">
        <v>713</v>
      </c>
      <c r="D1861" s="119">
        <v>43132</v>
      </c>
      <c r="E1861" s="120" t="s">
        <v>4490</v>
      </c>
      <c r="F1861" s="120" t="s">
        <v>3</v>
      </c>
      <c r="G1861" s="120">
        <v>1593699</v>
      </c>
      <c r="H1861" s="124"/>
      <c r="I1861" s="128" t="s">
        <v>5490</v>
      </c>
      <c r="J1861" s="124"/>
      <c r="K1861" s="124"/>
      <c r="L1861" s="124"/>
      <c r="M1861" s="124"/>
      <c r="N1861" s="213">
        <v>0</v>
      </c>
      <c r="O1861" s="213">
        <v>385.09</v>
      </c>
      <c r="P1861" s="124" t="s">
        <v>1315</v>
      </c>
    </row>
    <row r="1862" spans="1:16" ht="51">
      <c r="A1862" s="266" t="s">
        <v>619</v>
      </c>
      <c r="B1862" s="124"/>
      <c r="C1862" s="125" t="s">
        <v>713</v>
      </c>
      <c r="D1862" s="119">
        <v>43132</v>
      </c>
      <c r="E1862" s="120" t="s">
        <v>4491</v>
      </c>
      <c r="F1862" s="120" t="s">
        <v>3</v>
      </c>
      <c r="G1862" s="120">
        <v>1593702</v>
      </c>
      <c r="H1862" s="124"/>
      <c r="I1862" s="128" t="s">
        <v>5491</v>
      </c>
      <c r="J1862" s="124"/>
      <c r="K1862" s="124"/>
      <c r="L1862" s="124"/>
      <c r="M1862" s="124"/>
      <c r="N1862" s="213">
        <v>0</v>
      </c>
      <c r="O1862" s="213">
        <v>496.09</v>
      </c>
      <c r="P1862" s="124" t="s">
        <v>1315</v>
      </c>
    </row>
    <row r="1863" spans="1:16" ht="38.25">
      <c r="A1863" s="266">
        <v>35</v>
      </c>
      <c r="B1863" s="124"/>
      <c r="C1863" s="125" t="s">
        <v>696</v>
      </c>
      <c r="D1863" s="119">
        <v>43132</v>
      </c>
      <c r="E1863" s="120" t="s">
        <v>4492</v>
      </c>
      <c r="F1863" s="120" t="s">
        <v>3</v>
      </c>
      <c r="G1863" s="120">
        <v>1593716</v>
      </c>
      <c r="H1863" s="124"/>
      <c r="I1863" s="128" t="s">
        <v>5492</v>
      </c>
      <c r="J1863" s="124"/>
      <c r="K1863" s="124"/>
      <c r="L1863" s="124"/>
      <c r="M1863" s="124"/>
      <c r="N1863" s="213">
        <v>0</v>
      </c>
      <c r="O1863" s="213">
        <v>1278</v>
      </c>
      <c r="P1863" s="124" t="s">
        <v>1315</v>
      </c>
    </row>
    <row r="1864" spans="1:16" ht="51">
      <c r="A1864" s="266" t="s">
        <v>619</v>
      </c>
      <c r="B1864" s="124"/>
      <c r="C1864" s="125" t="s">
        <v>713</v>
      </c>
      <c r="D1864" s="119">
        <v>43132</v>
      </c>
      <c r="E1864" s="120" t="s">
        <v>4493</v>
      </c>
      <c r="F1864" s="120" t="s">
        <v>3</v>
      </c>
      <c r="G1864" s="120">
        <v>1593722</v>
      </c>
      <c r="H1864" s="124"/>
      <c r="I1864" s="128" t="s">
        <v>5493</v>
      </c>
      <c r="J1864" s="124"/>
      <c r="K1864" s="124"/>
      <c r="L1864" s="124"/>
      <c r="M1864" s="124"/>
      <c r="N1864" s="213">
        <v>0</v>
      </c>
      <c r="O1864" s="213">
        <v>1000</v>
      </c>
      <c r="P1864" s="124" t="s">
        <v>1315</v>
      </c>
    </row>
    <row r="1865" spans="1:16" ht="51">
      <c r="A1865" s="266" t="s">
        <v>619</v>
      </c>
      <c r="B1865" s="124"/>
      <c r="C1865" s="125" t="s">
        <v>713</v>
      </c>
      <c r="D1865" s="119">
        <v>43132</v>
      </c>
      <c r="E1865" s="120" t="s">
        <v>4494</v>
      </c>
      <c r="F1865" s="120" t="s">
        <v>3</v>
      </c>
      <c r="G1865" s="120">
        <v>1593740</v>
      </c>
      <c r="H1865" s="124"/>
      <c r="I1865" s="128" t="s">
        <v>5494</v>
      </c>
      <c r="J1865" s="124"/>
      <c r="K1865" s="124"/>
      <c r="L1865" s="124"/>
      <c r="M1865" s="124"/>
      <c r="N1865" s="213">
        <v>0</v>
      </c>
      <c r="O1865" s="213">
        <v>23</v>
      </c>
      <c r="P1865" s="124" t="s">
        <v>1315</v>
      </c>
    </row>
    <row r="1866" spans="1:16" ht="63.75">
      <c r="A1866" s="266" t="s">
        <v>619</v>
      </c>
      <c r="B1866" s="124"/>
      <c r="C1866" s="125" t="s">
        <v>713</v>
      </c>
      <c r="D1866" s="119">
        <v>43132</v>
      </c>
      <c r="E1866" s="120" t="s">
        <v>4495</v>
      </c>
      <c r="F1866" s="120" t="s">
        <v>3</v>
      </c>
      <c r="G1866" s="120">
        <v>1593769</v>
      </c>
      <c r="H1866" s="124"/>
      <c r="I1866" s="128" t="s">
        <v>5495</v>
      </c>
      <c r="J1866" s="124"/>
      <c r="K1866" s="124"/>
      <c r="L1866" s="124"/>
      <c r="M1866" s="124"/>
      <c r="N1866" s="213">
        <v>0</v>
      </c>
      <c r="O1866" s="213">
        <v>184.71</v>
      </c>
      <c r="P1866" s="124" t="s">
        <v>1315</v>
      </c>
    </row>
    <row r="1867" spans="1:16" ht="63.75">
      <c r="A1867" s="266">
        <v>190</v>
      </c>
      <c r="B1867" s="124"/>
      <c r="C1867" s="125" t="s">
        <v>107</v>
      </c>
      <c r="D1867" s="119">
        <v>43132</v>
      </c>
      <c r="E1867" s="120" t="s">
        <v>4496</v>
      </c>
      <c r="F1867" s="120" t="s">
        <v>3</v>
      </c>
      <c r="G1867" s="120">
        <v>1593770</v>
      </c>
      <c r="H1867" s="124"/>
      <c r="I1867" s="128" t="s">
        <v>5496</v>
      </c>
      <c r="J1867" s="124"/>
      <c r="K1867" s="124"/>
      <c r="L1867" s="124"/>
      <c r="M1867" s="124"/>
      <c r="N1867" s="213">
        <v>0</v>
      </c>
      <c r="O1867" s="213">
        <v>94</v>
      </c>
      <c r="P1867" s="124" t="s">
        <v>1315</v>
      </c>
    </row>
    <row r="1868" spans="1:16" ht="63.75">
      <c r="A1868" s="266">
        <v>190</v>
      </c>
      <c r="B1868" s="124"/>
      <c r="C1868" s="125" t="s">
        <v>107</v>
      </c>
      <c r="D1868" s="119">
        <v>43132</v>
      </c>
      <c r="E1868" s="120" t="s">
        <v>4497</v>
      </c>
      <c r="F1868" s="120" t="s">
        <v>3</v>
      </c>
      <c r="G1868" s="120">
        <v>1593772</v>
      </c>
      <c r="H1868" s="124"/>
      <c r="I1868" s="128" t="s">
        <v>5497</v>
      </c>
      <c r="J1868" s="124"/>
      <c r="K1868" s="124"/>
      <c r="L1868" s="124"/>
      <c r="M1868" s="124"/>
      <c r="N1868" s="213">
        <v>0</v>
      </c>
      <c r="O1868" s="213">
        <v>94</v>
      </c>
      <c r="P1868" s="124" t="s">
        <v>1315</v>
      </c>
    </row>
    <row r="1869" spans="1:16" ht="63.75">
      <c r="A1869" s="266">
        <v>190</v>
      </c>
      <c r="B1869" s="124"/>
      <c r="C1869" s="125" t="s">
        <v>107</v>
      </c>
      <c r="D1869" s="119">
        <v>43132</v>
      </c>
      <c r="E1869" s="120" t="s">
        <v>4498</v>
      </c>
      <c r="F1869" s="120" t="s">
        <v>3</v>
      </c>
      <c r="G1869" s="120">
        <v>1593773</v>
      </c>
      <c r="H1869" s="124"/>
      <c r="I1869" s="128" t="s">
        <v>5498</v>
      </c>
      <c r="J1869" s="124"/>
      <c r="K1869" s="124"/>
      <c r="L1869" s="124"/>
      <c r="M1869" s="124"/>
      <c r="N1869" s="213">
        <v>0</v>
      </c>
      <c r="O1869" s="213">
        <v>150</v>
      </c>
      <c r="P1869" s="124" t="s">
        <v>1315</v>
      </c>
    </row>
    <row r="1870" spans="1:16" ht="63.75">
      <c r="A1870" s="266">
        <v>190</v>
      </c>
      <c r="B1870" s="124"/>
      <c r="C1870" s="125" t="s">
        <v>107</v>
      </c>
      <c r="D1870" s="119">
        <v>43132</v>
      </c>
      <c r="E1870" s="120" t="s">
        <v>4499</v>
      </c>
      <c r="F1870" s="120" t="s">
        <v>3</v>
      </c>
      <c r="G1870" s="120">
        <v>1593774</v>
      </c>
      <c r="H1870" s="124"/>
      <c r="I1870" s="128" t="s">
        <v>5499</v>
      </c>
      <c r="J1870" s="124"/>
      <c r="K1870" s="124"/>
      <c r="L1870" s="124"/>
      <c r="M1870" s="124"/>
      <c r="N1870" s="213">
        <v>0</v>
      </c>
      <c r="O1870" s="213">
        <v>150</v>
      </c>
      <c r="P1870" s="124" t="s">
        <v>1315</v>
      </c>
    </row>
    <row r="1871" spans="1:16" ht="63.75">
      <c r="A1871" s="266">
        <v>190</v>
      </c>
      <c r="B1871" s="124"/>
      <c r="C1871" s="125" t="s">
        <v>107</v>
      </c>
      <c r="D1871" s="119">
        <v>43132</v>
      </c>
      <c r="E1871" s="120" t="s">
        <v>4500</v>
      </c>
      <c r="F1871" s="120" t="s">
        <v>3</v>
      </c>
      <c r="G1871" s="120">
        <v>1593775</v>
      </c>
      <c r="H1871" s="124"/>
      <c r="I1871" s="128" t="s">
        <v>5500</v>
      </c>
      <c r="J1871" s="124"/>
      <c r="K1871" s="124"/>
      <c r="L1871" s="124"/>
      <c r="M1871" s="124"/>
      <c r="N1871" s="213">
        <v>0</v>
      </c>
      <c r="O1871" s="213">
        <v>155</v>
      </c>
      <c r="P1871" s="124" t="s">
        <v>1315</v>
      </c>
    </row>
    <row r="1872" spans="1:16" ht="63.75">
      <c r="A1872" s="266">
        <v>190</v>
      </c>
      <c r="B1872" s="124"/>
      <c r="C1872" s="125" t="s">
        <v>107</v>
      </c>
      <c r="D1872" s="119">
        <v>43132</v>
      </c>
      <c r="E1872" s="120" t="s">
        <v>4501</v>
      </c>
      <c r="F1872" s="120" t="s">
        <v>3</v>
      </c>
      <c r="G1872" s="120">
        <v>1593776</v>
      </c>
      <c r="H1872" s="124"/>
      <c r="I1872" s="128" t="s">
        <v>5501</v>
      </c>
      <c r="J1872" s="124"/>
      <c r="K1872" s="124"/>
      <c r="L1872" s="124"/>
      <c r="M1872" s="124"/>
      <c r="N1872" s="213">
        <v>0</v>
      </c>
      <c r="O1872" s="213">
        <v>39</v>
      </c>
      <c r="P1872" s="124" t="s">
        <v>1315</v>
      </c>
    </row>
    <row r="1873" spans="1:16" ht="51">
      <c r="A1873" s="266">
        <v>190</v>
      </c>
      <c r="B1873" s="124"/>
      <c r="C1873" s="125" t="s">
        <v>107</v>
      </c>
      <c r="D1873" s="119">
        <v>43132</v>
      </c>
      <c r="E1873" s="120" t="s">
        <v>4502</v>
      </c>
      <c r="F1873" s="120" t="s">
        <v>3</v>
      </c>
      <c r="G1873" s="120">
        <v>1593778</v>
      </c>
      <c r="H1873" s="124"/>
      <c r="I1873" s="128" t="s">
        <v>5502</v>
      </c>
      <c r="J1873" s="124"/>
      <c r="K1873" s="124"/>
      <c r="L1873" s="124"/>
      <c r="M1873" s="124"/>
      <c r="N1873" s="213">
        <v>0</v>
      </c>
      <c r="O1873" s="213">
        <v>39</v>
      </c>
      <c r="P1873" s="124" t="s">
        <v>1315</v>
      </c>
    </row>
    <row r="1874" spans="1:16" ht="51">
      <c r="A1874" s="266" t="s">
        <v>619</v>
      </c>
      <c r="B1874" s="124"/>
      <c r="C1874" s="125" t="s">
        <v>713</v>
      </c>
      <c r="D1874" s="119">
        <v>43132</v>
      </c>
      <c r="E1874" s="120" t="s">
        <v>4503</v>
      </c>
      <c r="F1874" s="120" t="s">
        <v>3</v>
      </c>
      <c r="G1874" s="120">
        <v>1593810</v>
      </c>
      <c r="H1874" s="124"/>
      <c r="I1874" s="128" t="s">
        <v>5503</v>
      </c>
      <c r="J1874" s="124"/>
      <c r="K1874" s="124"/>
      <c r="L1874" s="124"/>
      <c r="M1874" s="124"/>
      <c r="N1874" s="213">
        <v>0</v>
      </c>
      <c r="O1874" s="213">
        <v>1000</v>
      </c>
      <c r="P1874" s="124" t="s">
        <v>1315</v>
      </c>
    </row>
    <row r="1875" spans="1:16" ht="63.75">
      <c r="A1875" s="266">
        <v>35</v>
      </c>
      <c r="B1875" s="124"/>
      <c r="C1875" s="125" t="s">
        <v>696</v>
      </c>
      <c r="D1875" s="119">
        <v>43132</v>
      </c>
      <c r="E1875" s="120" t="s">
        <v>4504</v>
      </c>
      <c r="F1875" s="120" t="s">
        <v>3</v>
      </c>
      <c r="G1875" s="120">
        <v>1593820</v>
      </c>
      <c r="H1875" s="124"/>
      <c r="I1875" s="128" t="s">
        <v>5504</v>
      </c>
      <c r="J1875" s="124"/>
      <c r="K1875" s="124"/>
      <c r="L1875" s="124"/>
      <c r="M1875" s="124"/>
      <c r="N1875" s="213">
        <v>0</v>
      </c>
      <c r="O1875" s="213">
        <v>651.69000000000005</v>
      </c>
      <c r="P1875" s="124" t="s">
        <v>1315</v>
      </c>
    </row>
    <row r="1876" spans="1:16" ht="63.75">
      <c r="A1876" s="266">
        <v>130</v>
      </c>
      <c r="B1876" s="124"/>
      <c r="C1876" s="125" t="s">
        <v>727</v>
      </c>
      <c r="D1876" s="119">
        <v>43133</v>
      </c>
      <c r="E1876" s="120" t="s">
        <v>4505</v>
      </c>
      <c r="F1876" s="120" t="s">
        <v>3</v>
      </c>
      <c r="G1876" s="120">
        <v>1593980</v>
      </c>
      <c r="H1876" s="124"/>
      <c r="I1876" s="128" t="s">
        <v>5505</v>
      </c>
      <c r="J1876" s="124"/>
      <c r="K1876" s="124"/>
      <c r="L1876" s="124"/>
      <c r="M1876" s="124"/>
      <c r="N1876" s="213">
        <v>0</v>
      </c>
      <c r="O1876" s="213">
        <v>156022.91</v>
      </c>
      <c r="P1876" s="124" t="s">
        <v>1315</v>
      </c>
    </row>
    <row r="1877" spans="1:16" ht="63.75">
      <c r="A1877" s="266">
        <v>130</v>
      </c>
      <c r="B1877" s="124"/>
      <c r="C1877" s="125" t="s">
        <v>727</v>
      </c>
      <c r="D1877" s="119">
        <v>43133</v>
      </c>
      <c r="E1877" s="120" t="s">
        <v>4506</v>
      </c>
      <c r="F1877" s="120" t="s">
        <v>3</v>
      </c>
      <c r="G1877" s="120">
        <v>1593984</v>
      </c>
      <c r="H1877" s="124"/>
      <c r="I1877" s="128" t="s">
        <v>5506</v>
      </c>
      <c r="J1877" s="124"/>
      <c r="K1877" s="124"/>
      <c r="L1877" s="124"/>
      <c r="M1877" s="124"/>
      <c r="N1877" s="213">
        <v>0</v>
      </c>
      <c r="O1877" s="213">
        <v>688336.35</v>
      </c>
      <c r="P1877" s="124" t="s">
        <v>1315</v>
      </c>
    </row>
    <row r="1878" spans="1:16" ht="51">
      <c r="A1878" s="266">
        <v>70</v>
      </c>
      <c r="B1878" s="124"/>
      <c r="C1878" s="125" t="s">
        <v>705</v>
      </c>
      <c r="D1878" s="119">
        <v>43133</v>
      </c>
      <c r="E1878" s="120" t="s">
        <v>4507</v>
      </c>
      <c r="F1878" s="120" t="s">
        <v>3</v>
      </c>
      <c r="G1878" s="120">
        <v>1594090</v>
      </c>
      <c r="H1878" s="124"/>
      <c r="I1878" s="128" t="s">
        <v>5507</v>
      </c>
      <c r="J1878" s="124"/>
      <c r="K1878" s="124"/>
      <c r="L1878" s="124"/>
      <c r="M1878" s="124"/>
      <c r="N1878" s="213">
        <v>0</v>
      </c>
      <c r="O1878" s="213">
        <v>33.729999999999997</v>
      </c>
      <c r="P1878" s="124" t="s">
        <v>1315</v>
      </c>
    </row>
    <row r="1879" spans="1:16" ht="51">
      <c r="A1879" s="266">
        <v>70</v>
      </c>
      <c r="B1879" s="124"/>
      <c r="C1879" s="125" t="s">
        <v>705</v>
      </c>
      <c r="D1879" s="119">
        <v>43133</v>
      </c>
      <c r="E1879" s="120" t="s">
        <v>4508</v>
      </c>
      <c r="F1879" s="120" t="s">
        <v>3</v>
      </c>
      <c r="G1879" s="120">
        <v>1594114</v>
      </c>
      <c r="H1879" s="124"/>
      <c r="I1879" s="128" t="s">
        <v>5508</v>
      </c>
      <c r="J1879" s="124"/>
      <c r="K1879" s="124"/>
      <c r="L1879" s="124"/>
      <c r="M1879" s="124"/>
      <c r="N1879" s="213">
        <v>0</v>
      </c>
      <c r="O1879" s="213">
        <v>3500</v>
      </c>
      <c r="P1879" s="124" t="s">
        <v>1315</v>
      </c>
    </row>
    <row r="1880" spans="1:16" ht="51">
      <c r="A1880" s="266" t="s">
        <v>619</v>
      </c>
      <c r="B1880" s="124"/>
      <c r="C1880" s="125" t="s">
        <v>713</v>
      </c>
      <c r="D1880" s="119">
        <v>43133</v>
      </c>
      <c r="E1880" s="120" t="s">
        <v>4509</v>
      </c>
      <c r="F1880" s="120" t="s">
        <v>3</v>
      </c>
      <c r="G1880" s="120">
        <v>1593973</v>
      </c>
      <c r="H1880" s="124"/>
      <c r="I1880" s="128" t="s">
        <v>5509</v>
      </c>
      <c r="J1880" s="124"/>
      <c r="K1880" s="124"/>
      <c r="L1880" s="124"/>
      <c r="M1880" s="124"/>
      <c r="N1880" s="213">
        <v>0</v>
      </c>
      <c r="O1880" s="213">
        <v>140</v>
      </c>
      <c r="P1880" s="124" t="s">
        <v>1315</v>
      </c>
    </row>
    <row r="1881" spans="1:16" ht="51">
      <c r="A1881" s="266" t="s">
        <v>619</v>
      </c>
      <c r="B1881" s="124"/>
      <c r="C1881" s="125" t="s">
        <v>713</v>
      </c>
      <c r="D1881" s="119">
        <v>43133</v>
      </c>
      <c r="E1881" s="120" t="s">
        <v>4510</v>
      </c>
      <c r="F1881" s="120" t="s">
        <v>3</v>
      </c>
      <c r="G1881" s="120">
        <v>1593974</v>
      </c>
      <c r="H1881" s="124"/>
      <c r="I1881" s="128" t="s">
        <v>5509</v>
      </c>
      <c r="J1881" s="124"/>
      <c r="K1881" s="124"/>
      <c r="L1881" s="124"/>
      <c r="M1881" s="124"/>
      <c r="N1881" s="213">
        <v>0</v>
      </c>
      <c r="O1881" s="213">
        <v>140</v>
      </c>
      <c r="P1881" s="124" t="s">
        <v>1315</v>
      </c>
    </row>
    <row r="1882" spans="1:16" ht="51">
      <c r="A1882" s="266" t="s">
        <v>619</v>
      </c>
      <c r="B1882" s="124"/>
      <c r="C1882" s="125" t="s">
        <v>713</v>
      </c>
      <c r="D1882" s="119">
        <v>43133</v>
      </c>
      <c r="E1882" s="120" t="s">
        <v>4511</v>
      </c>
      <c r="F1882" s="120" t="s">
        <v>3</v>
      </c>
      <c r="G1882" s="120">
        <v>1593981</v>
      </c>
      <c r="H1882" s="124"/>
      <c r="I1882" s="128" t="s">
        <v>5510</v>
      </c>
      <c r="J1882" s="124"/>
      <c r="K1882" s="124"/>
      <c r="L1882" s="124"/>
      <c r="M1882" s="124"/>
      <c r="N1882" s="213">
        <v>0</v>
      </c>
      <c r="O1882" s="213">
        <v>220</v>
      </c>
      <c r="P1882" s="124" t="s">
        <v>1315</v>
      </c>
    </row>
    <row r="1883" spans="1:16" ht="51">
      <c r="A1883" s="266">
        <v>20</v>
      </c>
      <c r="B1883" s="124"/>
      <c r="C1883" s="125" t="s">
        <v>693</v>
      </c>
      <c r="D1883" s="119">
        <v>43133</v>
      </c>
      <c r="E1883" s="120" t="s">
        <v>4512</v>
      </c>
      <c r="F1883" s="120" t="s">
        <v>3</v>
      </c>
      <c r="G1883" s="120">
        <v>1593988</v>
      </c>
      <c r="H1883" s="124"/>
      <c r="I1883" s="128" t="s">
        <v>5511</v>
      </c>
      <c r="J1883" s="124"/>
      <c r="K1883" s="124"/>
      <c r="L1883" s="124"/>
      <c r="M1883" s="124"/>
      <c r="N1883" s="213">
        <v>0</v>
      </c>
      <c r="O1883" s="213">
        <v>155</v>
      </c>
      <c r="P1883" s="124" t="s">
        <v>1315</v>
      </c>
    </row>
    <row r="1884" spans="1:16" ht="51">
      <c r="A1884" s="266">
        <v>20</v>
      </c>
      <c r="B1884" s="124"/>
      <c r="C1884" s="125" t="s">
        <v>693</v>
      </c>
      <c r="D1884" s="119">
        <v>43133</v>
      </c>
      <c r="E1884" s="120" t="s">
        <v>4513</v>
      </c>
      <c r="F1884" s="120" t="s">
        <v>3</v>
      </c>
      <c r="G1884" s="120">
        <v>1593989</v>
      </c>
      <c r="H1884" s="124"/>
      <c r="I1884" s="128" t="s">
        <v>5511</v>
      </c>
      <c r="J1884" s="124"/>
      <c r="K1884" s="124"/>
      <c r="L1884" s="124"/>
      <c r="M1884" s="124"/>
      <c r="N1884" s="213">
        <v>0</v>
      </c>
      <c r="O1884" s="213">
        <v>155</v>
      </c>
      <c r="P1884" s="124" t="s">
        <v>1315</v>
      </c>
    </row>
    <row r="1885" spans="1:16" ht="51">
      <c r="A1885" s="266" t="s">
        <v>619</v>
      </c>
      <c r="B1885" s="124"/>
      <c r="C1885" s="125" t="s">
        <v>713</v>
      </c>
      <c r="D1885" s="119">
        <v>43133</v>
      </c>
      <c r="E1885" s="120" t="s">
        <v>4514</v>
      </c>
      <c r="F1885" s="120" t="s">
        <v>3</v>
      </c>
      <c r="G1885" s="120">
        <v>1593991</v>
      </c>
      <c r="H1885" s="124"/>
      <c r="I1885" s="128" t="s">
        <v>5512</v>
      </c>
      <c r="J1885" s="124"/>
      <c r="K1885" s="124"/>
      <c r="L1885" s="124"/>
      <c r="M1885" s="124"/>
      <c r="N1885" s="213">
        <v>0</v>
      </c>
      <c r="O1885" s="213">
        <v>2075</v>
      </c>
      <c r="P1885" s="124" t="s">
        <v>1315</v>
      </c>
    </row>
    <row r="1886" spans="1:16" ht="51">
      <c r="A1886" s="266" t="s">
        <v>619</v>
      </c>
      <c r="B1886" s="124"/>
      <c r="C1886" s="125" t="s">
        <v>713</v>
      </c>
      <c r="D1886" s="119">
        <v>43133</v>
      </c>
      <c r="E1886" s="120" t="s">
        <v>4515</v>
      </c>
      <c r="F1886" s="120" t="s">
        <v>3</v>
      </c>
      <c r="G1886" s="120">
        <v>1594001</v>
      </c>
      <c r="H1886" s="124"/>
      <c r="I1886" s="128" t="s">
        <v>5513</v>
      </c>
      <c r="J1886" s="124"/>
      <c r="K1886" s="124"/>
      <c r="L1886" s="124"/>
      <c r="M1886" s="124"/>
      <c r="N1886" s="213">
        <v>0</v>
      </c>
      <c r="O1886" s="213">
        <v>140</v>
      </c>
      <c r="P1886" s="124" t="s">
        <v>1315</v>
      </c>
    </row>
    <row r="1887" spans="1:16" ht="51">
      <c r="A1887" s="266" t="s">
        <v>619</v>
      </c>
      <c r="B1887" s="124"/>
      <c r="C1887" s="125" t="s">
        <v>713</v>
      </c>
      <c r="D1887" s="119">
        <v>43133</v>
      </c>
      <c r="E1887" s="120" t="s">
        <v>4516</v>
      </c>
      <c r="F1887" s="120" t="s">
        <v>3</v>
      </c>
      <c r="G1887" s="120">
        <v>1594003</v>
      </c>
      <c r="H1887" s="124"/>
      <c r="I1887" s="128" t="s">
        <v>5514</v>
      </c>
      <c r="J1887" s="124"/>
      <c r="K1887" s="124"/>
      <c r="L1887" s="124"/>
      <c r="M1887" s="124"/>
      <c r="N1887" s="213">
        <v>0</v>
      </c>
      <c r="O1887" s="213">
        <v>140</v>
      </c>
      <c r="P1887" s="124" t="s">
        <v>1315</v>
      </c>
    </row>
    <row r="1888" spans="1:16" ht="51">
      <c r="A1888" s="266" t="s">
        <v>619</v>
      </c>
      <c r="B1888" s="124"/>
      <c r="C1888" s="125" t="s">
        <v>713</v>
      </c>
      <c r="D1888" s="119">
        <v>43133</v>
      </c>
      <c r="E1888" s="120" t="s">
        <v>4517</v>
      </c>
      <c r="F1888" s="120" t="s">
        <v>3</v>
      </c>
      <c r="G1888" s="120">
        <v>1594006</v>
      </c>
      <c r="H1888" s="124"/>
      <c r="I1888" s="128" t="s">
        <v>5515</v>
      </c>
      <c r="J1888" s="124"/>
      <c r="K1888" s="124"/>
      <c r="L1888" s="124"/>
      <c r="M1888" s="124"/>
      <c r="N1888" s="213">
        <v>0</v>
      </c>
      <c r="O1888" s="213">
        <v>140</v>
      </c>
      <c r="P1888" s="124" t="s">
        <v>1315</v>
      </c>
    </row>
    <row r="1889" spans="1:16" ht="51">
      <c r="A1889" s="266" t="s">
        <v>619</v>
      </c>
      <c r="B1889" s="124"/>
      <c r="C1889" s="125" t="s">
        <v>713</v>
      </c>
      <c r="D1889" s="119">
        <v>43133</v>
      </c>
      <c r="E1889" s="120" t="s">
        <v>4518</v>
      </c>
      <c r="F1889" s="120" t="s">
        <v>3</v>
      </c>
      <c r="G1889" s="120">
        <v>1594008</v>
      </c>
      <c r="H1889" s="124"/>
      <c r="I1889" s="128" t="s">
        <v>5516</v>
      </c>
      <c r="J1889" s="124"/>
      <c r="K1889" s="124"/>
      <c r="L1889" s="124"/>
      <c r="M1889" s="124"/>
      <c r="N1889" s="213">
        <v>0</v>
      </c>
      <c r="O1889" s="213">
        <v>140</v>
      </c>
      <c r="P1889" s="124" t="s">
        <v>1315</v>
      </c>
    </row>
    <row r="1890" spans="1:16" ht="51">
      <c r="A1890" s="266" t="s">
        <v>619</v>
      </c>
      <c r="B1890" s="124"/>
      <c r="C1890" s="125" t="s">
        <v>713</v>
      </c>
      <c r="D1890" s="119">
        <v>43133</v>
      </c>
      <c r="E1890" s="120" t="s">
        <v>4519</v>
      </c>
      <c r="F1890" s="120" t="s">
        <v>3</v>
      </c>
      <c r="G1890" s="120">
        <v>1594009</v>
      </c>
      <c r="H1890" s="124"/>
      <c r="I1890" s="128" t="s">
        <v>5517</v>
      </c>
      <c r="J1890" s="124"/>
      <c r="K1890" s="124"/>
      <c r="L1890" s="124"/>
      <c r="M1890" s="124"/>
      <c r="N1890" s="213">
        <v>0</v>
      </c>
      <c r="O1890" s="213">
        <v>140</v>
      </c>
      <c r="P1890" s="124" t="s">
        <v>1315</v>
      </c>
    </row>
    <row r="1891" spans="1:16" ht="51">
      <c r="A1891" s="266" t="s">
        <v>619</v>
      </c>
      <c r="B1891" s="124"/>
      <c r="C1891" s="125" t="s">
        <v>713</v>
      </c>
      <c r="D1891" s="119">
        <v>43133</v>
      </c>
      <c r="E1891" s="120" t="s">
        <v>4520</v>
      </c>
      <c r="F1891" s="120" t="s">
        <v>3</v>
      </c>
      <c r="G1891" s="120">
        <v>1594010</v>
      </c>
      <c r="H1891" s="124"/>
      <c r="I1891" s="128" t="s">
        <v>5518</v>
      </c>
      <c r="J1891" s="124"/>
      <c r="K1891" s="124"/>
      <c r="L1891" s="124"/>
      <c r="M1891" s="124"/>
      <c r="N1891" s="213">
        <v>0</v>
      </c>
      <c r="O1891" s="213">
        <v>140</v>
      </c>
      <c r="P1891" s="124" t="s">
        <v>1315</v>
      </c>
    </row>
    <row r="1892" spans="1:16" ht="63.75">
      <c r="A1892" s="266" t="s">
        <v>619</v>
      </c>
      <c r="B1892" s="124"/>
      <c r="C1892" s="125" t="s">
        <v>713</v>
      </c>
      <c r="D1892" s="119">
        <v>43133</v>
      </c>
      <c r="E1892" s="120" t="s">
        <v>4521</v>
      </c>
      <c r="F1892" s="120" t="s">
        <v>3</v>
      </c>
      <c r="G1892" s="120">
        <v>1594011</v>
      </c>
      <c r="H1892" s="124"/>
      <c r="I1892" s="128" t="s">
        <v>5519</v>
      </c>
      <c r="J1892" s="124"/>
      <c r="K1892" s="124"/>
      <c r="L1892" s="124"/>
      <c r="M1892" s="124"/>
      <c r="N1892" s="213">
        <v>0</v>
      </c>
      <c r="O1892" s="213">
        <v>1</v>
      </c>
      <c r="P1892" s="124" t="s">
        <v>1315</v>
      </c>
    </row>
    <row r="1893" spans="1:16" ht="51">
      <c r="A1893" s="266" t="s">
        <v>619</v>
      </c>
      <c r="B1893" s="124"/>
      <c r="C1893" s="125" t="s">
        <v>713</v>
      </c>
      <c r="D1893" s="119">
        <v>43133</v>
      </c>
      <c r="E1893" s="120" t="s">
        <v>4522</v>
      </c>
      <c r="F1893" s="120" t="s">
        <v>3</v>
      </c>
      <c r="G1893" s="120">
        <v>1594012</v>
      </c>
      <c r="H1893" s="124"/>
      <c r="I1893" s="128" t="s">
        <v>5520</v>
      </c>
      <c r="J1893" s="124"/>
      <c r="K1893" s="124"/>
      <c r="L1893" s="124"/>
      <c r="M1893" s="124"/>
      <c r="N1893" s="213">
        <v>0</v>
      </c>
      <c r="O1893" s="213">
        <v>220</v>
      </c>
      <c r="P1893" s="124" t="s">
        <v>1315</v>
      </c>
    </row>
    <row r="1894" spans="1:16" ht="51">
      <c r="A1894" s="266" t="s">
        <v>619</v>
      </c>
      <c r="B1894" s="124"/>
      <c r="C1894" s="125" t="s">
        <v>713</v>
      </c>
      <c r="D1894" s="119">
        <v>43133</v>
      </c>
      <c r="E1894" s="120" t="s">
        <v>4523</v>
      </c>
      <c r="F1894" s="120" t="s">
        <v>3</v>
      </c>
      <c r="G1894" s="120">
        <v>1594013</v>
      </c>
      <c r="H1894" s="124"/>
      <c r="I1894" s="128" t="s">
        <v>5521</v>
      </c>
      <c r="J1894" s="124"/>
      <c r="K1894" s="124"/>
      <c r="L1894" s="124"/>
      <c r="M1894" s="124"/>
      <c r="N1894" s="213">
        <v>0</v>
      </c>
      <c r="O1894" s="213">
        <v>140</v>
      </c>
      <c r="P1894" s="124" t="s">
        <v>1315</v>
      </c>
    </row>
    <row r="1895" spans="1:16" ht="51">
      <c r="A1895" s="266" t="s">
        <v>619</v>
      </c>
      <c r="B1895" s="124"/>
      <c r="C1895" s="125" t="s">
        <v>713</v>
      </c>
      <c r="D1895" s="119">
        <v>43133</v>
      </c>
      <c r="E1895" s="120" t="s">
        <v>4524</v>
      </c>
      <c r="F1895" s="120" t="s">
        <v>3</v>
      </c>
      <c r="G1895" s="120">
        <v>1594015</v>
      </c>
      <c r="H1895" s="124"/>
      <c r="I1895" s="128" t="s">
        <v>5522</v>
      </c>
      <c r="J1895" s="124"/>
      <c r="K1895" s="124"/>
      <c r="L1895" s="124"/>
      <c r="M1895" s="124"/>
      <c r="N1895" s="213">
        <v>0</v>
      </c>
      <c r="O1895" s="213">
        <v>140</v>
      </c>
      <c r="P1895" s="124" t="s">
        <v>1315</v>
      </c>
    </row>
    <row r="1896" spans="1:16" ht="51">
      <c r="A1896" s="266" t="s">
        <v>619</v>
      </c>
      <c r="B1896" s="124"/>
      <c r="C1896" s="125" t="s">
        <v>713</v>
      </c>
      <c r="D1896" s="119">
        <v>43133</v>
      </c>
      <c r="E1896" s="120" t="s">
        <v>4525</v>
      </c>
      <c r="F1896" s="120" t="s">
        <v>3</v>
      </c>
      <c r="G1896" s="120">
        <v>1594016</v>
      </c>
      <c r="H1896" s="124"/>
      <c r="I1896" s="128" t="s">
        <v>5523</v>
      </c>
      <c r="J1896" s="124"/>
      <c r="K1896" s="124"/>
      <c r="L1896" s="124"/>
      <c r="M1896" s="124"/>
      <c r="N1896" s="213">
        <v>0</v>
      </c>
      <c r="O1896" s="213">
        <v>220</v>
      </c>
      <c r="P1896" s="124" t="s">
        <v>1315</v>
      </c>
    </row>
    <row r="1897" spans="1:16" ht="51">
      <c r="A1897" s="266" t="s">
        <v>619</v>
      </c>
      <c r="B1897" s="124"/>
      <c r="C1897" s="125" t="s">
        <v>713</v>
      </c>
      <c r="D1897" s="119">
        <v>43133</v>
      </c>
      <c r="E1897" s="120" t="s">
        <v>4526</v>
      </c>
      <c r="F1897" s="120" t="s">
        <v>3</v>
      </c>
      <c r="G1897" s="120">
        <v>1594018</v>
      </c>
      <c r="H1897" s="124"/>
      <c r="I1897" s="128" t="s">
        <v>5524</v>
      </c>
      <c r="J1897" s="124"/>
      <c r="K1897" s="124"/>
      <c r="L1897" s="124"/>
      <c r="M1897" s="124"/>
      <c r="N1897" s="213">
        <v>0</v>
      </c>
      <c r="O1897" s="213">
        <v>140</v>
      </c>
      <c r="P1897" s="124" t="s">
        <v>1315</v>
      </c>
    </row>
    <row r="1898" spans="1:16" ht="51">
      <c r="A1898" s="266" t="s">
        <v>619</v>
      </c>
      <c r="B1898" s="124"/>
      <c r="C1898" s="125" t="s">
        <v>713</v>
      </c>
      <c r="D1898" s="119">
        <v>43133</v>
      </c>
      <c r="E1898" s="120" t="s">
        <v>4527</v>
      </c>
      <c r="F1898" s="120" t="s">
        <v>3</v>
      </c>
      <c r="G1898" s="120">
        <v>1594020</v>
      </c>
      <c r="H1898" s="124"/>
      <c r="I1898" s="128" t="s">
        <v>5525</v>
      </c>
      <c r="J1898" s="124"/>
      <c r="K1898" s="124"/>
      <c r="L1898" s="124"/>
      <c r="M1898" s="124"/>
      <c r="N1898" s="213">
        <v>0</v>
      </c>
      <c r="O1898" s="213">
        <v>220</v>
      </c>
      <c r="P1898" s="124" t="s">
        <v>1315</v>
      </c>
    </row>
    <row r="1899" spans="1:16" ht="51">
      <c r="A1899" s="266" t="s">
        <v>619</v>
      </c>
      <c r="B1899" s="124"/>
      <c r="C1899" s="125" t="s">
        <v>713</v>
      </c>
      <c r="D1899" s="119">
        <v>43133</v>
      </c>
      <c r="E1899" s="120" t="s">
        <v>4528</v>
      </c>
      <c r="F1899" s="120" t="s">
        <v>3</v>
      </c>
      <c r="G1899" s="120">
        <v>1594021</v>
      </c>
      <c r="H1899" s="124"/>
      <c r="I1899" s="128" t="s">
        <v>5526</v>
      </c>
      <c r="J1899" s="124"/>
      <c r="K1899" s="124"/>
      <c r="L1899" s="124"/>
      <c r="M1899" s="124"/>
      <c r="N1899" s="213">
        <v>0</v>
      </c>
      <c r="O1899" s="213">
        <v>140</v>
      </c>
      <c r="P1899" s="124" t="s">
        <v>1315</v>
      </c>
    </row>
    <row r="1900" spans="1:16" ht="51">
      <c r="A1900" s="266" t="s">
        <v>619</v>
      </c>
      <c r="B1900" s="124"/>
      <c r="C1900" s="125" t="s">
        <v>713</v>
      </c>
      <c r="D1900" s="119">
        <v>43133</v>
      </c>
      <c r="E1900" s="120" t="s">
        <v>4529</v>
      </c>
      <c r="F1900" s="120" t="s">
        <v>3</v>
      </c>
      <c r="G1900" s="120">
        <v>1594022</v>
      </c>
      <c r="H1900" s="124"/>
      <c r="I1900" s="128" t="s">
        <v>5527</v>
      </c>
      <c r="J1900" s="124"/>
      <c r="K1900" s="124"/>
      <c r="L1900" s="124"/>
      <c r="M1900" s="124"/>
      <c r="N1900" s="213">
        <v>0</v>
      </c>
      <c r="O1900" s="213">
        <v>140</v>
      </c>
      <c r="P1900" s="124" t="s">
        <v>1315</v>
      </c>
    </row>
    <row r="1901" spans="1:16" ht="51">
      <c r="A1901" s="266" t="s">
        <v>619</v>
      </c>
      <c r="B1901" s="124"/>
      <c r="C1901" s="125" t="s">
        <v>713</v>
      </c>
      <c r="D1901" s="119">
        <v>43133</v>
      </c>
      <c r="E1901" s="120" t="s">
        <v>4530</v>
      </c>
      <c r="F1901" s="120" t="s">
        <v>3</v>
      </c>
      <c r="G1901" s="120">
        <v>1594024</v>
      </c>
      <c r="H1901" s="124"/>
      <c r="I1901" s="128" t="s">
        <v>5528</v>
      </c>
      <c r="J1901" s="124"/>
      <c r="K1901" s="124"/>
      <c r="L1901" s="124"/>
      <c r="M1901" s="124"/>
      <c r="N1901" s="213">
        <v>0</v>
      </c>
      <c r="O1901" s="213">
        <v>140</v>
      </c>
      <c r="P1901" s="124" t="s">
        <v>1315</v>
      </c>
    </row>
    <row r="1902" spans="1:16" ht="51">
      <c r="A1902" s="266" t="s">
        <v>619</v>
      </c>
      <c r="B1902" s="124"/>
      <c r="C1902" s="125" t="s">
        <v>713</v>
      </c>
      <c r="D1902" s="119">
        <v>43133</v>
      </c>
      <c r="E1902" s="120" t="s">
        <v>4531</v>
      </c>
      <c r="F1902" s="120" t="s">
        <v>3</v>
      </c>
      <c r="G1902" s="120">
        <v>1594025</v>
      </c>
      <c r="H1902" s="124"/>
      <c r="I1902" s="128" t="s">
        <v>5529</v>
      </c>
      <c r="J1902" s="124"/>
      <c r="K1902" s="124"/>
      <c r="L1902" s="124"/>
      <c r="M1902" s="124"/>
      <c r="N1902" s="213">
        <v>0</v>
      </c>
      <c r="O1902" s="213">
        <v>140</v>
      </c>
      <c r="P1902" s="124" t="s">
        <v>1315</v>
      </c>
    </row>
    <row r="1903" spans="1:16" ht="51">
      <c r="A1903" s="266" t="s">
        <v>619</v>
      </c>
      <c r="B1903" s="124"/>
      <c r="C1903" s="125" t="s">
        <v>713</v>
      </c>
      <c r="D1903" s="119">
        <v>43133</v>
      </c>
      <c r="E1903" s="120" t="s">
        <v>4532</v>
      </c>
      <c r="F1903" s="120" t="s">
        <v>3</v>
      </c>
      <c r="G1903" s="120">
        <v>1594026</v>
      </c>
      <c r="H1903" s="124"/>
      <c r="I1903" s="128" t="s">
        <v>5530</v>
      </c>
      <c r="J1903" s="124"/>
      <c r="K1903" s="124"/>
      <c r="L1903" s="124"/>
      <c r="M1903" s="124"/>
      <c r="N1903" s="213">
        <v>0</v>
      </c>
      <c r="O1903" s="213">
        <v>140</v>
      </c>
      <c r="P1903" s="124" t="s">
        <v>1315</v>
      </c>
    </row>
    <row r="1904" spans="1:16" ht="51">
      <c r="A1904" s="266" t="s">
        <v>619</v>
      </c>
      <c r="B1904" s="124"/>
      <c r="C1904" s="125" t="s">
        <v>713</v>
      </c>
      <c r="D1904" s="119">
        <v>43133</v>
      </c>
      <c r="E1904" s="120" t="s">
        <v>4533</v>
      </c>
      <c r="F1904" s="120" t="s">
        <v>3</v>
      </c>
      <c r="G1904" s="120">
        <v>1594028</v>
      </c>
      <c r="H1904" s="124"/>
      <c r="I1904" s="128" t="s">
        <v>5531</v>
      </c>
      <c r="J1904" s="124"/>
      <c r="K1904" s="124"/>
      <c r="L1904" s="124"/>
      <c r="M1904" s="124"/>
      <c r="N1904" s="213">
        <v>0</v>
      </c>
      <c r="O1904" s="213">
        <v>140</v>
      </c>
      <c r="P1904" s="124" t="s">
        <v>1315</v>
      </c>
    </row>
    <row r="1905" spans="1:16" ht="51">
      <c r="A1905" s="266" t="s">
        <v>619</v>
      </c>
      <c r="B1905" s="124"/>
      <c r="C1905" s="125" t="s">
        <v>713</v>
      </c>
      <c r="D1905" s="119">
        <v>43133</v>
      </c>
      <c r="E1905" s="120" t="s">
        <v>4534</v>
      </c>
      <c r="F1905" s="120" t="s">
        <v>3</v>
      </c>
      <c r="G1905" s="120">
        <v>1594029</v>
      </c>
      <c r="H1905" s="124"/>
      <c r="I1905" s="128" t="s">
        <v>5532</v>
      </c>
      <c r="J1905" s="124"/>
      <c r="K1905" s="124"/>
      <c r="L1905" s="124"/>
      <c r="M1905" s="124"/>
      <c r="N1905" s="213">
        <v>0</v>
      </c>
      <c r="O1905" s="213">
        <v>140</v>
      </c>
      <c r="P1905" s="124" t="s">
        <v>1315</v>
      </c>
    </row>
    <row r="1906" spans="1:16" ht="51">
      <c r="A1906" s="266" t="s">
        <v>619</v>
      </c>
      <c r="B1906" s="124"/>
      <c r="C1906" s="125" t="s">
        <v>713</v>
      </c>
      <c r="D1906" s="119">
        <v>43133</v>
      </c>
      <c r="E1906" s="120" t="s">
        <v>4535</v>
      </c>
      <c r="F1906" s="120" t="s">
        <v>3</v>
      </c>
      <c r="G1906" s="120">
        <v>1594031</v>
      </c>
      <c r="H1906" s="124"/>
      <c r="I1906" s="128" t="s">
        <v>5533</v>
      </c>
      <c r="J1906" s="124"/>
      <c r="K1906" s="124"/>
      <c r="L1906" s="124"/>
      <c r="M1906" s="124"/>
      <c r="N1906" s="213">
        <v>0</v>
      </c>
      <c r="O1906" s="213">
        <v>140</v>
      </c>
      <c r="P1906" s="124" t="s">
        <v>1315</v>
      </c>
    </row>
    <row r="1907" spans="1:16" ht="51">
      <c r="A1907" s="266" t="s">
        <v>619</v>
      </c>
      <c r="B1907" s="124"/>
      <c r="C1907" s="125" t="s">
        <v>713</v>
      </c>
      <c r="D1907" s="119">
        <v>43133</v>
      </c>
      <c r="E1907" s="120" t="s">
        <v>4536</v>
      </c>
      <c r="F1907" s="120" t="s">
        <v>3</v>
      </c>
      <c r="G1907" s="120">
        <v>1594072</v>
      </c>
      <c r="H1907" s="124"/>
      <c r="I1907" s="128" t="s">
        <v>5534</v>
      </c>
      <c r="J1907" s="124"/>
      <c r="K1907" s="124"/>
      <c r="L1907" s="124"/>
      <c r="M1907" s="124"/>
      <c r="N1907" s="213">
        <v>0</v>
      </c>
      <c r="O1907" s="213">
        <v>140</v>
      </c>
      <c r="P1907" s="124" t="s">
        <v>1315</v>
      </c>
    </row>
    <row r="1908" spans="1:16" ht="51">
      <c r="A1908" s="266" t="s">
        <v>619</v>
      </c>
      <c r="B1908" s="124"/>
      <c r="C1908" s="125" t="s">
        <v>713</v>
      </c>
      <c r="D1908" s="119">
        <v>43133</v>
      </c>
      <c r="E1908" s="120" t="s">
        <v>4537</v>
      </c>
      <c r="F1908" s="120" t="s">
        <v>3</v>
      </c>
      <c r="G1908" s="120">
        <v>1594106</v>
      </c>
      <c r="H1908" s="124"/>
      <c r="I1908" s="128" t="s">
        <v>1386</v>
      </c>
      <c r="J1908" s="124"/>
      <c r="K1908" s="124"/>
      <c r="L1908" s="124"/>
      <c r="M1908" s="124"/>
      <c r="N1908" s="213">
        <v>0</v>
      </c>
      <c r="O1908" s="213">
        <v>37988.800000000003</v>
      </c>
      <c r="P1908" s="124" t="s">
        <v>1315</v>
      </c>
    </row>
    <row r="1909" spans="1:16" ht="51">
      <c r="A1909" s="266" t="s">
        <v>619</v>
      </c>
      <c r="B1909" s="124"/>
      <c r="C1909" s="125" t="s">
        <v>713</v>
      </c>
      <c r="D1909" s="119">
        <v>43133</v>
      </c>
      <c r="E1909" s="120" t="s">
        <v>4538</v>
      </c>
      <c r="F1909" s="120" t="s">
        <v>3</v>
      </c>
      <c r="G1909" s="120">
        <v>1594107</v>
      </c>
      <c r="H1909" s="124"/>
      <c r="I1909" s="128" t="s">
        <v>1404</v>
      </c>
      <c r="J1909" s="124"/>
      <c r="K1909" s="124"/>
      <c r="L1909" s="124"/>
      <c r="M1909" s="124"/>
      <c r="N1909" s="213">
        <v>0</v>
      </c>
      <c r="O1909" s="213">
        <v>703.59</v>
      </c>
      <c r="P1909" s="124" t="s">
        <v>1315</v>
      </c>
    </row>
    <row r="1910" spans="1:16" ht="51">
      <c r="A1910" s="266" t="s">
        <v>619</v>
      </c>
      <c r="B1910" s="124"/>
      <c r="C1910" s="125" t="s">
        <v>713</v>
      </c>
      <c r="D1910" s="119">
        <v>43133</v>
      </c>
      <c r="E1910" s="120" t="s">
        <v>4539</v>
      </c>
      <c r="F1910" s="120" t="s">
        <v>3</v>
      </c>
      <c r="G1910" s="120">
        <v>1594109</v>
      </c>
      <c r="H1910" s="124"/>
      <c r="I1910" s="128" t="s">
        <v>1379</v>
      </c>
      <c r="J1910" s="124"/>
      <c r="K1910" s="124"/>
      <c r="L1910" s="124"/>
      <c r="M1910" s="124"/>
      <c r="N1910" s="213">
        <v>0</v>
      </c>
      <c r="O1910" s="213">
        <v>1944.51</v>
      </c>
      <c r="P1910" s="124" t="s">
        <v>1315</v>
      </c>
    </row>
    <row r="1911" spans="1:16" ht="38.25">
      <c r="A1911" s="266">
        <v>35</v>
      </c>
      <c r="B1911" s="124"/>
      <c r="C1911" s="125" t="s">
        <v>696</v>
      </c>
      <c r="D1911" s="119">
        <v>43133</v>
      </c>
      <c r="E1911" s="120" t="s">
        <v>4540</v>
      </c>
      <c r="F1911" s="120" t="s">
        <v>3</v>
      </c>
      <c r="G1911" s="120">
        <v>1594126</v>
      </c>
      <c r="H1911" s="124"/>
      <c r="I1911" s="128" t="s">
        <v>5535</v>
      </c>
      <c r="J1911" s="124"/>
      <c r="K1911" s="124"/>
      <c r="L1911" s="124"/>
      <c r="M1911" s="124"/>
      <c r="N1911" s="213">
        <v>0</v>
      </c>
      <c r="O1911" s="213">
        <v>401.65</v>
      </c>
      <c r="P1911" s="124" t="s">
        <v>1315</v>
      </c>
    </row>
    <row r="1912" spans="1:16" ht="51">
      <c r="A1912" s="266" t="s">
        <v>619</v>
      </c>
      <c r="B1912" s="124"/>
      <c r="C1912" s="125" t="s">
        <v>713</v>
      </c>
      <c r="D1912" s="119">
        <v>43133</v>
      </c>
      <c r="E1912" s="120" t="s">
        <v>4541</v>
      </c>
      <c r="F1912" s="120" t="s">
        <v>3</v>
      </c>
      <c r="G1912" s="120">
        <v>1594137</v>
      </c>
      <c r="H1912" s="124"/>
      <c r="I1912" s="128" t="s">
        <v>5536</v>
      </c>
      <c r="J1912" s="124"/>
      <c r="K1912" s="124"/>
      <c r="L1912" s="124"/>
      <c r="M1912" s="124"/>
      <c r="N1912" s="213">
        <v>0</v>
      </c>
      <c r="O1912" s="213">
        <v>140</v>
      </c>
      <c r="P1912" s="124" t="s">
        <v>1315</v>
      </c>
    </row>
    <row r="1913" spans="1:16" ht="51">
      <c r="A1913" s="266">
        <v>580</v>
      </c>
      <c r="B1913" s="124"/>
      <c r="C1913" s="125" t="s">
        <v>217</v>
      </c>
      <c r="D1913" s="119">
        <v>43133</v>
      </c>
      <c r="E1913" s="120" t="s">
        <v>4542</v>
      </c>
      <c r="F1913" s="120" t="s">
        <v>3</v>
      </c>
      <c r="G1913" s="120">
        <v>1594158</v>
      </c>
      <c r="H1913" s="124"/>
      <c r="I1913" s="128" t="s">
        <v>5537</v>
      </c>
      <c r="J1913" s="124"/>
      <c r="K1913" s="124"/>
      <c r="L1913" s="124"/>
      <c r="M1913" s="124"/>
      <c r="N1913" s="213">
        <v>0</v>
      </c>
      <c r="O1913" s="213">
        <v>313.2</v>
      </c>
      <c r="P1913" s="124" t="s">
        <v>1315</v>
      </c>
    </row>
    <row r="1914" spans="1:16" ht="51">
      <c r="A1914" s="266" t="s">
        <v>619</v>
      </c>
      <c r="B1914" s="124"/>
      <c r="C1914" s="125" t="s">
        <v>713</v>
      </c>
      <c r="D1914" s="119">
        <v>43133</v>
      </c>
      <c r="E1914" s="120" t="s">
        <v>4543</v>
      </c>
      <c r="F1914" s="120" t="s">
        <v>3</v>
      </c>
      <c r="G1914" s="120">
        <v>1594161</v>
      </c>
      <c r="H1914" s="124"/>
      <c r="I1914" s="128" t="s">
        <v>5538</v>
      </c>
      <c r="J1914" s="124"/>
      <c r="K1914" s="124"/>
      <c r="L1914" s="124"/>
      <c r="M1914" s="124"/>
      <c r="N1914" s="213">
        <v>0</v>
      </c>
      <c r="O1914" s="213">
        <v>140</v>
      </c>
      <c r="P1914" s="124" t="s">
        <v>1315</v>
      </c>
    </row>
    <row r="1915" spans="1:16" ht="51">
      <c r="A1915" s="266" t="s">
        <v>619</v>
      </c>
      <c r="B1915" s="124"/>
      <c r="C1915" s="125" t="s">
        <v>713</v>
      </c>
      <c r="D1915" s="119">
        <v>43133</v>
      </c>
      <c r="E1915" s="120" t="s">
        <v>4544</v>
      </c>
      <c r="F1915" s="120" t="s">
        <v>3</v>
      </c>
      <c r="G1915" s="120">
        <v>1594162</v>
      </c>
      <c r="H1915" s="124"/>
      <c r="I1915" s="128" t="s">
        <v>5539</v>
      </c>
      <c r="J1915" s="124"/>
      <c r="K1915" s="124"/>
      <c r="L1915" s="124"/>
      <c r="M1915" s="124"/>
      <c r="N1915" s="213">
        <v>0</v>
      </c>
      <c r="O1915" s="213">
        <v>140</v>
      </c>
      <c r="P1915" s="124" t="s">
        <v>1315</v>
      </c>
    </row>
    <row r="1916" spans="1:16" ht="51">
      <c r="A1916" s="266" t="s">
        <v>619</v>
      </c>
      <c r="B1916" s="124"/>
      <c r="C1916" s="125" t="s">
        <v>713</v>
      </c>
      <c r="D1916" s="119">
        <v>43133</v>
      </c>
      <c r="E1916" s="120" t="s">
        <v>4545</v>
      </c>
      <c r="F1916" s="120" t="s">
        <v>3</v>
      </c>
      <c r="G1916" s="120">
        <v>1594163</v>
      </c>
      <c r="H1916" s="124"/>
      <c r="I1916" s="128" t="s">
        <v>5540</v>
      </c>
      <c r="J1916" s="124"/>
      <c r="K1916" s="124"/>
      <c r="L1916" s="124"/>
      <c r="M1916" s="124"/>
      <c r="N1916" s="213">
        <v>0</v>
      </c>
      <c r="O1916" s="213">
        <v>140</v>
      </c>
      <c r="P1916" s="124" t="s">
        <v>1315</v>
      </c>
    </row>
    <row r="1917" spans="1:16" ht="51">
      <c r="A1917" s="266" t="s">
        <v>619</v>
      </c>
      <c r="B1917" s="124"/>
      <c r="C1917" s="125" t="s">
        <v>713</v>
      </c>
      <c r="D1917" s="119">
        <v>43133</v>
      </c>
      <c r="E1917" s="120" t="s">
        <v>4546</v>
      </c>
      <c r="F1917" s="120" t="s">
        <v>3</v>
      </c>
      <c r="G1917" s="120">
        <v>1594164</v>
      </c>
      <c r="H1917" s="124"/>
      <c r="I1917" s="128" t="s">
        <v>5541</v>
      </c>
      <c r="J1917" s="124"/>
      <c r="K1917" s="124"/>
      <c r="L1917" s="124"/>
      <c r="M1917" s="124"/>
      <c r="N1917" s="213">
        <v>0</v>
      </c>
      <c r="O1917" s="213">
        <v>140</v>
      </c>
      <c r="P1917" s="124" t="s">
        <v>1315</v>
      </c>
    </row>
    <row r="1918" spans="1:16" ht="51">
      <c r="A1918" s="266" t="s">
        <v>619</v>
      </c>
      <c r="B1918" s="124"/>
      <c r="C1918" s="125" t="s">
        <v>713</v>
      </c>
      <c r="D1918" s="119">
        <v>43133</v>
      </c>
      <c r="E1918" s="120" t="s">
        <v>4547</v>
      </c>
      <c r="F1918" s="120" t="s">
        <v>3</v>
      </c>
      <c r="G1918" s="120">
        <v>1594166</v>
      </c>
      <c r="H1918" s="124"/>
      <c r="I1918" s="128" t="s">
        <v>5542</v>
      </c>
      <c r="J1918" s="124"/>
      <c r="K1918" s="124"/>
      <c r="L1918" s="124"/>
      <c r="M1918" s="124"/>
      <c r="N1918" s="213">
        <v>0</v>
      </c>
      <c r="O1918" s="213">
        <v>140</v>
      </c>
      <c r="P1918" s="124" t="s">
        <v>1315</v>
      </c>
    </row>
    <row r="1919" spans="1:16" ht="51">
      <c r="A1919" s="266" t="s">
        <v>619</v>
      </c>
      <c r="B1919" s="124"/>
      <c r="C1919" s="125" t="s">
        <v>713</v>
      </c>
      <c r="D1919" s="119">
        <v>43133</v>
      </c>
      <c r="E1919" s="120" t="s">
        <v>4548</v>
      </c>
      <c r="F1919" s="120" t="s">
        <v>3</v>
      </c>
      <c r="G1919" s="120">
        <v>1594167</v>
      </c>
      <c r="H1919" s="124"/>
      <c r="I1919" s="128" t="s">
        <v>5543</v>
      </c>
      <c r="J1919" s="124"/>
      <c r="K1919" s="124"/>
      <c r="L1919" s="124"/>
      <c r="M1919" s="124"/>
      <c r="N1919" s="213">
        <v>0</v>
      </c>
      <c r="O1919" s="213">
        <v>140</v>
      </c>
      <c r="P1919" s="124" t="s">
        <v>1315</v>
      </c>
    </row>
    <row r="1920" spans="1:16" ht="51">
      <c r="A1920" s="266" t="s">
        <v>619</v>
      </c>
      <c r="B1920" s="124"/>
      <c r="C1920" s="125" t="s">
        <v>713</v>
      </c>
      <c r="D1920" s="119">
        <v>43133</v>
      </c>
      <c r="E1920" s="120" t="s">
        <v>4549</v>
      </c>
      <c r="F1920" s="120" t="s">
        <v>3</v>
      </c>
      <c r="G1920" s="120">
        <v>1594177</v>
      </c>
      <c r="H1920" s="124"/>
      <c r="I1920" s="128" t="s">
        <v>5544</v>
      </c>
      <c r="J1920" s="124"/>
      <c r="K1920" s="124"/>
      <c r="L1920" s="124"/>
      <c r="M1920" s="124"/>
      <c r="N1920" s="213">
        <v>0</v>
      </c>
      <c r="O1920" s="213">
        <v>695</v>
      </c>
      <c r="P1920" s="124" t="s">
        <v>1315</v>
      </c>
    </row>
    <row r="1921" spans="1:16" ht="38.25">
      <c r="A1921" s="266">
        <v>20</v>
      </c>
      <c r="B1921" s="124"/>
      <c r="C1921" s="125" t="s">
        <v>693</v>
      </c>
      <c r="D1921" s="119">
        <v>43133</v>
      </c>
      <c r="E1921" s="120" t="s">
        <v>4550</v>
      </c>
      <c r="F1921" s="120" t="s">
        <v>3</v>
      </c>
      <c r="G1921" s="120">
        <v>1594205</v>
      </c>
      <c r="H1921" s="124"/>
      <c r="I1921" s="128" t="s">
        <v>5545</v>
      </c>
      <c r="J1921" s="124"/>
      <c r="K1921" s="124"/>
      <c r="L1921" s="124"/>
      <c r="M1921" s="124"/>
      <c r="N1921" s="213">
        <v>0</v>
      </c>
      <c r="O1921" s="213">
        <v>9702</v>
      </c>
      <c r="P1921" s="124" t="s">
        <v>1315</v>
      </c>
    </row>
    <row r="1922" spans="1:16" ht="63.75">
      <c r="A1922" s="266" t="s">
        <v>619</v>
      </c>
      <c r="B1922" s="124"/>
      <c r="C1922" s="125" t="s">
        <v>713</v>
      </c>
      <c r="D1922" s="119">
        <v>43133</v>
      </c>
      <c r="E1922" s="120" t="s">
        <v>4551</v>
      </c>
      <c r="F1922" s="120" t="s">
        <v>3</v>
      </c>
      <c r="G1922" s="120">
        <v>1594223</v>
      </c>
      <c r="H1922" s="124"/>
      <c r="I1922" s="128" t="s">
        <v>5546</v>
      </c>
      <c r="J1922" s="124"/>
      <c r="K1922" s="124"/>
      <c r="L1922" s="124"/>
      <c r="M1922" s="124"/>
      <c r="N1922" s="213">
        <v>0</v>
      </c>
      <c r="O1922" s="213">
        <v>262.76</v>
      </c>
      <c r="P1922" s="124" t="s">
        <v>1315</v>
      </c>
    </row>
    <row r="1923" spans="1:16" ht="51">
      <c r="A1923" s="266">
        <v>574</v>
      </c>
      <c r="B1923" s="124"/>
      <c r="C1923" s="125" t="s">
        <v>850</v>
      </c>
      <c r="D1923" s="119">
        <v>43133</v>
      </c>
      <c r="E1923" s="120" t="s">
        <v>4552</v>
      </c>
      <c r="F1923" s="120" t="s">
        <v>3</v>
      </c>
      <c r="G1923" s="120">
        <v>1594234</v>
      </c>
      <c r="H1923" s="124"/>
      <c r="I1923" s="128" t="s">
        <v>5547</v>
      </c>
      <c r="J1923" s="124"/>
      <c r="K1923" s="124"/>
      <c r="L1923" s="124"/>
      <c r="M1923" s="124"/>
      <c r="N1923" s="213">
        <v>0</v>
      </c>
      <c r="O1923" s="213">
        <v>700</v>
      </c>
      <c r="P1923" s="124" t="s">
        <v>1315</v>
      </c>
    </row>
    <row r="1924" spans="1:16" ht="51">
      <c r="A1924" s="266">
        <v>574</v>
      </c>
      <c r="B1924" s="124"/>
      <c r="C1924" s="125" t="s">
        <v>850</v>
      </c>
      <c r="D1924" s="119">
        <v>43133</v>
      </c>
      <c r="E1924" s="120" t="s">
        <v>4553</v>
      </c>
      <c r="F1924" s="120" t="s">
        <v>3</v>
      </c>
      <c r="G1924" s="120">
        <v>1594235</v>
      </c>
      <c r="H1924" s="124"/>
      <c r="I1924" s="128" t="s">
        <v>5547</v>
      </c>
      <c r="J1924" s="124"/>
      <c r="K1924" s="124"/>
      <c r="L1924" s="124"/>
      <c r="M1924" s="124"/>
      <c r="N1924" s="213">
        <v>0</v>
      </c>
      <c r="O1924" s="213">
        <v>900</v>
      </c>
      <c r="P1924" s="124" t="s">
        <v>1315</v>
      </c>
    </row>
    <row r="1925" spans="1:16" ht="51">
      <c r="A1925" s="266">
        <v>526</v>
      </c>
      <c r="B1925" s="124"/>
      <c r="C1925" s="125" t="s">
        <v>846</v>
      </c>
      <c r="D1925" s="119">
        <v>43133</v>
      </c>
      <c r="E1925" s="120" t="s">
        <v>4554</v>
      </c>
      <c r="F1925" s="120" t="s">
        <v>3</v>
      </c>
      <c r="G1925" s="120">
        <v>1594264</v>
      </c>
      <c r="H1925" s="124"/>
      <c r="I1925" s="128" t="s">
        <v>3856</v>
      </c>
      <c r="J1925" s="124"/>
      <c r="K1925" s="124"/>
      <c r="L1925" s="124"/>
      <c r="M1925" s="124"/>
      <c r="N1925" s="213">
        <v>0</v>
      </c>
      <c r="O1925" s="213">
        <v>13873</v>
      </c>
      <c r="P1925" s="124" t="s">
        <v>1315</v>
      </c>
    </row>
    <row r="1926" spans="1:16" ht="51">
      <c r="A1926" s="266" t="s">
        <v>619</v>
      </c>
      <c r="B1926" s="124"/>
      <c r="C1926" s="125" t="s">
        <v>713</v>
      </c>
      <c r="D1926" s="119">
        <v>43133</v>
      </c>
      <c r="E1926" s="120" t="s">
        <v>4555</v>
      </c>
      <c r="F1926" s="120" t="s">
        <v>3</v>
      </c>
      <c r="G1926" s="120">
        <v>1594274</v>
      </c>
      <c r="H1926" s="124"/>
      <c r="I1926" s="128" t="s">
        <v>5548</v>
      </c>
      <c r="J1926" s="124"/>
      <c r="K1926" s="124"/>
      <c r="L1926" s="124"/>
      <c r="M1926" s="124"/>
      <c r="N1926" s="213">
        <v>0</v>
      </c>
      <c r="O1926" s="213">
        <v>220</v>
      </c>
      <c r="P1926" s="124" t="s">
        <v>1315</v>
      </c>
    </row>
    <row r="1927" spans="1:16" ht="63.75">
      <c r="A1927" s="266" t="s">
        <v>619</v>
      </c>
      <c r="B1927" s="124"/>
      <c r="C1927" s="125" t="s">
        <v>713</v>
      </c>
      <c r="D1927" s="119">
        <v>43133</v>
      </c>
      <c r="E1927" s="120" t="s">
        <v>4556</v>
      </c>
      <c r="F1927" s="120" t="s">
        <v>3</v>
      </c>
      <c r="G1927" s="120">
        <v>1594276</v>
      </c>
      <c r="H1927" s="124"/>
      <c r="I1927" s="128" t="s">
        <v>5549</v>
      </c>
      <c r="J1927" s="124"/>
      <c r="K1927" s="124"/>
      <c r="L1927" s="124"/>
      <c r="M1927" s="124"/>
      <c r="N1927" s="213">
        <v>0</v>
      </c>
      <c r="O1927" s="213">
        <v>1300</v>
      </c>
      <c r="P1927" s="124" t="s">
        <v>1315</v>
      </c>
    </row>
    <row r="1928" spans="1:16" ht="63.75">
      <c r="A1928" s="266">
        <v>266</v>
      </c>
      <c r="B1928" s="124"/>
      <c r="C1928" s="125" t="s">
        <v>781</v>
      </c>
      <c r="D1928" s="119">
        <v>43133</v>
      </c>
      <c r="E1928" s="120" t="s">
        <v>4557</v>
      </c>
      <c r="F1928" s="120" t="s">
        <v>3</v>
      </c>
      <c r="G1928" s="120">
        <v>1594325</v>
      </c>
      <c r="H1928" s="124"/>
      <c r="I1928" s="128" t="s">
        <v>5550</v>
      </c>
      <c r="J1928" s="124"/>
      <c r="K1928" s="124"/>
      <c r="L1928" s="124"/>
      <c r="M1928" s="124"/>
      <c r="N1928" s="213">
        <v>0</v>
      </c>
      <c r="O1928" s="213">
        <v>2435</v>
      </c>
      <c r="P1928" s="124" t="s">
        <v>1315</v>
      </c>
    </row>
    <row r="1929" spans="1:16" ht="63.75">
      <c r="A1929" s="266">
        <v>20</v>
      </c>
      <c r="B1929" s="124"/>
      <c r="C1929" s="125" t="s">
        <v>693</v>
      </c>
      <c r="D1929" s="119">
        <v>43136</v>
      </c>
      <c r="E1929" s="120" t="s">
        <v>4558</v>
      </c>
      <c r="F1929" s="120" t="s">
        <v>3</v>
      </c>
      <c r="G1929" s="120">
        <v>1594472</v>
      </c>
      <c r="H1929" s="124"/>
      <c r="I1929" s="128" t="s">
        <v>5551</v>
      </c>
      <c r="J1929" s="124"/>
      <c r="K1929" s="124"/>
      <c r="L1929" s="124"/>
      <c r="M1929" s="124"/>
      <c r="N1929" s="213">
        <v>0</v>
      </c>
      <c r="O1929" s="213">
        <v>142474.79999999999</v>
      </c>
      <c r="P1929" s="124" t="s">
        <v>1315</v>
      </c>
    </row>
    <row r="1930" spans="1:16" ht="63.75">
      <c r="A1930" s="266">
        <v>20</v>
      </c>
      <c r="B1930" s="124"/>
      <c r="C1930" s="125" t="s">
        <v>693</v>
      </c>
      <c r="D1930" s="119">
        <v>43136</v>
      </c>
      <c r="E1930" s="120" t="s">
        <v>4559</v>
      </c>
      <c r="F1930" s="120" t="s">
        <v>3</v>
      </c>
      <c r="G1930" s="120">
        <v>1594474</v>
      </c>
      <c r="H1930" s="124"/>
      <c r="I1930" s="128" t="s">
        <v>5552</v>
      </c>
      <c r="J1930" s="124"/>
      <c r="K1930" s="124"/>
      <c r="L1930" s="124"/>
      <c r="M1930" s="124"/>
      <c r="N1930" s="213">
        <v>0</v>
      </c>
      <c r="O1930" s="213">
        <v>634950.91</v>
      </c>
      <c r="P1930" s="124" t="s">
        <v>1315</v>
      </c>
    </row>
    <row r="1931" spans="1:16" ht="51">
      <c r="A1931" s="266">
        <v>25</v>
      </c>
      <c r="B1931" s="124"/>
      <c r="C1931" s="125" t="s">
        <v>694</v>
      </c>
      <c r="D1931" s="119">
        <v>43136</v>
      </c>
      <c r="E1931" s="120" t="s">
        <v>4560</v>
      </c>
      <c r="F1931" s="120" t="s">
        <v>3</v>
      </c>
      <c r="G1931" s="120">
        <v>1594540</v>
      </c>
      <c r="H1931" s="124"/>
      <c r="I1931" s="128" t="s">
        <v>5553</v>
      </c>
      <c r="J1931" s="124"/>
      <c r="K1931" s="124"/>
      <c r="L1931" s="124"/>
      <c r="M1931" s="124"/>
      <c r="N1931" s="213">
        <v>0</v>
      </c>
      <c r="O1931" s="213">
        <v>780037.75</v>
      </c>
      <c r="P1931" s="124" t="s">
        <v>1315</v>
      </c>
    </row>
    <row r="1932" spans="1:16" ht="38.25">
      <c r="A1932" s="266">
        <v>572</v>
      </c>
      <c r="B1932" s="124"/>
      <c r="C1932" s="125" t="s">
        <v>848</v>
      </c>
      <c r="D1932" s="119">
        <v>43136</v>
      </c>
      <c r="E1932" s="120" t="s">
        <v>4561</v>
      </c>
      <c r="F1932" s="120" t="s">
        <v>3</v>
      </c>
      <c r="G1932" s="120">
        <v>1594571</v>
      </c>
      <c r="H1932" s="124"/>
      <c r="I1932" s="128" t="s">
        <v>5554</v>
      </c>
      <c r="J1932" s="124"/>
      <c r="K1932" s="124"/>
      <c r="L1932" s="124"/>
      <c r="M1932" s="124"/>
      <c r="N1932" s="213">
        <v>0</v>
      </c>
      <c r="O1932" s="213">
        <v>1068.04</v>
      </c>
      <c r="P1932" s="124" t="s">
        <v>1315</v>
      </c>
    </row>
    <row r="1933" spans="1:16" ht="63.75">
      <c r="A1933" s="266" t="s">
        <v>619</v>
      </c>
      <c r="B1933" s="124"/>
      <c r="C1933" s="125" t="s">
        <v>713</v>
      </c>
      <c r="D1933" s="119">
        <v>43136</v>
      </c>
      <c r="E1933" s="120" t="s">
        <v>4562</v>
      </c>
      <c r="F1933" s="120" t="s">
        <v>3</v>
      </c>
      <c r="G1933" s="120">
        <v>1594612</v>
      </c>
      <c r="H1933" s="124"/>
      <c r="I1933" s="128" t="s">
        <v>5555</v>
      </c>
      <c r="J1933" s="124"/>
      <c r="K1933" s="124"/>
      <c r="L1933" s="124"/>
      <c r="M1933" s="124"/>
      <c r="N1933" s="213">
        <v>0</v>
      </c>
      <c r="O1933" s="213">
        <v>25820.16</v>
      </c>
      <c r="P1933" s="124" t="s">
        <v>1315</v>
      </c>
    </row>
    <row r="1934" spans="1:16" ht="38.25">
      <c r="A1934" s="266">
        <v>526</v>
      </c>
      <c r="B1934" s="124"/>
      <c r="C1934" s="125" t="s">
        <v>846</v>
      </c>
      <c r="D1934" s="119">
        <v>43136</v>
      </c>
      <c r="E1934" s="120" t="s">
        <v>4563</v>
      </c>
      <c r="F1934" s="120" t="s">
        <v>3</v>
      </c>
      <c r="G1934" s="120">
        <v>1594476</v>
      </c>
      <c r="H1934" s="124"/>
      <c r="I1934" s="128" t="s">
        <v>5556</v>
      </c>
      <c r="J1934" s="124"/>
      <c r="K1934" s="124"/>
      <c r="L1934" s="124"/>
      <c r="M1934" s="124"/>
      <c r="N1934" s="213">
        <v>0</v>
      </c>
      <c r="O1934" s="213">
        <v>91</v>
      </c>
      <c r="P1934" s="124" t="s">
        <v>1315</v>
      </c>
    </row>
    <row r="1935" spans="1:16" ht="51">
      <c r="A1935" s="266" t="s">
        <v>619</v>
      </c>
      <c r="B1935" s="124"/>
      <c r="C1935" s="125" t="s">
        <v>713</v>
      </c>
      <c r="D1935" s="119">
        <v>43136</v>
      </c>
      <c r="E1935" s="120" t="s">
        <v>4564</v>
      </c>
      <c r="F1935" s="120" t="s">
        <v>3</v>
      </c>
      <c r="G1935" s="120">
        <v>1594481</v>
      </c>
      <c r="H1935" s="124"/>
      <c r="I1935" s="128" t="s">
        <v>1373</v>
      </c>
      <c r="J1935" s="124"/>
      <c r="K1935" s="124"/>
      <c r="L1935" s="124"/>
      <c r="M1935" s="124"/>
      <c r="N1935" s="213">
        <v>0</v>
      </c>
      <c r="O1935" s="213">
        <v>1016</v>
      </c>
      <c r="P1935" s="124" t="s">
        <v>1315</v>
      </c>
    </row>
    <row r="1936" spans="1:16" ht="63.75">
      <c r="A1936" s="266" t="s">
        <v>619</v>
      </c>
      <c r="B1936" s="124"/>
      <c r="C1936" s="125" t="s">
        <v>713</v>
      </c>
      <c r="D1936" s="119">
        <v>43136</v>
      </c>
      <c r="E1936" s="120" t="s">
        <v>4565</v>
      </c>
      <c r="F1936" s="120" t="s">
        <v>3</v>
      </c>
      <c r="G1936" s="120">
        <v>1594482</v>
      </c>
      <c r="H1936" s="124"/>
      <c r="I1936" s="128" t="s">
        <v>5557</v>
      </c>
      <c r="J1936" s="124"/>
      <c r="K1936" s="124"/>
      <c r="L1936" s="124"/>
      <c r="M1936" s="124"/>
      <c r="N1936" s="213">
        <v>0</v>
      </c>
      <c r="O1936" s="213">
        <v>5575</v>
      </c>
      <c r="P1936" s="124" t="s">
        <v>1315</v>
      </c>
    </row>
    <row r="1937" spans="1:16" ht="51">
      <c r="A1937" s="266">
        <v>41</v>
      </c>
      <c r="B1937" s="124"/>
      <c r="C1937" s="125" t="s">
        <v>697</v>
      </c>
      <c r="D1937" s="119">
        <v>43136</v>
      </c>
      <c r="E1937" s="120" t="s">
        <v>4566</v>
      </c>
      <c r="F1937" s="120" t="s">
        <v>3</v>
      </c>
      <c r="G1937" s="120">
        <v>1594483</v>
      </c>
      <c r="H1937" s="124"/>
      <c r="I1937" s="128" t="s">
        <v>5558</v>
      </c>
      <c r="J1937" s="124"/>
      <c r="K1937" s="124"/>
      <c r="L1937" s="124"/>
      <c r="M1937" s="124"/>
      <c r="N1937" s="213">
        <v>0</v>
      </c>
      <c r="O1937" s="213">
        <v>4530.96</v>
      </c>
      <c r="P1937" s="124" t="s">
        <v>1315</v>
      </c>
    </row>
    <row r="1938" spans="1:16" ht="51">
      <c r="A1938" s="266" t="s">
        <v>619</v>
      </c>
      <c r="B1938" s="124"/>
      <c r="C1938" s="125" t="s">
        <v>713</v>
      </c>
      <c r="D1938" s="119">
        <v>43136</v>
      </c>
      <c r="E1938" s="120" t="s">
        <v>4567</v>
      </c>
      <c r="F1938" s="120" t="s">
        <v>3</v>
      </c>
      <c r="G1938" s="120">
        <v>1594484</v>
      </c>
      <c r="H1938" s="124"/>
      <c r="I1938" s="128" t="s">
        <v>5559</v>
      </c>
      <c r="J1938" s="124"/>
      <c r="K1938" s="124"/>
      <c r="L1938" s="124"/>
      <c r="M1938" s="124"/>
      <c r="N1938" s="213">
        <v>0</v>
      </c>
      <c r="O1938" s="213">
        <v>1506</v>
      </c>
      <c r="P1938" s="124" t="s">
        <v>1315</v>
      </c>
    </row>
    <row r="1939" spans="1:16" ht="51">
      <c r="A1939" s="266" t="s">
        <v>619</v>
      </c>
      <c r="B1939" s="124"/>
      <c r="C1939" s="125" t="s">
        <v>713</v>
      </c>
      <c r="D1939" s="119">
        <v>43136</v>
      </c>
      <c r="E1939" s="120" t="s">
        <v>4568</v>
      </c>
      <c r="F1939" s="120" t="s">
        <v>3</v>
      </c>
      <c r="G1939" s="120">
        <v>1594486</v>
      </c>
      <c r="H1939" s="124"/>
      <c r="I1939" s="128" t="s">
        <v>1414</v>
      </c>
      <c r="J1939" s="124"/>
      <c r="K1939" s="124"/>
      <c r="L1939" s="124"/>
      <c r="M1939" s="124"/>
      <c r="N1939" s="213">
        <v>0</v>
      </c>
      <c r="O1939" s="213">
        <v>400</v>
      </c>
      <c r="P1939" s="124" t="s">
        <v>1315</v>
      </c>
    </row>
    <row r="1940" spans="1:16" ht="51">
      <c r="A1940" s="266" t="s">
        <v>619</v>
      </c>
      <c r="B1940" s="124"/>
      <c r="C1940" s="125" t="s">
        <v>713</v>
      </c>
      <c r="D1940" s="119">
        <v>43136</v>
      </c>
      <c r="E1940" s="120" t="s">
        <v>4569</v>
      </c>
      <c r="F1940" s="120" t="s">
        <v>3</v>
      </c>
      <c r="G1940" s="120">
        <v>1594490</v>
      </c>
      <c r="H1940" s="124"/>
      <c r="I1940" s="128" t="s">
        <v>5560</v>
      </c>
      <c r="J1940" s="124"/>
      <c r="K1940" s="124"/>
      <c r="L1940" s="124"/>
      <c r="M1940" s="124"/>
      <c r="N1940" s="213">
        <v>0</v>
      </c>
      <c r="O1940" s="213">
        <v>140</v>
      </c>
      <c r="P1940" s="124" t="s">
        <v>1315</v>
      </c>
    </row>
    <row r="1941" spans="1:16" ht="38.25">
      <c r="A1941" s="266">
        <v>35</v>
      </c>
      <c r="B1941" s="124"/>
      <c r="C1941" s="125" t="s">
        <v>696</v>
      </c>
      <c r="D1941" s="119">
        <v>43136</v>
      </c>
      <c r="E1941" s="120" t="s">
        <v>4570</v>
      </c>
      <c r="F1941" s="120" t="s">
        <v>3</v>
      </c>
      <c r="G1941" s="120">
        <v>1594501</v>
      </c>
      <c r="H1941" s="124"/>
      <c r="I1941" s="128" t="s">
        <v>5561</v>
      </c>
      <c r="J1941" s="124"/>
      <c r="K1941" s="124"/>
      <c r="L1941" s="124"/>
      <c r="M1941" s="124"/>
      <c r="N1941" s="213">
        <v>0</v>
      </c>
      <c r="O1941" s="213">
        <v>460</v>
      </c>
      <c r="P1941" s="124" t="s">
        <v>1315</v>
      </c>
    </row>
    <row r="1942" spans="1:16" ht="51">
      <c r="A1942" s="266" t="s">
        <v>619</v>
      </c>
      <c r="B1942" s="124"/>
      <c r="C1942" s="125" t="s">
        <v>713</v>
      </c>
      <c r="D1942" s="119">
        <v>43136</v>
      </c>
      <c r="E1942" s="120" t="s">
        <v>4571</v>
      </c>
      <c r="F1942" s="120" t="s">
        <v>3</v>
      </c>
      <c r="G1942" s="120">
        <v>1594513</v>
      </c>
      <c r="H1942" s="124"/>
      <c r="I1942" s="128" t="s">
        <v>5562</v>
      </c>
      <c r="J1942" s="124"/>
      <c r="K1942" s="124"/>
      <c r="L1942" s="124"/>
      <c r="M1942" s="124"/>
      <c r="N1942" s="213">
        <v>0</v>
      </c>
      <c r="O1942" s="213">
        <v>140</v>
      </c>
      <c r="P1942" s="124" t="s">
        <v>1315</v>
      </c>
    </row>
    <row r="1943" spans="1:16" ht="51">
      <c r="A1943" s="266" t="s">
        <v>619</v>
      </c>
      <c r="B1943" s="124"/>
      <c r="C1943" s="125" t="s">
        <v>713</v>
      </c>
      <c r="D1943" s="119">
        <v>43136</v>
      </c>
      <c r="E1943" s="120" t="s">
        <v>4572</v>
      </c>
      <c r="F1943" s="120" t="s">
        <v>3</v>
      </c>
      <c r="G1943" s="120">
        <v>1594514</v>
      </c>
      <c r="H1943" s="124"/>
      <c r="I1943" s="128" t="s">
        <v>5563</v>
      </c>
      <c r="J1943" s="124"/>
      <c r="K1943" s="124"/>
      <c r="L1943" s="124"/>
      <c r="M1943" s="124"/>
      <c r="N1943" s="213">
        <v>0</v>
      </c>
      <c r="O1943" s="213">
        <v>140</v>
      </c>
      <c r="P1943" s="124" t="s">
        <v>1315</v>
      </c>
    </row>
    <row r="1944" spans="1:16" ht="51">
      <c r="A1944" s="266" t="s">
        <v>619</v>
      </c>
      <c r="B1944" s="124"/>
      <c r="C1944" s="125" t="s">
        <v>713</v>
      </c>
      <c r="D1944" s="119">
        <v>43136</v>
      </c>
      <c r="E1944" s="120" t="s">
        <v>4573</v>
      </c>
      <c r="F1944" s="120" t="s">
        <v>3</v>
      </c>
      <c r="G1944" s="120">
        <v>1594528</v>
      </c>
      <c r="H1944" s="124"/>
      <c r="I1944" s="128" t="s">
        <v>1394</v>
      </c>
      <c r="J1944" s="124"/>
      <c r="K1944" s="124"/>
      <c r="L1944" s="124"/>
      <c r="M1944" s="124"/>
      <c r="N1944" s="213">
        <v>0</v>
      </c>
      <c r="O1944" s="213">
        <v>390</v>
      </c>
      <c r="P1944" s="124" t="s">
        <v>1315</v>
      </c>
    </row>
    <row r="1945" spans="1:16" ht="51">
      <c r="A1945" s="266" t="s">
        <v>619</v>
      </c>
      <c r="B1945" s="124"/>
      <c r="C1945" s="125" t="s">
        <v>713</v>
      </c>
      <c r="D1945" s="119">
        <v>43136</v>
      </c>
      <c r="E1945" s="120" t="s">
        <v>4574</v>
      </c>
      <c r="F1945" s="120" t="s">
        <v>3</v>
      </c>
      <c r="G1945" s="120">
        <v>1594531</v>
      </c>
      <c r="H1945" s="124"/>
      <c r="I1945" s="128" t="s">
        <v>1394</v>
      </c>
      <c r="J1945" s="124"/>
      <c r="K1945" s="124"/>
      <c r="L1945" s="124"/>
      <c r="M1945" s="124"/>
      <c r="N1945" s="213">
        <v>0</v>
      </c>
      <c r="O1945" s="213">
        <v>390</v>
      </c>
      <c r="P1945" s="124" t="s">
        <v>1315</v>
      </c>
    </row>
    <row r="1946" spans="1:16" ht="51">
      <c r="A1946" s="266" t="s">
        <v>619</v>
      </c>
      <c r="B1946" s="124"/>
      <c r="C1946" s="125" t="s">
        <v>713</v>
      </c>
      <c r="D1946" s="119">
        <v>43136</v>
      </c>
      <c r="E1946" s="120" t="s">
        <v>4575</v>
      </c>
      <c r="F1946" s="120" t="s">
        <v>3</v>
      </c>
      <c r="G1946" s="120">
        <v>1594582</v>
      </c>
      <c r="H1946" s="124"/>
      <c r="I1946" s="128" t="s">
        <v>5564</v>
      </c>
      <c r="J1946" s="124"/>
      <c r="K1946" s="124"/>
      <c r="L1946" s="124"/>
      <c r="M1946" s="124"/>
      <c r="N1946" s="213">
        <v>0</v>
      </c>
      <c r="O1946" s="213">
        <v>711.18</v>
      </c>
      <c r="P1946" s="124" t="s">
        <v>1315</v>
      </c>
    </row>
    <row r="1947" spans="1:16" ht="51">
      <c r="A1947" s="266" t="s">
        <v>619</v>
      </c>
      <c r="B1947" s="124"/>
      <c r="C1947" s="125" t="s">
        <v>713</v>
      </c>
      <c r="D1947" s="119">
        <v>43136</v>
      </c>
      <c r="E1947" s="120" t="s">
        <v>4576</v>
      </c>
      <c r="F1947" s="120" t="s">
        <v>3</v>
      </c>
      <c r="G1947" s="120">
        <v>1594583</v>
      </c>
      <c r="H1947" s="124"/>
      <c r="I1947" s="128" t="s">
        <v>5565</v>
      </c>
      <c r="J1947" s="124"/>
      <c r="K1947" s="124"/>
      <c r="L1947" s="124"/>
      <c r="M1947" s="124"/>
      <c r="N1947" s="213">
        <v>0</v>
      </c>
      <c r="O1947" s="213">
        <v>150</v>
      </c>
      <c r="P1947" s="124" t="s">
        <v>1315</v>
      </c>
    </row>
    <row r="1948" spans="1:16" ht="51">
      <c r="A1948" s="266" t="s">
        <v>619</v>
      </c>
      <c r="B1948" s="124"/>
      <c r="C1948" s="125" t="s">
        <v>713</v>
      </c>
      <c r="D1948" s="119">
        <v>43136</v>
      </c>
      <c r="E1948" s="120" t="s">
        <v>4577</v>
      </c>
      <c r="F1948" s="120" t="s">
        <v>3</v>
      </c>
      <c r="G1948" s="120">
        <v>1594584</v>
      </c>
      <c r="H1948" s="124"/>
      <c r="I1948" s="128" t="s">
        <v>1377</v>
      </c>
      <c r="J1948" s="124"/>
      <c r="K1948" s="124"/>
      <c r="L1948" s="124"/>
      <c r="M1948" s="124"/>
      <c r="N1948" s="213">
        <v>0</v>
      </c>
      <c r="O1948" s="213">
        <v>1713</v>
      </c>
      <c r="P1948" s="124" t="s">
        <v>1315</v>
      </c>
    </row>
    <row r="1949" spans="1:16" ht="51">
      <c r="A1949" s="266" t="s">
        <v>619</v>
      </c>
      <c r="B1949" s="124"/>
      <c r="C1949" s="125" t="s">
        <v>713</v>
      </c>
      <c r="D1949" s="119">
        <v>43136</v>
      </c>
      <c r="E1949" s="120" t="s">
        <v>4578</v>
      </c>
      <c r="F1949" s="120" t="s">
        <v>3</v>
      </c>
      <c r="G1949" s="120">
        <v>1594596</v>
      </c>
      <c r="H1949" s="124"/>
      <c r="I1949" s="128" t="s">
        <v>5566</v>
      </c>
      <c r="J1949" s="124"/>
      <c r="K1949" s="124"/>
      <c r="L1949" s="124"/>
      <c r="M1949" s="124"/>
      <c r="N1949" s="213">
        <v>0</v>
      </c>
      <c r="O1949" s="213">
        <v>140</v>
      </c>
      <c r="P1949" s="124" t="s">
        <v>1315</v>
      </c>
    </row>
    <row r="1950" spans="1:16" ht="51">
      <c r="A1950" s="266" t="s">
        <v>619</v>
      </c>
      <c r="B1950" s="124"/>
      <c r="C1950" s="125" t="s">
        <v>713</v>
      </c>
      <c r="D1950" s="119">
        <v>43136</v>
      </c>
      <c r="E1950" s="120" t="s">
        <v>4579</v>
      </c>
      <c r="F1950" s="120" t="s">
        <v>3</v>
      </c>
      <c r="G1950" s="120">
        <v>1594600</v>
      </c>
      <c r="H1950" s="124"/>
      <c r="I1950" s="128" t="s">
        <v>5567</v>
      </c>
      <c r="J1950" s="124"/>
      <c r="K1950" s="124"/>
      <c r="L1950" s="124"/>
      <c r="M1950" s="124"/>
      <c r="N1950" s="213">
        <v>0</v>
      </c>
      <c r="O1950" s="213">
        <v>140</v>
      </c>
      <c r="P1950" s="124" t="s">
        <v>1315</v>
      </c>
    </row>
    <row r="1951" spans="1:16" ht="51">
      <c r="A1951" s="266" t="s">
        <v>619</v>
      </c>
      <c r="B1951" s="124"/>
      <c r="C1951" s="125" t="s">
        <v>713</v>
      </c>
      <c r="D1951" s="119">
        <v>43136</v>
      </c>
      <c r="E1951" s="120" t="s">
        <v>4580</v>
      </c>
      <c r="F1951" s="120" t="s">
        <v>3</v>
      </c>
      <c r="G1951" s="120">
        <v>1594601</v>
      </c>
      <c r="H1951" s="124"/>
      <c r="I1951" s="128" t="s">
        <v>5568</v>
      </c>
      <c r="J1951" s="124"/>
      <c r="K1951" s="124"/>
      <c r="L1951" s="124"/>
      <c r="M1951" s="124"/>
      <c r="N1951" s="213">
        <v>0</v>
      </c>
      <c r="O1951" s="213">
        <v>220</v>
      </c>
      <c r="P1951" s="124" t="s">
        <v>1315</v>
      </c>
    </row>
    <row r="1952" spans="1:16" ht="51">
      <c r="A1952" s="266" t="s">
        <v>619</v>
      </c>
      <c r="B1952" s="124"/>
      <c r="C1952" s="125" t="s">
        <v>713</v>
      </c>
      <c r="D1952" s="119">
        <v>43136</v>
      </c>
      <c r="E1952" s="120" t="s">
        <v>4581</v>
      </c>
      <c r="F1952" s="120" t="s">
        <v>3</v>
      </c>
      <c r="G1952" s="120">
        <v>1594602</v>
      </c>
      <c r="H1952" s="124"/>
      <c r="I1952" s="128" t="s">
        <v>5569</v>
      </c>
      <c r="J1952" s="124"/>
      <c r="K1952" s="124"/>
      <c r="L1952" s="124"/>
      <c r="M1952" s="124"/>
      <c r="N1952" s="213">
        <v>0</v>
      </c>
      <c r="O1952" s="213">
        <v>220</v>
      </c>
      <c r="P1952" s="124" t="s">
        <v>1315</v>
      </c>
    </row>
    <row r="1953" spans="1:16" ht="51">
      <c r="A1953" s="266" t="s">
        <v>619</v>
      </c>
      <c r="B1953" s="124"/>
      <c r="C1953" s="125" t="s">
        <v>713</v>
      </c>
      <c r="D1953" s="119">
        <v>43136</v>
      </c>
      <c r="E1953" s="120" t="s">
        <v>4582</v>
      </c>
      <c r="F1953" s="120" t="s">
        <v>3</v>
      </c>
      <c r="G1953" s="120">
        <v>1594628</v>
      </c>
      <c r="H1953" s="124"/>
      <c r="I1953" s="128" t="s">
        <v>5570</v>
      </c>
      <c r="J1953" s="124"/>
      <c r="K1953" s="124"/>
      <c r="L1953" s="124"/>
      <c r="M1953" s="124"/>
      <c r="N1953" s="213">
        <v>0</v>
      </c>
      <c r="O1953" s="213">
        <v>140</v>
      </c>
      <c r="P1953" s="124" t="s">
        <v>1315</v>
      </c>
    </row>
    <row r="1954" spans="1:16" ht="51">
      <c r="A1954" s="266" t="s">
        <v>619</v>
      </c>
      <c r="B1954" s="124"/>
      <c r="C1954" s="125" t="s">
        <v>713</v>
      </c>
      <c r="D1954" s="119">
        <v>43136</v>
      </c>
      <c r="E1954" s="120" t="s">
        <v>4583</v>
      </c>
      <c r="F1954" s="120" t="s">
        <v>3</v>
      </c>
      <c r="G1954" s="120">
        <v>1594629</v>
      </c>
      <c r="H1954" s="124"/>
      <c r="I1954" s="128" t="s">
        <v>5571</v>
      </c>
      <c r="J1954" s="124"/>
      <c r="K1954" s="124"/>
      <c r="L1954" s="124"/>
      <c r="M1954" s="124"/>
      <c r="N1954" s="213">
        <v>0</v>
      </c>
      <c r="O1954" s="213">
        <v>218.02</v>
      </c>
      <c r="P1954" s="124" t="s">
        <v>1315</v>
      </c>
    </row>
    <row r="1955" spans="1:16" ht="51">
      <c r="A1955" s="266" t="s">
        <v>619</v>
      </c>
      <c r="B1955" s="124"/>
      <c r="C1955" s="125" t="s">
        <v>713</v>
      </c>
      <c r="D1955" s="119">
        <v>43136</v>
      </c>
      <c r="E1955" s="120" t="s">
        <v>4584</v>
      </c>
      <c r="F1955" s="120" t="s">
        <v>3</v>
      </c>
      <c r="G1955" s="120">
        <v>1594635</v>
      </c>
      <c r="H1955" s="124"/>
      <c r="I1955" s="128" t="s">
        <v>1390</v>
      </c>
      <c r="J1955" s="124"/>
      <c r="K1955" s="124"/>
      <c r="L1955" s="124"/>
      <c r="M1955" s="124"/>
      <c r="N1955" s="213">
        <v>0</v>
      </c>
      <c r="O1955" s="213">
        <v>800</v>
      </c>
      <c r="P1955" s="124" t="s">
        <v>1315</v>
      </c>
    </row>
    <row r="1956" spans="1:16" ht="51">
      <c r="A1956" s="266" t="s">
        <v>619</v>
      </c>
      <c r="B1956" s="124"/>
      <c r="C1956" s="125" t="s">
        <v>713</v>
      </c>
      <c r="D1956" s="119">
        <v>43136</v>
      </c>
      <c r="E1956" s="120" t="s">
        <v>4585</v>
      </c>
      <c r="F1956" s="120" t="s">
        <v>3</v>
      </c>
      <c r="G1956" s="120">
        <v>1594650</v>
      </c>
      <c r="H1956" s="124"/>
      <c r="I1956" s="128" t="s">
        <v>5572</v>
      </c>
      <c r="J1956" s="124"/>
      <c r="K1956" s="124"/>
      <c r="L1956" s="124"/>
      <c r="M1956" s="124"/>
      <c r="N1956" s="213">
        <v>0</v>
      </c>
      <c r="O1956" s="213">
        <v>70</v>
      </c>
      <c r="P1956" s="124" t="s">
        <v>1315</v>
      </c>
    </row>
    <row r="1957" spans="1:16" ht="51">
      <c r="A1957" s="266">
        <v>526</v>
      </c>
      <c r="B1957" s="124"/>
      <c r="C1957" s="125" t="s">
        <v>846</v>
      </c>
      <c r="D1957" s="119">
        <v>43136</v>
      </c>
      <c r="E1957" s="120" t="s">
        <v>4586</v>
      </c>
      <c r="F1957" s="120" t="s">
        <v>3</v>
      </c>
      <c r="G1957" s="120">
        <v>1594680</v>
      </c>
      <c r="H1957" s="124"/>
      <c r="I1957" s="128" t="s">
        <v>5573</v>
      </c>
      <c r="J1957" s="124"/>
      <c r="K1957" s="124"/>
      <c r="L1957" s="124"/>
      <c r="M1957" s="124"/>
      <c r="N1957" s="213">
        <v>0</v>
      </c>
      <c r="O1957" s="213">
        <v>95</v>
      </c>
      <c r="P1957" s="124" t="s">
        <v>1315</v>
      </c>
    </row>
    <row r="1958" spans="1:16" ht="51">
      <c r="A1958" s="266" t="s">
        <v>619</v>
      </c>
      <c r="B1958" s="124"/>
      <c r="C1958" s="125" t="s">
        <v>713</v>
      </c>
      <c r="D1958" s="119">
        <v>43136</v>
      </c>
      <c r="E1958" s="120" t="s">
        <v>4587</v>
      </c>
      <c r="F1958" s="120" t="s">
        <v>3</v>
      </c>
      <c r="G1958" s="120">
        <v>1594716</v>
      </c>
      <c r="H1958" s="124"/>
      <c r="I1958" s="128" t="s">
        <v>5574</v>
      </c>
      <c r="J1958" s="124"/>
      <c r="K1958" s="124"/>
      <c r="L1958" s="124"/>
      <c r="M1958" s="124"/>
      <c r="N1958" s="213">
        <v>0</v>
      </c>
      <c r="O1958" s="213">
        <v>140</v>
      </c>
      <c r="P1958" s="124" t="s">
        <v>1315</v>
      </c>
    </row>
    <row r="1959" spans="1:16" ht="51">
      <c r="A1959" s="266" t="s">
        <v>619</v>
      </c>
      <c r="B1959" s="124"/>
      <c r="C1959" s="125" t="s">
        <v>713</v>
      </c>
      <c r="D1959" s="119">
        <v>43136</v>
      </c>
      <c r="E1959" s="120" t="s">
        <v>4588</v>
      </c>
      <c r="F1959" s="120" t="s">
        <v>3</v>
      </c>
      <c r="G1959" s="120">
        <v>1594729</v>
      </c>
      <c r="H1959" s="124"/>
      <c r="I1959" s="128" t="s">
        <v>3387</v>
      </c>
      <c r="J1959" s="124"/>
      <c r="K1959" s="124"/>
      <c r="L1959" s="124"/>
      <c r="M1959" s="124"/>
      <c r="N1959" s="213">
        <v>0</v>
      </c>
      <c r="O1959" s="213">
        <v>800</v>
      </c>
      <c r="P1959" s="124" t="s">
        <v>1315</v>
      </c>
    </row>
    <row r="1960" spans="1:16" ht="63.75">
      <c r="A1960" s="266" t="s">
        <v>619</v>
      </c>
      <c r="B1960" s="124"/>
      <c r="C1960" s="125" t="s">
        <v>713</v>
      </c>
      <c r="D1960" s="119">
        <v>43137</v>
      </c>
      <c r="E1960" s="120" t="s">
        <v>4589</v>
      </c>
      <c r="F1960" s="120" t="s">
        <v>3</v>
      </c>
      <c r="G1960" s="120">
        <v>1594881</v>
      </c>
      <c r="H1960" s="124"/>
      <c r="I1960" s="128" t="s">
        <v>5575</v>
      </c>
      <c r="J1960" s="124"/>
      <c r="K1960" s="124"/>
      <c r="L1960" s="124"/>
      <c r="M1960" s="124"/>
      <c r="N1960" s="213">
        <v>0</v>
      </c>
      <c r="O1960" s="213">
        <v>595748.85</v>
      </c>
      <c r="P1960" s="124" t="s">
        <v>1315</v>
      </c>
    </row>
    <row r="1961" spans="1:16" ht="51">
      <c r="A1961" s="266">
        <v>25</v>
      </c>
      <c r="B1961" s="124"/>
      <c r="C1961" s="125" t="s">
        <v>694</v>
      </c>
      <c r="D1961" s="119">
        <v>43137</v>
      </c>
      <c r="E1961" s="120" t="s">
        <v>4590</v>
      </c>
      <c r="F1961" s="120" t="s">
        <v>3</v>
      </c>
      <c r="G1961" s="120">
        <v>1594898</v>
      </c>
      <c r="H1961" s="124"/>
      <c r="I1961" s="128" t="s">
        <v>5576</v>
      </c>
      <c r="J1961" s="124"/>
      <c r="K1961" s="124"/>
      <c r="L1961" s="124"/>
      <c r="M1961" s="124"/>
      <c r="N1961" s="213">
        <v>0</v>
      </c>
      <c r="O1961" s="213">
        <v>205000</v>
      </c>
      <c r="P1961" s="124" t="s">
        <v>1315</v>
      </c>
    </row>
    <row r="1962" spans="1:16" ht="51">
      <c r="A1962" s="266">
        <v>70</v>
      </c>
      <c r="B1962" s="124"/>
      <c r="C1962" s="125" t="s">
        <v>705</v>
      </c>
      <c r="D1962" s="119">
        <v>43137</v>
      </c>
      <c r="E1962" s="120" t="s">
        <v>4591</v>
      </c>
      <c r="F1962" s="120" t="s">
        <v>3</v>
      </c>
      <c r="G1962" s="120">
        <v>1594969</v>
      </c>
      <c r="H1962" s="124"/>
      <c r="I1962" s="128" t="s">
        <v>5577</v>
      </c>
      <c r="J1962" s="124"/>
      <c r="K1962" s="124"/>
      <c r="L1962" s="124"/>
      <c r="M1962" s="124"/>
      <c r="N1962" s="213">
        <v>0</v>
      </c>
      <c r="O1962" s="213">
        <v>4192</v>
      </c>
      <c r="P1962" s="124" t="s">
        <v>1315</v>
      </c>
    </row>
    <row r="1963" spans="1:16" ht="51">
      <c r="A1963" s="266">
        <v>70</v>
      </c>
      <c r="B1963" s="124"/>
      <c r="C1963" s="125" t="s">
        <v>705</v>
      </c>
      <c r="D1963" s="119">
        <v>43137</v>
      </c>
      <c r="E1963" s="120" t="s">
        <v>4592</v>
      </c>
      <c r="F1963" s="120" t="s">
        <v>3</v>
      </c>
      <c r="G1963" s="120">
        <v>1594973</v>
      </c>
      <c r="H1963" s="124"/>
      <c r="I1963" s="128" t="s">
        <v>5578</v>
      </c>
      <c r="J1963" s="124"/>
      <c r="K1963" s="124"/>
      <c r="L1963" s="124"/>
      <c r="M1963" s="124"/>
      <c r="N1963" s="213">
        <v>0</v>
      </c>
      <c r="O1963" s="213">
        <v>14650.7</v>
      </c>
      <c r="P1963" s="124" t="s">
        <v>1315</v>
      </c>
    </row>
    <row r="1964" spans="1:16" ht="63.75">
      <c r="A1964" s="266">
        <v>70</v>
      </c>
      <c r="B1964" s="124"/>
      <c r="C1964" s="125" t="s">
        <v>705</v>
      </c>
      <c r="D1964" s="119">
        <v>43137</v>
      </c>
      <c r="E1964" s="120" t="s">
        <v>4593</v>
      </c>
      <c r="F1964" s="120" t="s">
        <v>3</v>
      </c>
      <c r="G1964" s="120">
        <v>1594975</v>
      </c>
      <c r="H1964" s="124"/>
      <c r="I1964" s="128" t="s">
        <v>5579</v>
      </c>
      <c r="J1964" s="124"/>
      <c r="K1964" s="124"/>
      <c r="L1964" s="124"/>
      <c r="M1964" s="124"/>
      <c r="N1964" s="213">
        <v>0</v>
      </c>
      <c r="O1964" s="213">
        <v>10.85</v>
      </c>
      <c r="P1964" s="124" t="s">
        <v>1315</v>
      </c>
    </row>
    <row r="1965" spans="1:16" ht="51">
      <c r="A1965" s="266">
        <v>513</v>
      </c>
      <c r="B1965" s="124"/>
      <c r="C1965" s="125" t="s">
        <v>201</v>
      </c>
      <c r="D1965" s="119">
        <v>43137</v>
      </c>
      <c r="E1965" s="120" t="s">
        <v>4594</v>
      </c>
      <c r="F1965" s="120" t="s">
        <v>3</v>
      </c>
      <c r="G1965" s="120">
        <v>1594985</v>
      </c>
      <c r="H1965" s="124"/>
      <c r="I1965" s="128" t="s">
        <v>5580</v>
      </c>
      <c r="J1965" s="124"/>
      <c r="K1965" s="124"/>
      <c r="L1965" s="124"/>
      <c r="M1965" s="124"/>
      <c r="N1965" s="213">
        <v>0</v>
      </c>
      <c r="O1965" s="213">
        <v>1404</v>
      </c>
      <c r="P1965" s="124" t="s">
        <v>1315</v>
      </c>
    </row>
    <row r="1966" spans="1:16" ht="63.75">
      <c r="A1966" s="266">
        <v>340</v>
      </c>
      <c r="B1966" s="124"/>
      <c r="C1966" s="125" t="s">
        <v>814</v>
      </c>
      <c r="D1966" s="119">
        <v>43137</v>
      </c>
      <c r="E1966" s="120" t="s">
        <v>4595</v>
      </c>
      <c r="F1966" s="120" t="s">
        <v>3</v>
      </c>
      <c r="G1966" s="120">
        <v>1595002</v>
      </c>
      <c r="H1966" s="124"/>
      <c r="I1966" s="128" t="s">
        <v>5581</v>
      </c>
      <c r="J1966" s="124"/>
      <c r="K1966" s="124"/>
      <c r="L1966" s="124"/>
      <c r="M1966" s="124"/>
      <c r="N1966" s="213">
        <v>0</v>
      </c>
      <c r="O1966" s="213">
        <v>198</v>
      </c>
      <c r="P1966" s="124" t="s">
        <v>1315</v>
      </c>
    </row>
    <row r="1967" spans="1:16" ht="63.75">
      <c r="A1967" s="266">
        <v>340</v>
      </c>
      <c r="B1967" s="124"/>
      <c r="C1967" s="125" t="s">
        <v>814</v>
      </c>
      <c r="D1967" s="119">
        <v>43137</v>
      </c>
      <c r="E1967" s="120" t="s">
        <v>4596</v>
      </c>
      <c r="F1967" s="120" t="s">
        <v>3</v>
      </c>
      <c r="G1967" s="120">
        <v>1595004</v>
      </c>
      <c r="H1967" s="124"/>
      <c r="I1967" s="128" t="s">
        <v>5582</v>
      </c>
      <c r="J1967" s="124"/>
      <c r="K1967" s="124"/>
      <c r="L1967" s="124"/>
      <c r="M1967" s="124"/>
      <c r="N1967" s="213">
        <v>0</v>
      </c>
      <c r="O1967" s="213">
        <v>13387.68</v>
      </c>
      <c r="P1967" s="124" t="s">
        <v>1315</v>
      </c>
    </row>
    <row r="1968" spans="1:16" ht="51">
      <c r="A1968" s="266" t="s">
        <v>619</v>
      </c>
      <c r="B1968" s="124"/>
      <c r="C1968" s="125" t="s">
        <v>713</v>
      </c>
      <c r="D1968" s="119">
        <v>43137</v>
      </c>
      <c r="E1968" s="120" t="s">
        <v>4597</v>
      </c>
      <c r="F1968" s="120" t="s">
        <v>3</v>
      </c>
      <c r="G1968" s="120">
        <v>1594901</v>
      </c>
      <c r="H1968" s="124"/>
      <c r="I1968" s="128" t="s">
        <v>5584</v>
      </c>
      <c r="J1968" s="124"/>
      <c r="K1968" s="124"/>
      <c r="L1968" s="124"/>
      <c r="M1968" s="124"/>
      <c r="N1968" s="213">
        <v>0</v>
      </c>
      <c r="O1968" s="213">
        <v>0.66</v>
      </c>
      <c r="P1968" s="124" t="s">
        <v>1315</v>
      </c>
    </row>
    <row r="1969" spans="1:16" ht="51">
      <c r="A1969" s="266" t="s">
        <v>619</v>
      </c>
      <c r="B1969" s="124"/>
      <c r="C1969" s="125" t="s">
        <v>713</v>
      </c>
      <c r="D1969" s="119">
        <v>43137</v>
      </c>
      <c r="E1969" s="120" t="s">
        <v>4598</v>
      </c>
      <c r="F1969" s="120" t="s">
        <v>3</v>
      </c>
      <c r="G1969" s="120">
        <v>1594902</v>
      </c>
      <c r="H1969" s="124"/>
      <c r="I1969" s="128" t="s">
        <v>5585</v>
      </c>
      <c r="J1969" s="124"/>
      <c r="K1969" s="124"/>
      <c r="L1969" s="124"/>
      <c r="M1969" s="124"/>
      <c r="N1969" s="213">
        <v>0</v>
      </c>
      <c r="O1969" s="213">
        <v>2304.16</v>
      </c>
      <c r="P1969" s="124" t="s">
        <v>1315</v>
      </c>
    </row>
    <row r="1970" spans="1:16" ht="51">
      <c r="A1970" s="266" t="s">
        <v>619</v>
      </c>
      <c r="B1970" s="124"/>
      <c r="C1970" s="125" t="s">
        <v>713</v>
      </c>
      <c r="D1970" s="119">
        <v>43137</v>
      </c>
      <c r="E1970" s="120" t="s">
        <v>4599</v>
      </c>
      <c r="F1970" s="120" t="s">
        <v>3</v>
      </c>
      <c r="G1970" s="120">
        <v>1594911</v>
      </c>
      <c r="H1970" s="124"/>
      <c r="I1970" s="128" t="s">
        <v>5586</v>
      </c>
      <c r="J1970" s="124"/>
      <c r="K1970" s="124"/>
      <c r="L1970" s="124"/>
      <c r="M1970" s="124"/>
      <c r="N1970" s="213">
        <v>0</v>
      </c>
      <c r="O1970" s="213">
        <v>686.35</v>
      </c>
      <c r="P1970" s="124" t="s">
        <v>1315</v>
      </c>
    </row>
    <row r="1971" spans="1:16" ht="51">
      <c r="A1971" s="266" t="s">
        <v>619</v>
      </c>
      <c r="B1971" s="124"/>
      <c r="C1971" s="125" t="s">
        <v>713</v>
      </c>
      <c r="D1971" s="119">
        <v>43137</v>
      </c>
      <c r="E1971" s="120" t="s">
        <v>4600</v>
      </c>
      <c r="F1971" s="120" t="s">
        <v>3</v>
      </c>
      <c r="G1971" s="120">
        <v>1594933</v>
      </c>
      <c r="H1971" s="124"/>
      <c r="I1971" s="128" t="s">
        <v>5587</v>
      </c>
      <c r="J1971" s="124"/>
      <c r="K1971" s="124"/>
      <c r="L1971" s="124"/>
      <c r="M1971" s="124"/>
      <c r="N1971" s="213">
        <v>0</v>
      </c>
      <c r="O1971" s="213">
        <v>3381.4</v>
      </c>
      <c r="P1971" s="124" t="s">
        <v>1315</v>
      </c>
    </row>
    <row r="1972" spans="1:16" ht="51">
      <c r="A1972" s="266" t="s">
        <v>619</v>
      </c>
      <c r="B1972" s="124"/>
      <c r="C1972" s="125" t="s">
        <v>713</v>
      </c>
      <c r="D1972" s="119">
        <v>43137</v>
      </c>
      <c r="E1972" s="120" t="s">
        <v>4601</v>
      </c>
      <c r="F1972" s="120" t="s">
        <v>3</v>
      </c>
      <c r="G1972" s="120">
        <v>1594960</v>
      </c>
      <c r="H1972" s="124"/>
      <c r="I1972" s="128" t="s">
        <v>5588</v>
      </c>
      <c r="J1972" s="124"/>
      <c r="K1972" s="124"/>
      <c r="L1972" s="124"/>
      <c r="M1972" s="124"/>
      <c r="N1972" s="213">
        <v>0</v>
      </c>
      <c r="O1972" s="213">
        <v>125</v>
      </c>
      <c r="P1972" s="124" t="s">
        <v>1315</v>
      </c>
    </row>
    <row r="1973" spans="1:16" ht="51">
      <c r="A1973" s="266" t="s">
        <v>619</v>
      </c>
      <c r="B1973" s="124"/>
      <c r="C1973" s="125" t="s">
        <v>713</v>
      </c>
      <c r="D1973" s="119">
        <v>43137</v>
      </c>
      <c r="E1973" s="120" t="s">
        <v>4602</v>
      </c>
      <c r="F1973" s="120" t="s">
        <v>3</v>
      </c>
      <c r="G1973" s="120">
        <v>1594962</v>
      </c>
      <c r="H1973" s="124"/>
      <c r="I1973" s="128" t="s">
        <v>5589</v>
      </c>
      <c r="J1973" s="124"/>
      <c r="K1973" s="124"/>
      <c r="L1973" s="124"/>
      <c r="M1973" s="124"/>
      <c r="N1973" s="213">
        <v>0</v>
      </c>
      <c r="O1973" s="213">
        <v>125</v>
      </c>
      <c r="P1973" s="124" t="s">
        <v>1315</v>
      </c>
    </row>
    <row r="1974" spans="1:16" ht="51">
      <c r="A1974" s="266" t="s">
        <v>619</v>
      </c>
      <c r="B1974" s="124"/>
      <c r="C1974" s="125" t="s">
        <v>713</v>
      </c>
      <c r="D1974" s="119">
        <v>43137</v>
      </c>
      <c r="E1974" s="120" t="s">
        <v>4603</v>
      </c>
      <c r="F1974" s="120" t="s">
        <v>3</v>
      </c>
      <c r="G1974" s="120">
        <v>1594963</v>
      </c>
      <c r="H1974" s="124"/>
      <c r="I1974" s="128" t="s">
        <v>5590</v>
      </c>
      <c r="J1974" s="124"/>
      <c r="K1974" s="124"/>
      <c r="L1974" s="124"/>
      <c r="M1974" s="124"/>
      <c r="N1974" s="213">
        <v>0</v>
      </c>
      <c r="O1974" s="213">
        <v>125</v>
      </c>
      <c r="P1974" s="124" t="s">
        <v>1315</v>
      </c>
    </row>
    <row r="1975" spans="1:16" ht="51">
      <c r="A1975" s="266" t="s">
        <v>619</v>
      </c>
      <c r="B1975" s="124"/>
      <c r="C1975" s="125" t="s">
        <v>713</v>
      </c>
      <c r="D1975" s="119">
        <v>43137</v>
      </c>
      <c r="E1975" s="120" t="s">
        <v>4604</v>
      </c>
      <c r="F1975" s="120" t="s">
        <v>3</v>
      </c>
      <c r="G1975" s="120">
        <v>1594965</v>
      </c>
      <c r="H1975" s="124"/>
      <c r="I1975" s="128" t="s">
        <v>5591</v>
      </c>
      <c r="J1975" s="124"/>
      <c r="K1975" s="124"/>
      <c r="L1975" s="124"/>
      <c r="M1975" s="124"/>
      <c r="N1975" s="213">
        <v>0</v>
      </c>
      <c r="O1975" s="213">
        <v>125</v>
      </c>
      <c r="P1975" s="124" t="s">
        <v>1315</v>
      </c>
    </row>
    <row r="1976" spans="1:16" ht="51">
      <c r="A1976" s="266" t="s">
        <v>619</v>
      </c>
      <c r="B1976" s="124"/>
      <c r="C1976" s="125" t="s">
        <v>713</v>
      </c>
      <c r="D1976" s="119">
        <v>43137</v>
      </c>
      <c r="E1976" s="120" t="s">
        <v>4605</v>
      </c>
      <c r="F1976" s="120" t="s">
        <v>3</v>
      </c>
      <c r="G1976" s="120">
        <v>1594967</v>
      </c>
      <c r="H1976" s="124"/>
      <c r="I1976" s="128" t="s">
        <v>5592</v>
      </c>
      <c r="J1976" s="124"/>
      <c r="K1976" s="124"/>
      <c r="L1976" s="124"/>
      <c r="M1976" s="124"/>
      <c r="N1976" s="213">
        <v>0</v>
      </c>
      <c r="O1976" s="213">
        <v>125</v>
      </c>
      <c r="P1976" s="124" t="s">
        <v>1315</v>
      </c>
    </row>
    <row r="1977" spans="1:16" ht="51">
      <c r="A1977" s="266" t="s">
        <v>619</v>
      </c>
      <c r="B1977" s="124"/>
      <c r="C1977" s="125" t="s">
        <v>713</v>
      </c>
      <c r="D1977" s="119">
        <v>43137</v>
      </c>
      <c r="E1977" s="120" t="s">
        <v>4606</v>
      </c>
      <c r="F1977" s="120" t="s">
        <v>3</v>
      </c>
      <c r="G1977" s="120">
        <v>1594968</v>
      </c>
      <c r="H1977" s="124"/>
      <c r="I1977" s="128" t="s">
        <v>5593</v>
      </c>
      <c r="J1977" s="124"/>
      <c r="K1977" s="124"/>
      <c r="L1977" s="124"/>
      <c r="M1977" s="124"/>
      <c r="N1977" s="213">
        <v>0</v>
      </c>
      <c r="O1977" s="213">
        <v>125</v>
      </c>
      <c r="P1977" s="124" t="s">
        <v>1315</v>
      </c>
    </row>
    <row r="1978" spans="1:16" ht="51">
      <c r="A1978" s="266" t="s">
        <v>619</v>
      </c>
      <c r="B1978" s="124"/>
      <c r="C1978" s="125" t="s">
        <v>713</v>
      </c>
      <c r="D1978" s="119">
        <v>43137</v>
      </c>
      <c r="E1978" s="120" t="s">
        <v>4607</v>
      </c>
      <c r="F1978" s="120" t="s">
        <v>3</v>
      </c>
      <c r="G1978" s="120">
        <v>1594970</v>
      </c>
      <c r="H1978" s="124"/>
      <c r="I1978" s="128" t="s">
        <v>5594</v>
      </c>
      <c r="J1978" s="124"/>
      <c r="K1978" s="124"/>
      <c r="L1978" s="124"/>
      <c r="M1978" s="124"/>
      <c r="N1978" s="213">
        <v>0</v>
      </c>
      <c r="O1978" s="213">
        <v>125</v>
      </c>
      <c r="P1978" s="124" t="s">
        <v>1315</v>
      </c>
    </row>
    <row r="1979" spans="1:16" ht="51">
      <c r="A1979" s="266" t="s">
        <v>619</v>
      </c>
      <c r="B1979" s="124"/>
      <c r="C1979" s="125" t="s">
        <v>713</v>
      </c>
      <c r="D1979" s="119">
        <v>43137</v>
      </c>
      <c r="E1979" s="120" t="s">
        <v>4608</v>
      </c>
      <c r="F1979" s="120" t="s">
        <v>3</v>
      </c>
      <c r="G1979" s="120">
        <v>1594972</v>
      </c>
      <c r="H1979" s="124"/>
      <c r="I1979" s="128" t="s">
        <v>5595</v>
      </c>
      <c r="J1979" s="124"/>
      <c r="K1979" s="124"/>
      <c r="L1979" s="124"/>
      <c r="M1979" s="124"/>
      <c r="N1979" s="213">
        <v>0</v>
      </c>
      <c r="O1979" s="213">
        <v>125</v>
      </c>
      <c r="P1979" s="124" t="s">
        <v>1315</v>
      </c>
    </row>
    <row r="1980" spans="1:16" ht="63.75">
      <c r="A1980" s="266">
        <v>313</v>
      </c>
      <c r="B1980" s="124"/>
      <c r="C1980" s="125" t="s">
        <v>810</v>
      </c>
      <c r="D1980" s="119">
        <v>43137</v>
      </c>
      <c r="E1980" s="120" t="s">
        <v>4609</v>
      </c>
      <c r="F1980" s="120" t="s">
        <v>3</v>
      </c>
      <c r="G1980" s="120">
        <v>1594981</v>
      </c>
      <c r="H1980" s="124"/>
      <c r="I1980" s="128" t="s">
        <v>5596</v>
      </c>
      <c r="J1980" s="124"/>
      <c r="K1980" s="124"/>
      <c r="L1980" s="124"/>
      <c r="M1980" s="124"/>
      <c r="N1980" s="213">
        <v>0</v>
      </c>
      <c r="O1980" s="213">
        <v>1400</v>
      </c>
      <c r="P1980" s="124" t="s">
        <v>1315</v>
      </c>
    </row>
    <row r="1981" spans="1:16" ht="51">
      <c r="A1981" s="266" t="s">
        <v>619</v>
      </c>
      <c r="B1981" s="124"/>
      <c r="C1981" s="125" t="s">
        <v>713</v>
      </c>
      <c r="D1981" s="119">
        <v>43137</v>
      </c>
      <c r="E1981" s="120" t="s">
        <v>4610</v>
      </c>
      <c r="F1981" s="120" t="s">
        <v>3</v>
      </c>
      <c r="G1981" s="120">
        <v>1595013</v>
      </c>
      <c r="H1981" s="124"/>
      <c r="I1981" s="128" t="s">
        <v>5597</v>
      </c>
      <c r="J1981" s="124"/>
      <c r="K1981" s="124"/>
      <c r="L1981" s="124"/>
      <c r="M1981" s="124"/>
      <c r="N1981" s="213">
        <v>0</v>
      </c>
      <c r="O1981" s="213">
        <v>140</v>
      </c>
      <c r="P1981" s="124" t="s">
        <v>1315</v>
      </c>
    </row>
    <row r="1982" spans="1:16" ht="51">
      <c r="A1982" s="266" t="s">
        <v>619</v>
      </c>
      <c r="B1982" s="124"/>
      <c r="C1982" s="125" t="s">
        <v>713</v>
      </c>
      <c r="D1982" s="119">
        <v>43137</v>
      </c>
      <c r="E1982" s="120" t="s">
        <v>4611</v>
      </c>
      <c r="F1982" s="120" t="s">
        <v>3</v>
      </c>
      <c r="G1982" s="120">
        <v>1595014</v>
      </c>
      <c r="H1982" s="124"/>
      <c r="I1982" s="128" t="s">
        <v>5598</v>
      </c>
      <c r="J1982" s="124"/>
      <c r="K1982" s="124"/>
      <c r="L1982" s="124"/>
      <c r="M1982" s="124"/>
      <c r="N1982" s="213">
        <v>0</v>
      </c>
      <c r="O1982" s="213">
        <v>140</v>
      </c>
      <c r="P1982" s="124" t="s">
        <v>1315</v>
      </c>
    </row>
    <row r="1983" spans="1:16" ht="51">
      <c r="A1983" s="266" t="s">
        <v>619</v>
      </c>
      <c r="B1983" s="124"/>
      <c r="C1983" s="125" t="s">
        <v>713</v>
      </c>
      <c r="D1983" s="119">
        <v>43137</v>
      </c>
      <c r="E1983" s="120" t="s">
        <v>4612</v>
      </c>
      <c r="F1983" s="120" t="s">
        <v>3</v>
      </c>
      <c r="G1983" s="120">
        <v>1595015</v>
      </c>
      <c r="H1983" s="124"/>
      <c r="I1983" s="128" t="s">
        <v>5599</v>
      </c>
      <c r="J1983" s="124"/>
      <c r="K1983" s="124"/>
      <c r="L1983" s="124"/>
      <c r="M1983" s="124"/>
      <c r="N1983" s="213">
        <v>0</v>
      </c>
      <c r="O1983" s="213">
        <v>140</v>
      </c>
      <c r="P1983" s="124" t="s">
        <v>1315</v>
      </c>
    </row>
    <row r="1984" spans="1:16" ht="51">
      <c r="A1984" s="266" t="s">
        <v>619</v>
      </c>
      <c r="B1984" s="124"/>
      <c r="C1984" s="125" t="s">
        <v>713</v>
      </c>
      <c r="D1984" s="119">
        <v>43137</v>
      </c>
      <c r="E1984" s="120" t="s">
        <v>4613</v>
      </c>
      <c r="F1984" s="120" t="s">
        <v>3</v>
      </c>
      <c r="G1984" s="120">
        <v>1595017</v>
      </c>
      <c r="H1984" s="124"/>
      <c r="I1984" s="128" t="s">
        <v>5600</v>
      </c>
      <c r="J1984" s="124"/>
      <c r="K1984" s="124"/>
      <c r="L1984" s="124"/>
      <c r="M1984" s="124"/>
      <c r="N1984" s="213">
        <v>0</v>
      </c>
      <c r="O1984" s="213">
        <v>140</v>
      </c>
      <c r="P1984" s="124" t="s">
        <v>1315</v>
      </c>
    </row>
    <row r="1985" spans="1:16" ht="38.25">
      <c r="A1985" s="266">
        <v>580</v>
      </c>
      <c r="B1985" s="124"/>
      <c r="C1985" s="125" t="s">
        <v>217</v>
      </c>
      <c r="D1985" s="119">
        <v>43137</v>
      </c>
      <c r="E1985" s="120" t="s">
        <v>4614</v>
      </c>
      <c r="F1985" s="120" t="s">
        <v>3</v>
      </c>
      <c r="G1985" s="120">
        <v>1595023</v>
      </c>
      <c r="H1985" s="124"/>
      <c r="I1985" s="128" t="s">
        <v>5601</v>
      </c>
      <c r="J1985" s="124"/>
      <c r="K1985" s="124"/>
      <c r="L1985" s="124"/>
      <c r="M1985" s="124"/>
      <c r="N1985" s="213">
        <v>0</v>
      </c>
      <c r="O1985" s="213">
        <v>100.36</v>
      </c>
      <c r="P1985" s="124" t="s">
        <v>1315</v>
      </c>
    </row>
    <row r="1986" spans="1:16" ht="38.25">
      <c r="A1986" s="266">
        <v>20</v>
      </c>
      <c r="B1986" s="124"/>
      <c r="C1986" s="125" t="s">
        <v>693</v>
      </c>
      <c r="D1986" s="119">
        <v>43137</v>
      </c>
      <c r="E1986" s="120" t="s">
        <v>4615</v>
      </c>
      <c r="F1986" s="120" t="s">
        <v>3</v>
      </c>
      <c r="G1986" s="120">
        <v>1595038</v>
      </c>
      <c r="H1986" s="124"/>
      <c r="I1986" s="128" t="s">
        <v>5602</v>
      </c>
      <c r="J1986" s="124"/>
      <c r="K1986" s="124"/>
      <c r="L1986" s="124"/>
      <c r="M1986" s="124"/>
      <c r="N1986" s="213">
        <v>0</v>
      </c>
      <c r="O1986" s="213">
        <v>120</v>
      </c>
      <c r="P1986" s="124" t="s">
        <v>1315</v>
      </c>
    </row>
    <row r="1987" spans="1:16" ht="51">
      <c r="A1987" s="266">
        <v>234</v>
      </c>
      <c r="B1987" s="124"/>
      <c r="C1987" s="125" t="s">
        <v>124</v>
      </c>
      <c r="D1987" s="119">
        <v>43137</v>
      </c>
      <c r="E1987" s="120" t="s">
        <v>4616</v>
      </c>
      <c r="F1987" s="120" t="s">
        <v>3</v>
      </c>
      <c r="G1987" s="120">
        <v>1595043</v>
      </c>
      <c r="H1987" s="124"/>
      <c r="I1987" s="128" t="s">
        <v>5603</v>
      </c>
      <c r="J1987" s="124"/>
      <c r="K1987" s="124"/>
      <c r="L1987" s="124"/>
      <c r="M1987" s="124"/>
      <c r="N1987" s="213">
        <v>0</v>
      </c>
      <c r="O1987" s="213">
        <v>9684</v>
      </c>
      <c r="P1987" s="124" t="s">
        <v>1315</v>
      </c>
    </row>
    <row r="1988" spans="1:16" ht="63.75">
      <c r="A1988" s="266">
        <v>290</v>
      </c>
      <c r="B1988" s="124"/>
      <c r="C1988" s="125" t="s">
        <v>793</v>
      </c>
      <c r="D1988" s="119">
        <v>43137</v>
      </c>
      <c r="E1988" s="120" t="s">
        <v>4617</v>
      </c>
      <c r="F1988" s="120" t="s">
        <v>3</v>
      </c>
      <c r="G1988" s="120">
        <v>1595044</v>
      </c>
      <c r="H1988" s="124"/>
      <c r="I1988" s="128" t="s">
        <v>5604</v>
      </c>
      <c r="J1988" s="124"/>
      <c r="K1988" s="124"/>
      <c r="L1988" s="124"/>
      <c r="M1988" s="124"/>
      <c r="N1988" s="213">
        <v>0</v>
      </c>
      <c r="O1988" s="213">
        <v>710</v>
      </c>
      <c r="P1988" s="124" t="s">
        <v>1315</v>
      </c>
    </row>
    <row r="1989" spans="1:16" ht="51">
      <c r="A1989" s="266" t="s">
        <v>619</v>
      </c>
      <c r="B1989" s="124"/>
      <c r="C1989" s="125" t="s">
        <v>713</v>
      </c>
      <c r="D1989" s="119">
        <v>43137</v>
      </c>
      <c r="E1989" s="120" t="s">
        <v>4618</v>
      </c>
      <c r="F1989" s="120" t="s">
        <v>3</v>
      </c>
      <c r="G1989" s="120">
        <v>1595104</v>
      </c>
      <c r="H1989" s="124"/>
      <c r="I1989" s="128" t="s">
        <v>3377</v>
      </c>
      <c r="J1989" s="124"/>
      <c r="K1989" s="124"/>
      <c r="L1989" s="124"/>
      <c r="M1989" s="124"/>
      <c r="N1989" s="213">
        <v>0</v>
      </c>
      <c r="O1989" s="213">
        <v>300</v>
      </c>
      <c r="P1989" s="124" t="s">
        <v>1315</v>
      </c>
    </row>
    <row r="1990" spans="1:16" ht="51">
      <c r="A1990" s="266" t="s">
        <v>619</v>
      </c>
      <c r="B1990" s="124"/>
      <c r="C1990" s="125" t="s">
        <v>713</v>
      </c>
      <c r="D1990" s="119">
        <v>43137</v>
      </c>
      <c r="E1990" s="120" t="s">
        <v>4619</v>
      </c>
      <c r="F1990" s="120" t="s">
        <v>3</v>
      </c>
      <c r="G1990" s="120">
        <v>1595107</v>
      </c>
      <c r="H1990" s="124"/>
      <c r="I1990" s="128" t="s">
        <v>5605</v>
      </c>
      <c r="J1990" s="124"/>
      <c r="K1990" s="124"/>
      <c r="L1990" s="124"/>
      <c r="M1990" s="124"/>
      <c r="N1990" s="213">
        <v>0</v>
      </c>
      <c r="O1990" s="213">
        <v>140</v>
      </c>
      <c r="P1990" s="124" t="s">
        <v>1315</v>
      </c>
    </row>
    <row r="1991" spans="1:16" ht="51">
      <c r="A1991" s="266" t="s">
        <v>619</v>
      </c>
      <c r="B1991" s="124"/>
      <c r="C1991" s="125" t="s">
        <v>713</v>
      </c>
      <c r="D1991" s="119">
        <v>43137</v>
      </c>
      <c r="E1991" s="120" t="s">
        <v>4620</v>
      </c>
      <c r="F1991" s="120" t="s">
        <v>3</v>
      </c>
      <c r="G1991" s="120">
        <v>1595121</v>
      </c>
      <c r="H1991" s="124"/>
      <c r="I1991" s="128" t="s">
        <v>5606</v>
      </c>
      <c r="J1991" s="124"/>
      <c r="K1991" s="124"/>
      <c r="L1991" s="124"/>
      <c r="M1991" s="124"/>
      <c r="N1991" s="213">
        <v>0</v>
      </c>
      <c r="O1991" s="213">
        <v>350</v>
      </c>
      <c r="P1991" s="124" t="s">
        <v>1315</v>
      </c>
    </row>
    <row r="1992" spans="1:16" ht="38.25">
      <c r="A1992" s="266">
        <v>35</v>
      </c>
      <c r="B1992" s="124"/>
      <c r="C1992" s="125" t="s">
        <v>696</v>
      </c>
      <c r="D1992" s="119">
        <v>43137</v>
      </c>
      <c r="E1992" s="120" t="s">
        <v>4621</v>
      </c>
      <c r="F1992" s="120" t="s">
        <v>3</v>
      </c>
      <c r="G1992" s="120">
        <v>1595123</v>
      </c>
      <c r="H1992" s="124"/>
      <c r="I1992" s="128" t="s">
        <v>5607</v>
      </c>
      <c r="J1992" s="124"/>
      <c r="K1992" s="124"/>
      <c r="L1992" s="124"/>
      <c r="M1992" s="124"/>
      <c r="N1992" s="213">
        <v>0</v>
      </c>
      <c r="O1992" s="213">
        <v>1277</v>
      </c>
      <c r="P1992" s="124" t="s">
        <v>1315</v>
      </c>
    </row>
    <row r="1993" spans="1:16" ht="51">
      <c r="A1993" s="266" t="s">
        <v>619</v>
      </c>
      <c r="B1993" s="124"/>
      <c r="C1993" s="125" t="s">
        <v>713</v>
      </c>
      <c r="D1993" s="119">
        <v>43137</v>
      </c>
      <c r="E1993" s="120" t="s">
        <v>4622</v>
      </c>
      <c r="F1993" s="120" t="s">
        <v>3</v>
      </c>
      <c r="G1993" s="120">
        <v>1595141</v>
      </c>
      <c r="H1993" s="124"/>
      <c r="I1993" s="128" t="s">
        <v>5608</v>
      </c>
      <c r="J1993" s="124"/>
      <c r="K1993" s="124"/>
      <c r="L1993" s="124"/>
      <c r="M1993" s="124"/>
      <c r="N1993" s="213">
        <v>0</v>
      </c>
      <c r="O1993" s="213">
        <v>20295.96</v>
      </c>
      <c r="P1993" s="124" t="s">
        <v>1315</v>
      </c>
    </row>
    <row r="1994" spans="1:16" ht="51">
      <c r="A1994" s="266" t="s">
        <v>619</v>
      </c>
      <c r="B1994" s="124"/>
      <c r="C1994" s="125" t="s">
        <v>713</v>
      </c>
      <c r="D1994" s="119">
        <v>43137</v>
      </c>
      <c r="E1994" s="120" t="s">
        <v>4623</v>
      </c>
      <c r="F1994" s="120" t="s">
        <v>3</v>
      </c>
      <c r="G1994" s="120">
        <v>1595156</v>
      </c>
      <c r="H1994" s="124"/>
      <c r="I1994" s="128" t="s">
        <v>5609</v>
      </c>
      <c r="J1994" s="124"/>
      <c r="K1994" s="124"/>
      <c r="L1994" s="124"/>
      <c r="M1994" s="124"/>
      <c r="N1994" s="213">
        <v>0</v>
      </c>
      <c r="O1994" s="213">
        <v>140</v>
      </c>
      <c r="P1994" s="124" t="s">
        <v>1315</v>
      </c>
    </row>
    <row r="1995" spans="1:16" ht="51">
      <c r="A1995" s="266">
        <v>10</v>
      </c>
      <c r="B1995" s="124"/>
      <c r="C1995" s="125" t="s">
        <v>690</v>
      </c>
      <c r="D1995" s="119">
        <v>43137</v>
      </c>
      <c r="E1995" s="120" t="s">
        <v>4624</v>
      </c>
      <c r="F1995" s="120" t="s">
        <v>3</v>
      </c>
      <c r="G1995" s="120">
        <v>1595160</v>
      </c>
      <c r="H1995" s="124"/>
      <c r="I1995" s="128" t="s">
        <v>5610</v>
      </c>
      <c r="J1995" s="124"/>
      <c r="K1995" s="124"/>
      <c r="L1995" s="124"/>
      <c r="M1995" s="124"/>
      <c r="N1995" s="213">
        <v>0</v>
      </c>
      <c r="O1995" s="213">
        <v>87.27</v>
      </c>
      <c r="P1995" s="124" t="s">
        <v>1315</v>
      </c>
    </row>
    <row r="1996" spans="1:16" ht="63.75">
      <c r="A1996" s="266">
        <v>10</v>
      </c>
      <c r="B1996" s="124"/>
      <c r="C1996" s="125" t="s">
        <v>690</v>
      </c>
      <c r="D1996" s="119">
        <v>43137</v>
      </c>
      <c r="E1996" s="120" t="s">
        <v>4625</v>
      </c>
      <c r="F1996" s="120" t="s">
        <v>3</v>
      </c>
      <c r="G1996" s="120">
        <v>1595161</v>
      </c>
      <c r="H1996" s="124"/>
      <c r="I1996" s="128" t="s">
        <v>5611</v>
      </c>
      <c r="J1996" s="124"/>
      <c r="K1996" s="124"/>
      <c r="L1996" s="124"/>
      <c r="M1996" s="124"/>
      <c r="N1996" s="213">
        <v>0</v>
      </c>
      <c r="O1996" s="213">
        <v>2652.73</v>
      </c>
      <c r="P1996" s="124" t="s">
        <v>1315</v>
      </c>
    </row>
    <row r="1997" spans="1:16" ht="63.75">
      <c r="A1997" s="266">
        <v>10</v>
      </c>
      <c r="B1997" s="124"/>
      <c r="C1997" s="125" t="s">
        <v>690</v>
      </c>
      <c r="D1997" s="119">
        <v>43137</v>
      </c>
      <c r="E1997" s="120" t="s">
        <v>4626</v>
      </c>
      <c r="F1997" s="120" t="s">
        <v>3</v>
      </c>
      <c r="G1997" s="120">
        <v>1595164</v>
      </c>
      <c r="H1997" s="124"/>
      <c r="I1997" s="128" t="s">
        <v>5612</v>
      </c>
      <c r="J1997" s="124"/>
      <c r="K1997" s="124"/>
      <c r="L1997" s="124"/>
      <c r="M1997" s="124"/>
      <c r="N1997" s="213">
        <v>0</v>
      </c>
      <c r="O1997" s="213">
        <v>156.80000000000001</v>
      </c>
      <c r="P1997" s="124" t="s">
        <v>1315</v>
      </c>
    </row>
    <row r="1998" spans="1:16" ht="63.75">
      <c r="A1998" s="266">
        <v>680</v>
      </c>
      <c r="B1998" s="124"/>
      <c r="C1998" s="125" t="s">
        <v>866</v>
      </c>
      <c r="D1998" s="119">
        <v>43138</v>
      </c>
      <c r="E1998" s="120" t="s">
        <v>4627</v>
      </c>
      <c r="F1998" s="120" t="s">
        <v>3</v>
      </c>
      <c r="G1998" s="120">
        <v>1595349</v>
      </c>
      <c r="H1998" s="124"/>
      <c r="I1998" s="128" t="s">
        <v>5618</v>
      </c>
      <c r="J1998" s="124"/>
      <c r="K1998" s="124"/>
      <c r="L1998" s="124"/>
      <c r="M1998" s="124"/>
      <c r="N1998" s="213">
        <v>0</v>
      </c>
      <c r="O1998" s="213">
        <v>2744.16</v>
      </c>
      <c r="P1998" s="124" t="s">
        <v>1315</v>
      </c>
    </row>
    <row r="1999" spans="1:16" ht="63.75">
      <c r="A1999" s="266" t="s">
        <v>619</v>
      </c>
      <c r="B1999" s="124"/>
      <c r="C1999" s="125" t="s">
        <v>713</v>
      </c>
      <c r="D1999" s="119">
        <v>43138</v>
      </c>
      <c r="E1999" s="120" t="s">
        <v>4628</v>
      </c>
      <c r="F1999" s="120" t="s">
        <v>3</v>
      </c>
      <c r="G1999" s="120">
        <v>1595357</v>
      </c>
      <c r="H1999" s="124"/>
      <c r="I1999" s="128" t="s">
        <v>5619</v>
      </c>
      <c r="J1999" s="124"/>
      <c r="K1999" s="124"/>
      <c r="L1999" s="124"/>
      <c r="M1999" s="124"/>
      <c r="N1999" s="213">
        <v>0</v>
      </c>
      <c r="O1999" s="213">
        <v>35</v>
      </c>
      <c r="P1999" s="124" t="s">
        <v>1315</v>
      </c>
    </row>
    <row r="2000" spans="1:16" ht="63.75">
      <c r="A2000" s="266" t="s">
        <v>619</v>
      </c>
      <c r="B2000" s="124"/>
      <c r="C2000" s="125" t="s">
        <v>713</v>
      </c>
      <c r="D2000" s="119">
        <v>43138</v>
      </c>
      <c r="E2000" s="120" t="s">
        <v>4629</v>
      </c>
      <c r="F2000" s="120" t="s">
        <v>3</v>
      </c>
      <c r="G2000" s="120">
        <v>1595362</v>
      </c>
      <c r="H2000" s="124"/>
      <c r="I2000" s="128" t="s">
        <v>5620</v>
      </c>
      <c r="J2000" s="124"/>
      <c r="K2000" s="124"/>
      <c r="L2000" s="124"/>
      <c r="M2000" s="124"/>
      <c r="N2000" s="213">
        <v>0</v>
      </c>
      <c r="O2000" s="213">
        <v>175</v>
      </c>
      <c r="P2000" s="124" t="s">
        <v>1315</v>
      </c>
    </row>
    <row r="2001" spans="1:16" ht="63.75">
      <c r="A2001" s="266">
        <v>290</v>
      </c>
      <c r="B2001" s="124"/>
      <c r="C2001" s="125" t="s">
        <v>793</v>
      </c>
      <c r="D2001" s="119">
        <v>43138</v>
      </c>
      <c r="E2001" s="120" t="s">
        <v>4630</v>
      </c>
      <c r="F2001" s="120" t="s">
        <v>3</v>
      </c>
      <c r="G2001" s="120">
        <v>1595365</v>
      </c>
      <c r="H2001" s="124"/>
      <c r="I2001" s="128" t="s">
        <v>5621</v>
      </c>
      <c r="J2001" s="124"/>
      <c r="K2001" s="124"/>
      <c r="L2001" s="124"/>
      <c r="M2001" s="124"/>
      <c r="N2001" s="213">
        <v>0</v>
      </c>
      <c r="O2001" s="213">
        <v>2357</v>
      </c>
      <c r="P2001" s="124" t="s">
        <v>1315</v>
      </c>
    </row>
    <row r="2002" spans="1:16" ht="51">
      <c r="A2002" s="266">
        <v>70</v>
      </c>
      <c r="B2002" s="124"/>
      <c r="C2002" s="125" t="s">
        <v>705</v>
      </c>
      <c r="D2002" s="119">
        <v>43138</v>
      </c>
      <c r="E2002" s="120" t="s">
        <v>4631</v>
      </c>
      <c r="F2002" s="120" t="s">
        <v>3</v>
      </c>
      <c r="G2002" s="120">
        <v>1595402</v>
      </c>
      <c r="H2002" s="124"/>
      <c r="I2002" s="128" t="s">
        <v>5622</v>
      </c>
      <c r="J2002" s="124"/>
      <c r="K2002" s="124"/>
      <c r="L2002" s="124"/>
      <c r="M2002" s="124"/>
      <c r="N2002" s="213">
        <v>0</v>
      </c>
      <c r="O2002" s="213">
        <v>140</v>
      </c>
      <c r="P2002" s="124" t="s">
        <v>1315</v>
      </c>
    </row>
    <row r="2003" spans="1:16" ht="63.75">
      <c r="A2003" s="266">
        <v>70</v>
      </c>
      <c r="B2003" s="124"/>
      <c r="C2003" s="125" t="s">
        <v>705</v>
      </c>
      <c r="D2003" s="119">
        <v>43138</v>
      </c>
      <c r="E2003" s="120" t="s">
        <v>4632</v>
      </c>
      <c r="F2003" s="120" t="s">
        <v>3</v>
      </c>
      <c r="G2003" s="120">
        <v>1595404</v>
      </c>
      <c r="H2003" s="124"/>
      <c r="I2003" s="128" t="s">
        <v>5623</v>
      </c>
      <c r="J2003" s="124"/>
      <c r="K2003" s="124"/>
      <c r="L2003" s="124"/>
      <c r="M2003" s="124"/>
      <c r="N2003" s="213">
        <v>0</v>
      </c>
      <c r="O2003" s="213">
        <v>1712</v>
      </c>
      <c r="P2003" s="124" t="s">
        <v>1315</v>
      </c>
    </row>
    <row r="2004" spans="1:16" ht="51">
      <c r="A2004" s="266">
        <v>287</v>
      </c>
      <c r="B2004" s="124"/>
      <c r="C2004" s="125" t="s">
        <v>790</v>
      </c>
      <c r="D2004" s="119">
        <v>43138</v>
      </c>
      <c r="E2004" s="120" t="s">
        <v>4633</v>
      </c>
      <c r="F2004" s="120" t="s">
        <v>3</v>
      </c>
      <c r="G2004" s="120">
        <v>1595417</v>
      </c>
      <c r="H2004" s="124"/>
      <c r="I2004" s="128" t="s">
        <v>5624</v>
      </c>
      <c r="J2004" s="124"/>
      <c r="K2004" s="124"/>
      <c r="L2004" s="124"/>
      <c r="M2004" s="124"/>
      <c r="N2004" s="213">
        <v>0</v>
      </c>
      <c r="O2004" s="213">
        <v>3737.74</v>
      </c>
      <c r="P2004" s="124" t="s">
        <v>1315</v>
      </c>
    </row>
    <row r="2005" spans="1:16" ht="51">
      <c r="A2005" s="266">
        <v>287</v>
      </c>
      <c r="B2005" s="124"/>
      <c r="C2005" s="125" t="s">
        <v>790</v>
      </c>
      <c r="D2005" s="119">
        <v>43138</v>
      </c>
      <c r="E2005" s="120" t="s">
        <v>4634</v>
      </c>
      <c r="F2005" s="120" t="s">
        <v>3</v>
      </c>
      <c r="G2005" s="120">
        <v>1595419</v>
      </c>
      <c r="H2005" s="124"/>
      <c r="I2005" s="128" t="s">
        <v>5625</v>
      </c>
      <c r="J2005" s="124"/>
      <c r="K2005" s="124"/>
      <c r="L2005" s="124"/>
      <c r="M2005" s="124"/>
      <c r="N2005" s="213">
        <v>0</v>
      </c>
      <c r="O2005" s="213">
        <v>19850</v>
      </c>
      <c r="P2005" s="124" t="s">
        <v>1315</v>
      </c>
    </row>
    <row r="2006" spans="1:16" ht="51">
      <c r="A2006" s="266">
        <v>287</v>
      </c>
      <c r="B2006" s="124"/>
      <c r="C2006" s="125" t="s">
        <v>790</v>
      </c>
      <c r="D2006" s="119">
        <v>43138</v>
      </c>
      <c r="E2006" s="120" t="s">
        <v>4635</v>
      </c>
      <c r="F2006" s="120" t="s">
        <v>3</v>
      </c>
      <c r="G2006" s="120">
        <v>1595420</v>
      </c>
      <c r="H2006" s="124"/>
      <c r="I2006" s="128" t="s">
        <v>5626</v>
      </c>
      <c r="J2006" s="124"/>
      <c r="K2006" s="124"/>
      <c r="L2006" s="124"/>
      <c r="M2006" s="124"/>
      <c r="N2006" s="213">
        <v>0</v>
      </c>
      <c r="O2006" s="213">
        <v>626.96</v>
      </c>
      <c r="P2006" s="124" t="s">
        <v>1315</v>
      </c>
    </row>
    <row r="2007" spans="1:16" ht="51">
      <c r="A2007" s="266">
        <v>287</v>
      </c>
      <c r="B2007" s="124"/>
      <c r="C2007" s="125" t="s">
        <v>790</v>
      </c>
      <c r="D2007" s="119">
        <v>43138</v>
      </c>
      <c r="E2007" s="120" t="s">
        <v>4636</v>
      </c>
      <c r="F2007" s="120" t="s">
        <v>3</v>
      </c>
      <c r="G2007" s="120">
        <v>1595422</v>
      </c>
      <c r="H2007" s="124"/>
      <c r="I2007" s="128" t="s">
        <v>5627</v>
      </c>
      <c r="J2007" s="124"/>
      <c r="K2007" s="124"/>
      <c r="L2007" s="124"/>
      <c r="M2007" s="124"/>
      <c r="N2007" s="213">
        <v>0</v>
      </c>
      <c r="O2007" s="213">
        <v>72770</v>
      </c>
      <c r="P2007" s="124" t="s">
        <v>1315</v>
      </c>
    </row>
    <row r="2008" spans="1:16" ht="51">
      <c r="A2008" s="266">
        <v>287</v>
      </c>
      <c r="B2008" s="124"/>
      <c r="C2008" s="125" t="s">
        <v>790</v>
      </c>
      <c r="D2008" s="119">
        <v>43138</v>
      </c>
      <c r="E2008" s="120" t="s">
        <v>4637</v>
      </c>
      <c r="F2008" s="120" t="s">
        <v>3</v>
      </c>
      <c r="G2008" s="120">
        <v>1595423</v>
      </c>
      <c r="H2008" s="124"/>
      <c r="I2008" s="128" t="s">
        <v>5628</v>
      </c>
      <c r="J2008" s="124"/>
      <c r="K2008" s="124"/>
      <c r="L2008" s="124"/>
      <c r="M2008" s="124"/>
      <c r="N2008" s="213">
        <v>0</v>
      </c>
      <c r="O2008" s="213">
        <v>2</v>
      </c>
      <c r="P2008" s="124" t="s">
        <v>1315</v>
      </c>
    </row>
    <row r="2009" spans="1:16" ht="63.75">
      <c r="A2009" s="266" t="s">
        <v>619</v>
      </c>
      <c r="B2009" s="124"/>
      <c r="C2009" s="125" t="s">
        <v>713</v>
      </c>
      <c r="D2009" s="119">
        <v>43138</v>
      </c>
      <c r="E2009" s="120" t="s">
        <v>4638</v>
      </c>
      <c r="F2009" s="120" t="s">
        <v>3</v>
      </c>
      <c r="G2009" s="120">
        <v>1595428</v>
      </c>
      <c r="H2009" s="124"/>
      <c r="I2009" s="128" t="s">
        <v>5629</v>
      </c>
      <c r="J2009" s="124"/>
      <c r="K2009" s="124"/>
      <c r="L2009" s="124"/>
      <c r="M2009" s="124"/>
      <c r="N2009" s="213">
        <v>0</v>
      </c>
      <c r="O2009" s="213">
        <v>2040</v>
      </c>
      <c r="P2009" s="124" t="s">
        <v>1315</v>
      </c>
    </row>
    <row r="2010" spans="1:16" ht="63.75">
      <c r="A2010" s="266">
        <v>20</v>
      </c>
      <c r="B2010" s="124"/>
      <c r="C2010" s="125" t="s">
        <v>693</v>
      </c>
      <c r="D2010" s="119">
        <v>43138</v>
      </c>
      <c r="E2010" s="120" t="s">
        <v>4639</v>
      </c>
      <c r="F2010" s="120" t="s">
        <v>3</v>
      </c>
      <c r="G2010" s="120">
        <v>1595431</v>
      </c>
      <c r="H2010" s="124"/>
      <c r="I2010" s="128" t="s">
        <v>5630</v>
      </c>
      <c r="J2010" s="124"/>
      <c r="K2010" s="124"/>
      <c r="L2010" s="124"/>
      <c r="M2010" s="124"/>
      <c r="N2010" s="213">
        <v>0</v>
      </c>
      <c r="O2010" s="213">
        <v>174000</v>
      </c>
      <c r="P2010" s="124" t="s">
        <v>1315</v>
      </c>
    </row>
    <row r="2011" spans="1:16" ht="51">
      <c r="A2011" s="266">
        <v>593</v>
      </c>
      <c r="B2011" s="124"/>
      <c r="C2011" s="125" t="s">
        <v>863</v>
      </c>
      <c r="D2011" s="119">
        <v>43138</v>
      </c>
      <c r="E2011" s="120" t="s">
        <v>4640</v>
      </c>
      <c r="F2011" s="120" t="s">
        <v>3</v>
      </c>
      <c r="G2011" s="120">
        <v>1595364</v>
      </c>
      <c r="H2011" s="124"/>
      <c r="I2011" s="128" t="s">
        <v>5631</v>
      </c>
      <c r="J2011" s="124"/>
      <c r="K2011" s="124"/>
      <c r="L2011" s="124"/>
      <c r="M2011" s="124"/>
      <c r="N2011" s="213">
        <v>0</v>
      </c>
      <c r="O2011" s="213">
        <v>145.33000000000001</v>
      </c>
      <c r="P2011" s="124" t="s">
        <v>1315</v>
      </c>
    </row>
    <row r="2012" spans="1:16" ht="51">
      <c r="A2012" s="266" t="s">
        <v>619</v>
      </c>
      <c r="B2012" s="124"/>
      <c r="C2012" s="125" t="s">
        <v>713</v>
      </c>
      <c r="D2012" s="119">
        <v>43138</v>
      </c>
      <c r="E2012" s="120" t="s">
        <v>4641</v>
      </c>
      <c r="F2012" s="120" t="s">
        <v>3</v>
      </c>
      <c r="G2012" s="120">
        <v>1595390</v>
      </c>
      <c r="H2012" s="124"/>
      <c r="I2012" s="128" t="s">
        <v>5632</v>
      </c>
      <c r="J2012" s="124"/>
      <c r="K2012" s="124"/>
      <c r="L2012" s="124"/>
      <c r="M2012" s="124"/>
      <c r="N2012" s="213">
        <v>0</v>
      </c>
      <c r="O2012" s="213">
        <v>2856.19</v>
      </c>
      <c r="P2012" s="124" t="s">
        <v>1315</v>
      </c>
    </row>
    <row r="2013" spans="1:16" ht="63.75">
      <c r="A2013" s="266" t="s">
        <v>619</v>
      </c>
      <c r="B2013" s="124"/>
      <c r="C2013" s="125" t="s">
        <v>713</v>
      </c>
      <c r="D2013" s="119">
        <v>43138</v>
      </c>
      <c r="E2013" s="120" t="s">
        <v>4642</v>
      </c>
      <c r="F2013" s="120" t="s">
        <v>3</v>
      </c>
      <c r="G2013" s="120">
        <v>1595391</v>
      </c>
      <c r="H2013" s="124"/>
      <c r="I2013" s="128" t="s">
        <v>5633</v>
      </c>
      <c r="J2013" s="124"/>
      <c r="K2013" s="124"/>
      <c r="L2013" s="124"/>
      <c r="M2013" s="124"/>
      <c r="N2013" s="213">
        <v>0</v>
      </c>
      <c r="O2013" s="213">
        <v>205.06</v>
      </c>
      <c r="P2013" s="124" t="s">
        <v>1315</v>
      </c>
    </row>
    <row r="2014" spans="1:16" ht="63.75">
      <c r="A2014" s="266" t="s">
        <v>619</v>
      </c>
      <c r="B2014" s="124"/>
      <c r="C2014" s="125" t="s">
        <v>713</v>
      </c>
      <c r="D2014" s="119">
        <v>43138</v>
      </c>
      <c r="E2014" s="120" t="s">
        <v>4643</v>
      </c>
      <c r="F2014" s="120" t="s">
        <v>3</v>
      </c>
      <c r="G2014" s="120">
        <v>1595393</v>
      </c>
      <c r="H2014" s="124"/>
      <c r="I2014" s="128" t="s">
        <v>5634</v>
      </c>
      <c r="J2014" s="124"/>
      <c r="K2014" s="124"/>
      <c r="L2014" s="124"/>
      <c r="M2014" s="124"/>
      <c r="N2014" s="213">
        <v>0</v>
      </c>
      <c r="O2014" s="213">
        <v>1907.04</v>
      </c>
      <c r="P2014" s="124" t="s">
        <v>1315</v>
      </c>
    </row>
    <row r="2015" spans="1:16" ht="63.75">
      <c r="A2015" s="266" t="s">
        <v>619</v>
      </c>
      <c r="B2015" s="124"/>
      <c r="C2015" s="125" t="s">
        <v>713</v>
      </c>
      <c r="D2015" s="119">
        <v>43138</v>
      </c>
      <c r="E2015" s="120" t="s">
        <v>4644</v>
      </c>
      <c r="F2015" s="120" t="s">
        <v>3</v>
      </c>
      <c r="G2015" s="120">
        <v>1595394</v>
      </c>
      <c r="H2015" s="124"/>
      <c r="I2015" s="128" t="s">
        <v>5635</v>
      </c>
      <c r="J2015" s="124"/>
      <c r="K2015" s="124"/>
      <c r="L2015" s="124"/>
      <c r="M2015" s="124"/>
      <c r="N2015" s="213">
        <v>0</v>
      </c>
      <c r="O2015" s="213">
        <v>1722.29</v>
      </c>
      <c r="P2015" s="124" t="s">
        <v>1315</v>
      </c>
    </row>
    <row r="2016" spans="1:16" ht="63.75">
      <c r="A2016" s="266" t="s">
        <v>619</v>
      </c>
      <c r="B2016" s="124"/>
      <c r="C2016" s="125" t="s">
        <v>713</v>
      </c>
      <c r="D2016" s="119">
        <v>43138</v>
      </c>
      <c r="E2016" s="120" t="s">
        <v>4645</v>
      </c>
      <c r="F2016" s="120" t="s">
        <v>3</v>
      </c>
      <c r="G2016" s="120">
        <v>1595395</v>
      </c>
      <c r="H2016" s="124"/>
      <c r="I2016" s="128" t="s">
        <v>5636</v>
      </c>
      <c r="J2016" s="124"/>
      <c r="K2016" s="124"/>
      <c r="L2016" s="124"/>
      <c r="M2016" s="124"/>
      <c r="N2016" s="213">
        <v>0</v>
      </c>
      <c r="O2016" s="213">
        <v>116.01</v>
      </c>
      <c r="P2016" s="124" t="s">
        <v>1315</v>
      </c>
    </row>
    <row r="2017" spans="1:16" ht="63.75">
      <c r="A2017" s="266" t="s">
        <v>619</v>
      </c>
      <c r="B2017" s="124"/>
      <c r="C2017" s="125" t="s">
        <v>713</v>
      </c>
      <c r="D2017" s="119">
        <v>43138</v>
      </c>
      <c r="E2017" s="120" t="s">
        <v>4646</v>
      </c>
      <c r="F2017" s="120" t="s">
        <v>3</v>
      </c>
      <c r="G2017" s="120">
        <v>1595396</v>
      </c>
      <c r="H2017" s="124"/>
      <c r="I2017" s="128" t="s">
        <v>5637</v>
      </c>
      <c r="J2017" s="124"/>
      <c r="K2017" s="124"/>
      <c r="L2017" s="124"/>
      <c r="M2017" s="124"/>
      <c r="N2017" s="213">
        <v>0</v>
      </c>
      <c r="O2017" s="213">
        <v>897.5</v>
      </c>
      <c r="P2017" s="124" t="s">
        <v>1315</v>
      </c>
    </row>
    <row r="2018" spans="1:16" ht="51">
      <c r="A2018" s="266" t="s">
        <v>619</v>
      </c>
      <c r="B2018" s="124"/>
      <c r="C2018" s="125" t="s">
        <v>713</v>
      </c>
      <c r="D2018" s="119">
        <v>43138</v>
      </c>
      <c r="E2018" s="120" t="s">
        <v>4647</v>
      </c>
      <c r="F2018" s="120" t="s">
        <v>3</v>
      </c>
      <c r="G2018" s="120">
        <v>1595397</v>
      </c>
      <c r="H2018" s="124"/>
      <c r="I2018" s="128" t="s">
        <v>5638</v>
      </c>
      <c r="J2018" s="124"/>
      <c r="K2018" s="124"/>
      <c r="L2018" s="124"/>
      <c r="M2018" s="124"/>
      <c r="N2018" s="213">
        <v>0</v>
      </c>
      <c r="O2018" s="213">
        <v>1340.76</v>
      </c>
      <c r="P2018" s="124" t="s">
        <v>1315</v>
      </c>
    </row>
    <row r="2019" spans="1:16" ht="63.75">
      <c r="A2019" s="266" t="s">
        <v>619</v>
      </c>
      <c r="B2019" s="124"/>
      <c r="C2019" s="125" t="s">
        <v>713</v>
      </c>
      <c r="D2019" s="119">
        <v>43138</v>
      </c>
      <c r="E2019" s="120" t="s">
        <v>4648</v>
      </c>
      <c r="F2019" s="120" t="s">
        <v>3</v>
      </c>
      <c r="G2019" s="120">
        <v>1595398</v>
      </c>
      <c r="H2019" s="124"/>
      <c r="I2019" s="128" t="s">
        <v>5639</v>
      </c>
      <c r="J2019" s="124"/>
      <c r="K2019" s="124"/>
      <c r="L2019" s="124"/>
      <c r="M2019" s="124"/>
      <c r="N2019" s="213">
        <v>0</v>
      </c>
      <c r="O2019" s="213">
        <v>439.65</v>
      </c>
      <c r="P2019" s="124" t="s">
        <v>1315</v>
      </c>
    </row>
    <row r="2020" spans="1:16" ht="63.75">
      <c r="A2020" s="266" t="s">
        <v>619</v>
      </c>
      <c r="B2020" s="124"/>
      <c r="C2020" s="125" t="s">
        <v>713</v>
      </c>
      <c r="D2020" s="119">
        <v>43138</v>
      </c>
      <c r="E2020" s="120" t="s">
        <v>4649</v>
      </c>
      <c r="F2020" s="120" t="s">
        <v>3</v>
      </c>
      <c r="G2020" s="120">
        <v>1595399</v>
      </c>
      <c r="H2020" s="124"/>
      <c r="I2020" s="128" t="s">
        <v>5640</v>
      </c>
      <c r="J2020" s="124"/>
      <c r="K2020" s="124"/>
      <c r="L2020" s="124"/>
      <c r="M2020" s="124"/>
      <c r="N2020" s="213">
        <v>0</v>
      </c>
      <c r="O2020" s="213">
        <v>142.46</v>
      </c>
      <c r="P2020" s="124" t="s">
        <v>1315</v>
      </c>
    </row>
    <row r="2021" spans="1:16" ht="63.75">
      <c r="A2021" s="266" t="s">
        <v>619</v>
      </c>
      <c r="B2021" s="124"/>
      <c r="C2021" s="125" t="s">
        <v>713</v>
      </c>
      <c r="D2021" s="119">
        <v>43138</v>
      </c>
      <c r="E2021" s="120" t="s">
        <v>4650</v>
      </c>
      <c r="F2021" s="120" t="s">
        <v>3</v>
      </c>
      <c r="G2021" s="120">
        <v>1595401</v>
      </c>
      <c r="H2021" s="124"/>
      <c r="I2021" s="128" t="s">
        <v>5641</v>
      </c>
      <c r="J2021" s="124"/>
      <c r="K2021" s="124"/>
      <c r="L2021" s="124"/>
      <c r="M2021" s="124"/>
      <c r="N2021" s="213">
        <v>0</v>
      </c>
      <c r="O2021" s="213">
        <v>7505.39</v>
      </c>
      <c r="P2021" s="124" t="s">
        <v>1315</v>
      </c>
    </row>
    <row r="2022" spans="1:16" ht="63.75">
      <c r="A2022" s="266" t="s">
        <v>619</v>
      </c>
      <c r="B2022" s="124"/>
      <c r="C2022" s="125" t="s">
        <v>713</v>
      </c>
      <c r="D2022" s="119">
        <v>43138</v>
      </c>
      <c r="E2022" s="120" t="s">
        <v>4651</v>
      </c>
      <c r="F2022" s="120" t="s">
        <v>3</v>
      </c>
      <c r="G2022" s="120">
        <v>1595403</v>
      </c>
      <c r="H2022" s="124"/>
      <c r="I2022" s="128" t="s">
        <v>5642</v>
      </c>
      <c r="J2022" s="124"/>
      <c r="K2022" s="124"/>
      <c r="L2022" s="124"/>
      <c r="M2022" s="124"/>
      <c r="N2022" s="213">
        <v>0</v>
      </c>
      <c r="O2022" s="213">
        <v>644.24</v>
      </c>
      <c r="P2022" s="124" t="s">
        <v>1315</v>
      </c>
    </row>
    <row r="2023" spans="1:16" ht="51">
      <c r="A2023" s="266">
        <v>70</v>
      </c>
      <c r="B2023" s="124"/>
      <c r="C2023" s="125" t="s">
        <v>705</v>
      </c>
      <c r="D2023" s="119">
        <v>43138</v>
      </c>
      <c r="E2023" s="120" t="s">
        <v>4652</v>
      </c>
      <c r="F2023" s="120" t="s">
        <v>3</v>
      </c>
      <c r="G2023" s="120">
        <v>1595405</v>
      </c>
      <c r="H2023" s="124"/>
      <c r="I2023" s="128" t="s">
        <v>5643</v>
      </c>
      <c r="J2023" s="124"/>
      <c r="K2023" s="124"/>
      <c r="L2023" s="124"/>
      <c r="M2023" s="124"/>
      <c r="N2023" s="213">
        <v>0</v>
      </c>
      <c r="O2023" s="213">
        <v>450</v>
      </c>
      <c r="P2023" s="124" t="s">
        <v>1315</v>
      </c>
    </row>
    <row r="2024" spans="1:16" ht="51">
      <c r="A2024" s="266">
        <v>70</v>
      </c>
      <c r="B2024" s="124"/>
      <c r="C2024" s="125" t="s">
        <v>705</v>
      </c>
      <c r="D2024" s="119">
        <v>43138</v>
      </c>
      <c r="E2024" s="120" t="s">
        <v>4653</v>
      </c>
      <c r="F2024" s="120" t="s">
        <v>3</v>
      </c>
      <c r="G2024" s="120">
        <v>1595406</v>
      </c>
      <c r="H2024" s="124"/>
      <c r="I2024" s="128" t="s">
        <v>5643</v>
      </c>
      <c r="J2024" s="124"/>
      <c r="K2024" s="124"/>
      <c r="L2024" s="124"/>
      <c r="M2024" s="124"/>
      <c r="N2024" s="213">
        <v>0</v>
      </c>
      <c r="O2024" s="213">
        <v>606</v>
      </c>
      <c r="P2024" s="124" t="s">
        <v>1315</v>
      </c>
    </row>
    <row r="2025" spans="1:16" ht="51">
      <c r="A2025" s="266" t="s">
        <v>619</v>
      </c>
      <c r="B2025" s="124"/>
      <c r="C2025" s="125" t="s">
        <v>713</v>
      </c>
      <c r="D2025" s="119">
        <v>43138</v>
      </c>
      <c r="E2025" s="120" t="s">
        <v>4654</v>
      </c>
      <c r="F2025" s="120" t="s">
        <v>3</v>
      </c>
      <c r="G2025" s="120">
        <v>1595408</v>
      </c>
      <c r="H2025" s="124"/>
      <c r="I2025" s="128" t="s">
        <v>3539</v>
      </c>
      <c r="J2025" s="124"/>
      <c r="K2025" s="124"/>
      <c r="L2025" s="124"/>
      <c r="M2025" s="124"/>
      <c r="N2025" s="213">
        <v>0</v>
      </c>
      <c r="O2025" s="213">
        <v>647</v>
      </c>
      <c r="P2025" s="124" t="s">
        <v>1315</v>
      </c>
    </row>
    <row r="2026" spans="1:16" ht="51">
      <c r="A2026" s="266">
        <v>190</v>
      </c>
      <c r="B2026" s="124"/>
      <c r="C2026" s="125" t="s">
        <v>107</v>
      </c>
      <c r="D2026" s="119">
        <v>43138</v>
      </c>
      <c r="E2026" s="120" t="s">
        <v>4655</v>
      </c>
      <c r="F2026" s="120" t="s">
        <v>3</v>
      </c>
      <c r="G2026" s="120">
        <v>1595473</v>
      </c>
      <c r="H2026" s="124"/>
      <c r="I2026" s="128" t="s">
        <v>5644</v>
      </c>
      <c r="J2026" s="124"/>
      <c r="K2026" s="124"/>
      <c r="L2026" s="124"/>
      <c r="M2026" s="124"/>
      <c r="N2026" s="213">
        <v>0</v>
      </c>
      <c r="O2026" s="213">
        <v>94</v>
      </c>
      <c r="P2026" s="124" t="s">
        <v>1315</v>
      </c>
    </row>
    <row r="2027" spans="1:16" ht="63.75">
      <c r="A2027" s="266">
        <v>190</v>
      </c>
      <c r="B2027" s="124"/>
      <c r="C2027" s="125" t="s">
        <v>107</v>
      </c>
      <c r="D2027" s="119">
        <v>43138</v>
      </c>
      <c r="E2027" s="120" t="s">
        <v>4656</v>
      </c>
      <c r="F2027" s="120" t="s">
        <v>3</v>
      </c>
      <c r="G2027" s="120">
        <v>1595477</v>
      </c>
      <c r="H2027" s="124"/>
      <c r="I2027" s="128" t="s">
        <v>5645</v>
      </c>
      <c r="J2027" s="124"/>
      <c r="K2027" s="124"/>
      <c r="L2027" s="124"/>
      <c r="M2027" s="124"/>
      <c r="N2027" s="213">
        <v>0</v>
      </c>
      <c r="O2027" s="213">
        <v>150</v>
      </c>
      <c r="P2027" s="124" t="s">
        <v>1315</v>
      </c>
    </row>
    <row r="2028" spans="1:16" ht="63.75">
      <c r="A2028" s="266">
        <v>190</v>
      </c>
      <c r="B2028" s="124"/>
      <c r="C2028" s="125" t="s">
        <v>107</v>
      </c>
      <c r="D2028" s="119">
        <v>43138</v>
      </c>
      <c r="E2028" s="120" t="s">
        <v>4657</v>
      </c>
      <c r="F2028" s="120" t="s">
        <v>3</v>
      </c>
      <c r="G2028" s="120">
        <v>1595479</v>
      </c>
      <c r="H2028" s="124"/>
      <c r="I2028" s="128" t="s">
        <v>5646</v>
      </c>
      <c r="J2028" s="124"/>
      <c r="K2028" s="124"/>
      <c r="L2028" s="124"/>
      <c r="M2028" s="124"/>
      <c r="N2028" s="213">
        <v>0</v>
      </c>
      <c r="O2028" s="213">
        <v>39</v>
      </c>
      <c r="P2028" s="124" t="s">
        <v>1315</v>
      </c>
    </row>
    <row r="2029" spans="1:16" ht="51">
      <c r="A2029" s="266">
        <v>190</v>
      </c>
      <c r="B2029" s="124"/>
      <c r="C2029" s="125" t="s">
        <v>107</v>
      </c>
      <c r="D2029" s="119">
        <v>43138</v>
      </c>
      <c r="E2029" s="120" t="s">
        <v>4658</v>
      </c>
      <c r="F2029" s="120" t="s">
        <v>3</v>
      </c>
      <c r="G2029" s="120">
        <v>1595480</v>
      </c>
      <c r="H2029" s="124"/>
      <c r="I2029" s="128" t="s">
        <v>5647</v>
      </c>
      <c r="J2029" s="124"/>
      <c r="K2029" s="124"/>
      <c r="L2029" s="124"/>
      <c r="M2029" s="124"/>
      <c r="N2029" s="213">
        <v>0</v>
      </c>
      <c r="O2029" s="213">
        <v>155</v>
      </c>
      <c r="P2029" s="124" t="s">
        <v>1315</v>
      </c>
    </row>
    <row r="2030" spans="1:16" ht="51">
      <c r="A2030" s="266">
        <v>190</v>
      </c>
      <c r="B2030" s="124"/>
      <c r="C2030" s="125" t="s">
        <v>107</v>
      </c>
      <c r="D2030" s="119">
        <v>43138</v>
      </c>
      <c r="E2030" s="120" t="s">
        <v>4659</v>
      </c>
      <c r="F2030" s="120" t="s">
        <v>3</v>
      </c>
      <c r="G2030" s="120">
        <v>1595482</v>
      </c>
      <c r="H2030" s="124"/>
      <c r="I2030" s="128" t="s">
        <v>5648</v>
      </c>
      <c r="J2030" s="124"/>
      <c r="K2030" s="124"/>
      <c r="L2030" s="124"/>
      <c r="M2030" s="124"/>
      <c r="N2030" s="213">
        <v>0</v>
      </c>
      <c r="O2030" s="213">
        <v>39</v>
      </c>
      <c r="P2030" s="124" t="s">
        <v>1315</v>
      </c>
    </row>
    <row r="2031" spans="1:16" ht="51">
      <c r="A2031" s="266" t="s">
        <v>619</v>
      </c>
      <c r="B2031" s="124"/>
      <c r="C2031" s="125" t="s">
        <v>713</v>
      </c>
      <c r="D2031" s="119">
        <v>43138</v>
      </c>
      <c r="E2031" s="120" t="s">
        <v>4660</v>
      </c>
      <c r="F2031" s="120" t="s">
        <v>3</v>
      </c>
      <c r="G2031" s="120">
        <v>1595497</v>
      </c>
      <c r="H2031" s="124"/>
      <c r="I2031" s="128" t="s">
        <v>5649</v>
      </c>
      <c r="J2031" s="124"/>
      <c r="K2031" s="124"/>
      <c r="L2031" s="124"/>
      <c r="M2031" s="124"/>
      <c r="N2031" s="213">
        <v>0</v>
      </c>
      <c r="O2031" s="213">
        <v>220</v>
      </c>
      <c r="P2031" s="124" t="s">
        <v>1315</v>
      </c>
    </row>
    <row r="2032" spans="1:16" ht="51">
      <c r="A2032" s="266" t="s">
        <v>619</v>
      </c>
      <c r="B2032" s="124"/>
      <c r="C2032" s="125" t="s">
        <v>713</v>
      </c>
      <c r="D2032" s="119">
        <v>43138</v>
      </c>
      <c r="E2032" s="120" t="s">
        <v>4661</v>
      </c>
      <c r="F2032" s="120" t="s">
        <v>3</v>
      </c>
      <c r="G2032" s="120">
        <v>1595498</v>
      </c>
      <c r="H2032" s="124"/>
      <c r="I2032" s="128" t="s">
        <v>5650</v>
      </c>
      <c r="J2032" s="124"/>
      <c r="K2032" s="124"/>
      <c r="L2032" s="124"/>
      <c r="M2032" s="124"/>
      <c r="N2032" s="213">
        <v>0</v>
      </c>
      <c r="O2032" s="213">
        <v>110</v>
      </c>
      <c r="P2032" s="124" t="s">
        <v>1315</v>
      </c>
    </row>
    <row r="2033" spans="1:16" ht="51">
      <c r="A2033" s="266" t="s">
        <v>619</v>
      </c>
      <c r="B2033" s="124"/>
      <c r="C2033" s="125" t="s">
        <v>713</v>
      </c>
      <c r="D2033" s="119">
        <v>43138</v>
      </c>
      <c r="E2033" s="120" t="s">
        <v>4662</v>
      </c>
      <c r="F2033" s="120" t="s">
        <v>3</v>
      </c>
      <c r="G2033" s="120">
        <v>1595499</v>
      </c>
      <c r="H2033" s="124"/>
      <c r="I2033" s="128" t="s">
        <v>5651</v>
      </c>
      <c r="J2033" s="124"/>
      <c r="K2033" s="124"/>
      <c r="L2033" s="124"/>
      <c r="M2033" s="124"/>
      <c r="N2033" s="213">
        <v>0</v>
      </c>
      <c r="O2033" s="213">
        <v>110</v>
      </c>
      <c r="P2033" s="124" t="s">
        <v>1315</v>
      </c>
    </row>
    <row r="2034" spans="1:16" ht="51">
      <c r="A2034" s="266" t="s">
        <v>619</v>
      </c>
      <c r="B2034" s="124"/>
      <c r="C2034" s="125" t="s">
        <v>713</v>
      </c>
      <c r="D2034" s="119">
        <v>43138</v>
      </c>
      <c r="E2034" s="120" t="s">
        <v>4663</v>
      </c>
      <c r="F2034" s="120" t="s">
        <v>3</v>
      </c>
      <c r="G2034" s="120">
        <v>1595501</v>
      </c>
      <c r="H2034" s="124"/>
      <c r="I2034" s="128" t="s">
        <v>5652</v>
      </c>
      <c r="J2034" s="124"/>
      <c r="K2034" s="124"/>
      <c r="L2034" s="124"/>
      <c r="M2034" s="124"/>
      <c r="N2034" s="213">
        <v>0</v>
      </c>
      <c r="O2034" s="213">
        <v>110</v>
      </c>
      <c r="P2034" s="124" t="s">
        <v>1315</v>
      </c>
    </row>
    <row r="2035" spans="1:16" ht="51">
      <c r="A2035" s="266" t="s">
        <v>619</v>
      </c>
      <c r="B2035" s="124"/>
      <c r="C2035" s="125" t="s">
        <v>713</v>
      </c>
      <c r="D2035" s="119">
        <v>43138</v>
      </c>
      <c r="E2035" s="120" t="s">
        <v>4664</v>
      </c>
      <c r="F2035" s="120" t="s">
        <v>3</v>
      </c>
      <c r="G2035" s="120">
        <v>1595502</v>
      </c>
      <c r="H2035" s="124"/>
      <c r="I2035" s="128" t="s">
        <v>5653</v>
      </c>
      <c r="J2035" s="124"/>
      <c r="K2035" s="124"/>
      <c r="L2035" s="124"/>
      <c r="M2035" s="124"/>
      <c r="N2035" s="213">
        <v>0</v>
      </c>
      <c r="O2035" s="213">
        <v>110</v>
      </c>
      <c r="P2035" s="124" t="s">
        <v>1315</v>
      </c>
    </row>
    <row r="2036" spans="1:16" ht="51">
      <c r="A2036" s="266" t="s">
        <v>619</v>
      </c>
      <c r="B2036" s="124"/>
      <c r="C2036" s="125" t="s">
        <v>713</v>
      </c>
      <c r="D2036" s="119">
        <v>43138</v>
      </c>
      <c r="E2036" s="120" t="s">
        <v>4665</v>
      </c>
      <c r="F2036" s="120" t="s">
        <v>3</v>
      </c>
      <c r="G2036" s="120">
        <v>1595506</v>
      </c>
      <c r="H2036" s="124"/>
      <c r="I2036" s="128" t="s">
        <v>5654</v>
      </c>
      <c r="J2036" s="124"/>
      <c r="K2036" s="124"/>
      <c r="L2036" s="124"/>
      <c r="M2036" s="124"/>
      <c r="N2036" s="213">
        <v>0</v>
      </c>
      <c r="O2036" s="213">
        <v>110</v>
      </c>
      <c r="P2036" s="124" t="s">
        <v>1315</v>
      </c>
    </row>
    <row r="2037" spans="1:16" ht="51">
      <c r="A2037" s="266" t="s">
        <v>619</v>
      </c>
      <c r="B2037" s="124"/>
      <c r="C2037" s="125" t="s">
        <v>713</v>
      </c>
      <c r="D2037" s="119">
        <v>43138</v>
      </c>
      <c r="E2037" s="120" t="s">
        <v>4666</v>
      </c>
      <c r="F2037" s="120" t="s">
        <v>3</v>
      </c>
      <c r="G2037" s="120">
        <v>1595507</v>
      </c>
      <c r="H2037" s="124"/>
      <c r="I2037" s="128" t="s">
        <v>5655</v>
      </c>
      <c r="J2037" s="124"/>
      <c r="K2037" s="124"/>
      <c r="L2037" s="124"/>
      <c r="M2037" s="124"/>
      <c r="N2037" s="213">
        <v>0</v>
      </c>
      <c r="O2037" s="213">
        <v>110</v>
      </c>
      <c r="P2037" s="124" t="s">
        <v>1315</v>
      </c>
    </row>
    <row r="2038" spans="1:16" ht="51">
      <c r="A2038" s="266" t="s">
        <v>619</v>
      </c>
      <c r="B2038" s="124"/>
      <c r="C2038" s="125" t="s">
        <v>713</v>
      </c>
      <c r="D2038" s="119">
        <v>43138</v>
      </c>
      <c r="E2038" s="120" t="s">
        <v>4667</v>
      </c>
      <c r="F2038" s="120" t="s">
        <v>3</v>
      </c>
      <c r="G2038" s="120">
        <v>1595508</v>
      </c>
      <c r="H2038" s="124"/>
      <c r="I2038" s="128" t="s">
        <v>5656</v>
      </c>
      <c r="J2038" s="124"/>
      <c r="K2038" s="124"/>
      <c r="L2038" s="124"/>
      <c r="M2038" s="124"/>
      <c r="N2038" s="213">
        <v>0</v>
      </c>
      <c r="O2038" s="213">
        <v>110</v>
      </c>
      <c r="P2038" s="124" t="s">
        <v>1315</v>
      </c>
    </row>
    <row r="2039" spans="1:16" ht="63.75">
      <c r="A2039" s="266" t="s">
        <v>619</v>
      </c>
      <c r="B2039" s="124"/>
      <c r="C2039" s="125" t="s">
        <v>713</v>
      </c>
      <c r="D2039" s="119">
        <v>43138</v>
      </c>
      <c r="E2039" s="120" t="s">
        <v>4668</v>
      </c>
      <c r="F2039" s="120" t="s">
        <v>3</v>
      </c>
      <c r="G2039" s="120">
        <v>1595527</v>
      </c>
      <c r="H2039" s="124"/>
      <c r="I2039" s="128" t="s">
        <v>5657</v>
      </c>
      <c r="J2039" s="124"/>
      <c r="K2039" s="124"/>
      <c r="L2039" s="124"/>
      <c r="M2039" s="124"/>
      <c r="N2039" s="213">
        <v>0</v>
      </c>
      <c r="O2039" s="213">
        <v>644.24</v>
      </c>
      <c r="P2039" s="124" t="s">
        <v>1315</v>
      </c>
    </row>
    <row r="2040" spans="1:16" ht="51">
      <c r="A2040" s="266" t="s">
        <v>619</v>
      </c>
      <c r="B2040" s="124"/>
      <c r="C2040" s="125" t="s">
        <v>713</v>
      </c>
      <c r="D2040" s="119">
        <v>43138</v>
      </c>
      <c r="E2040" s="120" t="s">
        <v>4669</v>
      </c>
      <c r="F2040" s="120" t="s">
        <v>3</v>
      </c>
      <c r="G2040" s="120">
        <v>1595528</v>
      </c>
      <c r="H2040" s="124"/>
      <c r="I2040" s="128" t="s">
        <v>5658</v>
      </c>
      <c r="J2040" s="124"/>
      <c r="K2040" s="124"/>
      <c r="L2040" s="124"/>
      <c r="M2040" s="124"/>
      <c r="N2040" s="213">
        <v>0</v>
      </c>
      <c r="O2040" s="213">
        <v>7505.39</v>
      </c>
      <c r="P2040" s="124" t="s">
        <v>1315</v>
      </c>
    </row>
    <row r="2041" spans="1:16" ht="63.75">
      <c r="A2041" s="266" t="s">
        <v>619</v>
      </c>
      <c r="B2041" s="124"/>
      <c r="C2041" s="125" t="s">
        <v>713</v>
      </c>
      <c r="D2041" s="119">
        <v>43138</v>
      </c>
      <c r="E2041" s="120" t="s">
        <v>4670</v>
      </c>
      <c r="F2041" s="120" t="s">
        <v>3</v>
      </c>
      <c r="G2041" s="120">
        <v>1595529</v>
      </c>
      <c r="H2041" s="124"/>
      <c r="I2041" s="128" t="s">
        <v>5659</v>
      </c>
      <c r="J2041" s="124"/>
      <c r="K2041" s="124"/>
      <c r="L2041" s="124"/>
      <c r="M2041" s="124"/>
      <c r="N2041" s="213">
        <v>0</v>
      </c>
      <c r="O2041" s="213">
        <v>142.46</v>
      </c>
      <c r="P2041" s="124" t="s">
        <v>1315</v>
      </c>
    </row>
    <row r="2042" spans="1:16" ht="51">
      <c r="A2042" s="266" t="s">
        <v>619</v>
      </c>
      <c r="B2042" s="124"/>
      <c r="C2042" s="125" t="s">
        <v>713</v>
      </c>
      <c r="D2042" s="119">
        <v>43138</v>
      </c>
      <c r="E2042" s="120" t="s">
        <v>4671</v>
      </c>
      <c r="F2042" s="120" t="s">
        <v>3</v>
      </c>
      <c r="G2042" s="120">
        <v>1595530</v>
      </c>
      <c r="H2042" s="124"/>
      <c r="I2042" s="128" t="s">
        <v>5660</v>
      </c>
      <c r="J2042" s="124"/>
      <c r="K2042" s="124"/>
      <c r="L2042" s="124"/>
      <c r="M2042" s="124"/>
      <c r="N2042" s="213">
        <v>0</v>
      </c>
      <c r="O2042" s="213">
        <v>439.65</v>
      </c>
      <c r="P2042" s="124" t="s">
        <v>1315</v>
      </c>
    </row>
    <row r="2043" spans="1:16" ht="51">
      <c r="A2043" s="266" t="s">
        <v>619</v>
      </c>
      <c r="B2043" s="124"/>
      <c r="C2043" s="125" t="s">
        <v>713</v>
      </c>
      <c r="D2043" s="119">
        <v>43138</v>
      </c>
      <c r="E2043" s="120" t="s">
        <v>4672</v>
      </c>
      <c r="F2043" s="120" t="s">
        <v>3</v>
      </c>
      <c r="G2043" s="120">
        <v>1595531</v>
      </c>
      <c r="H2043" s="124"/>
      <c r="I2043" s="128" t="s">
        <v>5661</v>
      </c>
      <c r="J2043" s="124"/>
      <c r="K2043" s="124"/>
      <c r="L2043" s="124"/>
      <c r="M2043" s="124"/>
      <c r="N2043" s="213">
        <v>0</v>
      </c>
      <c r="O2043" s="213">
        <v>1340.76</v>
      </c>
      <c r="P2043" s="124" t="s">
        <v>1315</v>
      </c>
    </row>
    <row r="2044" spans="1:16" ht="63.75">
      <c r="A2044" s="266" t="s">
        <v>619</v>
      </c>
      <c r="B2044" s="124"/>
      <c r="C2044" s="125" t="s">
        <v>713</v>
      </c>
      <c r="D2044" s="119">
        <v>43138</v>
      </c>
      <c r="E2044" s="120" t="s">
        <v>4673</v>
      </c>
      <c r="F2044" s="120" t="s">
        <v>3</v>
      </c>
      <c r="G2044" s="120">
        <v>1595532</v>
      </c>
      <c r="H2044" s="124"/>
      <c r="I2044" s="128" t="s">
        <v>5662</v>
      </c>
      <c r="J2044" s="124"/>
      <c r="K2044" s="124"/>
      <c r="L2044" s="124"/>
      <c r="M2044" s="124"/>
      <c r="N2044" s="213">
        <v>0</v>
      </c>
      <c r="O2044" s="213">
        <v>897.5</v>
      </c>
      <c r="P2044" s="124" t="s">
        <v>1315</v>
      </c>
    </row>
    <row r="2045" spans="1:16" ht="63.75">
      <c r="A2045" s="266" t="s">
        <v>619</v>
      </c>
      <c r="B2045" s="124"/>
      <c r="C2045" s="125" t="s">
        <v>713</v>
      </c>
      <c r="D2045" s="119">
        <v>43138</v>
      </c>
      <c r="E2045" s="120" t="s">
        <v>4674</v>
      </c>
      <c r="F2045" s="120" t="s">
        <v>3</v>
      </c>
      <c r="G2045" s="120">
        <v>1595533</v>
      </c>
      <c r="H2045" s="124"/>
      <c r="I2045" s="128" t="s">
        <v>5663</v>
      </c>
      <c r="J2045" s="124"/>
      <c r="K2045" s="124"/>
      <c r="L2045" s="124"/>
      <c r="M2045" s="124"/>
      <c r="N2045" s="213">
        <v>0</v>
      </c>
      <c r="O2045" s="213">
        <v>116.01</v>
      </c>
      <c r="P2045" s="124" t="s">
        <v>1315</v>
      </c>
    </row>
    <row r="2046" spans="1:16" ht="63.75">
      <c r="A2046" s="266" t="s">
        <v>619</v>
      </c>
      <c r="B2046" s="124"/>
      <c r="C2046" s="125" t="s">
        <v>713</v>
      </c>
      <c r="D2046" s="119">
        <v>43138</v>
      </c>
      <c r="E2046" s="120" t="s">
        <v>4675</v>
      </c>
      <c r="F2046" s="120" t="s">
        <v>3</v>
      </c>
      <c r="G2046" s="120">
        <v>1595535</v>
      </c>
      <c r="H2046" s="124"/>
      <c r="I2046" s="128" t="s">
        <v>5664</v>
      </c>
      <c r="J2046" s="124"/>
      <c r="K2046" s="124"/>
      <c r="L2046" s="124"/>
      <c r="M2046" s="124"/>
      <c r="N2046" s="213">
        <v>0</v>
      </c>
      <c r="O2046" s="213">
        <v>1722.29</v>
      </c>
      <c r="P2046" s="124" t="s">
        <v>1315</v>
      </c>
    </row>
    <row r="2047" spans="1:16" ht="51">
      <c r="A2047" s="266" t="s">
        <v>619</v>
      </c>
      <c r="B2047" s="124"/>
      <c r="C2047" s="125" t="s">
        <v>713</v>
      </c>
      <c r="D2047" s="119">
        <v>43138</v>
      </c>
      <c r="E2047" s="120" t="s">
        <v>4676</v>
      </c>
      <c r="F2047" s="120" t="s">
        <v>3</v>
      </c>
      <c r="G2047" s="120">
        <v>1595537</v>
      </c>
      <c r="H2047" s="124"/>
      <c r="I2047" s="128" t="s">
        <v>5665</v>
      </c>
      <c r="J2047" s="124"/>
      <c r="K2047" s="124"/>
      <c r="L2047" s="124"/>
      <c r="M2047" s="124"/>
      <c r="N2047" s="213">
        <v>0</v>
      </c>
      <c r="O2047" s="213">
        <v>2169.64</v>
      </c>
      <c r="P2047" s="124" t="s">
        <v>1315</v>
      </c>
    </row>
    <row r="2048" spans="1:16" ht="63.75">
      <c r="A2048" s="266" t="s">
        <v>619</v>
      </c>
      <c r="B2048" s="124"/>
      <c r="C2048" s="125" t="s">
        <v>713</v>
      </c>
      <c r="D2048" s="119">
        <v>43138</v>
      </c>
      <c r="E2048" s="120" t="s">
        <v>4677</v>
      </c>
      <c r="F2048" s="120" t="s">
        <v>3</v>
      </c>
      <c r="G2048" s="120">
        <v>1595539</v>
      </c>
      <c r="H2048" s="124"/>
      <c r="I2048" s="128" t="s">
        <v>5666</v>
      </c>
      <c r="J2048" s="124"/>
      <c r="K2048" s="124"/>
      <c r="L2048" s="124"/>
      <c r="M2048" s="124"/>
      <c r="N2048" s="213">
        <v>0</v>
      </c>
      <c r="O2048" s="213">
        <v>205.06</v>
      </c>
      <c r="P2048" s="124" t="s">
        <v>1315</v>
      </c>
    </row>
    <row r="2049" spans="1:16" ht="51">
      <c r="A2049" s="266" t="s">
        <v>619</v>
      </c>
      <c r="B2049" s="124"/>
      <c r="C2049" s="125" t="s">
        <v>713</v>
      </c>
      <c r="D2049" s="119">
        <v>43138</v>
      </c>
      <c r="E2049" s="120" t="s">
        <v>4678</v>
      </c>
      <c r="F2049" s="120" t="s">
        <v>3</v>
      </c>
      <c r="G2049" s="120">
        <v>1595540</v>
      </c>
      <c r="H2049" s="124"/>
      <c r="I2049" s="128" t="s">
        <v>5667</v>
      </c>
      <c r="J2049" s="124"/>
      <c r="K2049" s="124"/>
      <c r="L2049" s="124"/>
      <c r="M2049" s="124"/>
      <c r="N2049" s="213">
        <v>0</v>
      </c>
      <c r="O2049" s="213">
        <v>2856.19</v>
      </c>
      <c r="P2049" s="124" t="s">
        <v>1315</v>
      </c>
    </row>
    <row r="2050" spans="1:16" ht="51">
      <c r="A2050" s="266">
        <v>574</v>
      </c>
      <c r="B2050" s="124"/>
      <c r="C2050" s="125" t="s">
        <v>850</v>
      </c>
      <c r="D2050" s="119">
        <v>43139</v>
      </c>
      <c r="E2050" s="120" t="s">
        <v>4679</v>
      </c>
      <c r="F2050" s="120" t="s">
        <v>3</v>
      </c>
      <c r="G2050" s="120">
        <v>1595693</v>
      </c>
      <c r="H2050" s="124"/>
      <c r="I2050" s="128" t="s">
        <v>5668</v>
      </c>
      <c r="J2050" s="124"/>
      <c r="K2050" s="124"/>
      <c r="L2050" s="124"/>
      <c r="M2050" s="124"/>
      <c r="N2050" s="213">
        <v>0</v>
      </c>
      <c r="O2050" s="213">
        <v>353521.91</v>
      </c>
      <c r="P2050" s="124" t="s">
        <v>1315</v>
      </c>
    </row>
    <row r="2051" spans="1:16" ht="51">
      <c r="A2051" s="266">
        <v>35</v>
      </c>
      <c r="B2051" s="124"/>
      <c r="C2051" s="125" t="s">
        <v>696</v>
      </c>
      <c r="D2051" s="119">
        <v>43139</v>
      </c>
      <c r="E2051" s="120" t="s">
        <v>4680</v>
      </c>
      <c r="F2051" s="120" t="s">
        <v>3</v>
      </c>
      <c r="G2051" s="120">
        <v>1595723</v>
      </c>
      <c r="H2051" s="124"/>
      <c r="I2051" s="128" t="s">
        <v>5669</v>
      </c>
      <c r="J2051" s="124"/>
      <c r="K2051" s="124"/>
      <c r="L2051" s="124"/>
      <c r="M2051" s="124"/>
      <c r="N2051" s="213">
        <v>0</v>
      </c>
      <c r="O2051" s="213">
        <v>3132</v>
      </c>
      <c r="P2051" s="124" t="s">
        <v>1315</v>
      </c>
    </row>
    <row r="2052" spans="1:16" ht="51">
      <c r="A2052" s="266">
        <v>35</v>
      </c>
      <c r="B2052" s="124"/>
      <c r="C2052" s="125" t="s">
        <v>696</v>
      </c>
      <c r="D2052" s="119">
        <v>43139</v>
      </c>
      <c r="E2052" s="120" t="s">
        <v>4681</v>
      </c>
      <c r="F2052" s="120" t="s">
        <v>3</v>
      </c>
      <c r="G2052" s="120">
        <v>1595726</v>
      </c>
      <c r="H2052" s="124"/>
      <c r="I2052" s="128" t="s">
        <v>5670</v>
      </c>
      <c r="J2052" s="124"/>
      <c r="K2052" s="124"/>
      <c r="L2052" s="124"/>
      <c r="M2052" s="124"/>
      <c r="N2052" s="213">
        <v>0</v>
      </c>
      <c r="O2052" s="213">
        <v>1000</v>
      </c>
      <c r="P2052" s="124" t="s">
        <v>1315</v>
      </c>
    </row>
    <row r="2053" spans="1:16" ht="51">
      <c r="A2053" s="266">
        <v>680</v>
      </c>
      <c r="B2053" s="124"/>
      <c r="C2053" s="125" t="s">
        <v>866</v>
      </c>
      <c r="D2053" s="119">
        <v>43139</v>
      </c>
      <c r="E2053" s="120" t="s">
        <v>4682</v>
      </c>
      <c r="F2053" s="120" t="s">
        <v>3</v>
      </c>
      <c r="G2053" s="120">
        <v>1595727</v>
      </c>
      <c r="H2053" s="124"/>
      <c r="I2053" s="128" t="s">
        <v>5671</v>
      </c>
      <c r="J2053" s="124"/>
      <c r="K2053" s="124"/>
      <c r="L2053" s="124"/>
      <c r="M2053" s="124"/>
      <c r="N2053" s="213">
        <v>0</v>
      </c>
      <c r="O2053" s="213">
        <v>2250</v>
      </c>
      <c r="P2053" s="124" t="s">
        <v>1315</v>
      </c>
    </row>
    <row r="2054" spans="1:16" ht="63.75">
      <c r="A2054" s="266">
        <v>290</v>
      </c>
      <c r="B2054" s="124"/>
      <c r="C2054" s="125" t="s">
        <v>793</v>
      </c>
      <c r="D2054" s="119">
        <v>43139</v>
      </c>
      <c r="E2054" s="120" t="s">
        <v>4683</v>
      </c>
      <c r="F2054" s="120" t="s">
        <v>3</v>
      </c>
      <c r="G2054" s="120">
        <v>1595728</v>
      </c>
      <c r="H2054" s="124"/>
      <c r="I2054" s="128" t="s">
        <v>5672</v>
      </c>
      <c r="J2054" s="124"/>
      <c r="K2054" s="124"/>
      <c r="L2054" s="124"/>
      <c r="M2054" s="124"/>
      <c r="N2054" s="213">
        <v>0</v>
      </c>
      <c r="O2054" s="213">
        <v>1728</v>
      </c>
      <c r="P2054" s="124" t="s">
        <v>1315</v>
      </c>
    </row>
    <row r="2055" spans="1:16" ht="63.75">
      <c r="A2055" s="266">
        <v>682</v>
      </c>
      <c r="B2055" s="124"/>
      <c r="C2055" s="125" t="s">
        <v>867</v>
      </c>
      <c r="D2055" s="119">
        <v>43139</v>
      </c>
      <c r="E2055" s="120" t="s">
        <v>4684</v>
      </c>
      <c r="F2055" s="120" t="s">
        <v>3</v>
      </c>
      <c r="G2055" s="120">
        <v>1595795</v>
      </c>
      <c r="H2055" s="124"/>
      <c r="I2055" s="128" t="s">
        <v>5673</v>
      </c>
      <c r="J2055" s="124"/>
      <c r="K2055" s="124"/>
      <c r="L2055" s="124"/>
      <c r="M2055" s="124"/>
      <c r="N2055" s="213">
        <v>0</v>
      </c>
      <c r="O2055" s="213">
        <v>871</v>
      </c>
      <c r="P2055" s="124" t="s">
        <v>1315</v>
      </c>
    </row>
    <row r="2056" spans="1:16" ht="63.75">
      <c r="A2056" s="266">
        <v>682</v>
      </c>
      <c r="B2056" s="124"/>
      <c r="C2056" s="125" t="s">
        <v>867</v>
      </c>
      <c r="D2056" s="119">
        <v>43139</v>
      </c>
      <c r="E2056" s="120" t="s">
        <v>4685</v>
      </c>
      <c r="F2056" s="120" t="s">
        <v>3</v>
      </c>
      <c r="G2056" s="120">
        <v>1595797</v>
      </c>
      <c r="H2056" s="124"/>
      <c r="I2056" s="128" t="s">
        <v>5674</v>
      </c>
      <c r="J2056" s="124"/>
      <c r="K2056" s="124"/>
      <c r="L2056" s="124"/>
      <c r="M2056" s="124"/>
      <c r="N2056" s="213">
        <v>0</v>
      </c>
      <c r="O2056" s="213">
        <v>6.5</v>
      </c>
      <c r="P2056" s="124" t="s">
        <v>1315</v>
      </c>
    </row>
    <row r="2057" spans="1:16" ht="51">
      <c r="A2057" s="266">
        <v>592</v>
      </c>
      <c r="B2057" s="124"/>
      <c r="C2057" s="125" t="s">
        <v>862</v>
      </c>
      <c r="D2057" s="119">
        <v>43139</v>
      </c>
      <c r="E2057" s="120" t="s">
        <v>4686</v>
      </c>
      <c r="F2057" s="120" t="s">
        <v>3</v>
      </c>
      <c r="G2057" s="120">
        <v>1595798</v>
      </c>
      <c r="H2057" s="124"/>
      <c r="I2057" s="128" t="s">
        <v>5675</v>
      </c>
      <c r="J2057" s="124"/>
      <c r="K2057" s="124"/>
      <c r="L2057" s="124"/>
      <c r="M2057" s="124"/>
      <c r="N2057" s="213">
        <v>0</v>
      </c>
      <c r="O2057" s="213">
        <v>204146.87</v>
      </c>
      <c r="P2057" s="124" t="s">
        <v>1315</v>
      </c>
    </row>
    <row r="2058" spans="1:16" ht="63.75">
      <c r="A2058" s="266">
        <v>291</v>
      </c>
      <c r="B2058" s="124"/>
      <c r="C2058" s="125" t="s">
        <v>794</v>
      </c>
      <c r="D2058" s="119">
        <v>43139</v>
      </c>
      <c r="E2058" s="120" t="s">
        <v>4687</v>
      </c>
      <c r="F2058" s="120" t="s">
        <v>3</v>
      </c>
      <c r="G2058" s="120">
        <v>1595861</v>
      </c>
      <c r="H2058" s="124"/>
      <c r="I2058" s="128" t="s">
        <v>5676</v>
      </c>
      <c r="J2058" s="124"/>
      <c r="K2058" s="124"/>
      <c r="L2058" s="124"/>
      <c r="M2058" s="124"/>
      <c r="N2058" s="213">
        <v>0</v>
      </c>
      <c r="O2058" s="213">
        <v>89989.9</v>
      </c>
      <c r="P2058" s="124" t="s">
        <v>1315</v>
      </c>
    </row>
    <row r="2059" spans="1:16" ht="51">
      <c r="A2059" s="266" t="s">
        <v>619</v>
      </c>
      <c r="B2059" s="124"/>
      <c r="C2059" s="125" t="s">
        <v>713</v>
      </c>
      <c r="D2059" s="119">
        <v>43139</v>
      </c>
      <c r="E2059" s="120" t="s">
        <v>4688</v>
      </c>
      <c r="F2059" s="120" t="s">
        <v>3</v>
      </c>
      <c r="G2059" s="120">
        <v>1595699</v>
      </c>
      <c r="H2059" s="124"/>
      <c r="I2059" s="128" t="s">
        <v>5677</v>
      </c>
      <c r="J2059" s="124"/>
      <c r="K2059" s="124"/>
      <c r="L2059" s="124"/>
      <c r="M2059" s="124"/>
      <c r="N2059" s="213">
        <v>0</v>
      </c>
      <c r="O2059" s="213">
        <v>140</v>
      </c>
      <c r="P2059" s="124" t="s">
        <v>1315</v>
      </c>
    </row>
    <row r="2060" spans="1:16" ht="63.75">
      <c r="A2060" s="266">
        <v>47</v>
      </c>
      <c r="B2060" s="124"/>
      <c r="C2060" s="125" t="s">
        <v>699</v>
      </c>
      <c r="D2060" s="119">
        <v>43139</v>
      </c>
      <c r="E2060" s="120" t="s">
        <v>4689</v>
      </c>
      <c r="F2060" s="120" t="s">
        <v>3</v>
      </c>
      <c r="G2060" s="120">
        <v>1595707</v>
      </c>
      <c r="H2060" s="124"/>
      <c r="I2060" s="128" t="s">
        <v>5678</v>
      </c>
      <c r="J2060" s="124"/>
      <c r="K2060" s="124"/>
      <c r="L2060" s="124"/>
      <c r="M2060" s="124"/>
      <c r="N2060" s="213">
        <v>0</v>
      </c>
      <c r="O2060" s="213">
        <v>62</v>
      </c>
      <c r="P2060" s="124" t="s">
        <v>1315</v>
      </c>
    </row>
    <row r="2061" spans="1:16" ht="63.75">
      <c r="A2061" s="266">
        <v>310</v>
      </c>
      <c r="B2061" s="124"/>
      <c r="C2061" s="125" t="s">
        <v>807</v>
      </c>
      <c r="D2061" s="119">
        <v>43139</v>
      </c>
      <c r="E2061" s="120" t="s">
        <v>4690</v>
      </c>
      <c r="F2061" s="120" t="s">
        <v>3</v>
      </c>
      <c r="G2061" s="120">
        <v>1595715</v>
      </c>
      <c r="H2061" s="124"/>
      <c r="I2061" s="128" t="s">
        <v>5679</v>
      </c>
      <c r="J2061" s="124"/>
      <c r="K2061" s="124"/>
      <c r="L2061" s="124"/>
      <c r="M2061" s="124"/>
      <c r="N2061" s="213">
        <v>0</v>
      </c>
      <c r="O2061" s="213">
        <v>120</v>
      </c>
      <c r="P2061" s="124" t="s">
        <v>1315</v>
      </c>
    </row>
    <row r="2062" spans="1:16" ht="38.25">
      <c r="A2062" s="266">
        <v>35</v>
      </c>
      <c r="B2062" s="124"/>
      <c r="C2062" s="125" t="s">
        <v>696</v>
      </c>
      <c r="D2062" s="119">
        <v>43139</v>
      </c>
      <c r="E2062" s="120" t="s">
        <v>4691</v>
      </c>
      <c r="F2062" s="120" t="s">
        <v>3</v>
      </c>
      <c r="G2062" s="120">
        <v>1595730</v>
      </c>
      <c r="H2062" s="124"/>
      <c r="I2062" s="128" t="s">
        <v>1405</v>
      </c>
      <c r="J2062" s="124"/>
      <c r="K2062" s="124"/>
      <c r="L2062" s="124"/>
      <c r="M2062" s="124"/>
      <c r="N2062" s="213">
        <v>0</v>
      </c>
      <c r="O2062" s="213">
        <v>1203.3900000000001</v>
      </c>
      <c r="P2062" s="124" t="s">
        <v>1315</v>
      </c>
    </row>
    <row r="2063" spans="1:16" ht="51">
      <c r="A2063" s="266" t="s">
        <v>619</v>
      </c>
      <c r="B2063" s="124"/>
      <c r="C2063" s="125" t="s">
        <v>713</v>
      </c>
      <c r="D2063" s="119">
        <v>43139</v>
      </c>
      <c r="E2063" s="120" t="s">
        <v>4692</v>
      </c>
      <c r="F2063" s="120" t="s">
        <v>3</v>
      </c>
      <c r="G2063" s="120">
        <v>1595762</v>
      </c>
      <c r="H2063" s="124"/>
      <c r="I2063" s="128" t="s">
        <v>5680</v>
      </c>
      <c r="J2063" s="124"/>
      <c r="K2063" s="124"/>
      <c r="L2063" s="124"/>
      <c r="M2063" s="124"/>
      <c r="N2063" s="213">
        <v>0</v>
      </c>
      <c r="O2063" s="213">
        <v>180</v>
      </c>
      <c r="P2063" s="124" t="s">
        <v>1315</v>
      </c>
    </row>
    <row r="2064" spans="1:16" ht="51">
      <c r="A2064" s="266" t="s">
        <v>619</v>
      </c>
      <c r="B2064" s="124"/>
      <c r="C2064" s="125" t="s">
        <v>713</v>
      </c>
      <c r="D2064" s="119">
        <v>43139</v>
      </c>
      <c r="E2064" s="120" t="s">
        <v>4693</v>
      </c>
      <c r="F2064" s="120" t="s">
        <v>3</v>
      </c>
      <c r="G2064" s="120">
        <v>1595763</v>
      </c>
      <c r="H2064" s="124"/>
      <c r="I2064" s="128" t="s">
        <v>5681</v>
      </c>
      <c r="J2064" s="124"/>
      <c r="K2064" s="124"/>
      <c r="L2064" s="124"/>
      <c r="M2064" s="124"/>
      <c r="N2064" s="213">
        <v>0</v>
      </c>
      <c r="O2064" s="213">
        <v>180</v>
      </c>
      <c r="P2064" s="124" t="s">
        <v>1315</v>
      </c>
    </row>
    <row r="2065" spans="1:16" ht="51">
      <c r="A2065" s="266" t="s">
        <v>619</v>
      </c>
      <c r="B2065" s="124"/>
      <c r="C2065" s="125" t="s">
        <v>713</v>
      </c>
      <c r="D2065" s="119">
        <v>43139</v>
      </c>
      <c r="E2065" s="120" t="s">
        <v>4694</v>
      </c>
      <c r="F2065" s="120" t="s">
        <v>3</v>
      </c>
      <c r="G2065" s="120">
        <v>1595765</v>
      </c>
      <c r="H2065" s="124"/>
      <c r="I2065" s="128" t="s">
        <v>5682</v>
      </c>
      <c r="J2065" s="124"/>
      <c r="K2065" s="124"/>
      <c r="L2065" s="124"/>
      <c r="M2065" s="124"/>
      <c r="N2065" s="213">
        <v>0</v>
      </c>
      <c r="O2065" s="213">
        <v>180</v>
      </c>
      <c r="P2065" s="124" t="s">
        <v>1315</v>
      </c>
    </row>
    <row r="2066" spans="1:16" ht="51">
      <c r="A2066" s="266" t="s">
        <v>619</v>
      </c>
      <c r="B2066" s="124"/>
      <c r="C2066" s="125" t="s">
        <v>713</v>
      </c>
      <c r="D2066" s="119">
        <v>43139</v>
      </c>
      <c r="E2066" s="120" t="s">
        <v>4695</v>
      </c>
      <c r="F2066" s="120" t="s">
        <v>3</v>
      </c>
      <c r="G2066" s="120">
        <v>1595771</v>
      </c>
      <c r="H2066" s="124"/>
      <c r="I2066" s="128" t="s">
        <v>1391</v>
      </c>
      <c r="J2066" s="124"/>
      <c r="K2066" s="124"/>
      <c r="L2066" s="124"/>
      <c r="M2066" s="124"/>
      <c r="N2066" s="213">
        <v>0</v>
      </c>
      <c r="O2066" s="213">
        <v>1669</v>
      </c>
      <c r="P2066" s="124" t="s">
        <v>1315</v>
      </c>
    </row>
    <row r="2067" spans="1:16" ht="51">
      <c r="A2067" s="266" t="s">
        <v>619</v>
      </c>
      <c r="B2067" s="124"/>
      <c r="C2067" s="125" t="s">
        <v>713</v>
      </c>
      <c r="D2067" s="119">
        <v>43139</v>
      </c>
      <c r="E2067" s="120" t="s">
        <v>4696</v>
      </c>
      <c r="F2067" s="120" t="s">
        <v>3</v>
      </c>
      <c r="G2067" s="120">
        <v>1595787</v>
      </c>
      <c r="H2067" s="124"/>
      <c r="I2067" s="128" t="s">
        <v>5683</v>
      </c>
      <c r="J2067" s="124"/>
      <c r="K2067" s="124"/>
      <c r="L2067" s="124"/>
      <c r="M2067" s="124"/>
      <c r="N2067" s="213">
        <v>0</v>
      </c>
      <c r="O2067" s="213">
        <v>6186.16</v>
      </c>
      <c r="P2067" s="124" t="s">
        <v>1315</v>
      </c>
    </row>
    <row r="2068" spans="1:16" ht="51">
      <c r="A2068" s="266">
        <v>234</v>
      </c>
      <c r="B2068" s="124"/>
      <c r="C2068" s="125" t="s">
        <v>124</v>
      </c>
      <c r="D2068" s="119">
        <v>43139</v>
      </c>
      <c r="E2068" s="120" t="s">
        <v>4697</v>
      </c>
      <c r="F2068" s="120" t="s">
        <v>3</v>
      </c>
      <c r="G2068" s="120">
        <v>1595792</v>
      </c>
      <c r="H2068" s="124"/>
      <c r="I2068" s="128" t="s">
        <v>5684</v>
      </c>
      <c r="J2068" s="124"/>
      <c r="K2068" s="124"/>
      <c r="L2068" s="124"/>
      <c r="M2068" s="124"/>
      <c r="N2068" s="213">
        <v>0</v>
      </c>
      <c r="O2068" s="213">
        <v>612</v>
      </c>
      <c r="P2068" s="124" t="s">
        <v>1315</v>
      </c>
    </row>
    <row r="2069" spans="1:16" ht="51">
      <c r="A2069" s="266" t="s">
        <v>619</v>
      </c>
      <c r="B2069" s="124"/>
      <c r="C2069" s="125" t="s">
        <v>713</v>
      </c>
      <c r="D2069" s="119">
        <v>43139</v>
      </c>
      <c r="E2069" s="120" t="s">
        <v>4698</v>
      </c>
      <c r="F2069" s="120" t="s">
        <v>3</v>
      </c>
      <c r="G2069" s="120">
        <v>1595810</v>
      </c>
      <c r="H2069" s="124"/>
      <c r="I2069" s="128" t="s">
        <v>5685</v>
      </c>
      <c r="J2069" s="124"/>
      <c r="K2069" s="124"/>
      <c r="L2069" s="124"/>
      <c r="M2069" s="124"/>
      <c r="N2069" s="213">
        <v>0</v>
      </c>
      <c r="O2069" s="213">
        <v>255.19</v>
      </c>
      <c r="P2069" s="124" t="s">
        <v>1315</v>
      </c>
    </row>
    <row r="2070" spans="1:16" ht="51">
      <c r="A2070" s="266">
        <v>592</v>
      </c>
      <c r="B2070" s="124"/>
      <c r="C2070" s="125" t="s">
        <v>862</v>
      </c>
      <c r="D2070" s="119">
        <v>43139</v>
      </c>
      <c r="E2070" s="120" t="s">
        <v>4699</v>
      </c>
      <c r="F2070" s="120" t="s">
        <v>3</v>
      </c>
      <c r="G2070" s="120">
        <v>1595814</v>
      </c>
      <c r="H2070" s="124"/>
      <c r="I2070" s="128" t="s">
        <v>5686</v>
      </c>
      <c r="J2070" s="124"/>
      <c r="K2070" s="124"/>
      <c r="L2070" s="124"/>
      <c r="M2070" s="124"/>
      <c r="N2070" s="213">
        <v>0</v>
      </c>
      <c r="O2070" s="213">
        <v>250</v>
      </c>
      <c r="P2070" s="124" t="s">
        <v>1315</v>
      </c>
    </row>
    <row r="2071" spans="1:16" ht="51">
      <c r="A2071" s="266">
        <v>48</v>
      </c>
      <c r="B2071" s="124"/>
      <c r="C2071" s="125" t="s">
        <v>700</v>
      </c>
      <c r="D2071" s="119">
        <v>43139</v>
      </c>
      <c r="E2071" s="120" t="s">
        <v>4700</v>
      </c>
      <c r="F2071" s="120" t="s">
        <v>3</v>
      </c>
      <c r="G2071" s="120">
        <v>1595815</v>
      </c>
      <c r="H2071" s="124"/>
      <c r="I2071" s="128" t="s">
        <v>5687</v>
      </c>
      <c r="J2071" s="124"/>
      <c r="K2071" s="124"/>
      <c r="L2071" s="124"/>
      <c r="M2071" s="124"/>
      <c r="N2071" s="213">
        <v>0</v>
      </c>
      <c r="O2071" s="213">
        <v>185.5</v>
      </c>
      <c r="P2071" s="124" t="s">
        <v>1315</v>
      </c>
    </row>
    <row r="2072" spans="1:16" ht="51">
      <c r="A2072" s="266" t="s">
        <v>619</v>
      </c>
      <c r="B2072" s="124"/>
      <c r="C2072" s="125" t="s">
        <v>713</v>
      </c>
      <c r="D2072" s="119">
        <v>43139</v>
      </c>
      <c r="E2072" s="120" t="s">
        <v>4701</v>
      </c>
      <c r="F2072" s="120" t="s">
        <v>3</v>
      </c>
      <c r="G2072" s="120">
        <v>1595827</v>
      </c>
      <c r="H2072" s="124"/>
      <c r="I2072" s="128" t="s">
        <v>5688</v>
      </c>
      <c r="J2072" s="124"/>
      <c r="K2072" s="124"/>
      <c r="L2072" s="124"/>
      <c r="M2072" s="124"/>
      <c r="N2072" s="213">
        <v>0</v>
      </c>
      <c r="O2072" s="213">
        <v>140</v>
      </c>
      <c r="P2072" s="124" t="s">
        <v>1315</v>
      </c>
    </row>
    <row r="2073" spans="1:16" ht="51">
      <c r="A2073" s="266" t="s">
        <v>619</v>
      </c>
      <c r="B2073" s="124"/>
      <c r="C2073" s="125" t="s">
        <v>713</v>
      </c>
      <c r="D2073" s="119">
        <v>43139</v>
      </c>
      <c r="E2073" s="120" t="s">
        <v>4702</v>
      </c>
      <c r="F2073" s="120" t="s">
        <v>3</v>
      </c>
      <c r="G2073" s="120">
        <v>1595828</v>
      </c>
      <c r="H2073" s="124"/>
      <c r="I2073" s="128" t="s">
        <v>5689</v>
      </c>
      <c r="J2073" s="124"/>
      <c r="K2073" s="124"/>
      <c r="L2073" s="124"/>
      <c r="M2073" s="124"/>
      <c r="N2073" s="213">
        <v>0</v>
      </c>
      <c r="O2073" s="213">
        <v>140</v>
      </c>
      <c r="P2073" s="124" t="s">
        <v>1315</v>
      </c>
    </row>
    <row r="2074" spans="1:16" ht="51">
      <c r="A2074" s="266" t="s">
        <v>619</v>
      </c>
      <c r="B2074" s="124"/>
      <c r="C2074" s="125" t="s">
        <v>713</v>
      </c>
      <c r="D2074" s="119">
        <v>43139</v>
      </c>
      <c r="E2074" s="120" t="s">
        <v>4703</v>
      </c>
      <c r="F2074" s="120" t="s">
        <v>3</v>
      </c>
      <c r="G2074" s="120">
        <v>1595829</v>
      </c>
      <c r="H2074" s="124"/>
      <c r="I2074" s="128" t="s">
        <v>5690</v>
      </c>
      <c r="J2074" s="124"/>
      <c r="K2074" s="124"/>
      <c r="L2074" s="124"/>
      <c r="M2074" s="124"/>
      <c r="N2074" s="213">
        <v>0</v>
      </c>
      <c r="O2074" s="213">
        <v>140</v>
      </c>
      <c r="P2074" s="124" t="s">
        <v>1315</v>
      </c>
    </row>
    <row r="2075" spans="1:16" ht="51">
      <c r="A2075" s="266" t="s">
        <v>619</v>
      </c>
      <c r="B2075" s="124"/>
      <c r="C2075" s="125" t="s">
        <v>713</v>
      </c>
      <c r="D2075" s="119">
        <v>43139</v>
      </c>
      <c r="E2075" s="120" t="s">
        <v>4704</v>
      </c>
      <c r="F2075" s="120" t="s">
        <v>3</v>
      </c>
      <c r="G2075" s="120">
        <v>1595830</v>
      </c>
      <c r="H2075" s="124"/>
      <c r="I2075" s="128" t="s">
        <v>5691</v>
      </c>
      <c r="J2075" s="124"/>
      <c r="K2075" s="124"/>
      <c r="L2075" s="124"/>
      <c r="M2075" s="124"/>
      <c r="N2075" s="213">
        <v>0</v>
      </c>
      <c r="O2075" s="213">
        <v>140</v>
      </c>
      <c r="P2075" s="124" t="s">
        <v>1315</v>
      </c>
    </row>
    <row r="2076" spans="1:16" ht="51">
      <c r="A2076" s="266" t="s">
        <v>619</v>
      </c>
      <c r="B2076" s="124"/>
      <c r="C2076" s="125" t="s">
        <v>713</v>
      </c>
      <c r="D2076" s="119">
        <v>43139</v>
      </c>
      <c r="E2076" s="120" t="s">
        <v>4705</v>
      </c>
      <c r="F2076" s="120" t="s">
        <v>3</v>
      </c>
      <c r="G2076" s="120">
        <v>1595832</v>
      </c>
      <c r="H2076" s="124"/>
      <c r="I2076" s="128" t="s">
        <v>5692</v>
      </c>
      <c r="J2076" s="124"/>
      <c r="K2076" s="124"/>
      <c r="L2076" s="124"/>
      <c r="M2076" s="124"/>
      <c r="N2076" s="213">
        <v>0</v>
      </c>
      <c r="O2076" s="213">
        <v>140</v>
      </c>
      <c r="P2076" s="124" t="s">
        <v>1315</v>
      </c>
    </row>
    <row r="2077" spans="1:16" ht="51">
      <c r="A2077" s="266" t="s">
        <v>619</v>
      </c>
      <c r="B2077" s="124"/>
      <c r="C2077" s="125" t="s">
        <v>713</v>
      </c>
      <c r="D2077" s="119">
        <v>43139</v>
      </c>
      <c r="E2077" s="120" t="s">
        <v>4706</v>
      </c>
      <c r="F2077" s="120" t="s">
        <v>3</v>
      </c>
      <c r="G2077" s="120">
        <v>1595833</v>
      </c>
      <c r="H2077" s="124"/>
      <c r="I2077" s="128" t="s">
        <v>5693</v>
      </c>
      <c r="J2077" s="124"/>
      <c r="K2077" s="124"/>
      <c r="L2077" s="124"/>
      <c r="M2077" s="124"/>
      <c r="N2077" s="213">
        <v>0</v>
      </c>
      <c r="O2077" s="213">
        <v>140</v>
      </c>
      <c r="P2077" s="124" t="s">
        <v>1315</v>
      </c>
    </row>
    <row r="2078" spans="1:16" ht="51">
      <c r="A2078" s="266" t="s">
        <v>619</v>
      </c>
      <c r="B2078" s="124"/>
      <c r="C2078" s="125" t="s">
        <v>713</v>
      </c>
      <c r="D2078" s="119">
        <v>43139</v>
      </c>
      <c r="E2078" s="120" t="s">
        <v>4707</v>
      </c>
      <c r="F2078" s="120" t="s">
        <v>3</v>
      </c>
      <c r="G2078" s="120">
        <v>1595834</v>
      </c>
      <c r="H2078" s="124"/>
      <c r="I2078" s="128" t="s">
        <v>5694</v>
      </c>
      <c r="J2078" s="124"/>
      <c r="K2078" s="124"/>
      <c r="L2078" s="124"/>
      <c r="M2078" s="124"/>
      <c r="N2078" s="213">
        <v>0</v>
      </c>
      <c r="O2078" s="213">
        <v>140</v>
      </c>
      <c r="P2078" s="124" t="s">
        <v>1315</v>
      </c>
    </row>
    <row r="2079" spans="1:16" ht="51">
      <c r="A2079" s="266" t="s">
        <v>619</v>
      </c>
      <c r="B2079" s="124"/>
      <c r="C2079" s="125" t="s">
        <v>713</v>
      </c>
      <c r="D2079" s="119">
        <v>43139</v>
      </c>
      <c r="E2079" s="120" t="s">
        <v>4708</v>
      </c>
      <c r="F2079" s="120" t="s">
        <v>3</v>
      </c>
      <c r="G2079" s="120">
        <v>1595835</v>
      </c>
      <c r="H2079" s="124"/>
      <c r="I2079" s="128" t="s">
        <v>5695</v>
      </c>
      <c r="J2079" s="124"/>
      <c r="K2079" s="124"/>
      <c r="L2079" s="124"/>
      <c r="M2079" s="124"/>
      <c r="N2079" s="213">
        <v>0</v>
      </c>
      <c r="O2079" s="213">
        <v>140</v>
      </c>
      <c r="P2079" s="124" t="s">
        <v>1315</v>
      </c>
    </row>
    <row r="2080" spans="1:16" ht="51">
      <c r="A2080" s="266" t="s">
        <v>619</v>
      </c>
      <c r="B2080" s="124"/>
      <c r="C2080" s="125" t="s">
        <v>713</v>
      </c>
      <c r="D2080" s="119">
        <v>43139</v>
      </c>
      <c r="E2080" s="120" t="s">
        <v>4709</v>
      </c>
      <c r="F2080" s="120" t="s">
        <v>3</v>
      </c>
      <c r="G2080" s="120">
        <v>1595836</v>
      </c>
      <c r="H2080" s="124"/>
      <c r="I2080" s="128" t="s">
        <v>5696</v>
      </c>
      <c r="J2080" s="124"/>
      <c r="K2080" s="124"/>
      <c r="L2080" s="124"/>
      <c r="M2080" s="124"/>
      <c r="N2080" s="213">
        <v>0</v>
      </c>
      <c r="O2080" s="213">
        <v>140</v>
      </c>
      <c r="P2080" s="124" t="s">
        <v>1315</v>
      </c>
    </row>
    <row r="2081" spans="1:16" ht="51">
      <c r="A2081" s="266" t="s">
        <v>619</v>
      </c>
      <c r="B2081" s="124"/>
      <c r="C2081" s="125" t="s">
        <v>713</v>
      </c>
      <c r="D2081" s="119">
        <v>43139</v>
      </c>
      <c r="E2081" s="120" t="s">
        <v>4710</v>
      </c>
      <c r="F2081" s="120" t="s">
        <v>3</v>
      </c>
      <c r="G2081" s="120">
        <v>1595839</v>
      </c>
      <c r="H2081" s="124"/>
      <c r="I2081" s="128" t="s">
        <v>5697</v>
      </c>
      <c r="J2081" s="124"/>
      <c r="K2081" s="124"/>
      <c r="L2081" s="124"/>
      <c r="M2081" s="124"/>
      <c r="N2081" s="213">
        <v>0</v>
      </c>
      <c r="O2081" s="213">
        <v>140</v>
      </c>
      <c r="P2081" s="124" t="s">
        <v>1315</v>
      </c>
    </row>
    <row r="2082" spans="1:16" ht="51">
      <c r="A2082" s="266" t="s">
        <v>619</v>
      </c>
      <c r="B2082" s="124"/>
      <c r="C2082" s="125" t="s">
        <v>713</v>
      </c>
      <c r="D2082" s="119">
        <v>43139</v>
      </c>
      <c r="E2082" s="120" t="s">
        <v>4711</v>
      </c>
      <c r="F2082" s="120" t="s">
        <v>3</v>
      </c>
      <c r="G2082" s="120">
        <v>1595841</v>
      </c>
      <c r="H2082" s="124"/>
      <c r="I2082" s="128" t="s">
        <v>5698</v>
      </c>
      <c r="J2082" s="124"/>
      <c r="K2082" s="124"/>
      <c r="L2082" s="124"/>
      <c r="M2082" s="124"/>
      <c r="N2082" s="213">
        <v>0</v>
      </c>
      <c r="O2082" s="213">
        <v>140</v>
      </c>
      <c r="P2082" s="124" t="s">
        <v>1315</v>
      </c>
    </row>
    <row r="2083" spans="1:16" ht="51">
      <c r="A2083" s="266" t="s">
        <v>619</v>
      </c>
      <c r="B2083" s="124"/>
      <c r="C2083" s="125" t="s">
        <v>713</v>
      </c>
      <c r="D2083" s="119">
        <v>43139</v>
      </c>
      <c r="E2083" s="120" t="s">
        <v>4712</v>
      </c>
      <c r="F2083" s="120" t="s">
        <v>3</v>
      </c>
      <c r="G2083" s="120">
        <v>1595844</v>
      </c>
      <c r="H2083" s="124"/>
      <c r="I2083" s="128" t="s">
        <v>5699</v>
      </c>
      <c r="J2083" s="124"/>
      <c r="K2083" s="124"/>
      <c r="L2083" s="124"/>
      <c r="M2083" s="124"/>
      <c r="N2083" s="213">
        <v>0</v>
      </c>
      <c r="O2083" s="213">
        <v>140</v>
      </c>
      <c r="P2083" s="124" t="s">
        <v>1315</v>
      </c>
    </row>
    <row r="2084" spans="1:16" ht="51">
      <c r="A2084" s="266" t="s">
        <v>619</v>
      </c>
      <c r="B2084" s="124"/>
      <c r="C2084" s="125" t="s">
        <v>713</v>
      </c>
      <c r="D2084" s="119">
        <v>43139</v>
      </c>
      <c r="E2084" s="120" t="s">
        <v>4713</v>
      </c>
      <c r="F2084" s="120" t="s">
        <v>3</v>
      </c>
      <c r="G2084" s="120">
        <v>1595847</v>
      </c>
      <c r="H2084" s="124"/>
      <c r="I2084" s="128" t="s">
        <v>5700</v>
      </c>
      <c r="J2084" s="124"/>
      <c r="K2084" s="124"/>
      <c r="L2084" s="124"/>
      <c r="M2084" s="124"/>
      <c r="N2084" s="213">
        <v>0</v>
      </c>
      <c r="O2084" s="213">
        <v>140</v>
      </c>
      <c r="P2084" s="124" t="s">
        <v>1315</v>
      </c>
    </row>
    <row r="2085" spans="1:16" ht="63.75">
      <c r="A2085" s="266" t="s">
        <v>619</v>
      </c>
      <c r="B2085" s="124"/>
      <c r="C2085" s="125" t="s">
        <v>713</v>
      </c>
      <c r="D2085" s="119">
        <v>43139</v>
      </c>
      <c r="E2085" s="120" t="s">
        <v>4714</v>
      </c>
      <c r="F2085" s="120" t="s">
        <v>3</v>
      </c>
      <c r="G2085" s="120">
        <v>1595863</v>
      </c>
      <c r="H2085" s="124"/>
      <c r="I2085" s="128" t="s">
        <v>5701</v>
      </c>
      <c r="J2085" s="124"/>
      <c r="K2085" s="124"/>
      <c r="L2085" s="124"/>
      <c r="M2085" s="124"/>
      <c r="N2085" s="213">
        <v>0</v>
      </c>
      <c r="O2085" s="213">
        <v>613.85</v>
      </c>
      <c r="P2085" s="124" t="s">
        <v>1315</v>
      </c>
    </row>
    <row r="2086" spans="1:16" ht="51">
      <c r="A2086" s="266" t="s">
        <v>619</v>
      </c>
      <c r="B2086" s="124"/>
      <c r="C2086" s="125" t="s">
        <v>713</v>
      </c>
      <c r="D2086" s="119">
        <v>43139</v>
      </c>
      <c r="E2086" s="120" t="s">
        <v>4715</v>
      </c>
      <c r="F2086" s="120" t="s">
        <v>3</v>
      </c>
      <c r="G2086" s="120">
        <v>1595880</v>
      </c>
      <c r="H2086" s="124"/>
      <c r="I2086" s="128" t="s">
        <v>5702</v>
      </c>
      <c r="J2086" s="124"/>
      <c r="K2086" s="124"/>
      <c r="L2086" s="124"/>
      <c r="M2086" s="124"/>
      <c r="N2086" s="213">
        <v>0</v>
      </c>
      <c r="O2086" s="213">
        <v>140</v>
      </c>
      <c r="P2086" s="124" t="s">
        <v>1315</v>
      </c>
    </row>
    <row r="2087" spans="1:16" ht="51">
      <c r="A2087" s="266">
        <v>132</v>
      </c>
      <c r="B2087" s="124"/>
      <c r="C2087" s="125" t="s">
        <v>728</v>
      </c>
      <c r="D2087" s="119">
        <v>43139</v>
      </c>
      <c r="E2087" s="120" t="s">
        <v>4716</v>
      </c>
      <c r="F2087" s="120" t="s">
        <v>3</v>
      </c>
      <c r="G2087" s="120">
        <v>1595881</v>
      </c>
      <c r="H2087" s="124"/>
      <c r="I2087" s="128" t="s">
        <v>5703</v>
      </c>
      <c r="J2087" s="124"/>
      <c r="K2087" s="124"/>
      <c r="L2087" s="124"/>
      <c r="M2087" s="124"/>
      <c r="N2087" s="213">
        <v>0</v>
      </c>
      <c r="O2087" s="213">
        <v>3132</v>
      </c>
      <c r="P2087" s="124" t="s">
        <v>1315</v>
      </c>
    </row>
    <row r="2088" spans="1:16" ht="51">
      <c r="A2088" s="266">
        <v>20</v>
      </c>
      <c r="B2088" s="124"/>
      <c r="C2088" s="125" t="s">
        <v>693</v>
      </c>
      <c r="D2088" s="119">
        <v>43139</v>
      </c>
      <c r="E2088" s="120" t="s">
        <v>4717</v>
      </c>
      <c r="F2088" s="120" t="s">
        <v>3</v>
      </c>
      <c r="G2088" s="120">
        <v>1595885</v>
      </c>
      <c r="H2088" s="124"/>
      <c r="I2088" s="128" t="s">
        <v>5704</v>
      </c>
      <c r="J2088" s="124"/>
      <c r="K2088" s="124"/>
      <c r="L2088" s="124"/>
      <c r="M2088" s="124"/>
      <c r="N2088" s="213">
        <v>0</v>
      </c>
      <c r="O2088" s="213">
        <v>1103.76</v>
      </c>
      <c r="P2088" s="124" t="s">
        <v>1315</v>
      </c>
    </row>
    <row r="2089" spans="1:16" ht="51">
      <c r="A2089" s="266" t="s">
        <v>619</v>
      </c>
      <c r="B2089" s="124"/>
      <c r="C2089" s="125" t="s">
        <v>713</v>
      </c>
      <c r="D2089" s="119">
        <v>43139</v>
      </c>
      <c r="E2089" s="120" t="s">
        <v>4718</v>
      </c>
      <c r="F2089" s="120" t="s">
        <v>3</v>
      </c>
      <c r="G2089" s="120">
        <v>1595887</v>
      </c>
      <c r="H2089" s="124"/>
      <c r="I2089" s="128" t="s">
        <v>5705</v>
      </c>
      <c r="J2089" s="124"/>
      <c r="K2089" s="124"/>
      <c r="L2089" s="124"/>
      <c r="M2089" s="124"/>
      <c r="N2089" s="213">
        <v>0</v>
      </c>
      <c r="O2089" s="213">
        <v>1018</v>
      </c>
      <c r="P2089" s="124" t="s">
        <v>1315</v>
      </c>
    </row>
    <row r="2090" spans="1:16" ht="51">
      <c r="A2090" s="266" t="s">
        <v>619</v>
      </c>
      <c r="B2090" s="124"/>
      <c r="C2090" s="125" t="s">
        <v>713</v>
      </c>
      <c r="D2090" s="119">
        <v>43139</v>
      </c>
      <c r="E2090" s="120" t="s">
        <v>4719</v>
      </c>
      <c r="F2090" s="120" t="s">
        <v>3</v>
      </c>
      <c r="G2090" s="120">
        <v>1595888</v>
      </c>
      <c r="H2090" s="124"/>
      <c r="I2090" s="128" t="s">
        <v>5706</v>
      </c>
      <c r="J2090" s="124"/>
      <c r="K2090" s="124"/>
      <c r="L2090" s="124"/>
      <c r="M2090" s="124"/>
      <c r="N2090" s="213">
        <v>0</v>
      </c>
      <c r="O2090" s="213">
        <v>10243.74</v>
      </c>
      <c r="P2090" s="124" t="s">
        <v>1315</v>
      </c>
    </row>
    <row r="2091" spans="1:16" ht="51">
      <c r="A2091" s="266">
        <v>574</v>
      </c>
      <c r="B2091" s="124"/>
      <c r="C2091" s="125" t="s">
        <v>850</v>
      </c>
      <c r="D2091" s="119">
        <v>43139</v>
      </c>
      <c r="E2091" s="120" t="s">
        <v>4720</v>
      </c>
      <c r="F2091" s="120" t="s">
        <v>3</v>
      </c>
      <c r="G2091" s="120">
        <v>1595893</v>
      </c>
      <c r="H2091" s="124"/>
      <c r="I2091" s="128" t="s">
        <v>5707</v>
      </c>
      <c r="J2091" s="124"/>
      <c r="K2091" s="124"/>
      <c r="L2091" s="124"/>
      <c r="M2091" s="124"/>
      <c r="N2091" s="213">
        <v>0</v>
      </c>
      <c r="O2091" s="213">
        <v>3.9</v>
      </c>
      <c r="P2091" s="124" t="s">
        <v>1315</v>
      </c>
    </row>
    <row r="2092" spans="1:16" ht="51">
      <c r="A2092" s="266">
        <v>574</v>
      </c>
      <c r="B2092" s="124"/>
      <c r="C2092" s="125" t="s">
        <v>850</v>
      </c>
      <c r="D2092" s="119">
        <v>43139</v>
      </c>
      <c r="E2092" s="120" t="s">
        <v>4721</v>
      </c>
      <c r="F2092" s="120" t="s">
        <v>3</v>
      </c>
      <c r="G2092" s="120">
        <v>1595894</v>
      </c>
      <c r="H2092" s="124"/>
      <c r="I2092" s="128" t="s">
        <v>5708</v>
      </c>
      <c r="J2092" s="124"/>
      <c r="K2092" s="124"/>
      <c r="L2092" s="124"/>
      <c r="M2092" s="124"/>
      <c r="N2092" s="213">
        <v>0</v>
      </c>
      <c r="O2092" s="213">
        <v>3.9</v>
      </c>
      <c r="P2092" s="124" t="s">
        <v>1315</v>
      </c>
    </row>
    <row r="2093" spans="1:16" ht="51">
      <c r="A2093" s="266" t="s">
        <v>619</v>
      </c>
      <c r="B2093" s="124"/>
      <c r="C2093" s="125" t="s">
        <v>713</v>
      </c>
      <c r="D2093" s="119">
        <v>43139</v>
      </c>
      <c r="E2093" s="120" t="s">
        <v>4722</v>
      </c>
      <c r="F2093" s="120" t="s">
        <v>3</v>
      </c>
      <c r="G2093" s="120">
        <v>1595897</v>
      </c>
      <c r="H2093" s="124"/>
      <c r="I2093" s="128" t="s">
        <v>5709</v>
      </c>
      <c r="J2093" s="124"/>
      <c r="K2093" s="124"/>
      <c r="L2093" s="124"/>
      <c r="M2093" s="124"/>
      <c r="N2093" s="213">
        <v>0</v>
      </c>
      <c r="O2093" s="213">
        <v>140</v>
      </c>
      <c r="P2093" s="124" t="s">
        <v>1315</v>
      </c>
    </row>
    <row r="2094" spans="1:16" ht="51">
      <c r="A2094" s="266" t="s">
        <v>619</v>
      </c>
      <c r="B2094" s="124"/>
      <c r="C2094" s="125" t="s">
        <v>713</v>
      </c>
      <c r="D2094" s="119">
        <v>43139</v>
      </c>
      <c r="E2094" s="120" t="s">
        <v>4723</v>
      </c>
      <c r="F2094" s="120" t="s">
        <v>3</v>
      </c>
      <c r="G2094" s="120">
        <v>1595898</v>
      </c>
      <c r="H2094" s="124"/>
      <c r="I2094" s="128" t="s">
        <v>5710</v>
      </c>
      <c r="J2094" s="124"/>
      <c r="K2094" s="124"/>
      <c r="L2094" s="124"/>
      <c r="M2094" s="124"/>
      <c r="N2094" s="213">
        <v>0</v>
      </c>
      <c r="O2094" s="213">
        <v>140</v>
      </c>
      <c r="P2094" s="124" t="s">
        <v>1315</v>
      </c>
    </row>
    <row r="2095" spans="1:16" ht="51">
      <c r="A2095" s="266" t="s">
        <v>619</v>
      </c>
      <c r="B2095" s="124"/>
      <c r="C2095" s="125" t="s">
        <v>713</v>
      </c>
      <c r="D2095" s="119">
        <v>43139</v>
      </c>
      <c r="E2095" s="120" t="s">
        <v>4724</v>
      </c>
      <c r="F2095" s="120" t="s">
        <v>3</v>
      </c>
      <c r="G2095" s="120">
        <v>1595900</v>
      </c>
      <c r="H2095" s="124"/>
      <c r="I2095" s="128" t="s">
        <v>5711</v>
      </c>
      <c r="J2095" s="124"/>
      <c r="K2095" s="124"/>
      <c r="L2095" s="124"/>
      <c r="M2095" s="124"/>
      <c r="N2095" s="213">
        <v>0</v>
      </c>
      <c r="O2095" s="213">
        <v>140</v>
      </c>
      <c r="P2095" s="124" t="s">
        <v>1315</v>
      </c>
    </row>
    <row r="2096" spans="1:16" ht="51">
      <c r="A2096" s="266" t="s">
        <v>619</v>
      </c>
      <c r="B2096" s="124"/>
      <c r="C2096" s="125" t="s">
        <v>713</v>
      </c>
      <c r="D2096" s="119">
        <v>43139</v>
      </c>
      <c r="E2096" s="120" t="s">
        <v>4725</v>
      </c>
      <c r="F2096" s="120" t="s">
        <v>3</v>
      </c>
      <c r="G2096" s="120">
        <v>1595902</v>
      </c>
      <c r="H2096" s="124"/>
      <c r="I2096" s="128" t="s">
        <v>5712</v>
      </c>
      <c r="J2096" s="124"/>
      <c r="K2096" s="124"/>
      <c r="L2096" s="124"/>
      <c r="M2096" s="124"/>
      <c r="N2096" s="213">
        <v>0</v>
      </c>
      <c r="O2096" s="213">
        <v>140</v>
      </c>
      <c r="P2096" s="124" t="s">
        <v>1315</v>
      </c>
    </row>
    <row r="2097" spans="1:16" ht="51">
      <c r="A2097" s="266" t="s">
        <v>619</v>
      </c>
      <c r="B2097" s="124"/>
      <c r="C2097" s="125" t="s">
        <v>713</v>
      </c>
      <c r="D2097" s="119">
        <v>43139</v>
      </c>
      <c r="E2097" s="120" t="s">
        <v>4726</v>
      </c>
      <c r="F2097" s="120" t="s">
        <v>3</v>
      </c>
      <c r="G2097" s="120">
        <v>1595903</v>
      </c>
      <c r="H2097" s="124"/>
      <c r="I2097" s="128" t="s">
        <v>5713</v>
      </c>
      <c r="J2097" s="124"/>
      <c r="K2097" s="124"/>
      <c r="L2097" s="124"/>
      <c r="M2097" s="124"/>
      <c r="N2097" s="213">
        <v>0</v>
      </c>
      <c r="O2097" s="213">
        <v>140</v>
      </c>
      <c r="P2097" s="124" t="s">
        <v>1315</v>
      </c>
    </row>
    <row r="2098" spans="1:16" ht="51">
      <c r="A2098" s="266" t="s">
        <v>619</v>
      </c>
      <c r="B2098" s="124"/>
      <c r="C2098" s="125" t="s">
        <v>713</v>
      </c>
      <c r="D2098" s="119">
        <v>43139</v>
      </c>
      <c r="E2098" s="120" t="s">
        <v>4727</v>
      </c>
      <c r="F2098" s="120" t="s">
        <v>3</v>
      </c>
      <c r="G2098" s="120">
        <v>1595904</v>
      </c>
      <c r="H2098" s="124"/>
      <c r="I2098" s="128" t="s">
        <v>5714</v>
      </c>
      <c r="J2098" s="124"/>
      <c r="K2098" s="124"/>
      <c r="L2098" s="124"/>
      <c r="M2098" s="124"/>
      <c r="N2098" s="213">
        <v>0</v>
      </c>
      <c r="O2098" s="213">
        <v>140</v>
      </c>
      <c r="P2098" s="124" t="s">
        <v>1315</v>
      </c>
    </row>
    <row r="2099" spans="1:16" ht="51">
      <c r="A2099" s="266" t="s">
        <v>619</v>
      </c>
      <c r="B2099" s="124"/>
      <c r="C2099" s="125" t="s">
        <v>713</v>
      </c>
      <c r="D2099" s="119">
        <v>43139</v>
      </c>
      <c r="E2099" s="120" t="s">
        <v>4728</v>
      </c>
      <c r="F2099" s="120" t="s">
        <v>3</v>
      </c>
      <c r="G2099" s="120">
        <v>1595906</v>
      </c>
      <c r="H2099" s="124"/>
      <c r="I2099" s="128" t="s">
        <v>5715</v>
      </c>
      <c r="J2099" s="124"/>
      <c r="K2099" s="124"/>
      <c r="L2099" s="124"/>
      <c r="M2099" s="124"/>
      <c r="N2099" s="213">
        <v>0</v>
      </c>
      <c r="O2099" s="213">
        <v>220</v>
      </c>
      <c r="P2099" s="124" t="s">
        <v>1315</v>
      </c>
    </row>
    <row r="2100" spans="1:16" ht="51">
      <c r="A2100" s="266" t="s">
        <v>619</v>
      </c>
      <c r="B2100" s="124"/>
      <c r="C2100" s="125" t="s">
        <v>713</v>
      </c>
      <c r="D2100" s="119">
        <v>43139</v>
      </c>
      <c r="E2100" s="120" t="s">
        <v>4729</v>
      </c>
      <c r="F2100" s="120" t="s">
        <v>3</v>
      </c>
      <c r="G2100" s="120">
        <v>1595907</v>
      </c>
      <c r="H2100" s="124"/>
      <c r="I2100" s="128" t="s">
        <v>5716</v>
      </c>
      <c r="J2100" s="124"/>
      <c r="K2100" s="124"/>
      <c r="L2100" s="124"/>
      <c r="M2100" s="124"/>
      <c r="N2100" s="213">
        <v>0</v>
      </c>
      <c r="O2100" s="213">
        <v>150</v>
      </c>
      <c r="P2100" s="124" t="s">
        <v>1315</v>
      </c>
    </row>
    <row r="2101" spans="1:16" ht="51">
      <c r="A2101" s="266" t="s">
        <v>619</v>
      </c>
      <c r="B2101" s="124"/>
      <c r="C2101" s="125" t="s">
        <v>713</v>
      </c>
      <c r="D2101" s="119">
        <v>43139</v>
      </c>
      <c r="E2101" s="120" t="s">
        <v>4730</v>
      </c>
      <c r="F2101" s="120" t="s">
        <v>3</v>
      </c>
      <c r="G2101" s="120">
        <v>1595916</v>
      </c>
      <c r="H2101" s="124"/>
      <c r="I2101" s="128" t="s">
        <v>5717</v>
      </c>
      <c r="J2101" s="124"/>
      <c r="K2101" s="124"/>
      <c r="L2101" s="124"/>
      <c r="M2101" s="124"/>
      <c r="N2101" s="213">
        <v>0</v>
      </c>
      <c r="O2101" s="213">
        <v>450</v>
      </c>
      <c r="P2101" s="124" t="s">
        <v>1315</v>
      </c>
    </row>
    <row r="2102" spans="1:16" ht="51">
      <c r="A2102" s="266" t="s">
        <v>619</v>
      </c>
      <c r="B2102" s="124"/>
      <c r="C2102" s="125" t="s">
        <v>713</v>
      </c>
      <c r="D2102" s="119">
        <v>43139</v>
      </c>
      <c r="E2102" s="120" t="s">
        <v>4731</v>
      </c>
      <c r="F2102" s="120" t="s">
        <v>3</v>
      </c>
      <c r="G2102" s="120">
        <v>1595922</v>
      </c>
      <c r="H2102" s="124"/>
      <c r="I2102" s="128" t="s">
        <v>5718</v>
      </c>
      <c r="J2102" s="124"/>
      <c r="K2102" s="124"/>
      <c r="L2102" s="124"/>
      <c r="M2102" s="124"/>
      <c r="N2102" s="213">
        <v>0</v>
      </c>
      <c r="O2102" s="213">
        <v>18</v>
      </c>
      <c r="P2102" s="124" t="s">
        <v>1315</v>
      </c>
    </row>
    <row r="2103" spans="1:16" ht="51">
      <c r="A2103" s="266">
        <v>20</v>
      </c>
      <c r="B2103" s="124"/>
      <c r="C2103" s="125" t="s">
        <v>693</v>
      </c>
      <c r="D2103" s="119">
        <v>43139</v>
      </c>
      <c r="E2103" s="120" t="s">
        <v>4732</v>
      </c>
      <c r="F2103" s="120" t="s">
        <v>3</v>
      </c>
      <c r="G2103" s="120">
        <v>1595949</v>
      </c>
      <c r="H2103" s="124"/>
      <c r="I2103" s="128" t="s">
        <v>5719</v>
      </c>
      <c r="J2103" s="124"/>
      <c r="K2103" s="124"/>
      <c r="L2103" s="124"/>
      <c r="M2103" s="124"/>
      <c r="N2103" s="213">
        <v>0</v>
      </c>
      <c r="O2103" s="213">
        <v>1159</v>
      </c>
      <c r="P2103" s="124" t="s">
        <v>1315</v>
      </c>
    </row>
    <row r="2104" spans="1:16" ht="51">
      <c r="A2104" s="266" t="s">
        <v>619</v>
      </c>
      <c r="B2104" s="124"/>
      <c r="C2104" s="125" t="s">
        <v>713</v>
      </c>
      <c r="D2104" s="119">
        <v>43139</v>
      </c>
      <c r="E2104" s="120" t="s">
        <v>4733</v>
      </c>
      <c r="F2104" s="120" t="s">
        <v>3</v>
      </c>
      <c r="G2104" s="120">
        <v>1595962</v>
      </c>
      <c r="H2104" s="124"/>
      <c r="I2104" s="128" t="s">
        <v>5720</v>
      </c>
      <c r="J2104" s="124"/>
      <c r="K2104" s="124"/>
      <c r="L2104" s="124"/>
      <c r="M2104" s="124"/>
      <c r="N2104" s="213">
        <v>0</v>
      </c>
      <c r="O2104" s="213">
        <v>140</v>
      </c>
      <c r="P2104" s="124" t="s">
        <v>1315</v>
      </c>
    </row>
    <row r="2105" spans="1:16" ht="51">
      <c r="A2105" s="266" t="s">
        <v>619</v>
      </c>
      <c r="B2105" s="124"/>
      <c r="C2105" s="125" t="s">
        <v>713</v>
      </c>
      <c r="D2105" s="119">
        <v>43139</v>
      </c>
      <c r="E2105" s="120" t="s">
        <v>4734</v>
      </c>
      <c r="F2105" s="120" t="s">
        <v>3</v>
      </c>
      <c r="G2105" s="120">
        <v>1595973</v>
      </c>
      <c r="H2105" s="124"/>
      <c r="I2105" s="128" t="s">
        <v>5721</v>
      </c>
      <c r="J2105" s="124"/>
      <c r="K2105" s="124"/>
      <c r="L2105" s="124"/>
      <c r="M2105" s="124"/>
      <c r="N2105" s="213">
        <v>0</v>
      </c>
      <c r="O2105" s="213">
        <v>140</v>
      </c>
      <c r="P2105" s="124" t="s">
        <v>1315</v>
      </c>
    </row>
    <row r="2106" spans="1:16" ht="51">
      <c r="A2106" s="266" t="s">
        <v>619</v>
      </c>
      <c r="B2106" s="124"/>
      <c r="C2106" s="125" t="s">
        <v>713</v>
      </c>
      <c r="D2106" s="119">
        <v>43139</v>
      </c>
      <c r="E2106" s="120" t="s">
        <v>4735</v>
      </c>
      <c r="F2106" s="120" t="s">
        <v>3</v>
      </c>
      <c r="G2106" s="120">
        <v>1595975</v>
      </c>
      <c r="H2106" s="124"/>
      <c r="I2106" s="128" t="s">
        <v>5722</v>
      </c>
      <c r="J2106" s="124"/>
      <c r="K2106" s="124"/>
      <c r="L2106" s="124"/>
      <c r="M2106" s="124"/>
      <c r="N2106" s="213">
        <v>0</v>
      </c>
      <c r="O2106" s="213">
        <v>140</v>
      </c>
      <c r="P2106" s="124" t="s">
        <v>1315</v>
      </c>
    </row>
    <row r="2107" spans="1:16" ht="51">
      <c r="A2107" s="266">
        <v>526</v>
      </c>
      <c r="B2107" s="124"/>
      <c r="C2107" s="125" t="s">
        <v>846</v>
      </c>
      <c r="D2107" s="119">
        <v>43139</v>
      </c>
      <c r="E2107" s="120" t="s">
        <v>4736</v>
      </c>
      <c r="F2107" s="120" t="s">
        <v>3</v>
      </c>
      <c r="G2107" s="120">
        <v>1595976</v>
      </c>
      <c r="H2107" s="124"/>
      <c r="I2107" s="128" t="s">
        <v>5723</v>
      </c>
      <c r="J2107" s="124"/>
      <c r="K2107" s="124"/>
      <c r="L2107" s="124"/>
      <c r="M2107" s="124"/>
      <c r="N2107" s="213">
        <v>0</v>
      </c>
      <c r="O2107" s="213">
        <v>14982.24</v>
      </c>
      <c r="P2107" s="124" t="s">
        <v>1315</v>
      </c>
    </row>
    <row r="2108" spans="1:16" ht="51">
      <c r="A2108" s="266" t="s">
        <v>619</v>
      </c>
      <c r="B2108" s="124"/>
      <c r="C2108" s="125" t="s">
        <v>713</v>
      </c>
      <c r="D2108" s="119">
        <v>43139</v>
      </c>
      <c r="E2108" s="120" t="s">
        <v>4737</v>
      </c>
      <c r="F2108" s="120" t="s">
        <v>3</v>
      </c>
      <c r="G2108" s="120">
        <v>1595977</v>
      </c>
      <c r="H2108" s="124"/>
      <c r="I2108" s="128" t="s">
        <v>5724</v>
      </c>
      <c r="J2108" s="124"/>
      <c r="K2108" s="124"/>
      <c r="L2108" s="124"/>
      <c r="M2108" s="124"/>
      <c r="N2108" s="213">
        <v>0</v>
      </c>
      <c r="O2108" s="213">
        <v>140</v>
      </c>
      <c r="P2108" s="124" t="s">
        <v>1315</v>
      </c>
    </row>
    <row r="2109" spans="1:16" ht="51">
      <c r="A2109" s="266" t="s">
        <v>619</v>
      </c>
      <c r="B2109" s="124"/>
      <c r="C2109" s="125" t="s">
        <v>713</v>
      </c>
      <c r="D2109" s="119">
        <v>43139</v>
      </c>
      <c r="E2109" s="120" t="s">
        <v>4738</v>
      </c>
      <c r="F2109" s="120" t="s">
        <v>3</v>
      </c>
      <c r="G2109" s="120">
        <v>1595982</v>
      </c>
      <c r="H2109" s="124"/>
      <c r="I2109" s="128" t="s">
        <v>5725</v>
      </c>
      <c r="J2109" s="124"/>
      <c r="K2109" s="124"/>
      <c r="L2109" s="124"/>
      <c r="M2109" s="124"/>
      <c r="N2109" s="213">
        <v>0</v>
      </c>
      <c r="O2109" s="213">
        <v>460</v>
      </c>
      <c r="P2109" s="124" t="s">
        <v>1315</v>
      </c>
    </row>
    <row r="2110" spans="1:16" ht="51">
      <c r="A2110" s="266" t="s">
        <v>622</v>
      </c>
      <c r="B2110" s="124"/>
      <c r="C2110" s="125" t="s">
        <v>715</v>
      </c>
      <c r="D2110" s="119">
        <v>43140</v>
      </c>
      <c r="E2110" s="120" t="s">
        <v>4739</v>
      </c>
      <c r="F2110" s="120" t="s">
        <v>3</v>
      </c>
      <c r="G2110" s="120">
        <v>1596194</v>
      </c>
      <c r="H2110" s="124"/>
      <c r="I2110" s="128" t="s">
        <v>5726</v>
      </c>
      <c r="J2110" s="124"/>
      <c r="K2110" s="124"/>
      <c r="L2110" s="124"/>
      <c r="M2110" s="124"/>
      <c r="N2110" s="213">
        <v>0</v>
      </c>
      <c r="O2110" s="213">
        <v>40088.080000000002</v>
      </c>
      <c r="P2110" s="124" t="s">
        <v>1315</v>
      </c>
    </row>
    <row r="2111" spans="1:16" ht="51">
      <c r="A2111" s="266" t="s">
        <v>622</v>
      </c>
      <c r="B2111" s="124"/>
      <c r="C2111" s="125" t="s">
        <v>715</v>
      </c>
      <c r="D2111" s="119">
        <v>43140</v>
      </c>
      <c r="E2111" s="120" t="s">
        <v>4740</v>
      </c>
      <c r="F2111" s="120" t="s">
        <v>3</v>
      </c>
      <c r="G2111" s="120">
        <v>1596197</v>
      </c>
      <c r="H2111" s="124"/>
      <c r="I2111" s="128" t="s">
        <v>5727</v>
      </c>
      <c r="J2111" s="124"/>
      <c r="K2111" s="124"/>
      <c r="L2111" s="124"/>
      <c r="M2111" s="124"/>
      <c r="N2111" s="213">
        <v>0</v>
      </c>
      <c r="O2111" s="213">
        <v>81457.600000000006</v>
      </c>
      <c r="P2111" s="124" t="s">
        <v>1315</v>
      </c>
    </row>
    <row r="2112" spans="1:16" ht="63.75">
      <c r="A2112" s="266">
        <v>597</v>
      </c>
      <c r="B2112" s="124"/>
      <c r="C2112" s="125" t="s">
        <v>5055</v>
      </c>
      <c r="D2112" s="119">
        <v>43140</v>
      </c>
      <c r="E2112" s="120" t="s">
        <v>4741</v>
      </c>
      <c r="F2112" s="120" t="s">
        <v>3</v>
      </c>
      <c r="G2112" s="120">
        <v>1596206</v>
      </c>
      <c r="H2112" s="124"/>
      <c r="I2112" s="128" t="s">
        <v>5728</v>
      </c>
      <c r="J2112" s="124"/>
      <c r="K2112" s="124"/>
      <c r="L2112" s="124"/>
      <c r="M2112" s="124"/>
      <c r="N2112" s="213">
        <v>0</v>
      </c>
      <c r="O2112" s="213">
        <v>27225.4</v>
      </c>
      <c r="P2112" s="124" t="s">
        <v>1315</v>
      </c>
    </row>
    <row r="2113" spans="1:16" ht="63.75">
      <c r="A2113" s="266">
        <v>201</v>
      </c>
      <c r="B2113" s="124"/>
      <c r="C2113" s="125" t="s">
        <v>756</v>
      </c>
      <c r="D2113" s="119">
        <v>43140</v>
      </c>
      <c r="E2113" s="120" t="s">
        <v>4742</v>
      </c>
      <c r="F2113" s="120" t="s">
        <v>3</v>
      </c>
      <c r="G2113" s="120">
        <v>1596225</v>
      </c>
      <c r="H2113" s="124"/>
      <c r="I2113" s="128" t="s">
        <v>5729</v>
      </c>
      <c r="J2113" s="124"/>
      <c r="K2113" s="124"/>
      <c r="L2113" s="124"/>
      <c r="M2113" s="124"/>
      <c r="N2113" s="213">
        <v>0</v>
      </c>
      <c r="O2113" s="213">
        <v>324.89999999999998</v>
      </c>
      <c r="P2113" s="124" t="s">
        <v>1315</v>
      </c>
    </row>
    <row r="2114" spans="1:16" ht="63.75">
      <c r="A2114" s="266">
        <v>201</v>
      </c>
      <c r="B2114" s="124"/>
      <c r="C2114" s="125" t="s">
        <v>756</v>
      </c>
      <c r="D2114" s="119">
        <v>43140</v>
      </c>
      <c r="E2114" s="120" t="s">
        <v>4743</v>
      </c>
      <c r="F2114" s="120" t="s">
        <v>3</v>
      </c>
      <c r="G2114" s="120">
        <v>1596226</v>
      </c>
      <c r="H2114" s="124"/>
      <c r="I2114" s="128" t="s">
        <v>5730</v>
      </c>
      <c r="J2114" s="124"/>
      <c r="K2114" s="124"/>
      <c r="L2114" s="124"/>
      <c r="M2114" s="124"/>
      <c r="N2114" s="213">
        <v>0</v>
      </c>
      <c r="O2114" s="213">
        <v>1494</v>
      </c>
      <c r="P2114" s="124" t="s">
        <v>1315</v>
      </c>
    </row>
    <row r="2115" spans="1:16" ht="63.75">
      <c r="A2115" s="266" t="s">
        <v>619</v>
      </c>
      <c r="B2115" s="124"/>
      <c r="C2115" s="125" t="s">
        <v>713</v>
      </c>
      <c r="D2115" s="119">
        <v>43140</v>
      </c>
      <c r="E2115" s="120" t="s">
        <v>4744</v>
      </c>
      <c r="F2115" s="120" t="s">
        <v>3</v>
      </c>
      <c r="G2115" s="120">
        <v>1596228</v>
      </c>
      <c r="H2115" s="124"/>
      <c r="I2115" s="128" t="s">
        <v>5731</v>
      </c>
      <c r="J2115" s="124"/>
      <c r="K2115" s="124"/>
      <c r="L2115" s="124"/>
      <c r="M2115" s="124"/>
      <c r="N2115" s="213">
        <v>0</v>
      </c>
      <c r="O2115" s="213">
        <v>4026.62</v>
      </c>
      <c r="P2115" s="124" t="s">
        <v>1315</v>
      </c>
    </row>
    <row r="2116" spans="1:16" ht="63.75">
      <c r="A2116" s="266">
        <v>201</v>
      </c>
      <c r="B2116" s="124"/>
      <c r="C2116" s="125" t="s">
        <v>756</v>
      </c>
      <c r="D2116" s="119">
        <v>43140</v>
      </c>
      <c r="E2116" s="120" t="s">
        <v>4745</v>
      </c>
      <c r="F2116" s="120" t="s">
        <v>3</v>
      </c>
      <c r="G2116" s="120">
        <v>1596229</v>
      </c>
      <c r="H2116" s="124"/>
      <c r="I2116" s="128" t="s">
        <v>5732</v>
      </c>
      <c r="J2116" s="124"/>
      <c r="K2116" s="124"/>
      <c r="L2116" s="124"/>
      <c r="M2116" s="124"/>
      <c r="N2116" s="213">
        <v>0</v>
      </c>
      <c r="O2116" s="213">
        <v>2760</v>
      </c>
      <c r="P2116" s="124" t="s">
        <v>1315</v>
      </c>
    </row>
    <row r="2117" spans="1:16" ht="51">
      <c r="A2117" s="266" t="s">
        <v>619</v>
      </c>
      <c r="B2117" s="124"/>
      <c r="C2117" s="125" t="s">
        <v>713</v>
      </c>
      <c r="D2117" s="119">
        <v>43140</v>
      </c>
      <c r="E2117" s="120" t="s">
        <v>4746</v>
      </c>
      <c r="F2117" s="120" t="s">
        <v>3</v>
      </c>
      <c r="G2117" s="120">
        <v>1596161</v>
      </c>
      <c r="H2117" s="124"/>
      <c r="I2117" s="128" t="s">
        <v>5733</v>
      </c>
      <c r="J2117" s="124"/>
      <c r="K2117" s="124"/>
      <c r="L2117" s="124"/>
      <c r="M2117" s="124"/>
      <c r="N2117" s="213">
        <v>0</v>
      </c>
      <c r="O2117" s="213">
        <v>180</v>
      </c>
      <c r="P2117" s="124" t="s">
        <v>1315</v>
      </c>
    </row>
    <row r="2118" spans="1:16" ht="51">
      <c r="A2118" s="266">
        <v>132</v>
      </c>
      <c r="B2118" s="124"/>
      <c r="C2118" s="125" t="s">
        <v>728</v>
      </c>
      <c r="D2118" s="119">
        <v>43140</v>
      </c>
      <c r="E2118" s="120" t="s">
        <v>4747</v>
      </c>
      <c r="F2118" s="120" t="s">
        <v>3</v>
      </c>
      <c r="G2118" s="120">
        <v>1596196</v>
      </c>
      <c r="H2118" s="124"/>
      <c r="I2118" s="128" t="s">
        <v>5734</v>
      </c>
      <c r="J2118" s="124"/>
      <c r="K2118" s="124"/>
      <c r="L2118" s="124"/>
      <c r="M2118" s="124"/>
      <c r="N2118" s="213">
        <v>0</v>
      </c>
      <c r="O2118" s="213">
        <v>49201.919999999998</v>
      </c>
      <c r="P2118" s="124" t="s">
        <v>1315</v>
      </c>
    </row>
    <row r="2119" spans="1:16" ht="38.25">
      <c r="A2119" s="266">
        <v>35</v>
      </c>
      <c r="B2119" s="124"/>
      <c r="C2119" s="125" t="s">
        <v>696</v>
      </c>
      <c r="D2119" s="119">
        <v>43140</v>
      </c>
      <c r="E2119" s="120" t="s">
        <v>4748</v>
      </c>
      <c r="F2119" s="120" t="s">
        <v>3</v>
      </c>
      <c r="G2119" s="120">
        <v>1596260</v>
      </c>
      <c r="H2119" s="124"/>
      <c r="I2119" s="128" t="s">
        <v>5735</v>
      </c>
      <c r="J2119" s="124"/>
      <c r="K2119" s="124"/>
      <c r="L2119" s="124"/>
      <c r="M2119" s="124"/>
      <c r="N2119" s="213">
        <v>0</v>
      </c>
      <c r="O2119" s="213">
        <v>1500</v>
      </c>
      <c r="P2119" s="124" t="s">
        <v>1315</v>
      </c>
    </row>
    <row r="2120" spans="1:16" ht="51">
      <c r="A2120" s="266">
        <v>20</v>
      </c>
      <c r="B2120" s="124"/>
      <c r="C2120" s="125" t="s">
        <v>693</v>
      </c>
      <c r="D2120" s="119">
        <v>43140</v>
      </c>
      <c r="E2120" s="120" t="s">
        <v>4749</v>
      </c>
      <c r="F2120" s="120" t="s">
        <v>3</v>
      </c>
      <c r="G2120" s="120">
        <v>1596262</v>
      </c>
      <c r="H2120" s="124"/>
      <c r="I2120" s="128" t="s">
        <v>5736</v>
      </c>
      <c r="J2120" s="124"/>
      <c r="K2120" s="124"/>
      <c r="L2120" s="124"/>
      <c r="M2120" s="124"/>
      <c r="N2120" s="213">
        <v>0</v>
      </c>
      <c r="O2120" s="213">
        <v>140</v>
      </c>
      <c r="P2120" s="124" t="s">
        <v>1315</v>
      </c>
    </row>
    <row r="2121" spans="1:16" ht="51">
      <c r="A2121" s="266" t="s">
        <v>619</v>
      </c>
      <c r="B2121" s="124"/>
      <c r="C2121" s="125" t="s">
        <v>713</v>
      </c>
      <c r="D2121" s="119">
        <v>43140</v>
      </c>
      <c r="E2121" s="120" t="s">
        <v>4750</v>
      </c>
      <c r="F2121" s="120" t="s">
        <v>3</v>
      </c>
      <c r="G2121" s="120">
        <v>1596281</v>
      </c>
      <c r="H2121" s="124"/>
      <c r="I2121" s="128" t="s">
        <v>5737</v>
      </c>
      <c r="J2121" s="124"/>
      <c r="K2121" s="124"/>
      <c r="L2121" s="124"/>
      <c r="M2121" s="124"/>
      <c r="N2121" s="213">
        <v>0</v>
      </c>
      <c r="O2121" s="213">
        <v>2000</v>
      </c>
      <c r="P2121" s="124" t="s">
        <v>1315</v>
      </c>
    </row>
    <row r="2122" spans="1:16" ht="63.75">
      <c r="A2122" s="266" t="s">
        <v>622</v>
      </c>
      <c r="B2122" s="124"/>
      <c r="C2122" s="125" t="s">
        <v>715</v>
      </c>
      <c r="D2122" s="119">
        <v>43140</v>
      </c>
      <c r="E2122" s="120" t="s">
        <v>4751</v>
      </c>
      <c r="F2122" s="120" t="s">
        <v>3</v>
      </c>
      <c r="G2122" s="120">
        <v>1596295</v>
      </c>
      <c r="H2122" s="124"/>
      <c r="I2122" s="128" t="s">
        <v>5738</v>
      </c>
      <c r="J2122" s="124"/>
      <c r="K2122" s="124"/>
      <c r="L2122" s="124"/>
      <c r="M2122" s="124"/>
      <c r="N2122" s="213">
        <v>0</v>
      </c>
      <c r="O2122" s="213">
        <v>611.79</v>
      </c>
      <c r="P2122" s="124" t="s">
        <v>1315</v>
      </c>
    </row>
    <row r="2123" spans="1:16" ht="51">
      <c r="A2123" s="266" t="s">
        <v>619</v>
      </c>
      <c r="B2123" s="124"/>
      <c r="C2123" s="125" t="s">
        <v>713</v>
      </c>
      <c r="D2123" s="119">
        <v>43140</v>
      </c>
      <c r="E2123" s="120" t="s">
        <v>4752</v>
      </c>
      <c r="F2123" s="120" t="s">
        <v>3</v>
      </c>
      <c r="G2123" s="120">
        <v>1596299</v>
      </c>
      <c r="H2123" s="124"/>
      <c r="I2123" s="128" t="s">
        <v>5739</v>
      </c>
      <c r="J2123" s="124"/>
      <c r="K2123" s="124"/>
      <c r="L2123" s="124"/>
      <c r="M2123" s="124"/>
      <c r="N2123" s="213">
        <v>0</v>
      </c>
      <c r="O2123" s="213">
        <v>6000</v>
      </c>
      <c r="P2123" s="124" t="s">
        <v>1315</v>
      </c>
    </row>
    <row r="2124" spans="1:16" ht="51">
      <c r="A2124" s="266">
        <v>592</v>
      </c>
      <c r="B2124" s="124"/>
      <c r="C2124" s="125" t="s">
        <v>862</v>
      </c>
      <c r="D2124" s="119">
        <v>43140</v>
      </c>
      <c r="E2124" s="120" t="s">
        <v>4753</v>
      </c>
      <c r="F2124" s="120" t="s">
        <v>3</v>
      </c>
      <c r="G2124" s="120">
        <v>1596336</v>
      </c>
      <c r="H2124" s="124"/>
      <c r="I2124" s="128" t="s">
        <v>5740</v>
      </c>
      <c r="J2124" s="124"/>
      <c r="K2124" s="124"/>
      <c r="L2124" s="124"/>
      <c r="M2124" s="124"/>
      <c r="N2124" s="213">
        <v>0</v>
      </c>
      <c r="O2124" s="213">
        <v>370</v>
      </c>
      <c r="P2124" s="124" t="s">
        <v>1315</v>
      </c>
    </row>
    <row r="2125" spans="1:16" ht="38.25">
      <c r="A2125" s="266">
        <v>16</v>
      </c>
      <c r="B2125" s="124"/>
      <c r="C2125" s="125" t="s">
        <v>692</v>
      </c>
      <c r="D2125" s="119">
        <v>43140</v>
      </c>
      <c r="E2125" s="120" t="s">
        <v>4754</v>
      </c>
      <c r="F2125" s="120" t="s">
        <v>3</v>
      </c>
      <c r="G2125" s="120">
        <v>1596351</v>
      </c>
      <c r="H2125" s="124"/>
      <c r="I2125" s="128" t="s">
        <v>5741</v>
      </c>
      <c r="J2125" s="124"/>
      <c r="K2125" s="124"/>
      <c r="L2125" s="124"/>
      <c r="M2125" s="124"/>
      <c r="N2125" s="213">
        <v>0</v>
      </c>
      <c r="O2125" s="213">
        <v>6679</v>
      </c>
      <c r="P2125" s="124" t="s">
        <v>1315</v>
      </c>
    </row>
    <row r="2126" spans="1:16" ht="51">
      <c r="A2126" s="266" t="s">
        <v>619</v>
      </c>
      <c r="B2126" s="124"/>
      <c r="C2126" s="125" t="s">
        <v>713</v>
      </c>
      <c r="D2126" s="119">
        <v>43140</v>
      </c>
      <c r="E2126" s="120" t="s">
        <v>4755</v>
      </c>
      <c r="F2126" s="120" t="s">
        <v>3</v>
      </c>
      <c r="G2126" s="120">
        <v>1596406</v>
      </c>
      <c r="H2126" s="124"/>
      <c r="I2126" s="128" t="s">
        <v>5742</v>
      </c>
      <c r="J2126" s="124"/>
      <c r="K2126" s="124"/>
      <c r="L2126" s="124"/>
      <c r="M2126" s="124"/>
      <c r="N2126" s="213">
        <v>0</v>
      </c>
      <c r="O2126" s="213">
        <v>686.35</v>
      </c>
      <c r="P2126" s="124" t="s">
        <v>1315</v>
      </c>
    </row>
    <row r="2127" spans="1:16" ht="51">
      <c r="A2127" s="266" t="s">
        <v>619</v>
      </c>
      <c r="B2127" s="124"/>
      <c r="C2127" s="125" t="s">
        <v>713</v>
      </c>
      <c r="D2127" s="119">
        <v>43140</v>
      </c>
      <c r="E2127" s="120" t="s">
        <v>4756</v>
      </c>
      <c r="F2127" s="120" t="s">
        <v>3</v>
      </c>
      <c r="G2127" s="120">
        <v>1596409</v>
      </c>
      <c r="H2127" s="124"/>
      <c r="I2127" s="128" t="s">
        <v>5743</v>
      </c>
      <c r="J2127" s="124"/>
      <c r="K2127" s="124"/>
      <c r="L2127" s="124"/>
      <c r="M2127" s="124"/>
      <c r="N2127" s="213">
        <v>0</v>
      </c>
      <c r="O2127" s="213">
        <v>686.35</v>
      </c>
      <c r="P2127" s="124" t="s">
        <v>1315</v>
      </c>
    </row>
    <row r="2128" spans="1:16" ht="51">
      <c r="A2128" s="266" t="s">
        <v>619</v>
      </c>
      <c r="B2128" s="124"/>
      <c r="C2128" s="125" t="s">
        <v>713</v>
      </c>
      <c r="D2128" s="119">
        <v>43140</v>
      </c>
      <c r="E2128" s="120" t="s">
        <v>4757</v>
      </c>
      <c r="F2128" s="120" t="s">
        <v>3</v>
      </c>
      <c r="G2128" s="120">
        <v>1596417</v>
      </c>
      <c r="H2128" s="124"/>
      <c r="I2128" s="128" t="s">
        <v>5744</v>
      </c>
      <c r="J2128" s="124"/>
      <c r="K2128" s="124"/>
      <c r="L2128" s="124"/>
      <c r="M2128" s="124"/>
      <c r="N2128" s="213">
        <v>0</v>
      </c>
      <c r="O2128" s="213">
        <v>229.37</v>
      </c>
      <c r="P2128" s="124" t="s">
        <v>1315</v>
      </c>
    </row>
    <row r="2129" spans="1:16" ht="51">
      <c r="A2129" s="266">
        <v>680</v>
      </c>
      <c r="B2129" s="124"/>
      <c r="C2129" s="125" t="s">
        <v>866</v>
      </c>
      <c r="D2129" s="119">
        <v>43145</v>
      </c>
      <c r="E2129" s="120" t="s">
        <v>4758</v>
      </c>
      <c r="F2129" s="120" t="s">
        <v>3</v>
      </c>
      <c r="G2129" s="120">
        <v>1596583</v>
      </c>
      <c r="H2129" s="124"/>
      <c r="I2129" s="128" t="s">
        <v>5745</v>
      </c>
      <c r="J2129" s="124"/>
      <c r="K2129" s="124"/>
      <c r="L2129" s="124"/>
      <c r="M2129" s="124"/>
      <c r="N2129" s="213">
        <v>0</v>
      </c>
      <c r="O2129" s="213">
        <v>331.37</v>
      </c>
      <c r="P2129" s="124" t="s">
        <v>1315</v>
      </c>
    </row>
    <row r="2130" spans="1:16" ht="51">
      <c r="A2130" s="266">
        <v>591</v>
      </c>
      <c r="B2130" s="124"/>
      <c r="C2130" s="125" t="s">
        <v>861</v>
      </c>
      <c r="D2130" s="119">
        <v>43145</v>
      </c>
      <c r="E2130" s="120" t="s">
        <v>4759</v>
      </c>
      <c r="F2130" s="120" t="s">
        <v>3</v>
      </c>
      <c r="G2130" s="120">
        <v>1596669</v>
      </c>
      <c r="H2130" s="124"/>
      <c r="I2130" s="128" t="s">
        <v>5746</v>
      </c>
      <c r="J2130" s="124"/>
      <c r="K2130" s="124"/>
      <c r="L2130" s="124"/>
      <c r="M2130" s="124"/>
      <c r="N2130" s="213">
        <v>0</v>
      </c>
      <c r="O2130" s="213">
        <v>145514.68</v>
      </c>
      <c r="P2130" s="124" t="s">
        <v>1315</v>
      </c>
    </row>
    <row r="2131" spans="1:16" ht="51">
      <c r="A2131" s="266">
        <v>35</v>
      </c>
      <c r="B2131" s="124"/>
      <c r="C2131" s="125" t="s">
        <v>696</v>
      </c>
      <c r="D2131" s="119">
        <v>43145</v>
      </c>
      <c r="E2131" s="120" t="s">
        <v>4760</v>
      </c>
      <c r="F2131" s="120" t="s">
        <v>3</v>
      </c>
      <c r="G2131" s="120">
        <v>1596556</v>
      </c>
      <c r="H2131" s="124"/>
      <c r="I2131" s="128" t="s">
        <v>5747</v>
      </c>
      <c r="J2131" s="124"/>
      <c r="K2131" s="124"/>
      <c r="L2131" s="124"/>
      <c r="M2131" s="124"/>
      <c r="N2131" s="213">
        <v>0</v>
      </c>
      <c r="O2131" s="213">
        <v>300.52</v>
      </c>
      <c r="P2131" s="124" t="s">
        <v>1315</v>
      </c>
    </row>
    <row r="2132" spans="1:16" ht="51">
      <c r="A2132" s="266" t="s">
        <v>619</v>
      </c>
      <c r="B2132" s="124"/>
      <c r="C2132" s="125" t="s">
        <v>713</v>
      </c>
      <c r="D2132" s="119">
        <v>43145</v>
      </c>
      <c r="E2132" s="120" t="s">
        <v>4761</v>
      </c>
      <c r="F2132" s="120" t="s">
        <v>3</v>
      </c>
      <c r="G2132" s="120">
        <v>1596568</v>
      </c>
      <c r="H2132" s="124"/>
      <c r="I2132" s="128" t="s">
        <v>5748</v>
      </c>
      <c r="J2132" s="124"/>
      <c r="K2132" s="124"/>
      <c r="L2132" s="124"/>
      <c r="M2132" s="124"/>
      <c r="N2132" s="213">
        <v>0</v>
      </c>
      <c r="O2132" s="213">
        <v>1726</v>
      </c>
      <c r="P2132" s="124" t="s">
        <v>1315</v>
      </c>
    </row>
    <row r="2133" spans="1:16" ht="51">
      <c r="A2133" s="266" t="s">
        <v>619</v>
      </c>
      <c r="B2133" s="124"/>
      <c r="C2133" s="125" t="s">
        <v>713</v>
      </c>
      <c r="D2133" s="119">
        <v>43145</v>
      </c>
      <c r="E2133" s="120" t="s">
        <v>4762</v>
      </c>
      <c r="F2133" s="120" t="s">
        <v>3</v>
      </c>
      <c r="G2133" s="120">
        <v>1596587</v>
      </c>
      <c r="H2133" s="124"/>
      <c r="I2133" s="128" t="s">
        <v>5749</v>
      </c>
      <c r="J2133" s="124"/>
      <c r="K2133" s="124"/>
      <c r="L2133" s="124"/>
      <c r="M2133" s="124"/>
      <c r="N2133" s="213">
        <v>0</v>
      </c>
      <c r="O2133" s="213">
        <v>30</v>
      </c>
      <c r="P2133" s="124" t="s">
        <v>1315</v>
      </c>
    </row>
    <row r="2134" spans="1:16" ht="51">
      <c r="A2134" s="266" t="s">
        <v>619</v>
      </c>
      <c r="B2134" s="124"/>
      <c r="C2134" s="125" t="s">
        <v>713</v>
      </c>
      <c r="D2134" s="119">
        <v>43145</v>
      </c>
      <c r="E2134" s="120" t="s">
        <v>4763</v>
      </c>
      <c r="F2134" s="120" t="s">
        <v>3</v>
      </c>
      <c r="G2134" s="120">
        <v>1596594</v>
      </c>
      <c r="H2134" s="124"/>
      <c r="I2134" s="128" t="s">
        <v>5750</v>
      </c>
      <c r="J2134" s="124"/>
      <c r="K2134" s="124"/>
      <c r="L2134" s="124"/>
      <c r="M2134" s="124"/>
      <c r="N2134" s="213">
        <v>0</v>
      </c>
      <c r="O2134" s="213">
        <v>140</v>
      </c>
      <c r="P2134" s="124" t="s">
        <v>1315</v>
      </c>
    </row>
    <row r="2135" spans="1:16" ht="51">
      <c r="A2135" s="266" t="s">
        <v>619</v>
      </c>
      <c r="B2135" s="124"/>
      <c r="C2135" s="125" t="s">
        <v>713</v>
      </c>
      <c r="D2135" s="119">
        <v>43145</v>
      </c>
      <c r="E2135" s="120" t="s">
        <v>4764</v>
      </c>
      <c r="F2135" s="120" t="s">
        <v>3</v>
      </c>
      <c r="G2135" s="120">
        <v>1596597</v>
      </c>
      <c r="H2135" s="124"/>
      <c r="I2135" s="128" t="s">
        <v>5751</v>
      </c>
      <c r="J2135" s="124"/>
      <c r="K2135" s="124"/>
      <c r="L2135" s="124"/>
      <c r="M2135" s="124"/>
      <c r="N2135" s="213">
        <v>0</v>
      </c>
      <c r="O2135" s="213">
        <v>140</v>
      </c>
      <c r="P2135" s="124" t="s">
        <v>1315</v>
      </c>
    </row>
    <row r="2136" spans="1:16" ht="51">
      <c r="A2136" s="266" t="s">
        <v>619</v>
      </c>
      <c r="B2136" s="124"/>
      <c r="C2136" s="125" t="s">
        <v>713</v>
      </c>
      <c r="D2136" s="119">
        <v>43145</v>
      </c>
      <c r="E2136" s="120" t="s">
        <v>4765</v>
      </c>
      <c r="F2136" s="120" t="s">
        <v>3</v>
      </c>
      <c r="G2136" s="120">
        <v>1596604</v>
      </c>
      <c r="H2136" s="124"/>
      <c r="I2136" s="128" t="s">
        <v>3779</v>
      </c>
      <c r="J2136" s="124"/>
      <c r="K2136" s="124"/>
      <c r="L2136" s="124"/>
      <c r="M2136" s="124"/>
      <c r="N2136" s="213">
        <v>0</v>
      </c>
      <c r="O2136" s="213">
        <v>1593.93</v>
      </c>
      <c r="P2136" s="124" t="s">
        <v>1315</v>
      </c>
    </row>
    <row r="2137" spans="1:16" ht="51">
      <c r="A2137" s="266" t="s">
        <v>619</v>
      </c>
      <c r="B2137" s="124"/>
      <c r="C2137" s="125" t="s">
        <v>713</v>
      </c>
      <c r="D2137" s="119">
        <v>43145</v>
      </c>
      <c r="E2137" s="120" t="s">
        <v>4766</v>
      </c>
      <c r="F2137" s="120" t="s">
        <v>3</v>
      </c>
      <c r="G2137" s="120">
        <v>1596605</v>
      </c>
      <c r="H2137" s="124"/>
      <c r="I2137" s="128" t="s">
        <v>5752</v>
      </c>
      <c r="J2137" s="124"/>
      <c r="K2137" s="124"/>
      <c r="L2137" s="124"/>
      <c r="M2137" s="124"/>
      <c r="N2137" s="213">
        <v>0</v>
      </c>
      <c r="O2137" s="213">
        <v>14600.89</v>
      </c>
      <c r="P2137" s="124" t="s">
        <v>1315</v>
      </c>
    </row>
    <row r="2138" spans="1:16" ht="51">
      <c r="A2138" s="266" t="s">
        <v>619</v>
      </c>
      <c r="B2138" s="124"/>
      <c r="C2138" s="125" t="s">
        <v>713</v>
      </c>
      <c r="D2138" s="119">
        <v>43145</v>
      </c>
      <c r="E2138" s="120" t="s">
        <v>4767</v>
      </c>
      <c r="F2138" s="120" t="s">
        <v>3</v>
      </c>
      <c r="G2138" s="120">
        <v>1596608</v>
      </c>
      <c r="H2138" s="124"/>
      <c r="I2138" s="128" t="s">
        <v>3779</v>
      </c>
      <c r="J2138" s="124"/>
      <c r="K2138" s="124"/>
      <c r="L2138" s="124"/>
      <c r="M2138" s="124"/>
      <c r="N2138" s="213">
        <v>0</v>
      </c>
      <c r="O2138" s="213">
        <v>1593.92</v>
      </c>
      <c r="P2138" s="124" t="s">
        <v>1315</v>
      </c>
    </row>
    <row r="2139" spans="1:16" ht="63.75">
      <c r="A2139" s="266" t="s">
        <v>619</v>
      </c>
      <c r="B2139" s="124"/>
      <c r="C2139" s="125" t="s">
        <v>713</v>
      </c>
      <c r="D2139" s="119">
        <v>43145</v>
      </c>
      <c r="E2139" s="120" t="s">
        <v>4768</v>
      </c>
      <c r="F2139" s="120" t="s">
        <v>3</v>
      </c>
      <c r="G2139" s="120">
        <v>1596639</v>
      </c>
      <c r="H2139" s="124"/>
      <c r="I2139" s="128" t="s">
        <v>5753</v>
      </c>
      <c r="J2139" s="124"/>
      <c r="K2139" s="124"/>
      <c r="L2139" s="124"/>
      <c r="M2139" s="124"/>
      <c r="N2139" s="213">
        <v>0</v>
      </c>
      <c r="O2139" s="213">
        <v>313</v>
      </c>
      <c r="P2139" s="124" t="s">
        <v>1315</v>
      </c>
    </row>
    <row r="2140" spans="1:16" ht="51">
      <c r="A2140" s="266" t="s">
        <v>619</v>
      </c>
      <c r="B2140" s="124"/>
      <c r="C2140" s="125" t="s">
        <v>713</v>
      </c>
      <c r="D2140" s="119">
        <v>43145</v>
      </c>
      <c r="E2140" s="120" t="s">
        <v>4769</v>
      </c>
      <c r="F2140" s="120" t="s">
        <v>3</v>
      </c>
      <c r="G2140" s="120">
        <v>1596664</v>
      </c>
      <c r="H2140" s="124"/>
      <c r="I2140" s="128" t="s">
        <v>5754</v>
      </c>
      <c r="J2140" s="124"/>
      <c r="K2140" s="124"/>
      <c r="L2140" s="124"/>
      <c r="M2140" s="124"/>
      <c r="N2140" s="213">
        <v>0</v>
      </c>
      <c r="O2140" s="213">
        <v>11339</v>
      </c>
      <c r="P2140" s="124" t="s">
        <v>1315</v>
      </c>
    </row>
    <row r="2141" spans="1:16" ht="51">
      <c r="A2141" s="266" t="s">
        <v>619</v>
      </c>
      <c r="B2141" s="124"/>
      <c r="C2141" s="125" t="s">
        <v>713</v>
      </c>
      <c r="D2141" s="119">
        <v>43145</v>
      </c>
      <c r="E2141" s="120" t="s">
        <v>4770</v>
      </c>
      <c r="F2141" s="120" t="s">
        <v>3</v>
      </c>
      <c r="G2141" s="120">
        <v>1596719</v>
      </c>
      <c r="H2141" s="124"/>
      <c r="I2141" s="128" t="s">
        <v>5755</v>
      </c>
      <c r="J2141" s="124"/>
      <c r="K2141" s="124"/>
      <c r="L2141" s="124"/>
      <c r="M2141" s="124"/>
      <c r="N2141" s="213">
        <v>0</v>
      </c>
      <c r="O2141" s="213">
        <v>2</v>
      </c>
      <c r="P2141" s="124" t="s">
        <v>6020</v>
      </c>
    </row>
    <row r="2142" spans="1:16" ht="51">
      <c r="A2142" s="266" t="s">
        <v>619</v>
      </c>
      <c r="B2142" s="124"/>
      <c r="C2142" s="125" t="s">
        <v>713</v>
      </c>
      <c r="D2142" s="119">
        <v>43145</v>
      </c>
      <c r="E2142" s="120" t="s">
        <v>4771</v>
      </c>
      <c r="F2142" s="120" t="s">
        <v>3</v>
      </c>
      <c r="G2142" s="120">
        <v>1596778</v>
      </c>
      <c r="H2142" s="124"/>
      <c r="I2142" s="128" t="s">
        <v>5756</v>
      </c>
      <c r="J2142" s="124"/>
      <c r="K2142" s="124"/>
      <c r="L2142" s="124"/>
      <c r="M2142" s="124"/>
      <c r="N2142" s="213">
        <v>0</v>
      </c>
      <c r="O2142" s="213">
        <v>140</v>
      </c>
      <c r="P2142" s="124" t="s">
        <v>1315</v>
      </c>
    </row>
    <row r="2143" spans="1:16" ht="51">
      <c r="A2143" s="266" t="s">
        <v>619</v>
      </c>
      <c r="B2143" s="124"/>
      <c r="C2143" s="125" t="s">
        <v>713</v>
      </c>
      <c r="D2143" s="119">
        <v>43145</v>
      </c>
      <c r="E2143" s="120" t="s">
        <v>4772</v>
      </c>
      <c r="F2143" s="120" t="s">
        <v>3</v>
      </c>
      <c r="G2143" s="120">
        <v>1596787</v>
      </c>
      <c r="H2143" s="124"/>
      <c r="I2143" s="128" t="s">
        <v>5757</v>
      </c>
      <c r="J2143" s="124"/>
      <c r="K2143" s="124"/>
      <c r="L2143" s="124"/>
      <c r="M2143" s="124"/>
      <c r="N2143" s="213">
        <v>0</v>
      </c>
      <c r="O2143" s="213">
        <v>140</v>
      </c>
      <c r="P2143" s="124" t="s">
        <v>1315</v>
      </c>
    </row>
    <row r="2144" spans="1:16" ht="51">
      <c r="A2144" s="266" t="s">
        <v>619</v>
      </c>
      <c r="B2144" s="124"/>
      <c r="C2144" s="125" t="s">
        <v>713</v>
      </c>
      <c r="D2144" s="119">
        <v>43145</v>
      </c>
      <c r="E2144" s="120" t="s">
        <v>4773</v>
      </c>
      <c r="F2144" s="120" t="s">
        <v>3</v>
      </c>
      <c r="G2144" s="120">
        <v>1596790</v>
      </c>
      <c r="H2144" s="124"/>
      <c r="I2144" s="128" t="s">
        <v>5758</v>
      </c>
      <c r="J2144" s="124"/>
      <c r="K2144" s="124"/>
      <c r="L2144" s="124"/>
      <c r="M2144" s="124"/>
      <c r="N2144" s="213">
        <v>0</v>
      </c>
      <c r="O2144" s="213">
        <v>140</v>
      </c>
      <c r="P2144" s="124" t="s">
        <v>1315</v>
      </c>
    </row>
    <row r="2145" spans="1:16" ht="51">
      <c r="A2145" s="266" t="s">
        <v>619</v>
      </c>
      <c r="B2145" s="124"/>
      <c r="C2145" s="125" t="s">
        <v>713</v>
      </c>
      <c r="D2145" s="119">
        <v>43145</v>
      </c>
      <c r="E2145" s="120" t="s">
        <v>4774</v>
      </c>
      <c r="F2145" s="120" t="s">
        <v>3</v>
      </c>
      <c r="G2145" s="120">
        <v>1596793</v>
      </c>
      <c r="H2145" s="124"/>
      <c r="I2145" s="128" t="s">
        <v>5759</v>
      </c>
      <c r="J2145" s="124"/>
      <c r="K2145" s="124"/>
      <c r="L2145" s="124"/>
      <c r="M2145" s="124"/>
      <c r="N2145" s="213">
        <v>0</v>
      </c>
      <c r="O2145" s="213">
        <v>140</v>
      </c>
      <c r="P2145" s="124" t="s">
        <v>1315</v>
      </c>
    </row>
    <row r="2146" spans="1:16" ht="51">
      <c r="A2146" s="266">
        <v>70</v>
      </c>
      <c r="B2146" s="124"/>
      <c r="C2146" s="125" t="s">
        <v>705</v>
      </c>
      <c r="D2146" s="119">
        <v>43145</v>
      </c>
      <c r="E2146" s="120" t="s">
        <v>4775</v>
      </c>
      <c r="F2146" s="120" t="s">
        <v>3</v>
      </c>
      <c r="G2146" s="120">
        <v>1596812</v>
      </c>
      <c r="H2146" s="124"/>
      <c r="I2146" s="128" t="s">
        <v>5760</v>
      </c>
      <c r="J2146" s="124"/>
      <c r="K2146" s="124"/>
      <c r="L2146" s="124"/>
      <c r="M2146" s="124"/>
      <c r="N2146" s="213">
        <v>0</v>
      </c>
      <c r="O2146" s="213">
        <v>0.05</v>
      </c>
      <c r="P2146" s="124" t="s">
        <v>6020</v>
      </c>
    </row>
    <row r="2147" spans="1:16" ht="63.75">
      <c r="A2147" s="266">
        <v>597</v>
      </c>
      <c r="B2147" s="124"/>
      <c r="C2147" s="125" t="s">
        <v>5055</v>
      </c>
      <c r="D2147" s="119">
        <v>43146</v>
      </c>
      <c r="E2147" s="120" t="s">
        <v>4776</v>
      </c>
      <c r="F2147" s="120" t="s">
        <v>3</v>
      </c>
      <c r="G2147" s="120">
        <v>1596987</v>
      </c>
      <c r="H2147" s="124"/>
      <c r="I2147" s="128" t="s">
        <v>5761</v>
      </c>
      <c r="J2147" s="124"/>
      <c r="K2147" s="124"/>
      <c r="L2147" s="124"/>
      <c r="M2147" s="124"/>
      <c r="N2147" s="213">
        <v>0</v>
      </c>
      <c r="O2147" s="213">
        <v>2290.5</v>
      </c>
      <c r="P2147" s="124" t="s">
        <v>1315</v>
      </c>
    </row>
    <row r="2148" spans="1:16" ht="51">
      <c r="A2148" s="266" t="s">
        <v>619</v>
      </c>
      <c r="B2148" s="124"/>
      <c r="C2148" s="125" t="s">
        <v>713</v>
      </c>
      <c r="D2148" s="119">
        <v>43146</v>
      </c>
      <c r="E2148" s="120" t="s">
        <v>4777</v>
      </c>
      <c r="F2148" s="120" t="s">
        <v>3</v>
      </c>
      <c r="G2148" s="120">
        <v>1596989</v>
      </c>
      <c r="H2148" s="124"/>
      <c r="I2148" s="128" t="s">
        <v>5762</v>
      </c>
      <c r="J2148" s="124"/>
      <c r="K2148" s="124"/>
      <c r="L2148" s="124"/>
      <c r="M2148" s="124"/>
      <c r="N2148" s="213">
        <v>0</v>
      </c>
      <c r="O2148" s="213">
        <v>42002.73</v>
      </c>
      <c r="P2148" s="124" t="s">
        <v>1315</v>
      </c>
    </row>
    <row r="2149" spans="1:16" ht="51">
      <c r="A2149" s="266" t="s">
        <v>619</v>
      </c>
      <c r="B2149" s="124"/>
      <c r="C2149" s="125" t="s">
        <v>713</v>
      </c>
      <c r="D2149" s="119">
        <v>43146</v>
      </c>
      <c r="E2149" s="120" t="s">
        <v>4778</v>
      </c>
      <c r="F2149" s="120" t="s">
        <v>3</v>
      </c>
      <c r="G2149" s="120">
        <v>1597014</v>
      </c>
      <c r="H2149" s="124"/>
      <c r="I2149" s="128" t="s">
        <v>5763</v>
      </c>
      <c r="J2149" s="124"/>
      <c r="K2149" s="124"/>
      <c r="L2149" s="124"/>
      <c r="M2149" s="124"/>
      <c r="N2149" s="213">
        <v>0</v>
      </c>
      <c r="O2149" s="213">
        <v>4840.3500000000004</v>
      </c>
      <c r="P2149" s="124" t="s">
        <v>1315</v>
      </c>
    </row>
    <row r="2150" spans="1:16" ht="51">
      <c r="A2150" s="266" t="s">
        <v>619</v>
      </c>
      <c r="B2150" s="124"/>
      <c r="C2150" s="125" t="s">
        <v>713</v>
      </c>
      <c r="D2150" s="119">
        <v>43146</v>
      </c>
      <c r="E2150" s="120" t="s">
        <v>4779</v>
      </c>
      <c r="F2150" s="120" t="s">
        <v>3</v>
      </c>
      <c r="G2150" s="120">
        <v>1597034</v>
      </c>
      <c r="H2150" s="124"/>
      <c r="I2150" s="128" t="s">
        <v>5764</v>
      </c>
      <c r="J2150" s="124"/>
      <c r="K2150" s="124"/>
      <c r="L2150" s="124"/>
      <c r="M2150" s="124"/>
      <c r="N2150" s="213">
        <v>0</v>
      </c>
      <c r="O2150" s="213">
        <v>105</v>
      </c>
      <c r="P2150" s="124" t="s">
        <v>1315</v>
      </c>
    </row>
    <row r="2151" spans="1:16" ht="51">
      <c r="A2151" s="266" t="s">
        <v>619</v>
      </c>
      <c r="B2151" s="124"/>
      <c r="C2151" s="125" t="s">
        <v>713</v>
      </c>
      <c r="D2151" s="119">
        <v>43146</v>
      </c>
      <c r="E2151" s="120" t="s">
        <v>4780</v>
      </c>
      <c r="F2151" s="120" t="s">
        <v>3</v>
      </c>
      <c r="G2151" s="120">
        <v>1597037</v>
      </c>
      <c r="H2151" s="124"/>
      <c r="I2151" s="128" t="s">
        <v>5765</v>
      </c>
      <c r="J2151" s="124"/>
      <c r="K2151" s="124"/>
      <c r="L2151" s="124"/>
      <c r="M2151" s="124"/>
      <c r="N2151" s="213">
        <v>0</v>
      </c>
      <c r="O2151" s="213">
        <v>70</v>
      </c>
      <c r="P2151" s="124" t="s">
        <v>1315</v>
      </c>
    </row>
    <row r="2152" spans="1:16" ht="51">
      <c r="A2152" s="266" t="s">
        <v>626</v>
      </c>
      <c r="B2152" s="124"/>
      <c r="C2152" s="125" t="s">
        <v>1234</v>
      </c>
      <c r="D2152" s="119">
        <v>43146</v>
      </c>
      <c r="E2152" s="120" t="s">
        <v>4781</v>
      </c>
      <c r="F2152" s="120" t="s">
        <v>3</v>
      </c>
      <c r="G2152" s="120">
        <v>1597107</v>
      </c>
      <c r="H2152" s="124"/>
      <c r="I2152" s="128" t="s">
        <v>5766</v>
      </c>
      <c r="J2152" s="124"/>
      <c r="K2152" s="124"/>
      <c r="L2152" s="124"/>
      <c r="M2152" s="124"/>
      <c r="N2152" s="213">
        <v>0</v>
      </c>
      <c r="O2152" s="213">
        <v>190424.59</v>
      </c>
      <c r="P2152" s="124" t="s">
        <v>1315</v>
      </c>
    </row>
    <row r="2153" spans="1:16" ht="51">
      <c r="A2153" s="266">
        <v>130</v>
      </c>
      <c r="B2153" s="124"/>
      <c r="C2153" s="125" t="s">
        <v>727</v>
      </c>
      <c r="D2153" s="119">
        <v>43146</v>
      </c>
      <c r="E2153" s="120" t="s">
        <v>4782</v>
      </c>
      <c r="F2153" s="120" t="s">
        <v>3</v>
      </c>
      <c r="G2153" s="120">
        <v>1596983</v>
      </c>
      <c r="H2153" s="124"/>
      <c r="I2153" s="128" t="s">
        <v>5767</v>
      </c>
      <c r="J2153" s="124"/>
      <c r="K2153" s="124"/>
      <c r="L2153" s="124"/>
      <c r="M2153" s="124"/>
      <c r="N2153" s="213">
        <v>0</v>
      </c>
      <c r="O2153" s="213">
        <v>34</v>
      </c>
      <c r="P2153" s="124" t="s">
        <v>1315</v>
      </c>
    </row>
    <row r="2154" spans="1:16" ht="51">
      <c r="A2154" s="266" t="s">
        <v>619</v>
      </c>
      <c r="B2154" s="124"/>
      <c r="C2154" s="125" t="s">
        <v>713</v>
      </c>
      <c r="D2154" s="119">
        <v>43146</v>
      </c>
      <c r="E2154" s="120" t="s">
        <v>4783</v>
      </c>
      <c r="F2154" s="120" t="s">
        <v>3</v>
      </c>
      <c r="G2154" s="120">
        <v>1597001</v>
      </c>
      <c r="H2154" s="124"/>
      <c r="I2154" s="128" t="s">
        <v>5768</v>
      </c>
      <c r="J2154" s="124"/>
      <c r="K2154" s="124"/>
      <c r="L2154" s="124"/>
      <c r="M2154" s="124"/>
      <c r="N2154" s="213">
        <v>0</v>
      </c>
      <c r="O2154" s="213">
        <v>3611.89</v>
      </c>
      <c r="P2154" s="124" t="s">
        <v>1315</v>
      </c>
    </row>
    <row r="2155" spans="1:16" ht="51">
      <c r="A2155" s="266" t="s">
        <v>619</v>
      </c>
      <c r="B2155" s="124"/>
      <c r="C2155" s="125" t="s">
        <v>713</v>
      </c>
      <c r="D2155" s="119">
        <v>43146</v>
      </c>
      <c r="E2155" s="120" t="s">
        <v>4784</v>
      </c>
      <c r="F2155" s="120" t="s">
        <v>3</v>
      </c>
      <c r="G2155" s="120">
        <v>1597006</v>
      </c>
      <c r="H2155" s="124"/>
      <c r="I2155" s="128" t="s">
        <v>5769</v>
      </c>
      <c r="J2155" s="124"/>
      <c r="K2155" s="124"/>
      <c r="L2155" s="124"/>
      <c r="M2155" s="124"/>
      <c r="N2155" s="213">
        <v>0</v>
      </c>
      <c r="O2155" s="213">
        <v>50</v>
      </c>
      <c r="P2155" s="124" t="s">
        <v>1315</v>
      </c>
    </row>
    <row r="2156" spans="1:16" ht="51">
      <c r="A2156" s="266" t="s">
        <v>619</v>
      </c>
      <c r="B2156" s="124"/>
      <c r="C2156" s="125" t="s">
        <v>713</v>
      </c>
      <c r="D2156" s="119">
        <v>43146</v>
      </c>
      <c r="E2156" s="120" t="s">
        <v>4785</v>
      </c>
      <c r="F2156" s="120" t="s">
        <v>3</v>
      </c>
      <c r="G2156" s="120">
        <v>1597007</v>
      </c>
      <c r="H2156" s="124"/>
      <c r="I2156" s="128" t="s">
        <v>5770</v>
      </c>
      <c r="J2156" s="124"/>
      <c r="K2156" s="124"/>
      <c r="L2156" s="124"/>
      <c r="M2156" s="124"/>
      <c r="N2156" s="213">
        <v>0</v>
      </c>
      <c r="O2156" s="213">
        <v>2000</v>
      </c>
      <c r="P2156" s="124" t="s">
        <v>1315</v>
      </c>
    </row>
    <row r="2157" spans="1:16" ht="63.75">
      <c r="A2157" s="266" t="s">
        <v>619</v>
      </c>
      <c r="B2157" s="124"/>
      <c r="C2157" s="125" t="s">
        <v>713</v>
      </c>
      <c r="D2157" s="119">
        <v>43146</v>
      </c>
      <c r="E2157" s="120" t="s">
        <v>4786</v>
      </c>
      <c r="F2157" s="120" t="s">
        <v>3</v>
      </c>
      <c r="G2157" s="120">
        <v>1597009</v>
      </c>
      <c r="H2157" s="124"/>
      <c r="I2157" s="128" t="s">
        <v>5771</v>
      </c>
      <c r="J2157" s="124"/>
      <c r="K2157" s="124"/>
      <c r="L2157" s="124"/>
      <c r="M2157" s="124"/>
      <c r="N2157" s="213">
        <v>0</v>
      </c>
      <c r="O2157" s="213">
        <v>3643</v>
      </c>
      <c r="P2157" s="124" t="s">
        <v>1315</v>
      </c>
    </row>
    <row r="2158" spans="1:16" ht="51">
      <c r="A2158" s="266" t="s">
        <v>619</v>
      </c>
      <c r="B2158" s="124"/>
      <c r="C2158" s="125" t="s">
        <v>713</v>
      </c>
      <c r="D2158" s="119">
        <v>43146</v>
      </c>
      <c r="E2158" s="120" t="s">
        <v>4787</v>
      </c>
      <c r="F2158" s="120" t="s">
        <v>3</v>
      </c>
      <c r="G2158" s="120">
        <v>1597095</v>
      </c>
      <c r="H2158" s="124"/>
      <c r="I2158" s="128" t="s">
        <v>5772</v>
      </c>
      <c r="J2158" s="124"/>
      <c r="K2158" s="124"/>
      <c r="L2158" s="124"/>
      <c r="M2158" s="124"/>
      <c r="N2158" s="213">
        <v>0</v>
      </c>
      <c r="O2158" s="213">
        <v>686.35</v>
      </c>
      <c r="P2158" s="124" t="s">
        <v>1315</v>
      </c>
    </row>
    <row r="2159" spans="1:16" ht="51">
      <c r="A2159" s="266">
        <v>20</v>
      </c>
      <c r="B2159" s="124"/>
      <c r="C2159" s="125" t="s">
        <v>693</v>
      </c>
      <c r="D2159" s="119">
        <v>43146</v>
      </c>
      <c r="E2159" s="120" t="s">
        <v>4788</v>
      </c>
      <c r="F2159" s="120" t="s">
        <v>3</v>
      </c>
      <c r="G2159" s="120">
        <v>1597096</v>
      </c>
      <c r="H2159" s="124"/>
      <c r="I2159" s="128" t="s">
        <v>5773</v>
      </c>
      <c r="J2159" s="124"/>
      <c r="K2159" s="124"/>
      <c r="L2159" s="124"/>
      <c r="M2159" s="124"/>
      <c r="N2159" s="213">
        <v>0</v>
      </c>
      <c r="O2159" s="213">
        <v>140</v>
      </c>
      <c r="P2159" s="124" t="s">
        <v>1315</v>
      </c>
    </row>
    <row r="2160" spans="1:16" ht="51">
      <c r="A2160" s="266">
        <v>35</v>
      </c>
      <c r="B2160" s="124"/>
      <c r="C2160" s="125" t="s">
        <v>696</v>
      </c>
      <c r="D2160" s="119">
        <v>43146</v>
      </c>
      <c r="E2160" s="120" t="s">
        <v>4789</v>
      </c>
      <c r="F2160" s="120" t="s">
        <v>3</v>
      </c>
      <c r="G2160" s="120">
        <v>1597129</v>
      </c>
      <c r="H2160" s="124"/>
      <c r="I2160" s="128" t="s">
        <v>5774</v>
      </c>
      <c r="J2160" s="124"/>
      <c r="K2160" s="124"/>
      <c r="L2160" s="124"/>
      <c r="M2160" s="124"/>
      <c r="N2160" s="213">
        <v>0</v>
      </c>
      <c r="O2160" s="213">
        <v>170</v>
      </c>
      <c r="P2160" s="124" t="s">
        <v>1315</v>
      </c>
    </row>
    <row r="2161" spans="1:16" ht="51">
      <c r="A2161" s="266">
        <v>66</v>
      </c>
      <c r="B2161" s="124"/>
      <c r="C2161" s="125" t="s">
        <v>704</v>
      </c>
      <c r="D2161" s="119">
        <v>43146</v>
      </c>
      <c r="E2161" s="120" t="s">
        <v>4790</v>
      </c>
      <c r="F2161" s="120" t="s">
        <v>3</v>
      </c>
      <c r="G2161" s="120">
        <v>1597131</v>
      </c>
      <c r="H2161" s="124"/>
      <c r="I2161" s="128" t="s">
        <v>5775</v>
      </c>
      <c r="J2161" s="124"/>
      <c r="K2161" s="124"/>
      <c r="L2161" s="124"/>
      <c r="M2161" s="124"/>
      <c r="N2161" s="213">
        <v>0</v>
      </c>
      <c r="O2161" s="213">
        <v>568.20000000000005</v>
      </c>
      <c r="P2161" s="124" t="s">
        <v>1315</v>
      </c>
    </row>
    <row r="2162" spans="1:16" ht="51">
      <c r="A2162" s="266" t="s">
        <v>619</v>
      </c>
      <c r="B2162" s="124"/>
      <c r="C2162" s="125" t="s">
        <v>713</v>
      </c>
      <c r="D2162" s="119">
        <v>43146</v>
      </c>
      <c r="E2162" s="120" t="s">
        <v>4791</v>
      </c>
      <c r="F2162" s="120" t="s">
        <v>3</v>
      </c>
      <c r="G2162" s="120">
        <v>1597142</v>
      </c>
      <c r="H2162" s="124"/>
      <c r="I2162" s="128" t="s">
        <v>5776</v>
      </c>
      <c r="J2162" s="124"/>
      <c r="K2162" s="124"/>
      <c r="L2162" s="124"/>
      <c r="M2162" s="124"/>
      <c r="N2162" s="213">
        <v>0</v>
      </c>
      <c r="O2162" s="213">
        <v>140</v>
      </c>
      <c r="P2162" s="124" t="s">
        <v>1315</v>
      </c>
    </row>
    <row r="2163" spans="1:16" ht="51">
      <c r="A2163" s="266" t="s">
        <v>619</v>
      </c>
      <c r="B2163" s="124"/>
      <c r="C2163" s="125" t="s">
        <v>713</v>
      </c>
      <c r="D2163" s="119">
        <v>43146</v>
      </c>
      <c r="E2163" s="120" t="s">
        <v>4792</v>
      </c>
      <c r="F2163" s="120" t="s">
        <v>3</v>
      </c>
      <c r="G2163" s="120">
        <v>1597143</v>
      </c>
      <c r="H2163" s="124"/>
      <c r="I2163" s="128" t="s">
        <v>5777</v>
      </c>
      <c r="J2163" s="124"/>
      <c r="K2163" s="124"/>
      <c r="L2163" s="124"/>
      <c r="M2163" s="124"/>
      <c r="N2163" s="213">
        <v>0</v>
      </c>
      <c r="O2163" s="213">
        <v>140</v>
      </c>
      <c r="P2163" s="124" t="s">
        <v>1315</v>
      </c>
    </row>
    <row r="2164" spans="1:16" ht="51">
      <c r="A2164" s="266" t="s">
        <v>619</v>
      </c>
      <c r="B2164" s="124"/>
      <c r="C2164" s="125" t="s">
        <v>713</v>
      </c>
      <c r="D2164" s="119">
        <v>43146</v>
      </c>
      <c r="E2164" s="120" t="s">
        <v>4793</v>
      </c>
      <c r="F2164" s="120" t="s">
        <v>3</v>
      </c>
      <c r="G2164" s="120">
        <v>1597144</v>
      </c>
      <c r="H2164" s="124"/>
      <c r="I2164" s="128" t="s">
        <v>5778</v>
      </c>
      <c r="J2164" s="124"/>
      <c r="K2164" s="124"/>
      <c r="L2164" s="124"/>
      <c r="M2164" s="124"/>
      <c r="N2164" s="213">
        <v>0</v>
      </c>
      <c r="O2164" s="213">
        <v>140</v>
      </c>
      <c r="P2164" s="124" t="s">
        <v>1315</v>
      </c>
    </row>
    <row r="2165" spans="1:16" ht="63.75">
      <c r="A2165" s="266">
        <v>20</v>
      </c>
      <c r="B2165" s="124"/>
      <c r="C2165" s="125" t="s">
        <v>693</v>
      </c>
      <c r="D2165" s="119">
        <v>43146</v>
      </c>
      <c r="E2165" s="120" t="s">
        <v>4794</v>
      </c>
      <c r="F2165" s="120" t="s">
        <v>3</v>
      </c>
      <c r="G2165" s="120">
        <v>1597161</v>
      </c>
      <c r="H2165" s="124"/>
      <c r="I2165" s="128" t="s">
        <v>5779</v>
      </c>
      <c r="J2165" s="124"/>
      <c r="K2165" s="124"/>
      <c r="L2165" s="124"/>
      <c r="M2165" s="124"/>
      <c r="N2165" s="213">
        <v>0</v>
      </c>
      <c r="O2165" s="213">
        <v>49</v>
      </c>
      <c r="P2165" s="124" t="s">
        <v>1315</v>
      </c>
    </row>
    <row r="2166" spans="1:16" ht="51">
      <c r="A2166" s="266" t="s">
        <v>619</v>
      </c>
      <c r="B2166" s="124"/>
      <c r="C2166" s="125" t="s">
        <v>713</v>
      </c>
      <c r="D2166" s="119">
        <v>43146</v>
      </c>
      <c r="E2166" s="120" t="s">
        <v>4795</v>
      </c>
      <c r="F2166" s="120" t="s">
        <v>3</v>
      </c>
      <c r="G2166" s="120">
        <v>1597198</v>
      </c>
      <c r="H2166" s="124"/>
      <c r="I2166" s="128" t="s">
        <v>5780</v>
      </c>
      <c r="J2166" s="124"/>
      <c r="K2166" s="124"/>
      <c r="L2166" s="124"/>
      <c r="M2166" s="124"/>
      <c r="N2166" s="213">
        <v>0</v>
      </c>
      <c r="O2166" s="213">
        <v>2000</v>
      </c>
      <c r="P2166" s="124" t="s">
        <v>1315</v>
      </c>
    </row>
    <row r="2167" spans="1:16" ht="51">
      <c r="A2167" s="266">
        <v>591</v>
      </c>
      <c r="B2167" s="124"/>
      <c r="C2167" s="125" t="s">
        <v>861</v>
      </c>
      <c r="D2167" s="119">
        <v>43146</v>
      </c>
      <c r="E2167" s="120" t="s">
        <v>4796</v>
      </c>
      <c r="F2167" s="120" t="s">
        <v>3</v>
      </c>
      <c r="G2167" s="120">
        <v>1597213</v>
      </c>
      <c r="H2167" s="124"/>
      <c r="I2167" s="128" t="s">
        <v>5781</v>
      </c>
      <c r="J2167" s="124"/>
      <c r="K2167" s="124"/>
      <c r="L2167" s="124"/>
      <c r="M2167" s="124"/>
      <c r="N2167" s="213">
        <v>0</v>
      </c>
      <c r="O2167" s="213">
        <v>306.67</v>
      </c>
      <c r="P2167" s="124" t="s">
        <v>1315</v>
      </c>
    </row>
    <row r="2168" spans="1:16" ht="63.75">
      <c r="A2168" s="266" t="s">
        <v>619</v>
      </c>
      <c r="B2168" s="124"/>
      <c r="C2168" s="125" t="s">
        <v>713</v>
      </c>
      <c r="D2168" s="119">
        <v>43146</v>
      </c>
      <c r="E2168" s="120" t="s">
        <v>4797</v>
      </c>
      <c r="F2168" s="120" t="s">
        <v>3</v>
      </c>
      <c r="G2168" s="120">
        <v>1597220</v>
      </c>
      <c r="H2168" s="124"/>
      <c r="I2168" s="128" t="s">
        <v>5782</v>
      </c>
      <c r="J2168" s="124"/>
      <c r="K2168" s="124"/>
      <c r="L2168" s="124"/>
      <c r="M2168" s="124"/>
      <c r="N2168" s="213">
        <v>0</v>
      </c>
      <c r="O2168" s="213">
        <v>371</v>
      </c>
      <c r="P2168" s="124" t="s">
        <v>1315</v>
      </c>
    </row>
    <row r="2169" spans="1:16" ht="51">
      <c r="A2169" s="266">
        <v>20</v>
      </c>
      <c r="B2169" s="124"/>
      <c r="C2169" s="125" t="s">
        <v>693</v>
      </c>
      <c r="D2169" s="119">
        <v>43146</v>
      </c>
      <c r="E2169" s="120" t="s">
        <v>4798</v>
      </c>
      <c r="F2169" s="120" t="s">
        <v>3</v>
      </c>
      <c r="G2169" s="120">
        <v>1597230</v>
      </c>
      <c r="H2169" s="124"/>
      <c r="I2169" s="128" t="s">
        <v>5783</v>
      </c>
      <c r="J2169" s="124"/>
      <c r="K2169" s="124"/>
      <c r="L2169" s="124"/>
      <c r="M2169" s="124"/>
      <c r="N2169" s="213">
        <v>0</v>
      </c>
      <c r="O2169" s="213">
        <v>140</v>
      </c>
      <c r="P2169" s="124" t="s">
        <v>1315</v>
      </c>
    </row>
    <row r="2170" spans="1:16" ht="51">
      <c r="A2170" s="266" t="s">
        <v>619</v>
      </c>
      <c r="B2170" s="124"/>
      <c r="C2170" s="125" t="s">
        <v>713</v>
      </c>
      <c r="D2170" s="119">
        <v>43146</v>
      </c>
      <c r="E2170" s="120" t="s">
        <v>4799</v>
      </c>
      <c r="F2170" s="120" t="s">
        <v>3</v>
      </c>
      <c r="G2170" s="120">
        <v>1597251</v>
      </c>
      <c r="H2170" s="124"/>
      <c r="I2170" s="128" t="s">
        <v>5784</v>
      </c>
      <c r="J2170" s="124"/>
      <c r="K2170" s="124"/>
      <c r="L2170" s="124"/>
      <c r="M2170" s="124"/>
      <c r="N2170" s="213">
        <v>0</v>
      </c>
      <c r="O2170" s="213">
        <v>140</v>
      </c>
      <c r="P2170" s="124" t="s">
        <v>1315</v>
      </c>
    </row>
    <row r="2171" spans="1:16" ht="51">
      <c r="A2171" s="266" t="s">
        <v>619</v>
      </c>
      <c r="B2171" s="124"/>
      <c r="C2171" s="125" t="s">
        <v>713</v>
      </c>
      <c r="D2171" s="119">
        <v>43146</v>
      </c>
      <c r="E2171" s="120" t="s">
        <v>4800</v>
      </c>
      <c r="F2171" s="120" t="s">
        <v>3</v>
      </c>
      <c r="G2171" s="120">
        <v>1597253</v>
      </c>
      <c r="H2171" s="124"/>
      <c r="I2171" s="128" t="s">
        <v>5785</v>
      </c>
      <c r="J2171" s="124"/>
      <c r="K2171" s="124"/>
      <c r="L2171" s="124"/>
      <c r="M2171" s="124"/>
      <c r="N2171" s="213">
        <v>0</v>
      </c>
      <c r="O2171" s="213">
        <v>140</v>
      </c>
      <c r="P2171" s="124" t="s">
        <v>1315</v>
      </c>
    </row>
    <row r="2172" spans="1:16" ht="51">
      <c r="A2172" s="266" t="s">
        <v>619</v>
      </c>
      <c r="B2172" s="124"/>
      <c r="C2172" s="125" t="s">
        <v>713</v>
      </c>
      <c r="D2172" s="119">
        <v>43146</v>
      </c>
      <c r="E2172" s="120" t="s">
        <v>4801</v>
      </c>
      <c r="F2172" s="120" t="s">
        <v>3</v>
      </c>
      <c r="G2172" s="120">
        <v>1597255</v>
      </c>
      <c r="H2172" s="124"/>
      <c r="I2172" s="128" t="s">
        <v>5786</v>
      </c>
      <c r="J2172" s="124"/>
      <c r="K2172" s="124"/>
      <c r="L2172" s="124"/>
      <c r="M2172" s="124"/>
      <c r="N2172" s="213">
        <v>0</v>
      </c>
      <c r="O2172" s="213">
        <v>140</v>
      </c>
      <c r="P2172" s="124" t="s">
        <v>1315</v>
      </c>
    </row>
    <row r="2173" spans="1:16" ht="51">
      <c r="A2173" s="266" t="s">
        <v>619</v>
      </c>
      <c r="B2173" s="124"/>
      <c r="C2173" s="125" t="s">
        <v>713</v>
      </c>
      <c r="D2173" s="119">
        <v>43146</v>
      </c>
      <c r="E2173" s="120" t="s">
        <v>4802</v>
      </c>
      <c r="F2173" s="120" t="s">
        <v>3</v>
      </c>
      <c r="G2173" s="120">
        <v>1597265</v>
      </c>
      <c r="H2173" s="124"/>
      <c r="I2173" s="128" t="s">
        <v>5787</v>
      </c>
      <c r="J2173" s="124"/>
      <c r="K2173" s="124"/>
      <c r="L2173" s="124"/>
      <c r="M2173" s="124"/>
      <c r="N2173" s="213">
        <v>0</v>
      </c>
      <c r="O2173" s="213">
        <v>470</v>
      </c>
      <c r="P2173" s="124" t="s">
        <v>1315</v>
      </c>
    </row>
    <row r="2174" spans="1:16" ht="51">
      <c r="A2174" s="266" t="s">
        <v>619</v>
      </c>
      <c r="B2174" s="124"/>
      <c r="C2174" s="125" t="s">
        <v>713</v>
      </c>
      <c r="D2174" s="119">
        <v>43146</v>
      </c>
      <c r="E2174" s="120" t="s">
        <v>4803</v>
      </c>
      <c r="F2174" s="120" t="s">
        <v>3</v>
      </c>
      <c r="G2174" s="120">
        <v>1597268</v>
      </c>
      <c r="H2174" s="124"/>
      <c r="I2174" s="128" t="s">
        <v>5788</v>
      </c>
      <c r="J2174" s="124"/>
      <c r="K2174" s="124"/>
      <c r="L2174" s="124"/>
      <c r="M2174" s="124"/>
      <c r="N2174" s="213">
        <v>0</v>
      </c>
      <c r="O2174" s="213">
        <v>4200</v>
      </c>
      <c r="P2174" s="124" t="s">
        <v>1315</v>
      </c>
    </row>
    <row r="2175" spans="1:16" ht="51">
      <c r="A2175" s="266">
        <v>342</v>
      </c>
      <c r="B2175" s="124"/>
      <c r="C2175" s="125" t="s">
        <v>816</v>
      </c>
      <c r="D2175" s="119">
        <v>43146</v>
      </c>
      <c r="E2175" s="120" t="s">
        <v>4804</v>
      </c>
      <c r="F2175" s="120" t="s">
        <v>3</v>
      </c>
      <c r="G2175" s="120">
        <v>1597279</v>
      </c>
      <c r="H2175" s="124"/>
      <c r="I2175" s="128" t="s">
        <v>5789</v>
      </c>
      <c r="J2175" s="124"/>
      <c r="K2175" s="124"/>
      <c r="L2175" s="124"/>
      <c r="M2175" s="124"/>
      <c r="N2175" s="213">
        <v>0</v>
      </c>
      <c r="O2175" s="213">
        <v>1.5</v>
      </c>
      <c r="P2175" s="124" t="s">
        <v>1315</v>
      </c>
    </row>
    <row r="2176" spans="1:16" ht="63.75">
      <c r="A2176" s="266">
        <v>25</v>
      </c>
      <c r="B2176" s="124"/>
      <c r="C2176" s="125" t="s">
        <v>694</v>
      </c>
      <c r="D2176" s="119">
        <v>43147</v>
      </c>
      <c r="E2176" s="120" t="s">
        <v>4805</v>
      </c>
      <c r="F2176" s="120" t="s">
        <v>3</v>
      </c>
      <c r="G2176" s="120">
        <v>1597436</v>
      </c>
      <c r="H2176" s="124"/>
      <c r="I2176" s="128" t="s">
        <v>5790</v>
      </c>
      <c r="J2176" s="124"/>
      <c r="K2176" s="124"/>
      <c r="L2176" s="124"/>
      <c r="M2176" s="124"/>
      <c r="N2176" s="213">
        <v>0</v>
      </c>
      <c r="O2176" s="213">
        <v>189503.59</v>
      </c>
      <c r="P2176" s="124" t="s">
        <v>1315</v>
      </c>
    </row>
    <row r="2177" spans="1:16" ht="51">
      <c r="A2177" s="266" t="s">
        <v>619</v>
      </c>
      <c r="B2177" s="124"/>
      <c r="C2177" s="125" t="s">
        <v>713</v>
      </c>
      <c r="D2177" s="119">
        <v>43147</v>
      </c>
      <c r="E2177" s="120" t="s">
        <v>4806</v>
      </c>
      <c r="F2177" s="120" t="s">
        <v>3</v>
      </c>
      <c r="G2177" s="120">
        <v>1597484</v>
      </c>
      <c r="H2177" s="124"/>
      <c r="I2177" s="128" t="s">
        <v>5791</v>
      </c>
      <c r="J2177" s="124"/>
      <c r="K2177" s="124"/>
      <c r="L2177" s="124"/>
      <c r="M2177" s="124"/>
      <c r="N2177" s="213">
        <v>0</v>
      </c>
      <c r="O2177" s="213">
        <v>3429.49</v>
      </c>
      <c r="P2177" s="124" t="s">
        <v>1315</v>
      </c>
    </row>
    <row r="2178" spans="1:16" ht="51">
      <c r="A2178" s="266" t="s">
        <v>619</v>
      </c>
      <c r="B2178" s="124"/>
      <c r="C2178" s="125" t="s">
        <v>713</v>
      </c>
      <c r="D2178" s="119">
        <v>43147</v>
      </c>
      <c r="E2178" s="120" t="s">
        <v>4807</v>
      </c>
      <c r="F2178" s="120" t="s">
        <v>3</v>
      </c>
      <c r="G2178" s="120">
        <v>1597486</v>
      </c>
      <c r="H2178" s="124"/>
      <c r="I2178" s="128" t="s">
        <v>5792</v>
      </c>
      <c r="J2178" s="124"/>
      <c r="K2178" s="124"/>
      <c r="L2178" s="124"/>
      <c r="M2178" s="124"/>
      <c r="N2178" s="213">
        <v>0</v>
      </c>
      <c r="O2178" s="213">
        <v>2186.5700000000002</v>
      </c>
      <c r="P2178" s="124" t="s">
        <v>1315</v>
      </c>
    </row>
    <row r="2179" spans="1:16" ht="51">
      <c r="A2179" s="266" t="s">
        <v>619</v>
      </c>
      <c r="B2179" s="124"/>
      <c r="C2179" s="125" t="s">
        <v>713</v>
      </c>
      <c r="D2179" s="119">
        <v>43147</v>
      </c>
      <c r="E2179" s="120" t="s">
        <v>4808</v>
      </c>
      <c r="F2179" s="120" t="s">
        <v>3</v>
      </c>
      <c r="G2179" s="120">
        <v>1597489</v>
      </c>
      <c r="H2179" s="124"/>
      <c r="I2179" s="128" t="s">
        <v>5793</v>
      </c>
      <c r="J2179" s="124"/>
      <c r="K2179" s="124"/>
      <c r="L2179" s="124"/>
      <c r="M2179" s="124"/>
      <c r="N2179" s="213">
        <v>0</v>
      </c>
      <c r="O2179" s="213">
        <v>2623.24</v>
      </c>
      <c r="P2179" s="124" t="s">
        <v>1315</v>
      </c>
    </row>
    <row r="2180" spans="1:16" ht="51">
      <c r="A2180" s="266" t="s">
        <v>619</v>
      </c>
      <c r="B2180" s="124"/>
      <c r="C2180" s="125" t="s">
        <v>713</v>
      </c>
      <c r="D2180" s="119">
        <v>43147</v>
      </c>
      <c r="E2180" s="120" t="s">
        <v>4809</v>
      </c>
      <c r="F2180" s="120" t="s">
        <v>3</v>
      </c>
      <c r="G2180" s="120">
        <v>1597491</v>
      </c>
      <c r="H2180" s="124"/>
      <c r="I2180" s="128" t="s">
        <v>5794</v>
      </c>
      <c r="J2180" s="124"/>
      <c r="K2180" s="124"/>
      <c r="L2180" s="124"/>
      <c r="M2180" s="124"/>
      <c r="N2180" s="213">
        <v>0</v>
      </c>
      <c r="O2180" s="213">
        <v>5243.24</v>
      </c>
      <c r="P2180" s="124" t="s">
        <v>1315</v>
      </c>
    </row>
    <row r="2181" spans="1:16" ht="63.75">
      <c r="A2181" s="266">
        <v>290</v>
      </c>
      <c r="B2181" s="124"/>
      <c r="C2181" s="125" t="s">
        <v>793</v>
      </c>
      <c r="D2181" s="119">
        <v>43147</v>
      </c>
      <c r="E2181" s="120" t="s">
        <v>4810</v>
      </c>
      <c r="F2181" s="120" t="s">
        <v>3</v>
      </c>
      <c r="G2181" s="120">
        <v>1597498</v>
      </c>
      <c r="H2181" s="124"/>
      <c r="I2181" s="128" t="s">
        <v>5795</v>
      </c>
      <c r="J2181" s="124"/>
      <c r="K2181" s="124"/>
      <c r="L2181" s="124"/>
      <c r="M2181" s="124"/>
      <c r="N2181" s="213">
        <v>0</v>
      </c>
      <c r="O2181" s="213">
        <v>86944.85</v>
      </c>
      <c r="P2181" s="124" t="s">
        <v>1315</v>
      </c>
    </row>
    <row r="2182" spans="1:16" ht="51">
      <c r="A2182" s="266">
        <v>290</v>
      </c>
      <c r="B2182" s="124"/>
      <c r="C2182" s="125" t="s">
        <v>793</v>
      </c>
      <c r="D2182" s="119">
        <v>43147</v>
      </c>
      <c r="E2182" s="120" t="s">
        <v>4811</v>
      </c>
      <c r="F2182" s="120" t="s">
        <v>3</v>
      </c>
      <c r="G2182" s="120">
        <v>1597504</v>
      </c>
      <c r="H2182" s="124"/>
      <c r="I2182" s="128" t="s">
        <v>5796</v>
      </c>
      <c r="J2182" s="124"/>
      <c r="K2182" s="124"/>
      <c r="L2182" s="124"/>
      <c r="M2182" s="124"/>
      <c r="N2182" s="213">
        <v>0</v>
      </c>
      <c r="O2182" s="213">
        <v>450</v>
      </c>
      <c r="P2182" s="124" t="s">
        <v>1315</v>
      </c>
    </row>
    <row r="2183" spans="1:16" ht="51">
      <c r="A2183" s="266">
        <v>206</v>
      </c>
      <c r="B2183" s="124"/>
      <c r="C2183" s="125" t="s">
        <v>758</v>
      </c>
      <c r="D2183" s="119">
        <v>43147</v>
      </c>
      <c r="E2183" s="120" t="s">
        <v>4812</v>
      </c>
      <c r="F2183" s="120" t="s">
        <v>3</v>
      </c>
      <c r="G2183" s="120">
        <v>1597513</v>
      </c>
      <c r="H2183" s="124"/>
      <c r="I2183" s="128" t="s">
        <v>5797</v>
      </c>
      <c r="J2183" s="124"/>
      <c r="K2183" s="124"/>
      <c r="L2183" s="124"/>
      <c r="M2183" s="124"/>
      <c r="N2183" s="213">
        <v>0</v>
      </c>
      <c r="O2183" s="213">
        <v>25788</v>
      </c>
      <c r="P2183" s="124" t="s">
        <v>1315</v>
      </c>
    </row>
    <row r="2184" spans="1:16" ht="51">
      <c r="A2184" s="266">
        <v>206</v>
      </c>
      <c r="B2184" s="124"/>
      <c r="C2184" s="125" t="s">
        <v>758</v>
      </c>
      <c r="D2184" s="119">
        <v>43147</v>
      </c>
      <c r="E2184" s="120" t="s">
        <v>4813</v>
      </c>
      <c r="F2184" s="120" t="s">
        <v>3</v>
      </c>
      <c r="G2184" s="120">
        <v>1597514</v>
      </c>
      <c r="H2184" s="124"/>
      <c r="I2184" s="128" t="s">
        <v>5798</v>
      </c>
      <c r="J2184" s="124"/>
      <c r="K2184" s="124"/>
      <c r="L2184" s="124"/>
      <c r="M2184" s="124"/>
      <c r="N2184" s="213">
        <v>0</v>
      </c>
      <c r="O2184" s="213">
        <v>21490</v>
      </c>
      <c r="P2184" s="124" t="s">
        <v>1315</v>
      </c>
    </row>
    <row r="2185" spans="1:16" ht="63.75">
      <c r="A2185" s="266">
        <v>310</v>
      </c>
      <c r="B2185" s="124"/>
      <c r="C2185" s="125" t="s">
        <v>807</v>
      </c>
      <c r="D2185" s="119">
        <v>43147</v>
      </c>
      <c r="E2185" s="120" t="s">
        <v>4814</v>
      </c>
      <c r="F2185" s="120" t="s">
        <v>3</v>
      </c>
      <c r="G2185" s="120">
        <v>1597532</v>
      </c>
      <c r="H2185" s="124"/>
      <c r="I2185" s="128" t="s">
        <v>5799</v>
      </c>
      <c r="J2185" s="124"/>
      <c r="K2185" s="124"/>
      <c r="L2185" s="124"/>
      <c r="M2185" s="124"/>
      <c r="N2185" s="213">
        <v>0</v>
      </c>
      <c r="O2185" s="213">
        <v>1372.7</v>
      </c>
      <c r="P2185" s="124" t="s">
        <v>1315</v>
      </c>
    </row>
    <row r="2186" spans="1:16" ht="51">
      <c r="A2186" s="266" t="s">
        <v>619</v>
      </c>
      <c r="B2186" s="124"/>
      <c r="C2186" s="125" t="s">
        <v>713</v>
      </c>
      <c r="D2186" s="119">
        <v>43147</v>
      </c>
      <c r="E2186" s="120" t="s">
        <v>4815</v>
      </c>
      <c r="F2186" s="120" t="s">
        <v>3</v>
      </c>
      <c r="G2186" s="120">
        <v>1597408</v>
      </c>
      <c r="H2186" s="124"/>
      <c r="I2186" s="128" t="s">
        <v>5800</v>
      </c>
      <c r="J2186" s="124"/>
      <c r="K2186" s="124"/>
      <c r="L2186" s="124"/>
      <c r="M2186" s="124"/>
      <c r="N2186" s="213">
        <v>0</v>
      </c>
      <c r="O2186" s="213">
        <v>140</v>
      </c>
      <c r="P2186" s="124" t="s">
        <v>1315</v>
      </c>
    </row>
    <row r="2187" spans="1:16" ht="51">
      <c r="A2187" s="266" t="s">
        <v>619</v>
      </c>
      <c r="B2187" s="124"/>
      <c r="C2187" s="125" t="s">
        <v>713</v>
      </c>
      <c r="D2187" s="119">
        <v>43147</v>
      </c>
      <c r="E2187" s="120" t="s">
        <v>4816</v>
      </c>
      <c r="F2187" s="120" t="s">
        <v>3</v>
      </c>
      <c r="G2187" s="120">
        <v>1597409</v>
      </c>
      <c r="H2187" s="124"/>
      <c r="I2187" s="128" t="s">
        <v>5801</v>
      </c>
      <c r="J2187" s="124"/>
      <c r="K2187" s="124"/>
      <c r="L2187" s="124"/>
      <c r="M2187" s="124"/>
      <c r="N2187" s="213">
        <v>0</v>
      </c>
      <c r="O2187" s="213">
        <v>140</v>
      </c>
      <c r="P2187" s="124" t="s">
        <v>1315</v>
      </c>
    </row>
    <row r="2188" spans="1:16" ht="51">
      <c r="A2188" s="266" t="s">
        <v>619</v>
      </c>
      <c r="B2188" s="124"/>
      <c r="C2188" s="125" t="s">
        <v>713</v>
      </c>
      <c r="D2188" s="119">
        <v>43147</v>
      </c>
      <c r="E2188" s="120" t="s">
        <v>4817</v>
      </c>
      <c r="F2188" s="120" t="s">
        <v>3</v>
      </c>
      <c r="G2188" s="120">
        <v>1597410</v>
      </c>
      <c r="H2188" s="124"/>
      <c r="I2188" s="128" t="s">
        <v>5802</v>
      </c>
      <c r="J2188" s="124"/>
      <c r="K2188" s="124"/>
      <c r="L2188" s="124"/>
      <c r="M2188" s="124"/>
      <c r="N2188" s="213">
        <v>0</v>
      </c>
      <c r="O2188" s="213">
        <v>140</v>
      </c>
      <c r="P2188" s="124" t="s">
        <v>1315</v>
      </c>
    </row>
    <row r="2189" spans="1:16" ht="51">
      <c r="A2189" s="266" t="s">
        <v>619</v>
      </c>
      <c r="B2189" s="124"/>
      <c r="C2189" s="125" t="s">
        <v>713</v>
      </c>
      <c r="D2189" s="119">
        <v>43147</v>
      </c>
      <c r="E2189" s="120" t="s">
        <v>4818</v>
      </c>
      <c r="F2189" s="120" t="s">
        <v>3</v>
      </c>
      <c r="G2189" s="120">
        <v>1597411</v>
      </c>
      <c r="H2189" s="124"/>
      <c r="I2189" s="128" t="s">
        <v>5803</v>
      </c>
      <c r="J2189" s="124"/>
      <c r="K2189" s="124"/>
      <c r="L2189" s="124"/>
      <c r="M2189" s="124"/>
      <c r="N2189" s="213">
        <v>0</v>
      </c>
      <c r="O2189" s="213">
        <v>140</v>
      </c>
      <c r="P2189" s="124" t="s">
        <v>1315</v>
      </c>
    </row>
    <row r="2190" spans="1:16" ht="51">
      <c r="A2190" s="266" t="s">
        <v>619</v>
      </c>
      <c r="B2190" s="124"/>
      <c r="C2190" s="125" t="s">
        <v>713</v>
      </c>
      <c r="D2190" s="119">
        <v>43147</v>
      </c>
      <c r="E2190" s="120" t="s">
        <v>4819</v>
      </c>
      <c r="F2190" s="120" t="s">
        <v>3</v>
      </c>
      <c r="G2190" s="120">
        <v>1597479</v>
      </c>
      <c r="H2190" s="124"/>
      <c r="I2190" s="128" t="s">
        <v>5804</v>
      </c>
      <c r="J2190" s="124"/>
      <c r="K2190" s="124"/>
      <c r="L2190" s="124"/>
      <c r="M2190" s="124"/>
      <c r="N2190" s="213">
        <v>0</v>
      </c>
      <c r="O2190" s="213">
        <v>140</v>
      </c>
      <c r="P2190" s="124" t="s">
        <v>1315</v>
      </c>
    </row>
    <row r="2191" spans="1:16" ht="51">
      <c r="A2191" s="266" t="s">
        <v>619</v>
      </c>
      <c r="B2191" s="124"/>
      <c r="C2191" s="125" t="s">
        <v>713</v>
      </c>
      <c r="D2191" s="119">
        <v>43147</v>
      </c>
      <c r="E2191" s="120" t="s">
        <v>4820</v>
      </c>
      <c r="F2191" s="120" t="s">
        <v>3</v>
      </c>
      <c r="G2191" s="120">
        <v>1597493</v>
      </c>
      <c r="H2191" s="124"/>
      <c r="I2191" s="128" t="s">
        <v>5806</v>
      </c>
      <c r="J2191" s="124"/>
      <c r="K2191" s="124"/>
      <c r="L2191" s="124"/>
      <c r="M2191" s="124"/>
      <c r="N2191" s="213">
        <v>0</v>
      </c>
      <c r="O2191" s="213">
        <v>2545</v>
      </c>
      <c r="P2191" s="124" t="s">
        <v>1315</v>
      </c>
    </row>
    <row r="2192" spans="1:16" ht="63.75">
      <c r="A2192" s="266">
        <v>310</v>
      </c>
      <c r="B2192" s="124"/>
      <c r="C2192" s="125" t="s">
        <v>807</v>
      </c>
      <c r="D2192" s="119">
        <v>43147</v>
      </c>
      <c r="E2192" s="120" t="s">
        <v>4821</v>
      </c>
      <c r="F2192" s="120" t="s">
        <v>3</v>
      </c>
      <c r="G2192" s="120">
        <v>1597534</v>
      </c>
      <c r="H2192" s="124"/>
      <c r="I2192" s="128" t="s">
        <v>5807</v>
      </c>
      <c r="J2192" s="124"/>
      <c r="K2192" s="124"/>
      <c r="L2192" s="124"/>
      <c r="M2192" s="124"/>
      <c r="N2192" s="213">
        <v>0</v>
      </c>
      <c r="O2192" s="213">
        <v>120</v>
      </c>
      <c r="P2192" s="124" t="s">
        <v>1315</v>
      </c>
    </row>
    <row r="2193" spans="1:16" ht="38.25">
      <c r="A2193" s="266">
        <v>70</v>
      </c>
      <c r="B2193" s="124"/>
      <c r="C2193" s="125" t="s">
        <v>705</v>
      </c>
      <c r="D2193" s="119">
        <v>43147</v>
      </c>
      <c r="E2193" s="120" t="s">
        <v>4822</v>
      </c>
      <c r="F2193" s="120" t="s">
        <v>3</v>
      </c>
      <c r="G2193" s="120">
        <v>1597536</v>
      </c>
      <c r="H2193" s="124"/>
      <c r="I2193" s="128" t="s">
        <v>5808</v>
      </c>
      <c r="J2193" s="124"/>
      <c r="K2193" s="124"/>
      <c r="L2193" s="124"/>
      <c r="M2193" s="124"/>
      <c r="N2193" s="213">
        <v>0</v>
      </c>
      <c r="O2193" s="213">
        <v>438.53</v>
      </c>
      <c r="P2193" s="124" t="s">
        <v>1315</v>
      </c>
    </row>
    <row r="2194" spans="1:16" ht="38.25">
      <c r="A2194" s="266">
        <v>70</v>
      </c>
      <c r="B2194" s="124"/>
      <c r="C2194" s="125" t="s">
        <v>705</v>
      </c>
      <c r="D2194" s="119">
        <v>43147</v>
      </c>
      <c r="E2194" s="120" t="s">
        <v>4823</v>
      </c>
      <c r="F2194" s="120" t="s">
        <v>3</v>
      </c>
      <c r="G2194" s="120">
        <v>1597538</v>
      </c>
      <c r="H2194" s="124"/>
      <c r="I2194" s="128" t="s">
        <v>5808</v>
      </c>
      <c r="J2194" s="124"/>
      <c r="K2194" s="124"/>
      <c r="L2194" s="124"/>
      <c r="M2194" s="124"/>
      <c r="N2194" s="213">
        <v>0</v>
      </c>
      <c r="O2194" s="213">
        <v>156.03</v>
      </c>
      <c r="P2194" s="124" t="s">
        <v>1315</v>
      </c>
    </row>
    <row r="2195" spans="1:16" ht="38.25">
      <c r="A2195" s="266">
        <v>70</v>
      </c>
      <c r="B2195" s="124"/>
      <c r="C2195" s="125" t="s">
        <v>705</v>
      </c>
      <c r="D2195" s="119">
        <v>43147</v>
      </c>
      <c r="E2195" s="120" t="s">
        <v>4824</v>
      </c>
      <c r="F2195" s="120" t="s">
        <v>3</v>
      </c>
      <c r="G2195" s="120">
        <v>1597540</v>
      </c>
      <c r="H2195" s="124"/>
      <c r="I2195" s="128" t="s">
        <v>5808</v>
      </c>
      <c r="J2195" s="124"/>
      <c r="K2195" s="124"/>
      <c r="L2195" s="124"/>
      <c r="M2195" s="124"/>
      <c r="N2195" s="213">
        <v>0</v>
      </c>
      <c r="O2195" s="213">
        <v>156.03</v>
      </c>
      <c r="P2195" s="124" t="s">
        <v>1315</v>
      </c>
    </row>
    <row r="2196" spans="1:16" ht="51">
      <c r="A2196" s="266">
        <v>48</v>
      </c>
      <c r="B2196" s="124"/>
      <c r="C2196" s="125" t="s">
        <v>700</v>
      </c>
      <c r="D2196" s="119">
        <v>43147</v>
      </c>
      <c r="E2196" s="120" t="s">
        <v>4825</v>
      </c>
      <c r="F2196" s="120" t="s">
        <v>3</v>
      </c>
      <c r="G2196" s="120">
        <v>1597561</v>
      </c>
      <c r="H2196" s="124"/>
      <c r="I2196" s="128" t="s">
        <v>5809</v>
      </c>
      <c r="J2196" s="124"/>
      <c r="K2196" s="124"/>
      <c r="L2196" s="124"/>
      <c r="M2196" s="124"/>
      <c r="N2196" s="213">
        <v>0</v>
      </c>
      <c r="O2196" s="213">
        <v>20384</v>
      </c>
      <c r="P2196" s="124" t="s">
        <v>1315</v>
      </c>
    </row>
    <row r="2197" spans="1:16" ht="51">
      <c r="A2197" s="266" t="s">
        <v>619</v>
      </c>
      <c r="B2197" s="124"/>
      <c r="C2197" s="125" t="s">
        <v>713</v>
      </c>
      <c r="D2197" s="119">
        <v>43147</v>
      </c>
      <c r="E2197" s="120" t="s">
        <v>4826</v>
      </c>
      <c r="F2197" s="120" t="s">
        <v>3</v>
      </c>
      <c r="G2197" s="120">
        <v>1597564</v>
      </c>
      <c r="H2197" s="124"/>
      <c r="I2197" s="128" t="s">
        <v>5810</v>
      </c>
      <c r="J2197" s="124"/>
      <c r="K2197" s="124"/>
      <c r="L2197" s="124"/>
      <c r="M2197" s="124"/>
      <c r="N2197" s="213">
        <v>0</v>
      </c>
      <c r="O2197" s="213">
        <v>969</v>
      </c>
      <c r="P2197" s="124" t="s">
        <v>1315</v>
      </c>
    </row>
    <row r="2198" spans="1:16" ht="51">
      <c r="A2198" s="266" t="s">
        <v>619</v>
      </c>
      <c r="B2198" s="124"/>
      <c r="C2198" s="125" t="s">
        <v>713</v>
      </c>
      <c r="D2198" s="119">
        <v>43147</v>
      </c>
      <c r="E2198" s="120" t="s">
        <v>4827</v>
      </c>
      <c r="F2198" s="120" t="s">
        <v>3</v>
      </c>
      <c r="G2198" s="120">
        <v>1597569</v>
      </c>
      <c r="H2198" s="124"/>
      <c r="I2198" s="128" t="s">
        <v>5811</v>
      </c>
      <c r="J2198" s="124"/>
      <c r="K2198" s="124"/>
      <c r="L2198" s="124"/>
      <c r="M2198" s="124"/>
      <c r="N2198" s="213">
        <v>0</v>
      </c>
      <c r="O2198" s="213">
        <v>500</v>
      </c>
      <c r="P2198" s="124" t="s">
        <v>1315</v>
      </c>
    </row>
    <row r="2199" spans="1:16" ht="38.25">
      <c r="A2199" s="266">
        <v>290</v>
      </c>
      <c r="B2199" s="124"/>
      <c r="C2199" s="125" t="s">
        <v>793</v>
      </c>
      <c r="D2199" s="119">
        <v>43147</v>
      </c>
      <c r="E2199" s="120" t="s">
        <v>4828</v>
      </c>
      <c r="F2199" s="120" t="s">
        <v>3</v>
      </c>
      <c r="G2199" s="120">
        <v>1597572</v>
      </c>
      <c r="H2199" s="124"/>
      <c r="I2199" s="128" t="s">
        <v>5812</v>
      </c>
      <c r="J2199" s="124"/>
      <c r="K2199" s="124"/>
      <c r="L2199" s="124"/>
      <c r="M2199" s="124"/>
      <c r="N2199" s="213">
        <v>0</v>
      </c>
      <c r="O2199" s="213">
        <v>859</v>
      </c>
      <c r="P2199" s="124" t="s">
        <v>1315</v>
      </c>
    </row>
    <row r="2200" spans="1:16" ht="51">
      <c r="A2200" s="266" t="s">
        <v>619</v>
      </c>
      <c r="B2200" s="124"/>
      <c r="C2200" s="125" t="s">
        <v>713</v>
      </c>
      <c r="D2200" s="119">
        <v>43147</v>
      </c>
      <c r="E2200" s="120" t="s">
        <v>4829</v>
      </c>
      <c r="F2200" s="120" t="s">
        <v>3</v>
      </c>
      <c r="G2200" s="120">
        <v>1597588</v>
      </c>
      <c r="H2200" s="124"/>
      <c r="I2200" s="128" t="s">
        <v>5813</v>
      </c>
      <c r="J2200" s="124"/>
      <c r="K2200" s="124"/>
      <c r="L2200" s="124"/>
      <c r="M2200" s="124"/>
      <c r="N2200" s="213">
        <v>0</v>
      </c>
      <c r="O2200" s="213">
        <v>35</v>
      </c>
      <c r="P2200" s="124" t="s">
        <v>1315</v>
      </c>
    </row>
    <row r="2201" spans="1:16" ht="51">
      <c r="A2201" s="266" t="s">
        <v>619</v>
      </c>
      <c r="B2201" s="124"/>
      <c r="C2201" s="125" t="s">
        <v>713</v>
      </c>
      <c r="D2201" s="119">
        <v>43147</v>
      </c>
      <c r="E2201" s="120" t="s">
        <v>4830</v>
      </c>
      <c r="F2201" s="120" t="s">
        <v>3</v>
      </c>
      <c r="G2201" s="120">
        <v>1597593</v>
      </c>
      <c r="H2201" s="124"/>
      <c r="I2201" s="128" t="s">
        <v>5814</v>
      </c>
      <c r="J2201" s="124"/>
      <c r="K2201" s="124"/>
      <c r="L2201" s="124"/>
      <c r="M2201" s="124"/>
      <c r="N2201" s="213">
        <v>0</v>
      </c>
      <c r="O2201" s="213">
        <v>140</v>
      </c>
      <c r="P2201" s="124" t="s">
        <v>1315</v>
      </c>
    </row>
    <row r="2202" spans="1:16" ht="51">
      <c r="A2202" s="266" t="s">
        <v>619</v>
      </c>
      <c r="B2202" s="124"/>
      <c r="C2202" s="125" t="s">
        <v>713</v>
      </c>
      <c r="D2202" s="119">
        <v>43147</v>
      </c>
      <c r="E2202" s="120" t="s">
        <v>4831</v>
      </c>
      <c r="F2202" s="120" t="s">
        <v>3</v>
      </c>
      <c r="G2202" s="120">
        <v>1597594</v>
      </c>
      <c r="H2202" s="124"/>
      <c r="I2202" s="128" t="s">
        <v>5815</v>
      </c>
      <c r="J2202" s="124"/>
      <c r="K2202" s="124"/>
      <c r="L2202" s="124"/>
      <c r="M2202" s="124"/>
      <c r="N2202" s="213">
        <v>0</v>
      </c>
      <c r="O2202" s="213">
        <v>140</v>
      </c>
      <c r="P2202" s="124" t="s">
        <v>1315</v>
      </c>
    </row>
    <row r="2203" spans="1:16" ht="51">
      <c r="A2203" s="266" t="s">
        <v>619</v>
      </c>
      <c r="B2203" s="124"/>
      <c r="C2203" s="125" t="s">
        <v>713</v>
      </c>
      <c r="D2203" s="119">
        <v>43147</v>
      </c>
      <c r="E2203" s="120" t="s">
        <v>4832</v>
      </c>
      <c r="F2203" s="120" t="s">
        <v>3</v>
      </c>
      <c r="G2203" s="120">
        <v>1597595</v>
      </c>
      <c r="H2203" s="124"/>
      <c r="I2203" s="128" t="s">
        <v>5816</v>
      </c>
      <c r="J2203" s="124"/>
      <c r="K2203" s="124"/>
      <c r="L2203" s="124"/>
      <c r="M2203" s="124"/>
      <c r="N2203" s="213">
        <v>0</v>
      </c>
      <c r="O2203" s="213">
        <v>140</v>
      </c>
      <c r="P2203" s="124" t="s">
        <v>1315</v>
      </c>
    </row>
    <row r="2204" spans="1:16" ht="51">
      <c r="A2204" s="266">
        <v>52</v>
      </c>
      <c r="B2204" s="124"/>
      <c r="C2204" s="125" t="s">
        <v>703</v>
      </c>
      <c r="D2204" s="119">
        <v>43147</v>
      </c>
      <c r="E2204" s="120" t="s">
        <v>4833</v>
      </c>
      <c r="F2204" s="120" t="s">
        <v>3</v>
      </c>
      <c r="G2204" s="120">
        <v>1597607</v>
      </c>
      <c r="H2204" s="124"/>
      <c r="I2204" s="128" t="s">
        <v>5817</v>
      </c>
      <c r="J2204" s="124"/>
      <c r="K2204" s="124"/>
      <c r="L2204" s="124"/>
      <c r="M2204" s="124"/>
      <c r="N2204" s="213">
        <v>0</v>
      </c>
      <c r="O2204" s="213">
        <v>65.64</v>
      </c>
      <c r="P2204" s="124" t="s">
        <v>1315</v>
      </c>
    </row>
    <row r="2205" spans="1:16" ht="51">
      <c r="A2205" s="266" t="s">
        <v>619</v>
      </c>
      <c r="B2205" s="124"/>
      <c r="C2205" s="125" t="s">
        <v>713</v>
      </c>
      <c r="D2205" s="119">
        <v>43147</v>
      </c>
      <c r="E2205" s="120" t="s">
        <v>4834</v>
      </c>
      <c r="F2205" s="120" t="s">
        <v>3</v>
      </c>
      <c r="G2205" s="120">
        <v>1597658</v>
      </c>
      <c r="H2205" s="124"/>
      <c r="I2205" s="128" t="s">
        <v>5818</v>
      </c>
      <c r="J2205" s="124"/>
      <c r="K2205" s="124"/>
      <c r="L2205" s="124"/>
      <c r="M2205" s="124"/>
      <c r="N2205" s="213">
        <v>0</v>
      </c>
      <c r="O2205" s="213">
        <v>710</v>
      </c>
      <c r="P2205" s="124" t="s">
        <v>1315</v>
      </c>
    </row>
    <row r="2206" spans="1:16" ht="51">
      <c r="A2206" s="266">
        <v>20</v>
      </c>
      <c r="B2206" s="124"/>
      <c r="C2206" s="125" t="s">
        <v>693</v>
      </c>
      <c r="D2206" s="119">
        <v>43147</v>
      </c>
      <c r="E2206" s="120" t="s">
        <v>4835</v>
      </c>
      <c r="F2206" s="120" t="s">
        <v>3</v>
      </c>
      <c r="G2206" s="120">
        <v>1597690</v>
      </c>
      <c r="H2206" s="124"/>
      <c r="I2206" s="128" t="s">
        <v>5819</v>
      </c>
      <c r="J2206" s="124"/>
      <c r="K2206" s="124"/>
      <c r="L2206" s="124"/>
      <c r="M2206" s="124"/>
      <c r="N2206" s="213">
        <v>0</v>
      </c>
      <c r="O2206" s="213">
        <v>200</v>
      </c>
      <c r="P2206" s="124" t="s">
        <v>1315</v>
      </c>
    </row>
    <row r="2207" spans="1:16" ht="51">
      <c r="A2207" s="266">
        <v>46</v>
      </c>
      <c r="B2207" s="124"/>
      <c r="C2207" s="125" t="s">
        <v>698</v>
      </c>
      <c r="D2207" s="119">
        <v>43147</v>
      </c>
      <c r="E2207" s="120" t="s">
        <v>4836</v>
      </c>
      <c r="F2207" s="120" t="s">
        <v>3</v>
      </c>
      <c r="G2207" s="120">
        <v>1597692</v>
      </c>
      <c r="H2207" s="124"/>
      <c r="I2207" s="128" t="s">
        <v>5820</v>
      </c>
      <c r="J2207" s="124"/>
      <c r="K2207" s="124"/>
      <c r="L2207" s="124"/>
      <c r="M2207" s="124"/>
      <c r="N2207" s="213">
        <v>0</v>
      </c>
      <c r="O2207" s="213">
        <v>698.2</v>
      </c>
      <c r="P2207" s="124" t="s">
        <v>1315</v>
      </c>
    </row>
    <row r="2208" spans="1:16" ht="51">
      <c r="A2208" s="266">
        <v>46</v>
      </c>
      <c r="B2208" s="124"/>
      <c r="C2208" s="125" t="s">
        <v>698</v>
      </c>
      <c r="D2208" s="119">
        <v>43147</v>
      </c>
      <c r="E2208" s="120" t="s">
        <v>4837</v>
      </c>
      <c r="F2208" s="120" t="s">
        <v>3</v>
      </c>
      <c r="G2208" s="120">
        <v>1597693</v>
      </c>
      <c r="H2208" s="124"/>
      <c r="I2208" s="128" t="s">
        <v>5821</v>
      </c>
      <c r="J2208" s="124"/>
      <c r="K2208" s="124"/>
      <c r="L2208" s="124"/>
      <c r="M2208" s="124"/>
      <c r="N2208" s="213">
        <v>0</v>
      </c>
      <c r="O2208" s="213">
        <v>2328</v>
      </c>
      <c r="P2208" s="124" t="s">
        <v>1315</v>
      </c>
    </row>
    <row r="2209" spans="1:16" ht="51">
      <c r="A2209" s="266" t="s">
        <v>619</v>
      </c>
      <c r="B2209" s="124"/>
      <c r="C2209" s="125" t="s">
        <v>713</v>
      </c>
      <c r="D2209" s="119">
        <v>43147</v>
      </c>
      <c r="E2209" s="120" t="s">
        <v>4838</v>
      </c>
      <c r="F2209" s="120" t="s">
        <v>3</v>
      </c>
      <c r="G2209" s="120">
        <v>1597704</v>
      </c>
      <c r="H2209" s="124"/>
      <c r="I2209" s="128" t="s">
        <v>5822</v>
      </c>
      <c r="J2209" s="124"/>
      <c r="K2209" s="124"/>
      <c r="L2209" s="124"/>
      <c r="M2209" s="124"/>
      <c r="N2209" s="213">
        <v>0</v>
      </c>
      <c r="O2209" s="213">
        <v>1359.68</v>
      </c>
      <c r="P2209" s="124" t="s">
        <v>1315</v>
      </c>
    </row>
    <row r="2210" spans="1:16" ht="38.25">
      <c r="A2210" s="266">
        <v>47</v>
      </c>
      <c r="B2210" s="124"/>
      <c r="C2210" s="125" t="s">
        <v>699</v>
      </c>
      <c r="D2210" s="119">
        <v>43147</v>
      </c>
      <c r="E2210" s="120" t="s">
        <v>4839</v>
      </c>
      <c r="F2210" s="120" t="s">
        <v>3</v>
      </c>
      <c r="G2210" s="120">
        <v>1597757</v>
      </c>
      <c r="H2210" s="124"/>
      <c r="I2210" s="128" t="s">
        <v>5823</v>
      </c>
      <c r="J2210" s="124"/>
      <c r="K2210" s="124"/>
      <c r="L2210" s="124"/>
      <c r="M2210" s="124"/>
      <c r="N2210" s="213">
        <v>0</v>
      </c>
      <c r="O2210" s="213">
        <v>599.9</v>
      </c>
      <c r="P2210" s="124" t="s">
        <v>1315</v>
      </c>
    </row>
    <row r="2211" spans="1:16" ht="38.25">
      <c r="A2211" s="266">
        <v>206</v>
      </c>
      <c r="B2211" s="124"/>
      <c r="C2211" s="125" t="s">
        <v>758</v>
      </c>
      <c r="D2211" s="119">
        <v>43150</v>
      </c>
      <c r="E2211" s="120" t="s">
        <v>4840</v>
      </c>
      <c r="F2211" s="120" t="s">
        <v>3</v>
      </c>
      <c r="G2211" s="120">
        <v>1598003</v>
      </c>
      <c r="H2211" s="124"/>
      <c r="I2211" s="128" t="s">
        <v>5824</v>
      </c>
      <c r="J2211" s="124"/>
      <c r="K2211" s="124"/>
      <c r="L2211" s="124"/>
      <c r="M2211" s="124"/>
      <c r="N2211" s="213">
        <v>0</v>
      </c>
      <c r="O2211" s="213">
        <v>216</v>
      </c>
      <c r="P2211" s="124" t="s">
        <v>1315</v>
      </c>
    </row>
    <row r="2212" spans="1:16" ht="38.25">
      <c r="A2212" s="266">
        <v>206</v>
      </c>
      <c r="B2212" s="124"/>
      <c r="C2212" s="125" t="s">
        <v>758</v>
      </c>
      <c r="D2212" s="119">
        <v>43150</v>
      </c>
      <c r="E2212" s="120" t="s">
        <v>4841</v>
      </c>
      <c r="F2212" s="120" t="s">
        <v>3</v>
      </c>
      <c r="G2212" s="120">
        <v>1598004</v>
      </c>
      <c r="H2212" s="124"/>
      <c r="I2212" s="128" t="s">
        <v>5825</v>
      </c>
      <c r="J2212" s="124"/>
      <c r="K2212" s="124"/>
      <c r="L2212" s="124"/>
      <c r="M2212" s="124"/>
      <c r="N2212" s="213">
        <v>0</v>
      </c>
      <c r="O2212" s="213">
        <v>504</v>
      </c>
      <c r="P2212" s="124" t="s">
        <v>1315</v>
      </c>
    </row>
    <row r="2213" spans="1:16" ht="51">
      <c r="A2213" s="266" t="s">
        <v>619</v>
      </c>
      <c r="B2213" s="124"/>
      <c r="C2213" s="125" t="s">
        <v>713</v>
      </c>
      <c r="D2213" s="119">
        <v>43150</v>
      </c>
      <c r="E2213" s="120" t="s">
        <v>4842</v>
      </c>
      <c r="F2213" s="120" t="s">
        <v>3</v>
      </c>
      <c r="G2213" s="120">
        <v>1597877</v>
      </c>
      <c r="H2213" s="124"/>
      <c r="I2213" s="128" t="s">
        <v>5826</v>
      </c>
      <c r="J2213" s="124"/>
      <c r="K2213" s="124"/>
      <c r="L2213" s="124"/>
      <c r="M2213" s="124"/>
      <c r="N2213" s="213">
        <v>0</v>
      </c>
      <c r="O2213" s="213">
        <v>1301</v>
      </c>
      <c r="P2213" s="124" t="s">
        <v>1315</v>
      </c>
    </row>
    <row r="2214" spans="1:16" ht="51">
      <c r="A2214" s="266" t="s">
        <v>619</v>
      </c>
      <c r="B2214" s="124"/>
      <c r="C2214" s="125" t="s">
        <v>713</v>
      </c>
      <c r="D2214" s="119">
        <v>43150</v>
      </c>
      <c r="E2214" s="120" t="s">
        <v>4843</v>
      </c>
      <c r="F2214" s="120" t="s">
        <v>3</v>
      </c>
      <c r="G2214" s="120">
        <v>1597895</v>
      </c>
      <c r="H2214" s="124"/>
      <c r="I2214" s="128" t="s">
        <v>5827</v>
      </c>
      <c r="J2214" s="124"/>
      <c r="K2214" s="124"/>
      <c r="L2214" s="124"/>
      <c r="M2214" s="124"/>
      <c r="N2214" s="213">
        <v>0</v>
      </c>
      <c r="O2214" s="213">
        <v>2768.88</v>
      </c>
      <c r="P2214" s="124" t="s">
        <v>1315</v>
      </c>
    </row>
    <row r="2215" spans="1:16" ht="51">
      <c r="A2215" s="266" t="s">
        <v>619</v>
      </c>
      <c r="B2215" s="124"/>
      <c r="C2215" s="125" t="s">
        <v>713</v>
      </c>
      <c r="D2215" s="119">
        <v>43150</v>
      </c>
      <c r="E2215" s="120" t="s">
        <v>4844</v>
      </c>
      <c r="F2215" s="120" t="s">
        <v>3</v>
      </c>
      <c r="G2215" s="120">
        <v>1597911</v>
      </c>
      <c r="H2215" s="124"/>
      <c r="I2215" s="128" t="s">
        <v>5828</v>
      </c>
      <c r="J2215" s="124"/>
      <c r="K2215" s="124"/>
      <c r="L2215" s="124"/>
      <c r="M2215" s="124"/>
      <c r="N2215" s="213">
        <v>0</v>
      </c>
      <c r="O2215" s="213">
        <v>190</v>
      </c>
      <c r="P2215" s="124" t="s">
        <v>1315</v>
      </c>
    </row>
    <row r="2216" spans="1:16" ht="38.25">
      <c r="A2216" s="266">
        <v>20</v>
      </c>
      <c r="B2216" s="124"/>
      <c r="C2216" s="125" t="s">
        <v>693</v>
      </c>
      <c r="D2216" s="119">
        <v>43150</v>
      </c>
      <c r="E2216" s="120" t="s">
        <v>4845</v>
      </c>
      <c r="F2216" s="120" t="s">
        <v>3</v>
      </c>
      <c r="G2216" s="120">
        <v>1597914</v>
      </c>
      <c r="H2216" s="124"/>
      <c r="I2216" s="128" t="s">
        <v>5829</v>
      </c>
      <c r="J2216" s="124"/>
      <c r="K2216" s="124"/>
      <c r="L2216" s="124"/>
      <c r="M2216" s="124"/>
      <c r="N2216" s="213">
        <v>0</v>
      </c>
      <c r="O2216" s="213">
        <v>565.44000000000005</v>
      </c>
      <c r="P2216" s="124" t="s">
        <v>1315</v>
      </c>
    </row>
    <row r="2217" spans="1:16" ht="51">
      <c r="A2217" s="266" t="s">
        <v>619</v>
      </c>
      <c r="B2217" s="124"/>
      <c r="C2217" s="125" t="s">
        <v>713</v>
      </c>
      <c r="D2217" s="119">
        <v>43150</v>
      </c>
      <c r="E2217" s="120" t="s">
        <v>4846</v>
      </c>
      <c r="F2217" s="120" t="s">
        <v>3</v>
      </c>
      <c r="G2217" s="120">
        <v>1597923</v>
      </c>
      <c r="H2217" s="124"/>
      <c r="I2217" s="128" t="s">
        <v>3753</v>
      </c>
      <c r="J2217" s="124"/>
      <c r="K2217" s="124"/>
      <c r="L2217" s="124"/>
      <c r="M2217" s="124"/>
      <c r="N2217" s="213">
        <v>0</v>
      </c>
      <c r="O2217" s="213">
        <v>5535.12</v>
      </c>
      <c r="P2217" s="124" t="s">
        <v>1315</v>
      </c>
    </row>
    <row r="2218" spans="1:16" ht="51">
      <c r="A2218" s="266" t="s">
        <v>619</v>
      </c>
      <c r="B2218" s="124"/>
      <c r="C2218" s="125" t="s">
        <v>713</v>
      </c>
      <c r="D2218" s="119">
        <v>43150</v>
      </c>
      <c r="E2218" s="120" t="s">
        <v>4847</v>
      </c>
      <c r="F2218" s="120" t="s">
        <v>3</v>
      </c>
      <c r="G2218" s="120">
        <v>1598015</v>
      </c>
      <c r="H2218" s="124"/>
      <c r="I2218" s="128" t="s">
        <v>5830</v>
      </c>
      <c r="J2218" s="124"/>
      <c r="K2218" s="124"/>
      <c r="L2218" s="124"/>
      <c r="M2218" s="124"/>
      <c r="N2218" s="213">
        <v>0</v>
      </c>
      <c r="O2218" s="213">
        <v>695.52</v>
      </c>
      <c r="P2218" s="124" t="s">
        <v>1315</v>
      </c>
    </row>
    <row r="2219" spans="1:16" ht="51">
      <c r="A2219" s="266" t="s">
        <v>619</v>
      </c>
      <c r="B2219" s="124"/>
      <c r="C2219" s="125" t="s">
        <v>713</v>
      </c>
      <c r="D2219" s="119">
        <v>43150</v>
      </c>
      <c r="E2219" s="120" t="s">
        <v>4848</v>
      </c>
      <c r="F2219" s="120" t="s">
        <v>3</v>
      </c>
      <c r="G2219" s="120">
        <v>1598038</v>
      </c>
      <c r="H2219" s="124"/>
      <c r="I2219" s="128" t="s">
        <v>5831</v>
      </c>
      <c r="J2219" s="124"/>
      <c r="K2219" s="124"/>
      <c r="L2219" s="124"/>
      <c r="M2219" s="124"/>
      <c r="N2219" s="213">
        <v>0</v>
      </c>
      <c r="O2219" s="213">
        <v>140</v>
      </c>
      <c r="P2219" s="124" t="s">
        <v>1315</v>
      </c>
    </row>
    <row r="2220" spans="1:16" ht="51">
      <c r="A2220" s="266">
        <v>48</v>
      </c>
      <c r="B2220" s="124"/>
      <c r="C2220" s="125" t="s">
        <v>700</v>
      </c>
      <c r="D2220" s="119">
        <v>43150</v>
      </c>
      <c r="E2220" s="120" t="s">
        <v>4849</v>
      </c>
      <c r="F2220" s="120" t="s">
        <v>3</v>
      </c>
      <c r="G2220" s="120">
        <v>1598044</v>
      </c>
      <c r="H2220" s="124"/>
      <c r="I2220" s="128" t="s">
        <v>5832</v>
      </c>
      <c r="J2220" s="124"/>
      <c r="K2220" s="124"/>
      <c r="L2220" s="124"/>
      <c r="M2220" s="124"/>
      <c r="N2220" s="213">
        <v>0</v>
      </c>
      <c r="O2220" s="213">
        <v>155</v>
      </c>
      <c r="P2220" s="124" t="s">
        <v>1315</v>
      </c>
    </row>
    <row r="2221" spans="1:16" ht="51">
      <c r="A2221" s="266" t="s">
        <v>619</v>
      </c>
      <c r="B2221" s="124"/>
      <c r="C2221" s="125" t="s">
        <v>713</v>
      </c>
      <c r="D2221" s="119">
        <v>43150</v>
      </c>
      <c r="E2221" s="120" t="s">
        <v>4850</v>
      </c>
      <c r="F2221" s="120" t="s">
        <v>3</v>
      </c>
      <c r="G2221" s="120">
        <v>1598073</v>
      </c>
      <c r="H2221" s="124"/>
      <c r="I2221" s="128" t="s">
        <v>5833</v>
      </c>
      <c r="J2221" s="124"/>
      <c r="K2221" s="124"/>
      <c r="L2221" s="124"/>
      <c r="M2221" s="124"/>
      <c r="N2221" s="213">
        <v>0</v>
      </c>
      <c r="O2221" s="213">
        <v>190</v>
      </c>
      <c r="P2221" s="124" t="s">
        <v>1315</v>
      </c>
    </row>
    <row r="2222" spans="1:16" ht="51">
      <c r="A2222" s="266" t="s">
        <v>619</v>
      </c>
      <c r="B2222" s="124"/>
      <c r="C2222" s="125" t="s">
        <v>713</v>
      </c>
      <c r="D2222" s="119">
        <v>43150</v>
      </c>
      <c r="E2222" s="120" t="s">
        <v>4851</v>
      </c>
      <c r="F2222" s="120" t="s">
        <v>3</v>
      </c>
      <c r="G2222" s="120">
        <v>1598075</v>
      </c>
      <c r="H2222" s="124"/>
      <c r="I2222" s="128" t="s">
        <v>5834</v>
      </c>
      <c r="J2222" s="124"/>
      <c r="K2222" s="124"/>
      <c r="L2222" s="124"/>
      <c r="M2222" s="124"/>
      <c r="N2222" s="213">
        <v>0</v>
      </c>
      <c r="O2222" s="213">
        <v>700</v>
      </c>
      <c r="P2222" s="124" t="s">
        <v>1315</v>
      </c>
    </row>
    <row r="2223" spans="1:16" ht="51">
      <c r="A2223" s="266" t="s">
        <v>619</v>
      </c>
      <c r="B2223" s="124"/>
      <c r="C2223" s="125" t="s">
        <v>713</v>
      </c>
      <c r="D2223" s="119">
        <v>43150</v>
      </c>
      <c r="E2223" s="120" t="s">
        <v>4852</v>
      </c>
      <c r="F2223" s="120" t="s">
        <v>3</v>
      </c>
      <c r="G2223" s="120">
        <v>1598093</v>
      </c>
      <c r="H2223" s="124"/>
      <c r="I2223" s="128" t="s">
        <v>5835</v>
      </c>
      <c r="J2223" s="124"/>
      <c r="K2223" s="124"/>
      <c r="L2223" s="124"/>
      <c r="M2223" s="124"/>
      <c r="N2223" s="213">
        <v>0</v>
      </c>
      <c r="O2223" s="213">
        <v>0.2</v>
      </c>
      <c r="P2223" s="124" t="s">
        <v>6020</v>
      </c>
    </row>
    <row r="2224" spans="1:16" ht="51">
      <c r="A2224" s="266">
        <v>70</v>
      </c>
      <c r="B2224" s="124"/>
      <c r="C2224" s="125" t="s">
        <v>705</v>
      </c>
      <c r="D2224" s="119">
        <v>43150</v>
      </c>
      <c r="E2224" s="120" t="s">
        <v>4853</v>
      </c>
      <c r="F2224" s="120" t="s">
        <v>3</v>
      </c>
      <c r="G2224" s="120">
        <v>1598104</v>
      </c>
      <c r="H2224" s="124"/>
      <c r="I2224" s="128" t="s">
        <v>5836</v>
      </c>
      <c r="J2224" s="124"/>
      <c r="K2224" s="124"/>
      <c r="L2224" s="124"/>
      <c r="M2224" s="124"/>
      <c r="N2224" s="213">
        <v>0</v>
      </c>
      <c r="O2224" s="213">
        <v>48</v>
      </c>
      <c r="P2224" s="124" t="s">
        <v>6020</v>
      </c>
    </row>
    <row r="2225" spans="1:16" ht="51">
      <c r="A2225" s="266" t="s">
        <v>619</v>
      </c>
      <c r="B2225" s="124"/>
      <c r="C2225" s="125" t="s">
        <v>713</v>
      </c>
      <c r="D2225" s="119">
        <v>43150</v>
      </c>
      <c r="E2225" s="120" t="s">
        <v>4854</v>
      </c>
      <c r="F2225" s="120" t="s">
        <v>3</v>
      </c>
      <c r="G2225" s="120">
        <v>1598109</v>
      </c>
      <c r="H2225" s="124"/>
      <c r="I2225" s="128" t="s">
        <v>5837</v>
      </c>
      <c r="J2225" s="124"/>
      <c r="K2225" s="124"/>
      <c r="L2225" s="124"/>
      <c r="M2225" s="124"/>
      <c r="N2225" s="213">
        <v>0</v>
      </c>
      <c r="O2225" s="213">
        <v>1879.52</v>
      </c>
      <c r="P2225" s="124" t="s">
        <v>1315</v>
      </c>
    </row>
    <row r="2226" spans="1:16" ht="63.75">
      <c r="A2226" s="266">
        <v>48</v>
      </c>
      <c r="B2226" s="124"/>
      <c r="C2226" s="125" t="s">
        <v>700</v>
      </c>
      <c r="D2226" s="119">
        <v>43150</v>
      </c>
      <c r="E2226" s="120" t="s">
        <v>4855</v>
      </c>
      <c r="F2226" s="120" t="s">
        <v>3</v>
      </c>
      <c r="G2226" s="120">
        <v>1598161</v>
      </c>
      <c r="H2226" s="124"/>
      <c r="I2226" s="128" t="s">
        <v>5838</v>
      </c>
      <c r="J2226" s="124"/>
      <c r="K2226" s="124"/>
      <c r="L2226" s="124"/>
      <c r="M2226" s="124"/>
      <c r="N2226" s="213">
        <v>0</v>
      </c>
      <c r="O2226" s="213">
        <v>2866</v>
      </c>
      <c r="P2226" s="124" t="s">
        <v>1315</v>
      </c>
    </row>
    <row r="2227" spans="1:16" ht="63.75">
      <c r="A2227" s="266">
        <v>48</v>
      </c>
      <c r="B2227" s="124"/>
      <c r="C2227" s="125" t="s">
        <v>700</v>
      </c>
      <c r="D2227" s="119">
        <v>43150</v>
      </c>
      <c r="E2227" s="120" t="s">
        <v>4856</v>
      </c>
      <c r="F2227" s="120" t="s">
        <v>3</v>
      </c>
      <c r="G2227" s="120">
        <v>1598175</v>
      </c>
      <c r="H2227" s="124"/>
      <c r="I2227" s="128" t="s">
        <v>5839</v>
      </c>
      <c r="J2227" s="124"/>
      <c r="K2227" s="124"/>
      <c r="L2227" s="124"/>
      <c r="M2227" s="124"/>
      <c r="N2227" s="213">
        <v>0</v>
      </c>
      <c r="O2227" s="213">
        <v>194</v>
      </c>
      <c r="P2227" s="124" t="s">
        <v>1315</v>
      </c>
    </row>
    <row r="2228" spans="1:16" ht="38.25">
      <c r="A2228" s="266">
        <v>20</v>
      </c>
      <c r="B2228" s="124"/>
      <c r="C2228" s="125" t="s">
        <v>693</v>
      </c>
      <c r="D2228" s="119">
        <v>43150</v>
      </c>
      <c r="E2228" s="120" t="s">
        <v>4857</v>
      </c>
      <c r="F2228" s="120" t="s">
        <v>3</v>
      </c>
      <c r="G2228" s="120">
        <v>1598181</v>
      </c>
      <c r="H2228" s="124"/>
      <c r="I2228" s="128" t="s">
        <v>5840</v>
      </c>
      <c r="J2228" s="124"/>
      <c r="K2228" s="124"/>
      <c r="L2228" s="124"/>
      <c r="M2228" s="124"/>
      <c r="N2228" s="213">
        <v>0</v>
      </c>
      <c r="O2228" s="213">
        <v>422.6</v>
      </c>
      <c r="P2228" s="124" t="s">
        <v>1315</v>
      </c>
    </row>
    <row r="2229" spans="1:16" ht="51">
      <c r="A2229" s="266">
        <v>47</v>
      </c>
      <c r="B2229" s="124"/>
      <c r="C2229" s="125" t="s">
        <v>699</v>
      </c>
      <c r="D2229" s="119">
        <v>43150</v>
      </c>
      <c r="E2229" s="120" t="s">
        <v>4858</v>
      </c>
      <c r="F2229" s="120" t="s">
        <v>3</v>
      </c>
      <c r="G2229" s="120">
        <v>1598185</v>
      </c>
      <c r="H2229" s="124"/>
      <c r="I2229" s="128" t="s">
        <v>5841</v>
      </c>
      <c r="J2229" s="124"/>
      <c r="K2229" s="124"/>
      <c r="L2229" s="124"/>
      <c r="M2229" s="124"/>
      <c r="N2229" s="213">
        <v>0</v>
      </c>
      <c r="O2229" s="213">
        <v>186.08</v>
      </c>
      <c r="P2229" s="124" t="s">
        <v>1315</v>
      </c>
    </row>
    <row r="2230" spans="1:16" ht="51">
      <c r="A2230" s="266">
        <v>48</v>
      </c>
      <c r="B2230" s="124"/>
      <c r="C2230" s="125" t="s">
        <v>700</v>
      </c>
      <c r="D2230" s="119">
        <v>43150</v>
      </c>
      <c r="E2230" s="120" t="s">
        <v>4859</v>
      </c>
      <c r="F2230" s="120" t="s">
        <v>3</v>
      </c>
      <c r="G2230" s="120">
        <v>1598193</v>
      </c>
      <c r="H2230" s="124"/>
      <c r="I2230" s="128" t="s">
        <v>5842</v>
      </c>
      <c r="J2230" s="124"/>
      <c r="K2230" s="124"/>
      <c r="L2230" s="124"/>
      <c r="M2230" s="124"/>
      <c r="N2230" s="213">
        <v>0</v>
      </c>
      <c r="O2230" s="213">
        <v>14400</v>
      </c>
      <c r="P2230" s="124" t="s">
        <v>1315</v>
      </c>
    </row>
    <row r="2231" spans="1:16" ht="51">
      <c r="A2231" s="266" t="s">
        <v>619</v>
      </c>
      <c r="B2231" s="124"/>
      <c r="C2231" s="125" t="s">
        <v>713</v>
      </c>
      <c r="D2231" s="119">
        <v>43151</v>
      </c>
      <c r="E2231" s="120" t="s">
        <v>4860</v>
      </c>
      <c r="F2231" s="120" t="s">
        <v>3</v>
      </c>
      <c r="G2231" s="120">
        <v>1598327</v>
      </c>
      <c r="H2231" s="124"/>
      <c r="I2231" s="128" t="s">
        <v>5843</v>
      </c>
      <c r="J2231" s="124"/>
      <c r="K2231" s="124"/>
      <c r="L2231" s="124"/>
      <c r="M2231" s="124"/>
      <c r="N2231" s="213">
        <v>0</v>
      </c>
      <c r="O2231" s="213">
        <v>15643.98</v>
      </c>
      <c r="P2231" s="124" t="s">
        <v>1315</v>
      </c>
    </row>
    <row r="2232" spans="1:16" ht="63.75">
      <c r="A2232" s="266" t="s">
        <v>619</v>
      </c>
      <c r="B2232" s="124"/>
      <c r="C2232" s="125" t="s">
        <v>713</v>
      </c>
      <c r="D2232" s="119">
        <v>43151</v>
      </c>
      <c r="E2232" s="120" t="s">
        <v>4861</v>
      </c>
      <c r="F2232" s="120" t="s">
        <v>3</v>
      </c>
      <c r="G2232" s="120">
        <v>1598321</v>
      </c>
      <c r="H2232" s="124"/>
      <c r="I2232" s="128" t="s">
        <v>5844</v>
      </c>
      <c r="J2232" s="124"/>
      <c r="K2232" s="124"/>
      <c r="L2232" s="124"/>
      <c r="M2232" s="124"/>
      <c r="N2232" s="213">
        <v>0</v>
      </c>
      <c r="O2232" s="213">
        <v>1344.67</v>
      </c>
      <c r="P2232" s="124" t="s">
        <v>1315</v>
      </c>
    </row>
    <row r="2233" spans="1:16" ht="51">
      <c r="A2233" s="266">
        <v>266</v>
      </c>
      <c r="B2233" s="124"/>
      <c r="C2233" s="125" t="s">
        <v>781</v>
      </c>
      <c r="D2233" s="119">
        <v>43151</v>
      </c>
      <c r="E2233" s="120" t="s">
        <v>4862</v>
      </c>
      <c r="F2233" s="120" t="s">
        <v>3</v>
      </c>
      <c r="G2233" s="120">
        <v>1598324</v>
      </c>
      <c r="H2233" s="124"/>
      <c r="I2233" s="128" t="s">
        <v>5845</v>
      </c>
      <c r="J2233" s="124"/>
      <c r="K2233" s="124"/>
      <c r="L2233" s="124"/>
      <c r="M2233" s="124"/>
      <c r="N2233" s="213">
        <v>0</v>
      </c>
      <c r="O2233" s="213">
        <v>135</v>
      </c>
      <c r="P2233" s="124" t="s">
        <v>1315</v>
      </c>
    </row>
    <row r="2234" spans="1:16" ht="38.25">
      <c r="A2234" s="266">
        <v>20</v>
      </c>
      <c r="B2234" s="124"/>
      <c r="C2234" s="125" t="s">
        <v>693</v>
      </c>
      <c r="D2234" s="119">
        <v>43151</v>
      </c>
      <c r="E2234" s="120" t="s">
        <v>4863</v>
      </c>
      <c r="F2234" s="120" t="s">
        <v>3</v>
      </c>
      <c r="G2234" s="120">
        <v>1598336</v>
      </c>
      <c r="H2234" s="124"/>
      <c r="I2234" s="128" t="s">
        <v>5846</v>
      </c>
      <c r="J2234" s="124"/>
      <c r="K2234" s="124"/>
      <c r="L2234" s="124"/>
      <c r="M2234" s="124"/>
      <c r="N2234" s="213">
        <v>0</v>
      </c>
      <c r="O2234" s="213">
        <v>6</v>
      </c>
      <c r="P2234" s="124" t="s">
        <v>1315</v>
      </c>
    </row>
    <row r="2235" spans="1:16" ht="51">
      <c r="A2235" s="266" t="s">
        <v>619</v>
      </c>
      <c r="B2235" s="124"/>
      <c r="C2235" s="125" t="s">
        <v>713</v>
      </c>
      <c r="D2235" s="119">
        <v>43151</v>
      </c>
      <c r="E2235" s="120" t="s">
        <v>4864</v>
      </c>
      <c r="F2235" s="120" t="s">
        <v>3</v>
      </c>
      <c r="G2235" s="120">
        <v>1598349</v>
      </c>
      <c r="H2235" s="124"/>
      <c r="I2235" s="128" t="s">
        <v>5847</v>
      </c>
      <c r="J2235" s="124"/>
      <c r="K2235" s="124"/>
      <c r="L2235" s="124"/>
      <c r="M2235" s="124"/>
      <c r="N2235" s="213">
        <v>0</v>
      </c>
      <c r="O2235" s="213">
        <v>1</v>
      </c>
      <c r="P2235" s="124" t="s">
        <v>1315</v>
      </c>
    </row>
    <row r="2236" spans="1:16" ht="51">
      <c r="A2236" s="266">
        <v>48</v>
      </c>
      <c r="B2236" s="124"/>
      <c r="C2236" s="125" t="s">
        <v>700</v>
      </c>
      <c r="D2236" s="119">
        <v>43151</v>
      </c>
      <c r="E2236" s="120" t="s">
        <v>4865</v>
      </c>
      <c r="F2236" s="120" t="s">
        <v>3</v>
      </c>
      <c r="G2236" s="120">
        <v>1598352</v>
      </c>
      <c r="H2236" s="124"/>
      <c r="I2236" s="128" t="s">
        <v>5848</v>
      </c>
      <c r="J2236" s="124"/>
      <c r="K2236" s="124"/>
      <c r="L2236" s="124"/>
      <c r="M2236" s="124"/>
      <c r="N2236" s="213">
        <v>0</v>
      </c>
      <c r="O2236" s="213">
        <v>1</v>
      </c>
      <c r="P2236" s="124" t="s">
        <v>1315</v>
      </c>
    </row>
    <row r="2237" spans="1:16" ht="63.75">
      <c r="A2237" s="266">
        <v>582</v>
      </c>
      <c r="B2237" s="124"/>
      <c r="C2237" s="125" t="s">
        <v>856</v>
      </c>
      <c r="D2237" s="119">
        <v>43151</v>
      </c>
      <c r="E2237" s="120" t="s">
        <v>4866</v>
      </c>
      <c r="F2237" s="120" t="s">
        <v>3</v>
      </c>
      <c r="G2237" s="120">
        <v>1598356</v>
      </c>
      <c r="H2237" s="124"/>
      <c r="I2237" s="128" t="s">
        <v>5849</v>
      </c>
      <c r="J2237" s="124"/>
      <c r="K2237" s="124"/>
      <c r="L2237" s="124"/>
      <c r="M2237" s="124"/>
      <c r="N2237" s="213">
        <v>0</v>
      </c>
      <c r="O2237" s="213">
        <v>1152</v>
      </c>
      <c r="P2237" s="124" t="s">
        <v>1315</v>
      </c>
    </row>
    <row r="2238" spans="1:16" ht="51">
      <c r="A2238" s="266" t="s">
        <v>619</v>
      </c>
      <c r="B2238" s="124"/>
      <c r="C2238" s="125" t="s">
        <v>713</v>
      </c>
      <c r="D2238" s="119">
        <v>43151</v>
      </c>
      <c r="E2238" s="120" t="s">
        <v>4867</v>
      </c>
      <c r="F2238" s="120" t="s">
        <v>3</v>
      </c>
      <c r="G2238" s="120">
        <v>1598373</v>
      </c>
      <c r="H2238" s="124"/>
      <c r="I2238" s="128" t="s">
        <v>5850</v>
      </c>
      <c r="J2238" s="124"/>
      <c r="K2238" s="124"/>
      <c r="L2238" s="124"/>
      <c r="M2238" s="124"/>
      <c r="N2238" s="213">
        <v>0</v>
      </c>
      <c r="O2238" s="213">
        <v>140</v>
      </c>
      <c r="P2238" s="124" t="s">
        <v>1315</v>
      </c>
    </row>
    <row r="2239" spans="1:16" ht="51">
      <c r="A2239" s="266">
        <v>47</v>
      </c>
      <c r="B2239" s="124"/>
      <c r="C2239" s="125" t="s">
        <v>699</v>
      </c>
      <c r="D2239" s="119">
        <v>43151</v>
      </c>
      <c r="E2239" s="120" t="s">
        <v>4868</v>
      </c>
      <c r="F2239" s="120" t="s">
        <v>3</v>
      </c>
      <c r="G2239" s="120">
        <v>1598378</v>
      </c>
      <c r="H2239" s="124"/>
      <c r="I2239" s="128" t="s">
        <v>5851</v>
      </c>
      <c r="J2239" s="124"/>
      <c r="K2239" s="124"/>
      <c r="L2239" s="124"/>
      <c r="M2239" s="124"/>
      <c r="N2239" s="213">
        <v>0</v>
      </c>
      <c r="O2239" s="213">
        <v>0.6</v>
      </c>
      <c r="P2239" s="124" t="s">
        <v>1315</v>
      </c>
    </row>
    <row r="2240" spans="1:16" ht="51">
      <c r="A2240" s="266" t="s">
        <v>619</v>
      </c>
      <c r="B2240" s="124"/>
      <c r="C2240" s="125" t="s">
        <v>713</v>
      </c>
      <c r="D2240" s="119">
        <v>43151</v>
      </c>
      <c r="E2240" s="120" t="s">
        <v>4869</v>
      </c>
      <c r="F2240" s="120" t="s">
        <v>3</v>
      </c>
      <c r="G2240" s="120">
        <v>1598379</v>
      </c>
      <c r="H2240" s="124"/>
      <c r="I2240" s="128" t="s">
        <v>3745</v>
      </c>
      <c r="J2240" s="124"/>
      <c r="K2240" s="124"/>
      <c r="L2240" s="124"/>
      <c r="M2240" s="124"/>
      <c r="N2240" s="213">
        <v>0</v>
      </c>
      <c r="O2240" s="213">
        <v>44.29</v>
      </c>
      <c r="P2240" s="124" t="s">
        <v>1315</v>
      </c>
    </row>
    <row r="2241" spans="1:16" ht="51">
      <c r="A2241" s="266">
        <v>291</v>
      </c>
      <c r="B2241" s="124"/>
      <c r="C2241" s="125" t="s">
        <v>794</v>
      </c>
      <c r="D2241" s="119">
        <v>43151</v>
      </c>
      <c r="E2241" s="120" t="s">
        <v>4870</v>
      </c>
      <c r="F2241" s="120" t="s">
        <v>3</v>
      </c>
      <c r="G2241" s="120">
        <v>1598434</v>
      </c>
      <c r="H2241" s="124"/>
      <c r="I2241" s="128" t="s">
        <v>5852</v>
      </c>
      <c r="J2241" s="124"/>
      <c r="K2241" s="124"/>
      <c r="L2241" s="124"/>
      <c r="M2241" s="124"/>
      <c r="N2241" s="213">
        <v>0</v>
      </c>
      <c r="O2241" s="213">
        <v>140</v>
      </c>
      <c r="P2241" s="124" t="s">
        <v>1315</v>
      </c>
    </row>
    <row r="2242" spans="1:16" ht="51">
      <c r="A2242" s="266" t="s">
        <v>619</v>
      </c>
      <c r="B2242" s="124"/>
      <c r="C2242" s="125" t="s">
        <v>713</v>
      </c>
      <c r="D2242" s="119">
        <v>43151</v>
      </c>
      <c r="E2242" s="120" t="s">
        <v>4871</v>
      </c>
      <c r="F2242" s="120" t="s">
        <v>3</v>
      </c>
      <c r="G2242" s="120">
        <v>1598437</v>
      </c>
      <c r="H2242" s="124"/>
      <c r="I2242" s="128" t="s">
        <v>5853</v>
      </c>
      <c r="J2242" s="124"/>
      <c r="K2242" s="124"/>
      <c r="L2242" s="124"/>
      <c r="M2242" s="124"/>
      <c r="N2242" s="213">
        <v>0</v>
      </c>
      <c r="O2242" s="213">
        <v>2516.5</v>
      </c>
      <c r="P2242" s="124" t="s">
        <v>1315</v>
      </c>
    </row>
    <row r="2243" spans="1:16" ht="51">
      <c r="A2243" s="266">
        <v>592</v>
      </c>
      <c r="B2243" s="124"/>
      <c r="C2243" s="125" t="s">
        <v>862</v>
      </c>
      <c r="D2243" s="119">
        <v>43151</v>
      </c>
      <c r="E2243" s="120" t="s">
        <v>4872</v>
      </c>
      <c r="F2243" s="120" t="s">
        <v>3</v>
      </c>
      <c r="G2243" s="120">
        <v>1598438</v>
      </c>
      <c r="H2243" s="124"/>
      <c r="I2243" s="128" t="s">
        <v>5854</v>
      </c>
      <c r="J2243" s="124"/>
      <c r="K2243" s="124"/>
      <c r="L2243" s="124"/>
      <c r="M2243" s="124"/>
      <c r="N2243" s="213">
        <v>0</v>
      </c>
      <c r="O2243" s="213">
        <v>50</v>
      </c>
      <c r="P2243" s="124" t="s">
        <v>1315</v>
      </c>
    </row>
    <row r="2244" spans="1:16" ht="51">
      <c r="A2244" s="266" t="s">
        <v>619</v>
      </c>
      <c r="B2244" s="124"/>
      <c r="C2244" s="125" t="s">
        <v>713</v>
      </c>
      <c r="D2244" s="119">
        <v>43151</v>
      </c>
      <c r="E2244" s="120" t="s">
        <v>4873</v>
      </c>
      <c r="F2244" s="120" t="s">
        <v>3</v>
      </c>
      <c r="G2244" s="120">
        <v>1598464</v>
      </c>
      <c r="H2244" s="124"/>
      <c r="I2244" s="128" t="s">
        <v>5855</v>
      </c>
      <c r="J2244" s="124"/>
      <c r="K2244" s="124"/>
      <c r="L2244" s="124"/>
      <c r="M2244" s="124"/>
      <c r="N2244" s="213">
        <v>0</v>
      </c>
      <c r="O2244" s="213">
        <v>122</v>
      </c>
      <c r="P2244" s="124" t="s">
        <v>1315</v>
      </c>
    </row>
    <row r="2245" spans="1:16" ht="51">
      <c r="A2245" s="266" t="s">
        <v>619</v>
      </c>
      <c r="B2245" s="124"/>
      <c r="C2245" s="125" t="s">
        <v>713</v>
      </c>
      <c r="D2245" s="119">
        <v>43151</v>
      </c>
      <c r="E2245" s="120" t="s">
        <v>4874</v>
      </c>
      <c r="F2245" s="120" t="s">
        <v>3</v>
      </c>
      <c r="G2245" s="120">
        <v>1598467</v>
      </c>
      <c r="H2245" s="124"/>
      <c r="I2245" s="128" t="s">
        <v>5856</v>
      </c>
      <c r="J2245" s="124"/>
      <c r="K2245" s="124"/>
      <c r="L2245" s="124"/>
      <c r="M2245" s="124"/>
      <c r="N2245" s="213">
        <v>0</v>
      </c>
      <c r="O2245" s="213">
        <v>50</v>
      </c>
      <c r="P2245" s="124" t="s">
        <v>1315</v>
      </c>
    </row>
    <row r="2246" spans="1:16" ht="51">
      <c r="A2246" s="266" t="s">
        <v>619</v>
      </c>
      <c r="B2246" s="124"/>
      <c r="C2246" s="125" t="s">
        <v>713</v>
      </c>
      <c r="D2246" s="119">
        <v>43151</v>
      </c>
      <c r="E2246" s="120" t="s">
        <v>4875</v>
      </c>
      <c r="F2246" s="120" t="s">
        <v>3</v>
      </c>
      <c r="G2246" s="120">
        <v>1598469</v>
      </c>
      <c r="H2246" s="124"/>
      <c r="I2246" s="128" t="s">
        <v>5857</v>
      </c>
      <c r="J2246" s="124"/>
      <c r="K2246" s="124"/>
      <c r="L2246" s="124"/>
      <c r="M2246" s="124"/>
      <c r="N2246" s="213">
        <v>0</v>
      </c>
      <c r="O2246" s="213">
        <v>220</v>
      </c>
      <c r="P2246" s="124" t="s">
        <v>1315</v>
      </c>
    </row>
    <row r="2247" spans="1:16" ht="63.75">
      <c r="A2247" s="266">
        <v>35</v>
      </c>
      <c r="B2247" s="124"/>
      <c r="C2247" s="125" t="s">
        <v>696</v>
      </c>
      <c r="D2247" s="119">
        <v>43151</v>
      </c>
      <c r="E2247" s="120" t="s">
        <v>4876</v>
      </c>
      <c r="F2247" s="120" t="s">
        <v>3</v>
      </c>
      <c r="G2247" s="120">
        <v>1598476</v>
      </c>
      <c r="H2247" s="124"/>
      <c r="I2247" s="128" t="s">
        <v>5858</v>
      </c>
      <c r="J2247" s="124"/>
      <c r="K2247" s="124"/>
      <c r="L2247" s="124"/>
      <c r="M2247" s="124"/>
      <c r="N2247" s="213">
        <v>0</v>
      </c>
      <c r="O2247" s="213">
        <v>2000</v>
      </c>
      <c r="P2247" s="124" t="s">
        <v>1315</v>
      </c>
    </row>
    <row r="2248" spans="1:16" ht="51">
      <c r="A2248" s="266" t="s">
        <v>619</v>
      </c>
      <c r="B2248" s="124"/>
      <c r="C2248" s="125" t="s">
        <v>713</v>
      </c>
      <c r="D2248" s="119">
        <v>43151</v>
      </c>
      <c r="E2248" s="120" t="s">
        <v>4877</v>
      </c>
      <c r="F2248" s="120" t="s">
        <v>3</v>
      </c>
      <c r="G2248" s="120">
        <v>1598481</v>
      </c>
      <c r="H2248" s="124"/>
      <c r="I2248" s="128" t="s">
        <v>5859</v>
      </c>
      <c r="J2248" s="124"/>
      <c r="K2248" s="124"/>
      <c r="L2248" s="124"/>
      <c r="M2248" s="124"/>
      <c r="N2248" s="213">
        <v>0</v>
      </c>
      <c r="O2248" s="213">
        <v>22.76</v>
      </c>
      <c r="P2248" s="124" t="s">
        <v>1315</v>
      </c>
    </row>
    <row r="2249" spans="1:16" ht="51">
      <c r="A2249" s="266" t="s">
        <v>619</v>
      </c>
      <c r="B2249" s="124"/>
      <c r="C2249" s="125" t="s">
        <v>713</v>
      </c>
      <c r="D2249" s="119">
        <v>43151</v>
      </c>
      <c r="E2249" s="120" t="s">
        <v>4878</v>
      </c>
      <c r="F2249" s="120" t="s">
        <v>3</v>
      </c>
      <c r="G2249" s="120">
        <v>1598486</v>
      </c>
      <c r="H2249" s="124"/>
      <c r="I2249" s="128" t="s">
        <v>5859</v>
      </c>
      <c r="J2249" s="124"/>
      <c r="K2249" s="124"/>
      <c r="L2249" s="124"/>
      <c r="M2249" s="124"/>
      <c r="N2249" s="213">
        <v>0</v>
      </c>
      <c r="O2249" s="213">
        <v>80</v>
      </c>
      <c r="P2249" s="124" t="s">
        <v>1315</v>
      </c>
    </row>
    <row r="2250" spans="1:16" ht="51">
      <c r="A2250" s="266" t="s">
        <v>619</v>
      </c>
      <c r="B2250" s="124"/>
      <c r="C2250" s="125" t="s">
        <v>713</v>
      </c>
      <c r="D2250" s="119">
        <v>43151</v>
      </c>
      <c r="E2250" s="120" t="s">
        <v>4879</v>
      </c>
      <c r="F2250" s="120" t="s">
        <v>3</v>
      </c>
      <c r="G2250" s="120">
        <v>1598487</v>
      </c>
      <c r="H2250" s="124"/>
      <c r="I2250" s="128" t="s">
        <v>5860</v>
      </c>
      <c r="J2250" s="124"/>
      <c r="K2250" s="124"/>
      <c r="L2250" s="124"/>
      <c r="M2250" s="124"/>
      <c r="N2250" s="213">
        <v>0</v>
      </c>
      <c r="O2250" s="213">
        <v>5198.79</v>
      </c>
      <c r="P2250" s="124" t="s">
        <v>1315</v>
      </c>
    </row>
    <row r="2251" spans="1:16" ht="51">
      <c r="A2251" s="266" t="s">
        <v>619</v>
      </c>
      <c r="B2251" s="124"/>
      <c r="C2251" s="125" t="s">
        <v>713</v>
      </c>
      <c r="D2251" s="119">
        <v>43151</v>
      </c>
      <c r="E2251" s="120" t="s">
        <v>4880</v>
      </c>
      <c r="F2251" s="120" t="s">
        <v>3</v>
      </c>
      <c r="G2251" s="120">
        <v>1598489</v>
      </c>
      <c r="H2251" s="124"/>
      <c r="I2251" s="128" t="s">
        <v>5859</v>
      </c>
      <c r="J2251" s="124"/>
      <c r="K2251" s="124"/>
      <c r="L2251" s="124"/>
      <c r="M2251" s="124"/>
      <c r="N2251" s="213">
        <v>0</v>
      </c>
      <c r="O2251" s="213">
        <v>488</v>
      </c>
      <c r="P2251" s="124" t="s">
        <v>1315</v>
      </c>
    </row>
    <row r="2252" spans="1:16" ht="51">
      <c r="A2252" s="266" t="s">
        <v>619</v>
      </c>
      <c r="B2252" s="124"/>
      <c r="C2252" s="125" t="s">
        <v>713</v>
      </c>
      <c r="D2252" s="119">
        <v>43151</v>
      </c>
      <c r="E2252" s="120" t="s">
        <v>4881</v>
      </c>
      <c r="F2252" s="120" t="s">
        <v>3</v>
      </c>
      <c r="G2252" s="120">
        <v>1598492</v>
      </c>
      <c r="H2252" s="124"/>
      <c r="I2252" s="128" t="s">
        <v>5859</v>
      </c>
      <c r="J2252" s="124"/>
      <c r="K2252" s="124"/>
      <c r="L2252" s="124"/>
      <c r="M2252" s="124"/>
      <c r="N2252" s="213">
        <v>0</v>
      </c>
      <c r="O2252" s="213">
        <v>30</v>
      </c>
      <c r="P2252" s="124" t="s">
        <v>1315</v>
      </c>
    </row>
    <row r="2253" spans="1:16" ht="51">
      <c r="A2253" s="266" t="s">
        <v>619</v>
      </c>
      <c r="B2253" s="124"/>
      <c r="C2253" s="125" t="s">
        <v>713</v>
      </c>
      <c r="D2253" s="119">
        <v>43151</v>
      </c>
      <c r="E2253" s="120" t="s">
        <v>4882</v>
      </c>
      <c r="F2253" s="120" t="s">
        <v>3</v>
      </c>
      <c r="G2253" s="120">
        <v>1598493</v>
      </c>
      <c r="H2253" s="124"/>
      <c r="I2253" s="128" t="s">
        <v>5861</v>
      </c>
      <c r="J2253" s="124"/>
      <c r="K2253" s="124"/>
      <c r="L2253" s="124"/>
      <c r="M2253" s="124"/>
      <c r="N2253" s="213">
        <v>0</v>
      </c>
      <c r="O2253" s="213">
        <v>140</v>
      </c>
      <c r="P2253" s="124" t="s">
        <v>1315</v>
      </c>
    </row>
    <row r="2254" spans="1:16" ht="51">
      <c r="A2254" s="266">
        <v>514</v>
      </c>
      <c r="B2254" s="124"/>
      <c r="C2254" s="125" t="s">
        <v>841</v>
      </c>
      <c r="D2254" s="119">
        <v>43151</v>
      </c>
      <c r="E2254" s="120" t="s">
        <v>4883</v>
      </c>
      <c r="F2254" s="120" t="s">
        <v>3</v>
      </c>
      <c r="G2254" s="120">
        <v>1598497</v>
      </c>
      <c r="H2254" s="124"/>
      <c r="I2254" s="128" t="s">
        <v>5862</v>
      </c>
      <c r="J2254" s="124"/>
      <c r="K2254" s="124"/>
      <c r="L2254" s="124"/>
      <c r="M2254" s="124"/>
      <c r="N2254" s="213">
        <v>0</v>
      </c>
      <c r="O2254" s="213">
        <v>11765.54</v>
      </c>
      <c r="P2254" s="124" t="s">
        <v>1315</v>
      </c>
    </row>
    <row r="2255" spans="1:16" ht="38.25">
      <c r="A2255" s="266">
        <v>254</v>
      </c>
      <c r="B2255" s="124"/>
      <c r="C2255" s="125" t="s">
        <v>779</v>
      </c>
      <c r="D2255" s="119">
        <v>43151</v>
      </c>
      <c r="E2255" s="120" t="s">
        <v>4884</v>
      </c>
      <c r="F2255" s="120" t="s">
        <v>3</v>
      </c>
      <c r="G2255" s="120">
        <v>1598524</v>
      </c>
      <c r="H2255" s="124"/>
      <c r="I2255" s="128" t="s">
        <v>5863</v>
      </c>
      <c r="J2255" s="124"/>
      <c r="K2255" s="124"/>
      <c r="L2255" s="124"/>
      <c r="M2255" s="124"/>
      <c r="N2255" s="213">
        <v>0</v>
      </c>
      <c r="O2255" s="213">
        <v>74</v>
      </c>
      <c r="P2255" s="124" t="s">
        <v>1315</v>
      </c>
    </row>
    <row r="2256" spans="1:16" ht="38.25">
      <c r="A2256" s="266">
        <v>254</v>
      </c>
      <c r="B2256" s="124"/>
      <c r="C2256" s="125" t="s">
        <v>779</v>
      </c>
      <c r="D2256" s="119">
        <v>43151</v>
      </c>
      <c r="E2256" s="120" t="s">
        <v>4885</v>
      </c>
      <c r="F2256" s="120" t="s">
        <v>3</v>
      </c>
      <c r="G2256" s="120">
        <v>1598525</v>
      </c>
      <c r="H2256" s="124"/>
      <c r="I2256" s="128" t="s">
        <v>5863</v>
      </c>
      <c r="J2256" s="124"/>
      <c r="K2256" s="124"/>
      <c r="L2256" s="124"/>
      <c r="M2256" s="124"/>
      <c r="N2256" s="213">
        <v>0</v>
      </c>
      <c r="O2256" s="213">
        <v>40</v>
      </c>
      <c r="P2256" s="124" t="s">
        <v>1315</v>
      </c>
    </row>
    <row r="2257" spans="1:16" ht="38.25">
      <c r="A2257" s="266">
        <v>254</v>
      </c>
      <c r="B2257" s="124"/>
      <c r="C2257" s="125" t="s">
        <v>779</v>
      </c>
      <c r="D2257" s="119">
        <v>43151</v>
      </c>
      <c r="E2257" s="120" t="s">
        <v>4886</v>
      </c>
      <c r="F2257" s="120" t="s">
        <v>3</v>
      </c>
      <c r="G2257" s="120">
        <v>1598526</v>
      </c>
      <c r="H2257" s="124"/>
      <c r="I2257" s="128" t="s">
        <v>5863</v>
      </c>
      <c r="J2257" s="124"/>
      <c r="K2257" s="124"/>
      <c r="L2257" s="124"/>
      <c r="M2257" s="124"/>
      <c r="N2257" s="213">
        <v>0</v>
      </c>
      <c r="O2257" s="213">
        <v>74.8</v>
      </c>
      <c r="P2257" s="124" t="s">
        <v>1315</v>
      </c>
    </row>
    <row r="2258" spans="1:16" ht="38.25">
      <c r="A2258" s="266">
        <v>254</v>
      </c>
      <c r="B2258" s="124"/>
      <c r="C2258" s="125" t="s">
        <v>779</v>
      </c>
      <c r="D2258" s="119">
        <v>43151</v>
      </c>
      <c r="E2258" s="120" t="s">
        <v>4887</v>
      </c>
      <c r="F2258" s="120" t="s">
        <v>3</v>
      </c>
      <c r="G2258" s="120">
        <v>1598527</v>
      </c>
      <c r="H2258" s="124"/>
      <c r="I2258" s="128" t="s">
        <v>5863</v>
      </c>
      <c r="J2258" s="124"/>
      <c r="K2258" s="124"/>
      <c r="L2258" s="124"/>
      <c r="M2258" s="124"/>
      <c r="N2258" s="213">
        <v>0</v>
      </c>
      <c r="O2258" s="213">
        <v>170</v>
      </c>
      <c r="P2258" s="124" t="s">
        <v>1315</v>
      </c>
    </row>
    <row r="2259" spans="1:16" ht="38.25">
      <c r="A2259" s="266">
        <v>254</v>
      </c>
      <c r="B2259" s="124"/>
      <c r="C2259" s="125" t="s">
        <v>779</v>
      </c>
      <c r="D2259" s="119">
        <v>43151</v>
      </c>
      <c r="E2259" s="120" t="s">
        <v>4888</v>
      </c>
      <c r="F2259" s="120" t="s">
        <v>3</v>
      </c>
      <c r="G2259" s="120">
        <v>1598528</v>
      </c>
      <c r="H2259" s="124"/>
      <c r="I2259" s="128" t="s">
        <v>5863</v>
      </c>
      <c r="J2259" s="124"/>
      <c r="K2259" s="124"/>
      <c r="L2259" s="124"/>
      <c r="M2259" s="124"/>
      <c r="N2259" s="213">
        <v>0</v>
      </c>
      <c r="O2259" s="213">
        <v>210</v>
      </c>
      <c r="P2259" s="124" t="s">
        <v>1315</v>
      </c>
    </row>
    <row r="2260" spans="1:16" ht="38.25">
      <c r="A2260" s="266">
        <v>254</v>
      </c>
      <c r="B2260" s="124"/>
      <c r="C2260" s="125" t="s">
        <v>779</v>
      </c>
      <c r="D2260" s="119">
        <v>43151</v>
      </c>
      <c r="E2260" s="120" t="s">
        <v>4889</v>
      </c>
      <c r="F2260" s="120" t="s">
        <v>3</v>
      </c>
      <c r="G2260" s="120">
        <v>1598529</v>
      </c>
      <c r="H2260" s="124"/>
      <c r="I2260" s="128" t="s">
        <v>5864</v>
      </c>
      <c r="J2260" s="124"/>
      <c r="K2260" s="124"/>
      <c r="L2260" s="124"/>
      <c r="M2260" s="124"/>
      <c r="N2260" s="213">
        <v>0</v>
      </c>
      <c r="O2260" s="213">
        <v>200</v>
      </c>
      <c r="P2260" s="124" t="s">
        <v>1315</v>
      </c>
    </row>
    <row r="2261" spans="1:16" ht="38.25">
      <c r="A2261" s="266">
        <v>254</v>
      </c>
      <c r="B2261" s="124"/>
      <c r="C2261" s="125" t="s">
        <v>779</v>
      </c>
      <c r="D2261" s="119">
        <v>43151</v>
      </c>
      <c r="E2261" s="120" t="s">
        <v>4890</v>
      </c>
      <c r="F2261" s="120" t="s">
        <v>3</v>
      </c>
      <c r="G2261" s="120">
        <v>1598530</v>
      </c>
      <c r="H2261" s="124"/>
      <c r="I2261" s="128" t="s">
        <v>5864</v>
      </c>
      <c r="J2261" s="124"/>
      <c r="K2261" s="124"/>
      <c r="L2261" s="124"/>
      <c r="M2261" s="124"/>
      <c r="N2261" s="213">
        <v>0</v>
      </c>
      <c r="O2261" s="213">
        <v>74.8</v>
      </c>
      <c r="P2261" s="124" t="s">
        <v>1315</v>
      </c>
    </row>
    <row r="2262" spans="1:16" ht="38.25">
      <c r="A2262" s="266">
        <v>254</v>
      </c>
      <c r="B2262" s="124"/>
      <c r="C2262" s="125" t="s">
        <v>779</v>
      </c>
      <c r="D2262" s="119">
        <v>43151</v>
      </c>
      <c r="E2262" s="120" t="s">
        <v>4891</v>
      </c>
      <c r="F2262" s="120" t="s">
        <v>3</v>
      </c>
      <c r="G2262" s="120">
        <v>1598532</v>
      </c>
      <c r="H2262" s="124"/>
      <c r="I2262" s="128" t="s">
        <v>5864</v>
      </c>
      <c r="J2262" s="124"/>
      <c r="K2262" s="124"/>
      <c r="L2262" s="124"/>
      <c r="M2262" s="124"/>
      <c r="N2262" s="213">
        <v>0</v>
      </c>
      <c r="O2262" s="213">
        <v>80</v>
      </c>
      <c r="P2262" s="124" t="s">
        <v>1315</v>
      </c>
    </row>
    <row r="2263" spans="1:16" ht="38.25">
      <c r="A2263" s="266">
        <v>254</v>
      </c>
      <c r="B2263" s="124"/>
      <c r="C2263" s="125" t="s">
        <v>779</v>
      </c>
      <c r="D2263" s="119">
        <v>43151</v>
      </c>
      <c r="E2263" s="120" t="s">
        <v>4892</v>
      </c>
      <c r="F2263" s="120" t="s">
        <v>3</v>
      </c>
      <c r="G2263" s="120">
        <v>1598533</v>
      </c>
      <c r="H2263" s="124"/>
      <c r="I2263" s="128" t="s">
        <v>5864</v>
      </c>
      <c r="J2263" s="124"/>
      <c r="K2263" s="124"/>
      <c r="L2263" s="124"/>
      <c r="M2263" s="124"/>
      <c r="N2263" s="213">
        <v>0</v>
      </c>
      <c r="O2263" s="213">
        <v>31</v>
      </c>
      <c r="P2263" s="124" t="s">
        <v>1315</v>
      </c>
    </row>
    <row r="2264" spans="1:16" ht="38.25">
      <c r="A2264" s="266">
        <v>254</v>
      </c>
      <c r="B2264" s="124"/>
      <c r="C2264" s="125" t="s">
        <v>779</v>
      </c>
      <c r="D2264" s="119">
        <v>43151</v>
      </c>
      <c r="E2264" s="120" t="s">
        <v>4893</v>
      </c>
      <c r="F2264" s="120" t="s">
        <v>3</v>
      </c>
      <c r="G2264" s="120">
        <v>1598535</v>
      </c>
      <c r="H2264" s="124"/>
      <c r="I2264" s="128" t="s">
        <v>5864</v>
      </c>
      <c r="J2264" s="124"/>
      <c r="K2264" s="124"/>
      <c r="L2264" s="124"/>
      <c r="M2264" s="124"/>
      <c r="N2264" s="213">
        <v>0</v>
      </c>
      <c r="O2264" s="213">
        <v>150</v>
      </c>
      <c r="P2264" s="124" t="s">
        <v>1315</v>
      </c>
    </row>
    <row r="2265" spans="1:16" ht="38.25">
      <c r="A2265" s="266">
        <v>254</v>
      </c>
      <c r="B2265" s="124"/>
      <c r="C2265" s="125" t="s">
        <v>779</v>
      </c>
      <c r="D2265" s="119">
        <v>43151</v>
      </c>
      <c r="E2265" s="120" t="s">
        <v>4894</v>
      </c>
      <c r="F2265" s="120" t="s">
        <v>3</v>
      </c>
      <c r="G2265" s="120">
        <v>1598536</v>
      </c>
      <c r="H2265" s="124"/>
      <c r="I2265" s="128" t="s">
        <v>5865</v>
      </c>
      <c r="J2265" s="124"/>
      <c r="K2265" s="124"/>
      <c r="L2265" s="124"/>
      <c r="M2265" s="124"/>
      <c r="N2265" s="213">
        <v>0</v>
      </c>
      <c r="O2265" s="213">
        <v>80</v>
      </c>
      <c r="P2265" s="124" t="s">
        <v>1315</v>
      </c>
    </row>
    <row r="2266" spans="1:16" ht="38.25">
      <c r="A2266" s="266">
        <v>254</v>
      </c>
      <c r="B2266" s="124"/>
      <c r="C2266" s="125" t="s">
        <v>779</v>
      </c>
      <c r="D2266" s="119">
        <v>43151</v>
      </c>
      <c r="E2266" s="120" t="s">
        <v>4895</v>
      </c>
      <c r="F2266" s="120" t="s">
        <v>3</v>
      </c>
      <c r="G2266" s="120">
        <v>1598538</v>
      </c>
      <c r="H2266" s="124"/>
      <c r="I2266" s="128" t="s">
        <v>5865</v>
      </c>
      <c r="J2266" s="124"/>
      <c r="K2266" s="124"/>
      <c r="L2266" s="124"/>
      <c r="M2266" s="124"/>
      <c r="N2266" s="213">
        <v>0</v>
      </c>
      <c r="O2266" s="213">
        <v>75</v>
      </c>
      <c r="P2266" s="124" t="s">
        <v>1315</v>
      </c>
    </row>
    <row r="2267" spans="1:16" ht="38.25">
      <c r="A2267" s="266">
        <v>254</v>
      </c>
      <c r="B2267" s="124"/>
      <c r="C2267" s="125" t="s">
        <v>779</v>
      </c>
      <c r="D2267" s="119">
        <v>43151</v>
      </c>
      <c r="E2267" s="120" t="s">
        <v>4896</v>
      </c>
      <c r="F2267" s="120" t="s">
        <v>3</v>
      </c>
      <c r="G2267" s="120">
        <v>1598539</v>
      </c>
      <c r="H2267" s="124"/>
      <c r="I2267" s="128" t="s">
        <v>5865</v>
      </c>
      <c r="J2267" s="124"/>
      <c r="K2267" s="124"/>
      <c r="L2267" s="124"/>
      <c r="M2267" s="124"/>
      <c r="N2267" s="213">
        <v>0</v>
      </c>
      <c r="O2267" s="213">
        <v>150</v>
      </c>
      <c r="P2267" s="124" t="s">
        <v>1315</v>
      </c>
    </row>
    <row r="2268" spans="1:16" ht="51">
      <c r="A2268" s="266">
        <v>132</v>
      </c>
      <c r="B2268" s="124"/>
      <c r="C2268" s="125" t="s">
        <v>728</v>
      </c>
      <c r="D2268" s="119">
        <v>43151</v>
      </c>
      <c r="E2268" s="120" t="s">
        <v>4897</v>
      </c>
      <c r="F2268" s="120" t="s">
        <v>3</v>
      </c>
      <c r="G2268" s="120">
        <v>1598545</v>
      </c>
      <c r="H2268" s="124"/>
      <c r="I2268" s="128" t="s">
        <v>5866</v>
      </c>
      <c r="J2268" s="124"/>
      <c r="K2268" s="124"/>
      <c r="L2268" s="124"/>
      <c r="M2268" s="124"/>
      <c r="N2268" s="213">
        <v>0</v>
      </c>
      <c r="O2268" s="213">
        <v>10075</v>
      </c>
      <c r="P2268" s="124" t="s">
        <v>1315</v>
      </c>
    </row>
    <row r="2269" spans="1:16" ht="63.75">
      <c r="A2269" s="266">
        <v>266</v>
      </c>
      <c r="B2269" s="124"/>
      <c r="C2269" s="125" t="s">
        <v>781</v>
      </c>
      <c r="D2269" s="119">
        <v>43151</v>
      </c>
      <c r="E2269" s="120" t="s">
        <v>4898</v>
      </c>
      <c r="F2269" s="120" t="s">
        <v>3</v>
      </c>
      <c r="G2269" s="120">
        <v>1598561</v>
      </c>
      <c r="H2269" s="124"/>
      <c r="I2269" s="128" t="s">
        <v>5867</v>
      </c>
      <c r="J2269" s="124"/>
      <c r="K2269" s="124"/>
      <c r="L2269" s="124"/>
      <c r="M2269" s="124"/>
      <c r="N2269" s="213">
        <v>0</v>
      </c>
      <c r="O2269" s="213">
        <v>25754.85</v>
      </c>
      <c r="P2269" s="124" t="s">
        <v>1315</v>
      </c>
    </row>
    <row r="2270" spans="1:16" ht="51">
      <c r="A2270" s="266">
        <v>35</v>
      </c>
      <c r="B2270" s="124"/>
      <c r="C2270" s="125" t="s">
        <v>696</v>
      </c>
      <c r="D2270" s="119">
        <v>43151</v>
      </c>
      <c r="E2270" s="120" t="s">
        <v>4899</v>
      </c>
      <c r="F2270" s="120" t="s">
        <v>3</v>
      </c>
      <c r="G2270" s="120">
        <v>1598589</v>
      </c>
      <c r="H2270" s="124"/>
      <c r="I2270" s="128" t="s">
        <v>5868</v>
      </c>
      <c r="J2270" s="124"/>
      <c r="K2270" s="124"/>
      <c r="L2270" s="124"/>
      <c r="M2270" s="124"/>
      <c r="N2270" s="213">
        <v>0</v>
      </c>
      <c r="O2270" s="213">
        <v>1200</v>
      </c>
      <c r="P2270" s="124" t="s">
        <v>1315</v>
      </c>
    </row>
    <row r="2271" spans="1:16" ht="51">
      <c r="A2271" s="266">
        <v>290</v>
      </c>
      <c r="B2271" s="124"/>
      <c r="C2271" s="125" t="s">
        <v>793</v>
      </c>
      <c r="D2271" s="119">
        <v>43152</v>
      </c>
      <c r="E2271" s="120" t="s">
        <v>4900</v>
      </c>
      <c r="F2271" s="120" t="s">
        <v>3</v>
      </c>
      <c r="G2271" s="120">
        <v>1598746</v>
      </c>
      <c r="H2271" s="124"/>
      <c r="I2271" s="128" t="s">
        <v>5869</v>
      </c>
      <c r="J2271" s="124"/>
      <c r="K2271" s="124"/>
      <c r="L2271" s="124"/>
      <c r="M2271" s="124"/>
      <c r="N2271" s="213">
        <v>0</v>
      </c>
      <c r="O2271" s="213">
        <v>17652.68</v>
      </c>
      <c r="P2271" s="124" t="s">
        <v>1315</v>
      </c>
    </row>
    <row r="2272" spans="1:16" ht="63.75">
      <c r="A2272" s="266" t="s">
        <v>619</v>
      </c>
      <c r="B2272" s="124"/>
      <c r="C2272" s="125" t="s">
        <v>713</v>
      </c>
      <c r="D2272" s="119">
        <v>43152</v>
      </c>
      <c r="E2272" s="120" t="s">
        <v>4901</v>
      </c>
      <c r="F2272" s="120" t="s">
        <v>3</v>
      </c>
      <c r="G2272" s="120">
        <v>1598782</v>
      </c>
      <c r="H2272" s="124"/>
      <c r="I2272" s="128" t="s">
        <v>5870</v>
      </c>
      <c r="J2272" s="124"/>
      <c r="K2272" s="124"/>
      <c r="L2272" s="124"/>
      <c r="M2272" s="124"/>
      <c r="N2272" s="213">
        <v>0</v>
      </c>
      <c r="O2272" s="213">
        <v>70</v>
      </c>
      <c r="P2272" s="124" t="s">
        <v>1315</v>
      </c>
    </row>
    <row r="2273" spans="1:16" ht="63.75">
      <c r="A2273" s="266">
        <v>661</v>
      </c>
      <c r="B2273" s="124"/>
      <c r="C2273" s="125" t="s">
        <v>234</v>
      </c>
      <c r="D2273" s="119">
        <v>43152</v>
      </c>
      <c r="E2273" s="120" t="s">
        <v>4902</v>
      </c>
      <c r="F2273" s="120" t="s">
        <v>3</v>
      </c>
      <c r="G2273" s="120">
        <v>1598794</v>
      </c>
      <c r="H2273" s="124"/>
      <c r="I2273" s="128" t="s">
        <v>5871</v>
      </c>
      <c r="J2273" s="124"/>
      <c r="K2273" s="124"/>
      <c r="L2273" s="124"/>
      <c r="M2273" s="124"/>
      <c r="N2273" s="213">
        <v>0</v>
      </c>
      <c r="O2273" s="213">
        <v>11752.59</v>
      </c>
      <c r="P2273" s="124" t="s">
        <v>1315</v>
      </c>
    </row>
    <row r="2274" spans="1:16" ht="51">
      <c r="A2274" s="266" t="s">
        <v>619</v>
      </c>
      <c r="B2274" s="124"/>
      <c r="C2274" s="125" t="s">
        <v>713</v>
      </c>
      <c r="D2274" s="119">
        <v>43152</v>
      </c>
      <c r="E2274" s="120" t="s">
        <v>4903</v>
      </c>
      <c r="F2274" s="120" t="s">
        <v>3</v>
      </c>
      <c r="G2274" s="120">
        <v>1598729</v>
      </c>
      <c r="H2274" s="124"/>
      <c r="I2274" s="128" t="s">
        <v>5872</v>
      </c>
      <c r="J2274" s="124"/>
      <c r="K2274" s="124"/>
      <c r="L2274" s="124"/>
      <c r="M2274" s="124"/>
      <c r="N2274" s="213">
        <v>0</v>
      </c>
      <c r="O2274" s="213">
        <v>780</v>
      </c>
      <c r="P2274" s="124" t="s">
        <v>1315</v>
      </c>
    </row>
    <row r="2275" spans="1:16" ht="63.75">
      <c r="A2275" s="266" t="s">
        <v>619</v>
      </c>
      <c r="B2275" s="124"/>
      <c r="C2275" s="125" t="s">
        <v>713</v>
      </c>
      <c r="D2275" s="119">
        <v>43152</v>
      </c>
      <c r="E2275" s="120" t="s">
        <v>4904</v>
      </c>
      <c r="F2275" s="120" t="s">
        <v>3</v>
      </c>
      <c r="G2275" s="120">
        <v>1598768</v>
      </c>
      <c r="H2275" s="124"/>
      <c r="I2275" s="128" t="s">
        <v>5873</v>
      </c>
      <c r="J2275" s="124"/>
      <c r="K2275" s="124"/>
      <c r="L2275" s="124"/>
      <c r="M2275" s="124"/>
      <c r="N2275" s="213">
        <v>0</v>
      </c>
      <c r="O2275" s="213">
        <v>5384.8</v>
      </c>
      <c r="P2275" s="124" t="s">
        <v>1315</v>
      </c>
    </row>
    <row r="2276" spans="1:16" ht="51">
      <c r="A2276" s="266" t="s">
        <v>619</v>
      </c>
      <c r="B2276" s="124"/>
      <c r="C2276" s="125" t="s">
        <v>713</v>
      </c>
      <c r="D2276" s="119">
        <v>43152</v>
      </c>
      <c r="E2276" s="120" t="s">
        <v>4905</v>
      </c>
      <c r="F2276" s="120" t="s">
        <v>3</v>
      </c>
      <c r="G2276" s="120">
        <v>1598858</v>
      </c>
      <c r="H2276" s="124"/>
      <c r="I2276" s="128" t="s">
        <v>5874</v>
      </c>
      <c r="J2276" s="124"/>
      <c r="K2276" s="124"/>
      <c r="L2276" s="124"/>
      <c r="M2276" s="124"/>
      <c r="N2276" s="213">
        <v>0</v>
      </c>
      <c r="O2276" s="213">
        <v>137.5</v>
      </c>
      <c r="P2276" s="124" t="s">
        <v>6020</v>
      </c>
    </row>
    <row r="2277" spans="1:16" ht="51">
      <c r="A2277" s="266" t="s">
        <v>619</v>
      </c>
      <c r="B2277" s="124"/>
      <c r="C2277" s="125" t="s">
        <v>713</v>
      </c>
      <c r="D2277" s="119">
        <v>43152</v>
      </c>
      <c r="E2277" s="120" t="s">
        <v>4906</v>
      </c>
      <c r="F2277" s="120" t="s">
        <v>3</v>
      </c>
      <c r="G2277" s="120">
        <v>1598861</v>
      </c>
      <c r="H2277" s="124"/>
      <c r="I2277" s="128" t="s">
        <v>5875</v>
      </c>
      <c r="J2277" s="124"/>
      <c r="K2277" s="124"/>
      <c r="L2277" s="124"/>
      <c r="M2277" s="124"/>
      <c r="N2277" s="213">
        <v>0</v>
      </c>
      <c r="O2277" s="213">
        <v>140</v>
      </c>
      <c r="P2277" s="124" t="s">
        <v>1315</v>
      </c>
    </row>
    <row r="2278" spans="1:16" ht="51">
      <c r="A2278" s="266">
        <v>290</v>
      </c>
      <c r="B2278" s="124"/>
      <c r="C2278" s="125" t="s">
        <v>793</v>
      </c>
      <c r="D2278" s="119">
        <v>43153</v>
      </c>
      <c r="E2278" s="120" t="s">
        <v>4907</v>
      </c>
      <c r="F2278" s="120" t="s">
        <v>3</v>
      </c>
      <c r="G2278" s="120">
        <v>1599059</v>
      </c>
      <c r="H2278" s="124"/>
      <c r="I2278" s="128" t="s">
        <v>5876</v>
      </c>
      <c r="J2278" s="124"/>
      <c r="K2278" s="124"/>
      <c r="L2278" s="124"/>
      <c r="M2278" s="124"/>
      <c r="N2278" s="213">
        <v>0</v>
      </c>
      <c r="O2278" s="213">
        <v>246.66</v>
      </c>
      <c r="P2278" s="124" t="s">
        <v>1315</v>
      </c>
    </row>
    <row r="2279" spans="1:16" ht="51">
      <c r="A2279" s="266" t="s">
        <v>619</v>
      </c>
      <c r="B2279" s="124"/>
      <c r="C2279" s="125" t="s">
        <v>713</v>
      </c>
      <c r="D2279" s="119">
        <v>43153</v>
      </c>
      <c r="E2279" s="120" t="s">
        <v>4908</v>
      </c>
      <c r="F2279" s="120" t="s">
        <v>3</v>
      </c>
      <c r="G2279" s="120">
        <v>1599072</v>
      </c>
      <c r="H2279" s="124"/>
      <c r="I2279" s="128" t="s">
        <v>5877</v>
      </c>
      <c r="J2279" s="124"/>
      <c r="K2279" s="124"/>
      <c r="L2279" s="124"/>
      <c r="M2279" s="124"/>
      <c r="N2279" s="213">
        <v>0</v>
      </c>
      <c r="O2279" s="213">
        <v>9022.24</v>
      </c>
      <c r="P2279" s="124" t="s">
        <v>1315</v>
      </c>
    </row>
    <row r="2280" spans="1:16" ht="51">
      <c r="A2280" s="266">
        <v>291</v>
      </c>
      <c r="B2280" s="124"/>
      <c r="C2280" s="125" t="s">
        <v>794</v>
      </c>
      <c r="D2280" s="119">
        <v>43153</v>
      </c>
      <c r="E2280" s="120" t="s">
        <v>4909</v>
      </c>
      <c r="F2280" s="120" t="s">
        <v>3</v>
      </c>
      <c r="G2280" s="120">
        <v>1599110</v>
      </c>
      <c r="H2280" s="124"/>
      <c r="I2280" s="128" t="s">
        <v>5878</v>
      </c>
      <c r="J2280" s="124"/>
      <c r="K2280" s="124"/>
      <c r="L2280" s="124"/>
      <c r="M2280" s="124"/>
      <c r="N2280" s="213">
        <v>0</v>
      </c>
      <c r="O2280" s="213">
        <v>16658.73</v>
      </c>
      <c r="P2280" s="124" t="s">
        <v>1315</v>
      </c>
    </row>
    <row r="2281" spans="1:16" ht="63.75">
      <c r="A2281" s="266">
        <v>591</v>
      </c>
      <c r="B2281" s="124"/>
      <c r="C2281" s="125" t="s">
        <v>861</v>
      </c>
      <c r="D2281" s="119">
        <v>43153</v>
      </c>
      <c r="E2281" s="120" t="s">
        <v>4910</v>
      </c>
      <c r="F2281" s="120" t="s">
        <v>3</v>
      </c>
      <c r="G2281" s="120">
        <v>1599118</v>
      </c>
      <c r="H2281" s="124"/>
      <c r="I2281" s="128" t="s">
        <v>5879</v>
      </c>
      <c r="J2281" s="124"/>
      <c r="K2281" s="124"/>
      <c r="L2281" s="124"/>
      <c r="M2281" s="124"/>
      <c r="N2281" s="213">
        <v>0</v>
      </c>
      <c r="O2281" s="213">
        <v>700</v>
      </c>
      <c r="P2281" s="124" t="s">
        <v>1315</v>
      </c>
    </row>
    <row r="2282" spans="1:16" ht="51">
      <c r="A2282" s="266">
        <v>78</v>
      </c>
      <c r="B2282" s="124"/>
      <c r="C2282" s="125" t="s">
        <v>1342</v>
      </c>
      <c r="D2282" s="119">
        <v>43153</v>
      </c>
      <c r="E2282" s="120" t="s">
        <v>4911</v>
      </c>
      <c r="F2282" s="120" t="s">
        <v>3</v>
      </c>
      <c r="G2282" s="120">
        <v>1599010</v>
      </c>
      <c r="H2282" s="124"/>
      <c r="I2282" s="128" t="s">
        <v>5880</v>
      </c>
      <c r="J2282" s="124"/>
      <c r="K2282" s="124"/>
      <c r="L2282" s="124"/>
      <c r="M2282" s="124"/>
      <c r="N2282" s="213">
        <v>0</v>
      </c>
      <c r="O2282" s="213">
        <v>180.49</v>
      </c>
      <c r="P2282" s="124" t="s">
        <v>1315</v>
      </c>
    </row>
    <row r="2283" spans="1:16" ht="51">
      <c r="A2283" s="266">
        <v>20</v>
      </c>
      <c r="B2283" s="124"/>
      <c r="C2283" s="125" t="s">
        <v>693</v>
      </c>
      <c r="D2283" s="119">
        <v>43153</v>
      </c>
      <c r="E2283" s="120" t="s">
        <v>4912</v>
      </c>
      <c r="F2283" s="120" t="s">
        <v>3</v>
      </c>
      <c r="G2283" s="120">
        <v>1599037</v>
      </c>
      <c r="H2283" s="124"/>
      <c r="I2283" s="128" t="s">
        <v>5881</v>
      </c>
      <c r="J2283" s="124"/>
      <c r="K2283" s="124"/>
      <c r="L2283" s="124"/>
      <c r="M2283" s="124"/>
      <c r="N2283" s="213">
        <v>0</v>
      </c>
      <c r="O2283" s="213">
        <v>270</v>
      </c>
      <c r="P2283" s="124" t="s">
        <v>1315</v>
      </c>
    </row>
    <row r="2284" spans="1:16" ht="51">
      <c r="A2284" s="266" t="s">
        <v>619</v>
      </c>
      <c r="B2284" s="124"/>
      <c r="C2284" s="125" t="s">
        <v>713</v>
      </c>
      <c r="D2284" s="119">
        <v>43153</v>
      </c>
      <c r="E2284" s="120" t="s">
        <v>4913</v>
      </c>
      <c r="F2284" s="120" t="s">
        <v>3</v>
      </c>
      <c r="G2284" s="120">
        <v>1599048</v>
      </c>
      <c r="H2284" s="124"/>
      <c r="I2284" s="128" t="s">
        <v>5882</v>
      </c>
      <c r="J2284" s="124"/>
      <c r="K2284" s="124"/>
      <c r="L2284" s="124"/>
      <c r="M2284" s="124"/>
      <c r="N2284" s="213">
        <v>0</v>
      </c>
      <c r="O2284" s="213">
        <v>3374.79</v>
      </c>
      <c r="P2284" s="124" t="s">
        <v>1315</v>
      </c>
    </row>
    <row r="2285" spans="1:16" ht="51">
      <c r="A2285" s="266" t="s">
        <v>619</v>
      </c>
      <c r="B2285" s="124"/>
      <c r="C2285" s="125" t="s">
        <v>713</v>
      </c>
      <c r="D2285" s="119">
        <v>43153</v>
      </c>
      <c r="E2285" s="120" t="s">
        <v>4914</v>
      </c>
      <c r="F2285" s="120" t="s">
        <v>3</v>
      </c>
      <c r="G2285" s="120">
        <v>1599057</v>
      </c>
      <c r="H2285" s="124"/>
      <c r="I2285" s="128" t="s">
        <v>5883</v>
      </c>
      <c r="J2285" s="124"/>
      <c r="K2285" s="124"/>
      <c r="L2285" s="124"/>
      <c r="M2285" s="124"/>
      <c r="N2285" s="213">
        <v>0</v>
      </c>
      <c r="O2285" s="213">
        <v>694</v>
      </c>
      <c r="P2285" s="124" t="s">
        <v>1315</v>
      </c>
    </row>
    <row r="2286" spans="1:16" ht="51">
      <c r="A2286" s="266" t="s">
        <v>619</v>
      </c>
      <c r="B2286" s="124"/>
      <c r="C2286" s="125" t="s">
        <v>713</v>
      </c>
      <c r="D2286" s="119">
        <v>43153</v>
      </c>
      <c r="E2286" s="120" t="s">
        <v>4915</v>
      </c>
      <c r="F2286" s="120" t="s">
        <v>3</v>
      </c>
      <c r="G2286" s="120">
        <v>1599085</v>
      </c>
      <c r="H2286" s="124"/>
      <c r="I2286" s="128" t="s">
        <v>5884</v>
      </c>
      <c r="J2286" s="124"/>
      <c r="K2286" s="124"/>
      <c r="L2286" s="124"/>
      <c r="M2286" s="124"/>
      <c r="N2286" s="213">
        <v>0</v>
      </c>
      <c r="O2286" s="213">
        <v>504.51</v>
      </c>
      <c r="P2286" s="124" t="s">
        <v>1315</v>
      </c>
    </row>
    <row r="2287" spans="1:16" ht="51">
      <c r="A2287" s="266" t="s">
        <v>619</v>
      </c>
      <c r="B2287" s="124"/>
      <c r="C2287" s="125" t="s">
        <v>713</v>
      </c>
      <c r="D2287" s="119">
        <v>43153</v>
      </c>
      <c r="E2287" s="120" t="s">
        <v>4916</v>
      </c>
      <c r="F2287" s="120" t="s">
        <v>3</v>
      </c>
      <c r="G2287" s="120">
        <v>1599087</v>
      </c>
      <c r="H2287" s="124"/>
      <c r="I2287" s="128" t="s">
        <v>5885</v>
      </c>
      <c r="J2287" s="124"/>
      <c r="K2287" s="124"/>
      <c r="L2287" s="124"/>
      <c r="M2287" s="124"/>
      <c r="N2287" s="213">
        <v>0</v>
      </c>
      <c r="O2287" s="213">
        <v>140</v>
      </c>
      <c r="P2287" s="124" t="s">
        <v>1315</v>
      </c>
    </row>
    <row r="2288" spans="1:16" ht="51">
      <c r="A2288" s="266" t="s">
        <v>619</v>
      </c>
      <c r="B2288" s="124"/>
      <c r="C2288" s="125" t="s">
        <v>713</v>
      </c>
      <c r="D2288" s="119">
        <v>43153</v>
      </c>
      <c r="E2288" s="120" t="s">
        <v>4917</v>
      </c>
      <c r="F2288" s="120" t="s">
        <v>3</v>
      </c>
      <c r="G2288" s="120">
        <v>1599100</v>
      </c>
      <c r="H2288" s="124"/>
      <c r="I2288" s="128" t="s">
        <v>5886</v>
      </c>
      <c r="J2288" s="124"/>
      <c r="K2288" s="124"/>
      <c r="L2288" s="124"/>
      <c r="M2288" s="124"/>
      <c r="N2288" s="213">
        <v>0</v>
      </c>
      <c r="O2288" s="213">
        <v>1948.54</v>
      </c>
      <c r="P2288" s="124" t="s">
        <v>1315</v>
      </c>
    </row>
    <row r="2289" spans="1:16" ht="51">
      <c r="A2289" s="266">
        <v>20</v>
      </c>
      <c r="B2289" s="124"/>
      <c r="C2289" s="125" t="s">
        <v>693</v>
      </c>
      <c r="D2289" s="119">
        <v>43153</v>
      </c>
      <c r="E2289" s="120" t="s">
        <v>4918</v>
      </c>
      <c r="F2289" s="120" t="s">
        <v>3</v>
      </c>
      <c r="G2289" s="120">
        <v>1599112</v>
      </c>
      <c r="H2289" s="124"/>
      <c r="I2289" s="128" t="s">
        <v>5887</v>
      </c>
      <c r="J2289" s="124"/>
      <c r="K2289" s="124"/>
      <c r="L2289" s="124"/>
      <c r="M2289" s="124"/>
      <c r="N2289" s="213">
        <v>0</v>
      </c>
      <c r="O2289" s="213">
        <v>371</v>
      </c>
      <c r="P2289" s="124" t="s">
        <v>1315</v>
      </c>
    </row>
    <row r="2290" spans="1:16" ht="51">
      <c r="A2290" s="266" t="s">
        <v>619</v>
      </c>
      <c r="B2290" s="124"/>
      <c r="C2290" s="125" t="s">
        <v>713</v>
      </c>
      <c r="D2290" s="119">
        <v>43153</v>
      </c>
      <c r="E2290" s="120" t="s">
        <v>4919</v>
      </c>
      <c r="F2290" s="120" t="s">
        <v>3</v>
      </c>
      <c r="G2290" s="120">
        <v>1599153</v>
      </c>
      <c r="H2290" s="124"/>
      <c r="I2290" s="128" t="s">
        <v>5888</v>
      </c>
      <c r="J2290" s="124"/>
      <c r="K2290" s="124"/>
      <c r="L2290" s="124"/>
      <c r="M2290" s="124"/>
      <c r="N2290" s="213">
        <v>0</v>
      </c>
      <c r="O2290" s="213">
        <v>140</v>
      </c>
      <c r="P2290" s="124" t="s">
        <v>1315</v>
      </c>
    </row>
    <row r="2291" spans="1:16" ht="51">
      <c r="A2291" s="266" t="s">
        <v>619</v>
      </c>
      <c r="B2291" s="124"/>
      <c r="C2291" s="125" t="s">
        <v>713</v>
      </c>
      <c r="D2291" s="119">
        <v>43153</v>
      </c>
      <c r="E2291" s="120" t="s">
        <v>4920</v>
      </c>
      <c r="F2291" s="120" t="s">
        <v>3</v>
      </c>
      <c r="G2291" s="120">
        <v>1599154</v>
      </c>
      <c r="H2291" s="124"/>
      <c r="I2291" s="128" t="s">
        <v>5889</v>
      </c>
      <c r="J2291" s="124"/>
      <c r="K2291" s="124"/>
      <c r="L2291" s="124"/>
      <c r="M2291" s="124"/>
      <c r="N2291" s="213">
        <v>0</v>
      </c>
      <c r="O2291" s="213">
        <v>140</v>
      </c>
      <c r="P2291" s="124" t="s">
        <v>1315</v>
      </c>
    </row>
    <row r="2292" spans="1:16" ht="51">
      <c r="A2292" s="266" t="s">
        <v>619</v>
      </c>
      <c r="B2292" s="124"/>
      <c r="C2292" s="125" t="s">
        <v>713</v>
      </c>
      <c r="D2292" s="119">
        <v>43153</v>
      </c>
      <c r="E2292" s="120" t="s">
        <v>4921</v>
      </c>
      <c r="F2292" s="120" t="s">
        <v>3</v>
      </c>
      <c r="G2292" s="120">
        <v>1599155</v>
      </c>
      <c r="H2292" s="124"/>
      <c r="I2292" s="128" t="s">
        <v>5890</v>
      </c>
      <c r="J2292" s="124"/>
      <c r="K2292" s="124"/>
      <c r="L2292" s="124"/>
      <c r="M2292" s="124"/>
      <c r="N2292" s="213">
        <v>0</v>
      </c>
      <c r="O2292" s="213">
        <v>140</v>
      </c>
      <c r="P2292" s="124" t="s">
        <v>1315</v>
      </c>
    </row>
    <row r="2293" spans="1:16" ht="51">
      <c r="A2293" s="266" t="s">
        <v>619</v>
      </c>
      <c r="B2293" s="124"/>
      <c r="C2293" s="125" t="s">
        <v>713</v>
      </c>
      <c r="D2293" s="119">
        <v>43153</v>
      </c>
      <c r="E2293" s="120" t="s">
        <v>4922</v>
      </c>
      <c r="F2293" s="120" t="s">
        <v>3</v>
      </c>
      <c r="G2293" s="120">
        <v>1599156</v>
      </c>
      <c r="H2293" s="124"/>
      <c r="I2293" s="128" t="s">
        <v>5891</v>
      </c>
      <c r="J2293" s="124"/>
      <c r="K2293" s="124"/>
      <c r="L2293" s="124"/>
      <c r="M2293" s="124"/>
      <c r="N2293" s="213">
        <v>0</v>
      </c>
      <c r="O2293" s="213">
        <v>140</v>
      </c>
      <c r="P2293" s="124" t="s">
        <v>1315</v>
      </c>
    </row>
    <row r="2294" spans="1:16" ht="51">
      <c r="A2294" s="266" t="s">
        <v>619</v>
      </c>
      <c r="B2294" s="124"/>
      <c r="C2294" s="125" t="s">
        <v>713</v>
      </c>
      <c r="D2294" s="119">
        <v>43153</v>
      </c>
      <c r="E2294" s="120" t="s">
        <v>4923</v>
      </c>
      <c r="F2294" s="120" t="s">
        <v>3</v>
      </c>
      <c r="G2294" s="120">
        <v>1599157</v>
      </c>
      <c r="H2294" s="124"/>
      <c r="I2294" s="128" t="s">
        <v>5892</v>
      </c>
      <c r="J2294" s="124"/>
      <c r="K2294" s="124"/>
      <c r="L2294" s="124"/>
      <c r="M2294" s="124"/>
      <c r="N2294" s="213">
        <v>0</v>
      </c>
      <c r="O2294" s="213">
        <v>140</v>
      </c>
      <c r="P2294" s="124" t="s">
        <v>1315</v>
      </c>
    </row>
    <row r="2295" spans="1:16" ht="51">
      <c r="A2295" s="266" t="s">
        <v>619</v>
      </c>
      <c r="B2295" s="124"/>
      <c r="C2295" s="125" t="s">
        <v>713</v>
      </c>
      <c r="D2295" s="119">
        <v>43153</v>
      </c>
      <c r="E2295" s="120" t="s">
        <v>4924</v>
      </c>
      <c r="F2295" s="120" t="s">
        <v>3</v>
      </c>
      <c r="G2295" s="120">
        <v>1599158</v>
      </c>
      <c r="H2295" s="124"/>
      <c r="I2295" s="128" t="s">
        <v>5893</v>
      </c>
      <c r="J2295" s="124"/>
      <c r="K2295" s="124"/>
      <c r="L2295" s="124"/>
      <c r="M2295" s="124"/>
      <c r="N2295" s="213">
        <v>0</v>
      </c>
      <c r="O2295" s="213">
        <v>140</v>
      </c>
      <c r="P2295" s="124" t="s">
        <v>1315</v>
      </c>
    </row>
    <row r="2296" spans="1:16" ht="51">
      <c r="A2296" s="266" t="s">
        <v>619</v>
      </c>
      <c r="B2296" s="124"/>
      <c r="C2296" s="125" t="s">
        <v>713</v>
      </c>
      <c r="D2296" s="119">
        <v>43153</v>
      </c>
      <c r="E2296" s="120" t="s">
        <v>4925</v>
      </c>
      <c r="F2296" s="120" t="s">
        <v>3</v>
      </c>
      <c r="G2296" s="120">
        <v>1599176</v>
      </c>
      <c r="H2296" s="124"/>
      <c r="I2296" s="128" t="s">
        <v>5894</v>
      </c>
      <c r="J2296" s="124"/>
      <c r="K2296" s="124"/>
      <c r="L2296" s="124"/>
      <c r="M2296" s="124"/>
      <c r="N2296" s="213">
        <v>0</v>
      </c>
      <c r="O2296" s="213">
        <v>110</v>
      </c>
      <c r="P2296" s="124" t="s">
        <v>1315</v>
      </c>
    </row>
    <row r="2297" spans="1:16" ht="51">
      <c r="A2297" s="266" t="s">
        <v>619</v>
      </c>
      <c r="B2297" s="124"/>
      <c r="C2297" s="125" t="s">
        <v>713</v>
      </c>
      <c r="D2297" s="119">
        <v>43153</v>
      </c>
      <c r="E2297" s="120" t="s">
        <v>4926</v>
      </c>
      <c r="F2297" s="120" t="s">
        <v>3</v>
      </c>
      <c r="G2297" s="120">
        <v>1599236</v>
      </c>
      <c r="H2297" s="124"/>
      <c r="I2297" s="128" t="s">
        <v>5895</v>
      </c>
      <c r="J2297" s="124"/>
      <c r="K2297" s="124"/>
      <c r="L2297" s="124"/>
      <c r="M2297" s="124"/>
      <c r="N2297" s="213">
        <v>0</v>
      </c>
      <c r="O2297" s="213">
        <v>140</v>
      </c>
      <c r="P2297" s="124" t="s">
        <v>1315</v>
      </c>
    </row>
    <row r="2298" spans="1:16" ht="51">
      <c r="A2298" s="266" t="s">
        <v>619</v>
      </c>
      <c r="B2298" s="124"/>
      <c r="C2298" s="125" t="s">
        <v>713</v>
      </c>
      <c r="D2298" s="119">
        <v>43153</v>
      </c>
      <c r="E2298" s="120" t="s">
        <v>4927</v>
      </c>
      <c r="F2298" s="120" t="s">
        <v>3</v>
      </c>
      <c r="G2298" s="120">
        <v>1599254</v>
      </c>
      <c r="H2298" s="124"/>
      <c r="I2298" s="128" t="s">
        <v>5896</v>
      </c>
      <c r="J2298" s="124"/>
      <c r="K2298" s="124"/>
      <c r="L2298" s="124"/>
      <c r="M2298" s="124"/>
      <c r="N2298" s="213">
        <v>0</v>
      </c>
      <c r="O2298" s="213">
        <v>1153</v>
      </c>
      <c r="P2298" s="124" t="s">
        <v>1315</v>
      </c>
    </row>
    <row r="2299" spans="1:16" ht="51">
      <c r="A2299" s="266" t="s">
        <v>619</v>
      </c>
      <c r="B2299" s="124"/>
      <c r="C2299" s="125" t="s">
        <v>713</v>
      </c>
      <c r="D2299" s="119">
        <v>43153</v>
      </c>
      <c r="E2299" s="120" t="s">
        <v>4928</v>
      </c>
      <c r="F2299" s="120" t="s">
        <v>3</v>
      </c>
      <c r="G2299" s="120">
        <v>1599255</v>
      </c>
      <c r="H2299" s="124"/>
      <c r="I2299" s="128" t="s">
        <v>5897</v>
      </c>
      <c r="J2299" s="124"/>
      <c r="K2299" s="124"/>
      <c r="L2299" s="124"/>
      <c r="M2299" s="124"/>
      <c r="N2299" s="213">
        <v>0</v>
      </c>
      <c r="O2299" s="213">
        <v>1153</v>
      </c>
      <c r="P2299" s="124" t="s">
        <v>1315</v>
      </c>
    </row>
    <row r="2300" spans="1:16" ht="51">
      <c r="A2300" s="266" t="s">
        <v>619</v>
      </c>
      <c r="B2300" s="124"/>
      <c r="C2300" s="125" t="s">
        <v>713</v>
      </c>
      <c r="D2300" s="119">
        <v>43153</v>
      </c>
      <c r="E2300" s="120" t="s">
        <v>4929</v>
      </c>
      <c r="F2300" s="120" t="s">
        <v>3</v>
      </c>
      <c r="G2300" s="120">
        <v>1599315</v>
      </c>
      <c r="H2300" s="124"/>
      <c r="I2300" s="128" t="s">
        <v>5898</v>
      </c>
      <c r="J2300" s="124"/>
      <c r="K2300" s="124"/>
      <c r="L2300" s="124"/>
      <c r="M2300" s="124"/>
      <c r="N2300" s="213">
        <v>0</v>
      </c>
      <c r="O2300" s="213">
        <v>140</v>
      </c>
      <c r="P2300" s="124" t="s">
        <v>1315</v>
      </c>
    </row>
    <row r="2301" spans="1:16" ht="51">
      <c r="A2301" s="266">
        <v>25</v>
      </c>
      <c r="B2301" s="124"/>
      <c r="C2301" s="125" t="s">
        <v>694</v>
      </c>
      <c r="D2301" s="119">
        <v>43154</v>
      </c>
      <c r="E2301" s="120" t="s">
        <v>4930</v>
      </c>
      <c r="F2301" s="120" t="s">
        <v>3</v>
      </c>
      <c r="G2301" s="120">
        <v>1599474</v>
      </c>
      <c r="H2301" s="124"/>
      <c r="I2301" s="128" t="s">
        <v>5899</v>
      </c>
      <c r="J2301" s="124"/>
      <c r="K2301" s="124"/>
      <c r="L2301" s="124"/>
      <c r="M2301" s="124"/>
      <c r="N2301" s="213">
        <v>0</v>
      </c>
      <c r="O2301" s="213">
        <v>2530623.36</v>
      </c>
      <c r="P2301" s="124" t="s">
        <v>1315</v>
      </c>
    </row>
    <row r="2302" spans="1:16" ht="63.75">
      <c r="A2302" s="266" t="s">
        <v>619</v>
      </c>
      <c r="B2302" s="124"/>
      <c r="C2302" s="125" t="s">
        <v>713</v>
      </c>
      <c r="D2302" s="119">
        <v>43154</v>
      </c>
      <c r="E2302" s="120" t="s">
        <v>4931</v>
      </c>
      <c r="F2302" s="120" t="s">
        <v>3</v>
      </c>
      <c r="G2302" s="120">
        <v>1599536</v>
      </c>
      <c r="H2302" s="124"/>
      <c r="I2302" s="128" t="s">
        <v>5900</v>
      </c>
      <c r="J2302" s="124"/>
      <c r="K2302" s="124"/>
      <c r="L2302" s="124"/>
      <c r="M2302" s="124"/>
      <c r="N2302" s="213">
        <v>0</v>
      </c>
      <c r="O2302" s="213">
        <v>216</v>
      </c>
      <c r="P2302" s="124" t="s">
        <v>1315</v>
      </c>
    </row>
    <row r="2303" spans="1:16" ht="51">
      <c r="A2303" s="266">
        <v>163</v>
      </c>
      <c r="B2303" s="124"/>
      <c r="C2303" s="125" t="s">
        <v>748</v>
      </c>
      <c r="D2303" s="119">
        <v>43154</v>
      </c>
      <c r="E2303" s="120" t="s">
        <v>4932</v>
      </c>
      <c r="F2303" s="120" t="s">
        <v>3</v>
      </c>
      <c r="G2303" s="120">
        <v>1599538</v>
      </c>
      <c r="H2303" s="124"/>
      <c r="I2303" s="128" t="s">
        <v>5901</v>
      </c>
      <c r="J2303" s="124"/>
      <c r="K2303" s="124"/>
      <c r="L2303" s="124"/>
      <c r="M2303" s="124"/>
      <c r="N2303" s="213">
        <v>0</v>
      </c>
      <c r="O2303" s="213">
        <v>9</v>
      </c>
      <c r="P2303" s="124" t="s">
        <v>1315</v>
      </c>
    </row>
    <row r="2304" spans="1:16" ht="51">
      <c r="A2304" s="266">
        <v>163</v>
      </c>
      <c r="B2304" s="124"/>
      <c r="C2304" s="125" t="s">
        <v>748</v>
      </c>
      <c r="D2304" s="119">
        <v>43154</v>
      </c>
      <c r="E2304" s="120" t="s">
        <v>4933</v>
      </c>
      <c r="F2304" s="120" t="s">
        <v>3</v>
      </c>
      <c r="G2304" s="120">
        <v>1599539</v>
      </c>
      <c r="H2304" s="124"/>
      <c r="I2304" s="128" t="s">
        <v>5902</v>
      </c>
      <c r="J2304" s="124"/>
      <c r="K2304" s="124"/>
      <c r="L2304" s="124"/>
      <c r="M2304" s="124"/>
      <c r="N2304" s="213">
        <v>0</v>
      </c>
      <c r="O2304" s="213">
        <v>99</v>
      </c>
      <c r="P2304" s="124" t="s">
        <v>1315</v>
      </c>
    </row>
    <row r="2305" spans="1:16" ht="63.75">
      <c r="A2305" s="266">
        <v>660</v>
      </c>
      <c r="B2305" s="124"/>
      <c r="C2305" s="125" t="s">
        <v>233</v>
      </c>
      <c r="D2305" s="119">
        <v>43154</v>
      </c>
      <c r="E2305" s="120" t="s">
        <v>4934</v>
      </c>
      <c r="F2305" s="120" t="s">
        <v>3</v>
      </c>
      <c r="G2305" s="120">
        <v>1599582</v>
      </c>
      <c r="H2305" s="124"/>
      <c r="I2305" s="128" t="s">
        <v>5903</v>
      </c>
      <c r="J2305" s="124"/>
      <c r="K2305" s="124"/>
      <c r="L2305" s="124"/>
      <c r="M2305" s="124"/>
      <c r="N2305" s="213">
        <v>0</v>
      </c>
      <c r="O2305" s="213">
        <v>323</v>
      </c>
      <c r="P2305" s="124" t="s">
        <v>1315</v>
      </c>
    </row>
    <row r="2306" spans="1:16" ht="63.75">
      <c r="A2306" s="266">
        <v>660</v>
      </c>
      <c r="B2306" s="124"/>
      <c r="C2306" s="125" t="s">
        <v>233</v>
      </c>
      <c r="D2306" s="119">
        <v>43154</v>
      </c>
      <c r="E2306" s="120" t="s">
        <v>4935</v>
      </c>
      <c r="F2306" s="120" t="s">
        <v>3</v>
      </c>
      <c r="G2306" s="120">
        <v>1599588</v>
      </c>
      <c r="H2306" s="124"/>
      <c r="I2306" s="128" t="s">
        <v>5904</v>
      </c>
      <c r="J2306" s="124"/>
      <c r="K2306" s="124"/>
      <c r="L2306" s="124"/>
      <c r="M2306" s="124"/>
      <c r="N2306" s="213">
        <v>0</v>
      </c>
      <c r="O2306" s="213">
        <v>111</v>
      </c>
      <c r="P2306" s="124" t="s">
        <v>1315</v>
      </c>
    </row>
    <row r="2307" spans="1:16" ht="38.25">
      <c r="A2307" s="266">
        <v>20</v>
      </c>
      <c r="B2307" s="124"/>
      <c r="C2307" s="125" t="s">
        <v>693</v>
      </c>
      <c r="D2307" s="119">
        <v>43154</v>
      </c>
      <c r="E2307" s="120" t="s">
        <v>4936</v>
      </c>
      <c r="F2307" s="120" t="s">
        <v>3</v>
      </c>
      <c r="G2307" s="120">
        <v>1599479</v>
      </c>
      <c r="H2307" s="124"/>
      <c r="I2307" s="128" t="s">
        <v>5906</v>
      </c>
      <c r="J2307" s="124"/>
      <c r="K2307" s="124"/>
      <c r="L2307" s="124"/>
      <c r="M2307" s="124"/>
      <c r="N2307" s="213">
        <v>0</v>
      </c>
      <c r="O2307" s="213">
        <v>14.3</v>
      </c>
      <c r="P2307" s="124" t="s">
        <v>1315</v>
      </c>
    </row>
    <row r="2308" spans="1:16" ht="51">
      <c r="A2308" s="266" t="s">
        <v>619</v>
      </c>
      <c r="B2308" s="124"/>
      <c r="C2308" s="125" t="s">
        <v>713</v>
      </c>
      <c r="D2308" s="119">
        <v>43154</v>
      </c>
      <c r="E2308" s="120" t="s">
        <v>4937</v>
      </c>
      <c r="F2308" s="120" t="s">
        <v>3</v>
      </c>
      <c r="G2308" s="120">
        <v>1599482</v>
      </c>
      <c r="H2308" s="124"/>
      <c r="I2308" s="128" t="s">
        <v>5907</v>
      </c>
      <c r="J2308" s="124"/>
      <c r="K2308" s="124"/>
      <c r="L2308" s="124"/>
      <c r="M2308" s="124"/>
      <c r="N2308" s="213">
        <v>0</v>
      </c>
      <c r="O2308" s="213">
        <v>704</v>
      </c>
      <c r="P2308" s="124" t="s">
        <v>1315</v>
      </c>
    </row>
    <row r="2309" spans="1:16" ht="51">
      <c r="A2309" s="266" t="s">
        <v>619</v>
      </c>
      <c r="B2309" s="124"/>
      <c r="C2309" s="125" t="s">
        <v>713</v>
      </c>
      <c r="D2309" s="119">
        <v>43154</v>
      </c>
      <c r="E2309" s="120" t="s">
        <v>4938</v>
      </c>
      <c r="F2309" s="120" t="s">
        <v>3</v>
      </c>
      <c r="G2309" s="120">
        <v>1599526</v>
      </c>
      <c r="H2309" s="124"/>
      <c r="I2309" s="128" t="s">
        <v>5908</v>
      </c>
      <c r="J2309" s="124"/>
      <c r="K2309" s="124"/>
      <c r="L2309" s="124"/>
      <c r="M2309" s="124"/>
      <c r="N2309" s="213">
        <v>0</v>
      </c>
      <c r="O2309" s="213">
        <v>16.73</v>
      </c>
      <c r="P2309" s="124" t="s">
        <v>1315</v>
      </c>
    </row>
    <row r="2310" spans="1:16" ht="51">
      <c r="A2310" s="266" t="s">
        <v>619</v>
      </c>
      <c r="B2310" s="124"/>
      <c r="C2310" s="125" t="s">
        <v>713</v>
      </c>
      <c r="D2310" s="119">
        <v>43154</v>
      </c>
      <c r="E2310" s="120" t="s">
        <v>4939</v>
      </c>
      <c r="F2310" s="120" t="s">
        <v>3</v>
      </c>
      <c r="G2310" s="120">
        <v>1599532</v>
      </c>
      <c r="H2310" s="124"/>
      <c r="I2310" s="128" t="s">
        <v>5909</v>
      </c>
      <c r="J2310" s="124"/>
      <c r="K2310" s="124"/>
      <c r="L2310" s="124"/>
      <c r="M2310" s="124"/>
      <c r="N2310" s="213">
        <v>0</v>
      </c>
      <c r="O2310" s="213">
        <v>1662.62</v>
      </c>
      <c r="P2310" s="124" t="s">
        <v>1315</v>
      </c>
    </row>
    <row r="2311" spans="1:16" ht="51">
      <c r="A2311" s="266" t="s">
        <v>619</v>
      </c>
      <c r="B2311" s="124"/>
      <c r="C2311" s="125" t="s">
        <v>713</v>
      </c>
      <c r="D2311" s="119">
        <v>43154</v>
      </c>
      <c r="E2311" s="120" t="s">
        <v>4940</v>
      </c>
      <c r="F2311" s="120" t="s">
        <v>3</v>
      </c>
      <c r="G2311" s="120">
        <v>1599542</v>
      </c>
      <c r="H2311" s="124"/>
      <c r="I2311" s="128" t="s">
        <v>5910</v>
      </c>
      <c r="J2311" s="124"/>
      <c r="K2311" s="124"/>
      <c r="L2311" s="124"/>
      <c r="M2311" s="124"/>
      <c r="N2311" s="213">
        <v>0</v>
      </c>
      <c r="O2311" s="213">
        <v>8</v>
      </c>
      <c r="P2311" s="124" t="s">
        <v>1315</v>
      </c>
    </row>
    <row r="2312" spans="1:16" ht="51">
      <c r="A2312" s="266" t="s">
        <v>619</v>
      </c>
      <c r="B2312" s="124"/>
      <c r="C2312" s="125" t="s">
        <v>713</v>
      </c>
      <c r="D2312" s="119">
        <v>43154</v>
      </c>
      <c r="E2312" s="120" t="s">
        <v>4941</v>
      </c>
      <c r="F2312" s="120" t="s">
        <v>3</v>
      </c>
      <c r="G2312" s="120">
        <v>1599589</v>
      </c>
      <c r="H2312" s="124"/>
      <c r="I2312" s="128" t="s">
        <v>5911</v>
      </c>
      <c r="J2312" s="124"/>
      <c r="K2312" s="124"/>
      <c r="L2312" s="124"/>
      <c r="M2312" s="124"/>
      <c r="N2312" s="213">
        <v>0</v>
      </c>
      <c r="O2312" s="213">
        <v>1891</v>
      </c>
      <c r="P2312" s="124" t="s">
        <v>1315</v>
      </c>
    </row>
    <row r="2313" spans="1:16" ht="63.75">
      <c r="A2313" s="266">
        <v>190</v>
      </c>
      <c r="B2313" s="124"/>
      <c r="C2313" s="125" t="s">
        <v>107</v>
      </c>
      <c r="D2313" s="119">
        <v>43154</v>
      </c>
      <c r="E2313" s="120" t="s">
        <v>4942</v>
      </c>
      <c r="F2313" s="120" t="s">
        <v>3</v>
      </c>
      <c r="G2313" s="120">
        <v>1599607</v>
      </c>
      <c r="H2313" s="124"/>
      <c r="I2313" s="128" t="s">
        <v>5912</v>
      </c>
      <c r="J2313" s="124"/>
      <c r="K2313" s="124"/>
      <c r="L2313" s="124"/>
      <c r="M2313" s="124"/>
      <c r="N2313" s="213">
        <v>0</v>
      </c>
      <c r="O2313" s="213">
        <v>155</v>
      </c>
      <c r="P2313" s="124" t="s">
        <v>1315</v>
      </c>
    </row>
    <row r="2314" spans="1:16" ht="51">
      <c r="A2314" s="266">
        <v>20</v>
      </c>
      <c r="B2314" s="124"/>
      <c r="C2314" s="125" t="s">
        <v>693</v>
      </c>
      <c r="D2314" s="119">
        <v>43154</v>
      </c>
      <c r="E2314" s="120" t="s">
        <v>4943</v>
      </c>
      <c r="F2314" s="120" t="s">
        <v>3</v>
      </c>
      <c r="G2314" s="120">
        <v>1599608</v>
      </c>
      <c r="H2314" s="124"/>
      <c r="I2314" s="128" t="s">
        <v>5913</v>
      </c>
      <c r="J2314" s="124"/>
      <c r="K2314" s="124"/>
      <c r="L2314" s="124"/>
      <c r="M2314" s="124"/>
      <c r="N2314" s="213">
        <v>0</v>
      </c>
      <c r="O2314" s="213">
        <v>261</v>
      </c>
      <c r="P2314" s="124" t="s">
        <v>1315</v>
      </c>
    </row>
    <row r="2315" spans="1:16" ht="51">
      <c r="A2315" s="266">
        <v>190</v>
      </c>
      <c r="B2315" s="124"/>
      <c r="C2315" s="125" t="s">
        <v>107</v>
      </c>
      <c r="D2315" s="119">
        <v>43154</v>
      </c>
      <c r="E2315" s="120" t="s">
        <v>4944</v>
      </c>
      <c r="F2315" s="120" t="s">
        <v>3</v>
      </c>
      <c r="G2315" s="120">
        <v>1599609</v>
      </c>
      <c r="H2315" s="124"/>
      <c r="I2315" s="128" t="s">
        <v>5914</v>
      </c>
      <c r="J2315" s="124"/>
      <c r="K2315" s="124"/>
      <c r="L2315" s="124"/>
      <c r="M2315" s="124"/>
      <c r="N2315" s="213">
        <v>0</v>
      </c>
      <c r="O2315" s="213">
        <v>371</v>
      </c>
      <c r="P2315" s="124" t="s">
        <v>1315</v>
      </c>
    </row>
    <row r="2316" spans="1:16" ht="51">
      <c r="A2316" s="266" t="s">
        <v>619</v>
      </c>
      <c r="B2316" s="124"/>
      <c r="C2316" s="125" t="s">
        <v>713</v>
      </c>
      <c r="D2316" s="119">
        <v>43154</v>
      </c>
      <c r="E2316" s="120" t="s">
        <v>4945</v>
      </c>
      <c r="F2316" s="120" t="s">
        <v>3</v>
      </c>
      <c r="G2316" s="120">
        <v>1599615</v>
      </c>
      <c r="H2316" s="124"/>
      <c r="I2316" s="128" t="s">
        <v>5915</v>
      </c>
      <c r="J2316" s="124"/>
      <c r="K2316" s="124"/>
      <c r="L2316" s="124"/>
      <c r="M2316" s="124"/>
      <c r="N2316" s="213">
        <v>0</v>
      </c>
      <c r="O2316" s="213">
        <v>7672.86</v>
      </c>
      <c r="P2316" s="124" t="s">
        <v>1315</v>
      </c>
    </row>
    <row r="2317" spans="1:16" ht="51">
      <c r="A2317" s="266" t="s">
        <v>619</v>
      </c>
      <c r="B2317" s="124"/>
      <c r="C2317" s="125" t="s">
        <v>713</v>
      </c>
      <c r="D2317" s="119">
        <v>43154</v>
      </c>
      <c r="E2317" s="120" t="s">
        <v>4946</v>
      </c>
      <c r="F2317" s="120" t="s">
        <v>3</v>
      </c>
      <c r="G2317" s="120">
        <v>1599655</v>
      </c>
      <c r="H2317" s="124"/>
      <c r="I2317" s="128" t="s">
        <v>5916</v>
      </c>
      <c r="J2317" s="124"/>
      <c r="K2317" s="124"/>
      <c r="L2317" s="124"/>
      <c r="M2317" s="124"/>
      <c r="N2317" s="213">
        <v>0</v>
      </c>
      <c r="O2317" s="213">
        <v>130</v>
      </c>
      <c r="P2317" s="124" t="s">
        <v>1315</v>
      </c>
    </row>
    <row r="2318" spans="1:16" ht="51">
      <c r="A2318" s="266" t="s">
        <v>619</v>
      </c>
      <c r="B2318" s="124"/>
      <c r="C2318" s="125" t="s">
        <v>713</v>
      </c>
      <c r="D2318" s="119">
        <v>43154</v>
      </c>
      <c r="E2318" s="120" t="s">
        <v>4947</v>
      </c>
      <c r="F2318" s="120" t="s">
        <v>3</v>
      </c>
      <c r="G2318" s="120">
        <v>1599657</v>
      </c>
      <c r="H2318" s="124"/>
      <c r="I2318" s="128" t="s">
        <v>5916</v>
      </c>
      <c r="J2318" s="124"/>
      <c r="K2318" s="124"/>
      <c r="L2318" s="124"/>
      <c r="M2318" s="124"/>
      <c r="N2318" s="213">
        <v>0</v>
      </c>
      <c r="O2318" s="213">
        <v>130</v>
      </c>
      <c r="P2318" s="124" t="s">
        <v>1315</v>
      </c>
    </row>
    <row r="2319" spans="1:16" ht="51">
      <c r="A2319" s="266" t="s">
        <v>619</v>
      </c>
      <c r="B2319" s="124"/>
      <c r="C2319" s="125" t="s">
        <v>713</v>
      </c>
      <c r="D2319" s="119">
        <v>43154</v>
      </c>
      <c r="E2319" s="120" t="s">
        <v>4948</v>
      </c>
      <c r="F2319" s="120" t="s">
        <v>3</v>
      </c>
      <c r="G2319" s="120">
        <v>1599658</v>
      </c>
      <c r="H2319" s="124"/>
      <c r="I2319" s="128" t="s">
        <v>5916</v>
      </c>
      <c r="J2319" s="124"/>
      <c r="K2319" s="124"/>
      <c r="L2319" s="124"/>
      <c r="M2319" s="124"/>
      <c r="N2319" s="213">
        <v>0</v>
      </c>
      <c r="O2319" s="213">
        <v>130</v>
      </c>
      <c r="P2319" s="124" t="s">
        <v>1315</v>
      </c>
    </row>
    <row r="2320" spans="1:16" ht="51">
      <c r="A2320" s="266" t="s">
        <v>619</v>
      </c>
      <c r="B2320" s="124"/>
      <c r="C2320" s="125" t="s">
        <v>713</v>
      </c>
      <c r="D2320" s="119">
        <v>43154</v>
      </c>
      <c r="E2320" s="120" t="s">
        <v>4949</v>
      </c>
      <c r="F2320" s="120" t="s">
        <v>3</v>
      </c>
      <c r="G2320" s="120">
        <v>1599659</v>
      </c>
      <c r="H2320" s="124"/>
      <c r="I2320" s="128" t="s">
        <v>5916</v>
      </c>
      <c r="J2320" s="124"/>
      <c r="K2320" s="124"/>
      <c r="L2320" s="124"/>
      <c r="M2320" s="124"/>
      <c r="N2320" s="213">
        <v>0</v>
      </c>
      <c r="O2320" s="213">
        <v>130.01</v>
      </c>
      <c r="P2320" s="124" t="s">
        <v>1315</v>
      </c>
    </row>
    <row r="2321" spans="1:16" ht="51">
      <c r="A2321" s="266" t="s">
        <v>619</v>
      </c>
      <c r="B2321" s="124"/>
      <c r="C2321" s="125" t="s">
        <v>713</v>
      </c>
      <c r="D2321" s="119">
        <v>43154</v>
      </c>
      <c r="E2321" s="120" t="s">
        <v>4950</v>
      </c>
      <c r="F2321" s="120" t="s">
        <v>3</v>
      </c>
      <c r="G2321" s="120">
        <v>1599660</v>
      </c>
      <c r="H2321" s="124"/>
      <c r="I2321" s="128" t="s">
        <v>5916</v>
      </c>
      <c r="J2321" s="124"/>
      <c r="K2321" s="124"/>
      <c r="L2321" s="124"/>
      <c r="M2321" s="124"/>
      <c r="N2321" s="213">
        <v>0</v>
      </c>
      <c r="O2321" s="213">
        <v>133.13</v>
      </c>
      <c r="P2321" s="124" t="s">
        <v>1315</v>
      </c>
    </row>
    <row r="2322" spans="1:16" ht="51">
      <c r="A2322" s="266" t="s">
        <v>619</v>
      </c>
      <c r="B2322" s="124"/>
      <c r="C2322" s="125" t="s">
        <v>713</v>
      </c>
      <c r="D2322" s="119">
        <v>43154</v>
      </c>
      <c r="E2322" s="120" t="s">
        <v>4951</v>
      </c>
      <c r="F2322" s="120" t="s">
        <v>3</v>
      </c>
      <c r="G2322" s="120">
        <v>1599661</v>
      </c>
      <c r="H2322" s="124"/>
      <c r="I2322" s="128" t="s">
        <v>5916</v>
      </c>
      <c r="J2322" s="124"/>
      <c r="K2322" s="124"/>
      <c r="L2322" s="124"/>
      <c r="M2322" s="124"/>
      <c r="N2322" s="213">
        <v>0</v>
      </c>
      <c r="O2322" s="213">
        <v>130.02000000000001</v>
      </c>
      <c r="P2322" s="124" t="s">
        <v>1315</v>
      </c>
    </row>
    <row r="2323" spans="1:16" ht="51">
      <c r="A2323" s="266" t="s">
        <v>619</v>
      </c>
      <c r="B2323" s="124"/>
      <c r="C2323" s="125" t="s">
        <v>713</v>
      </c>
      <c r="D2323" s="119">
        <v>43154</v>
      </c>
      <c r="E2323" s="120" t="s">
        <v>4952</v>
      </c>
      <c r="F2323" s="120" t="s">
        <v>3</v>
      </c>
      <c r="G2323" s="120">
        <v>1599662</v>
      </c>
      <c r="H2323" s="124"/>
      <c r="I2323" s="128" t="s">
        <v>5916</v>
      </c>
      <c r="J2323" s="124"/>
      <c r="K2323" s="124"/>
      <c r="L2323" s="124"/>
      <c r="M2323" s="124"/>
      <c r="N2323" s="213">
        <v>0</v>
      </c>
      <c r="O2323" s="213">
        <v>130.21</v>
      </c>
      <c r="P2323" s="124" t="s">
        <v>1315</v>
      </c>
    </row>
    <row r="2324" spans="1:16" ht="51">
      <c r="A2324" s="266">
        <v>132</v>
      </c>
      <c r="B2324" s="124"/>
      <c r="C2324" s="125" t="s">
        <v>728</v>
      </c>
      <c r="D2324" s="119">
        <v>43154</v>
      </c>
      <c r="E2324" s="120" t="s">
        <v>4953</v>
      </c>
      <c r="F2324" s="120" t="s">
        <v>3</v>
      </c>
      <c r="G2324" s="120">
        <v>1599666</v>
      </c>
      <c r="H2324" s="124"/>
      <c r="I2324" s="128" t="s">
        <v>5917</v>
      </c>
      <c r="J2324" s="124"/>
      <c r="K2324" s="124"/>
      <c r="L2324" s="124"/>
      <c r="M2324" s="124"/>
      <c r="N2324" s="213">
        <v>0</v>
      </c>
      <c r="O2324" s="213">
        <v>5450</v>
      </c>
      <c r="P2324" s="124" t="s">
        <v>1315</v>
      </c>
    </row>
    <row r="2325" spans="1:16" ht="51">
      <c r="A2325" s="266" t="s">
        <v>619</v>
      </c>
      <c r="B2325" s="124"/>
      <c r="C2325" s="125" t="s">
        <v>713</v>
      </c>
      <c r="D2325" s="119">
        <v>43154</v>
      </c>
      <c r="E2325" s="120" t="s">
        <v>4954</v>
      </c>
      <c r="F2325" s="120" t="s">
        <v>3</v>
      </c>
      <c r="G2325" s="120">
        <v>1599667</v>
      </c>
      <c r="H2325" s="124"/>
      <c r="I2325" s="128" t="s">
        <v>5918</v>
      </c>
      <c r="J2325" s="124"/>
      <c r="K2325" s="124"/>
      <c r="L2325" s="124"/>
      <c r="M2325" s="124"/>
      <c r="N2325" s="213">
        <v>0</v>
      </c>
      <c r="O2325" s="213">
        <v>140</v>
      </c>
      <c r="P2325" s="124" t="s">
        <v>1315</v>
      </c>
    </row>
    <row r="2326" spans="1:16" ht="51">
      <c r="A2326" s="266" t="s">
        <v>619</v>
      </c>
      <c r="B2326" s="124"/>
      <c r="C2326" s="125" t="s">
        <v>713</v>
      </c>
      <c r="D2326" s="119">
        <v>43154</v>
      </c>
      <c r="E2326" s="120" t="s">
        <v>4955</v>
      </c>
      <c r="F2326" s="120" t="s">
        <v>3</v>
      </c>
      <c r="G2326" s="120">
        <v>1599700</v>
      </c>
      <c r="H2326" s="124"/>
      <c r="I2326" s="128" t="s">
        <v>5919</v>
      </c>
      <c r="J2326" s="124"/>
      <c r="K2326" s="124"/>
      <c r="L2326" s="124"/>
      <c r="M2326" s="124"/>
      <c r="N2326" s="213">
        <v>0</v>
      </c>
      <c r="O2326" s="213">
        <v>1305.93</v>
      </c>
      <c r="P2326" s="124" t="s">
        <v>1315</v>
      </c>
    </row>
    <row r="2327" spans="1:16" ht="51">
      <c r="A2327" s="266" t="s">
        <v>619</v>
      </c>
      <c r="B2327" s="124"/>
      <c r="C2327" s="125" t="s">
        <v>713</v>
      </c>
      <c r="D2327" s="119">
        <v>43154</v>
      </c>
      <c r="E2327" s="120" t="s">
        <v>4956</v>
      </c>
      <c r="F2327" s="120" t="s">
        <v>3</v>
      </c>
      <c r="G2327" s="120">
        <v>1599708</v>
      </c>
      <c r="H2327" s="124"/>
      <c r="I2327" s="128" t="s">
        <v>5920</v>
      </c>
      <c r="J2327" s="124"/>
      <c r="K2327" s="124"/>
      <c r="L2327" s="124"/>
      <c r="M2327" s="124"/>
      <c r="N2327" s="213">
        <v>0</v>
      </c>
      <c r="O2327" s="213">
        <v>140</v>
      </c>
      <c r="P2327" s="124" t="s">
        <v>1315</v>
      </c>
    </row>
    <row r="2328" spans="1:16" ht="51">
      <c r="A2328" s="266" t="s">
        <v>619</v>
      </c>
      <c r="B2328" s="124"/>
      <c r="C2328" s="125" t="s">
        <v>713</v>
      </c>
      <c r="D2328" s="119">
        <v>43154</v>
      </c>
      <c r="E2328" s="120" t="s">
        <v>4957</v>
      </c>
      <c r="F2328" s="120" t="s">
        <v>3</v>
      </c>
      <c r="G2328" s="120">
        <v>1599710</v>
      </c>
      <c r="H2328" s="124"/>
      <c r="I2328" s="128" t="s">
        <v>5921</v>
      </c>
      <c r="J2328" s="124"/>
      <c r="K2328" s="124"/>
      <c r="L2328" s="124"/>
      <c r="M2328" s="124"/>
      <c r="N2328" s="213">
        <v>0</v>
      </c>
      <c r="O2328" s="213">
        <v>1167.0999999999999</v>
      </c>
      <c r="P2328" s="124" t="s">
        <v>1315</v>
      </c>
    </row>
    <row r="2329" spans="1:16" ht="51">
      <c r="A2329" s="266" t="s">
        <v>619</v>
      </c>
      <c r="B2329" s="124"/>
      <c r="C2329" s="125" t="s">
        <v>713</v>
      </c>
      <c r="D2329" s="119">
        <v>43154</v>
      </c>
      <c r="E2329" s="120" t="s">
        <v>4958</v>
      </c>
      <c r="F2329" s="120" t="s">
        <v>3</v>
      </c>
      <c r="G2329" s="120">
        <v>1599728</v>
      </c>
      <c r="H2329" s="124"/>
      <c r="I2329" s="128" t="s">
        <v>5922</v>
      </c>
      <c r="J2329" s="124"/>
      <c r="K2329" s="124"/>
      <c r="L2329" s="124"/>
      <c r="M2329" s="124"/>
      <c r="N2329" s="213">
        <v>0</v>
      </c>
      <c r="O2329" s="213">
        <v>2878.16</v>
      </c>
      <c r="P2329" s="124" t="s">
        <v>1315</v>
      </c>
    </row>
    <row r="2330" spans="1:16" ht="51">
      <c r="A2330" s="266">
        <v>35</v>
      </c>
      <c r="B2330" s="124"/>
      <c r="C2330" s="125" t="s">
        <v>696</v>
      </c>
      <c r="D2330" s="119">
        <v>43154</v>
      </c>
      <c r="E2330" s="120" t="s">
        <v>4959</v>
      </c>
      <c r="F2330" s="120" t="s">
        <v>3</v>
      </c>
      <c r="G2330" s="120">
        <v>1599733</v>
      </c>
      <c r="H2330" s="124"/>
      <c r="I2330" s="128" t="s">
        <v>5923</v>
      </c>
      <c r="J2330" s="124"/>
      <c r="K2330" s="124"/>
      <c r="L2330" s="124"/>
      <c r="M2330" s="124"/>
      <c r="N2330" s="213">
        <v>0</v>
      </c>
      <c r="O2330" s="213">
        <v>60.9</v>
      </c>
      <c r="P2330" s="124" t="s">
        <v>1315</v>
      </c>
    </row>
    <row r="2331" spans="1:16" ht="51">
      <c r="A2331" s="266" t="s">
        <v>619</v>
      </c>
      <c r="B2331" s="124"/>
      <c r="C2331" s="125" t="s">
        <v>713</v>
      </c>
      <c r="D2331" s="119">
        <v>43154</v>
      </c>
      <c r="E2331" s="120" t="s">
        <v>4960</v>
      </c>
      <c r="F2331" s="120" t="s">
        <v>3</v>
      </c>
      <c r="G2331" s="120">
        <v>1599743</v>
      </c>
      <c r="H2331" s="124"/>
      <c r="I2331" s="128" t="s">
        <v>5924</v>
      </c>
      <c r="J2331" s="124"/>
      <c r="K2331" s="124"/>
      <c r="L2331" s="124"/>
      <c r="M2331" s="124"/>
      <c r="N2331" s="213">
        <v>0</v>
      </c>
      <c r="O2331" s="213">
        <v>63</v>
      </c>
      <c r="P2331" s="124" t="s">
        <v>1315</v>
      </c>
    </row>
    <row r="2332" spans="1:16" ht="51">
      <c r="A2332" s="266">
        <v>582</v>
      </c>
      <c r="B2332" s="124"/>
      <c r="C2332" s="125" t="s">
        <v>856</v>
      </c>
      <c r="D2332" s="119">
        <v>43154</v>
      </c>
      <c r="E2332" s="120" t="s">
        <v>4961</v>
      </c>
      <c r="F2332" s="120" t="s">
        <v>3</v>
      </c>
      <c r="G2332" s="120">
        <v>1599752</v>
      </c>
      <c r="H2332" s="124"/>
      <c r="I2332" s="128" t="s">
        <v>5925</v>
      </c>
      <c r="J2332" s="124"/>
      <c r="K2332" s="124"/>
      <c r="L2332" s="124"/>
      <c r="M2332" s="124"/>
      <c r="N2332" s="213">
        <v>0</v>
      </c>
      <c r="O2332" s="213">
        <v>4</v>
      </c>
      <c r="P2332" s="124" t="s">
        <v>1315</v>
      </c>
    </row>
    <row r="2333" spans="1:16" ht="38.25">
      <c r="A2333" s="266">
        <v>47</v>
      </c>
      <c r="B2333" s="124"/>
      <c r="C2333" s="125" t="s">
        <v>699</v>
      </c>
      <c r="D2333" s="119">
        <v>43154</v>
      </c>
      <c r="E2333" s="120" t="s">
        <v>4962</v>
      </c>
      <c r="F2333" s="120" t="s">
        <v>3</v>
      </c>
      <c r="G2333" s="120">
        <v>1599759</v>
      </c>
      <c r="H2333" s="124"/>
      <c r="I2333" s="128" t="s">
        <v>5926</v>
      </c>
      <c r="J2333" s="124"/>
      <c r="K2333" s="124"/>
      <c r="L2333" s="124"/>
      <c r="M2333" s="124"/>
      <c r="N2333" s="213">
        <v>0</v>
      </c>
      <c r="O2333" s="213">
        <v>0.48</v>
      </c>
      <c r="P2333" s="124" t="s">
        <v>1315</v>
      </c>
    </row>
    <row r="2334" spans="1:16" ht="63.75">
      <c r="A2334" s="266">
        <v>512</v>
      </c>
      <c r="B2334" s="124"/>
      <c r="C2334" s="125" t="s">
        <v>840</v>
      </c>
      <c r="D2334" s="119">
        <v>43157</v>
      </c>
      <c r="E2334" s="120" t="s">
        <v>4963</v>
      </c>
      <c r="F2334" s="120" t="s">
        <v>3</v>
      </c>
      <c r="G2334" s="120">
        <v>1599978</v>
      </c>
      <c r="H2334" s="124"/>
      <c r="I2334" s="128" t="s">
        <v>5927</v>
      </c>
      <c r="J2334" s="124"/>
      <c r="K2334" s="124"/>
      <c r="L2334" s="124"/>
      <c r="M2334" s="124"/>
      <c r="N2334" s="213">
        <v>0</v>
      </c>
      <c r="O2334" s="213">
        <v>7012.22</v>
      </c>
      <c r="P2334" s="124" t="s">
        <v>1315</v>
      </c>
    </row>
    <row r="2335" spans="1:16" ht="63.75">
      <c r="A2335" s="266">
        <v>512</v>
      </c>
      <c r="B2335" s="124"/>
      <c r="C2335" s="125" t="s">
        <v>840</v>
      </c>
      <c r="D2335" s="119">
        <v>43157</v>
      </c>
      <c r="E2335" s="120" t="s">
        <v>4963</v>
      </c>
      <c r="F2335" s="120" t="s">
        <v>3</v>
      </c>
      <c r="G2335" s="120">
        <v>1599978</v>
      </c>
      <c r="H2335" s="124"/>
      <c r="I2335" s="128" t="s">
        <v>5927</v>
      </c>
      <c r="J2335" s="124"/>
      <c r="K2335" s="124"/>
      <c r="L2335" s="124"/>
      <c r="M2335" s="124"/>
      <c r="N2335" s="213">
        <v>0</v>
      </c>
      <c r="O2335" s="213">
        <v>16103.98</v>
      </c>
      <c r="P2335" s="124" t="s">
        <v>1315</v>
      </c>
    </row>
    <row r="2336" spans="1:16" ht="63.75">
      <c r="A2336" s="266">
        <v>283</v>
      </c>
      <c r="B2336" s="124"/>
      <c r="C2336" s="125" t="s">
        <v>146</v>
      </c>
      <c r="D2336" s="119">
        <v>43157</v>
      </c>
      <c r="E2336" s="120" t="s">
        <v>4963</v>
      </c>
      <c r="F2336" s="120" t="s">
        <v>3</v>
      </c>
      <c r="G2336" s="120">
        <v>1599978</v>
      </c>
      <c r="H2336" s="124"/>
      <c r="I2336" s="128" t="s">
        <v>5927</v>
      </c>
      <c r="J2336" s="124"/>
      <c r="K2336" s="124"/>
      <c r="L2336" s="124"/>
      <c r="M2336" s="124"/>
      <c r="N2336" s="213">
        <v>0</v>
      </c>
      <c r="O2336" s="213">
        <v>154213.69</v>
      </c>
      <c r="P2336" s="124" t="s">
        <v>1315</v>
      </c>
    </row>
    <row r="2337" spans="1:16" ht="63.75">
      <c r="A2337" s="266">
        <v>650</v>
      </c>
      <c r="B2337" s="124"/>
      <c r="C2337" s="125" t="s">
        <v>232</v>
      </c>
      <c r="D2337" s="119">
        <v>43157</v>
      </c>
      <c r="E2337" s="120" t="s">
        <v>4963</v>
      </c>
      <c r="F2337" s="120" t="s">
        <v>3</v>
      </c>
      <c r="G2337" s="120">
        <v>1599978</v>
      </c>
      <c r="H2337" s="124"/>
      <c r="I2337" s="128" t="s">
        <v>5927</v>
      </c>
      <c r="J2337" s="124"/>
      <c r="K2337" s="124"/>
      <c r="L2337" s="124"/>
      <c r="M2337" s="124"/>
      <c r="N2337" s="213">
        <v>0</v>
      </c>
      <c r="O2337" s="213">
        <v>10518.6</v>
      </c>
      <c r="P2337" s="124" t="s">
        <v>1315</v>
      </c>
    </row>
    <row r="2338" spans="1:16" ht="63.75">
      <c r="A2338" s="266">
        <v>650</v>
      </c>
      <c r="B2338" s="124"/>
      <c r="C2338" s="125" t="s">
        <v>232</v>
      </c>
      <c r="D2338" s="119">
        <v>43157</v>
      </c>
      <c r="E2338" s="120" t="s">
        <v>4963</v>
      </c>
      <c r="F2338" s="120" t="s">
        <v>3</v>
      </c>
      <c r="G2338" s="120">
        <v>1599978</v>
      </c>
      <c r="H2338" s="124"/>
      <c r="I2338" s="128" t="s">
        <v>5927</v>
      </c>
      <c r="J2338" s="124"/>
      <c r="K2338" s="124"/>
      <c r="L2338" s="124"/>
      <c r="M2338" s="124"/>
      <c r="N2338" s="213">
        <v>0</v>
      </c>
      <c r="O2338" s="213">
        <v>26909</v>
      </c>
      <c r="P2338" s="124" t="s">
        <v>1315</v>
      </c>
    </row>
    <row r="2339" spans="1:16" ht="63.75">
      <c r="A2339" s="266">
        <v>592</v>
      </c>
      <c r="B2339" s="124"/>
      <c r="C2339" s="125" t="s">
        <v>862</v>
      </c>
      <c r="D2339" s="119">
        <v>43157</v>
      </c>
      <c r="E2339" s="120" t="s">
        <v>4963</v>
      </c>
      <c r="F2339" s="120" t="s">
        <v>3</v>
      </c>
      <c r="G2339" s="120">
        <v>1599978</v>
      </c>
      <c r="H2339" s="124"/>
      <c r="I2339" s="128" t="s">
        <v>5927</v>
      </c>
      <c r="J2339" s="124"/>
      <c r="K2339" s="124"/>
      <c r="L2339" s="124"/>
      <c r="M2339" s="124"/>
      <c r="N2339" s="213">
        <v>0</v>
      </c>
      <c r="O2339" s="213">
        <v>840</v>
      </c>
      <c r="P2339" s="124" t="s">
        <v>1315</v>
      </c>
    </row>
    <row r="2340" spans="1:16" ht="63.75">
      <c r="A2340" s="266">
        <v>580</v>
      </c>
      <c r="B2340" s="124"/>
      <c r="C2340" s="125" t="s">
        <v>217</v>
      </c>
      <c r="D2340" s="119">
        <v>43157</v>
      </c>
      <c r="E2340" s="120" t="s">
        <v>4963</v>
      </c>
      <c r="F2340" s="120" t="s">
        <v>3</v>
      </c>
      <c r="G2340" s="120">
        <v>1599978</v>
      </c>
      <c r="H2340" s="124"/>
      <c r="I2340" s="128" t="s">
        <v>5927</v>
      </c>
      <c r="J2340" s="124"/>
      <c r="K2340" s="124"/>
      <c r="L2340" s="124"/>
      <c r="M2340" s="124"/>
      <c r="N2340" s="213">
        <v>0</v>
      </c>
      <c r="O2340" s="213">
        <v>3808.24</v>
      </c>
      <c r="P2340" s="124" t="s">
        <v>1315</v>
      </c>
    </row>
    <row r="2341" spans="1:16" ht="63.75">
      <c r="A2341" s="266">
        <v>572</v>
      </c>
      <c r="B2341" s="124"/>
      <c r="C2341" s="125" t="s">
        <v>848</v>
      </c>
      <c r="D2341" s="119">
        <v>43157</v>
      </c>
      <c r="E2341" s="120" t="s">
        <v>4963</v>
      </c>
      <c r="F2341" s="120" t="s">
        <v>3</v>
      </c>
      <c r="G2341" s="120">
        <v>1599978</v>
      </c>
      <c r="H2341" s="124"/>
      <c r="I2341" s="128" t="s">
        <v>5927</v>
      </c>
      <c r="J2341" s="124"/>
      <c r="K2341" s="124"/>
      <c r="L2341" s="124"/>
      <c r="M2341" s="124"/>
      <c r="N2341" s="213">
        <v>0</v>
      </c>
      <c r="O2341" s="213">
        <v>4572.1499999999996</v>
      </c>
      <c r="P2341" s="124" t="s">
        <v>1315</v>
      </c>
    </row>
    <row r="2342" spans="1:16" ht="63.75">
      <c r="A2342" s="266">
        <v>681</v>
      </c>
      <c r="B2342" s="124"/>
      <c r="C2342" s="125" t="s">
        <v>237</v>
      </c>
      <c r="D2342" s="119">
        <v>43157</v>
      </c>
      <c r="E2342" s="120" t="s">
        <v>4963</v>
      </c>
      <c r="F2342" s="120" t="s">
        <v>3</v>
      </c>
      <c r="G2342" s="120">
        <v>1599978</v>
      </c>
      <c r="H2342" s="124"/>
      <c r="I2342" s="128" t="s">
        <v>5927</v>
      </c>
      <c r="J2342" s="124"/>
      <c r="K2342" s="124"/>
      <c r="L2342" s="124"/>
      <c r="M2342" s="124"/>
      <c r="N2342" s="213">
        <v>0</v>
      </c>
      <c r="O2342" s="213">
        <v>19516.560000000001</v>
      </c>
      <c r="P2342" s="124" t="s">
        <v>1315</v>
      </c>
    </row>
    <row r="2343" spans="1:16" ht="63.75">
      <c r="A2343" s="266">
        <v>121</v>
      </c>
      <c r="B2343" s="124"/>
      <c r="C2343" s="125" t="s">
        <v>724</v>
      </c>
      <c r="D2343" s="119">
        <v>43157</v>
      </c>
      <c r="E2343" s="120" t="s">
        <v>4963</v>
      </c>
      <c r="F2343" s="120" t="s">
        <v>3</v>
      </c>
      <c r="G2343" s="120">
        <v>1599978</v>
      </c>
      <c r="H2343" s="124"/>
      <c r="I2343" s="128" t="s">
        <v>5927</v>
      </c>
      <c r="J2343" s="124"/>
      <c r="K2343" s="124"/>
      <c r="L2343" s="124"/>
      <c r="M2343" s="124"/>
      <c r="N2343" s="213">
        <v>0</v>
      </c>
      <c r="O2343" s="213">
        <v>1235.5</v>
      </c>
      <c r="P2343" s="124" t="s">
        <v>1315</v>
      </c>
    </row>
    <row r="2344" spans="1:16" ht="63.75">
      <c r="A2344" s="266">
        <v>206</v>
      </c>
      <c r="B2344" s="124"/>
      <c r="C2344" s="125" t="s">
        <v>758</v>
      </c>
      <c r="D2344" s="119">
        <v>43157</v>
      </c>
      <c r="E2344" s="120" t="s">
        <v>4963</v>
      </c>
      <c r="F2344" s="120" t="s">
        <v>3</v>
      </c>
      <c r="G2344" s="120">
        <v>1599978</v>
      </c>
      <c r="H2344" s="124"/>
      <c r="I2344" s="128" t="s">
        <v>5927</v>
      </c>
      <c r="J2344" s="124"/>
      <c r="K2344" s="124"/>
      <c r="L2344" s="124"/>
      <c r="M2344" s="124"/>
      <c r="N2344" s="213">
        <v>0</v>
      </c>
      <c r="O2344" s="213">
        <v>22645.119999999999</v>
      </c>
      <c r="P2344" s="124" t="s">
        <v>1315</v>
      </c>
    </row>
    <row r="2345" spans="1:16" ht="63.75">
      <c r="A2345" s="266">
        <v>111</v>
      </c>
      <c r="B2345" s="124"/>
      <c r="C2345" s="125" t="s">
        <v>718</v>
      </c>
      <c r="D2345" s="119">
        <v>43157</v>
      </c>
      <c r="E2345" s="120" t="s">
        <v>4963</v>
      </c>
      <c r="F2345" s="120" t="s">
        <v>3</v>
      </c>
      <c r="G2345" s="120">
        <v>1599978</v>
      </c>
      <c r="H2345" s="124"/>
      <c r="I2345" s="128" t="s">
        <v>5927</v>
      </c>
      <c r="J2345" s="124"/>
      <c r="K2345" s="124"/>
      <c r="L2345" s="124"/>
      <c r="M2345" s="124"/>
      <c r="N2345" s="213">
        <v>0</v>
      </c>
      <c r="O2345" s="213">
        <v>423.27</v>
      </c>
      <c r="P2345" s="124" t="s">
        <v>1315</v>
      </c>
    </row>
    <row r="2346" spans="1:16" ht="63.75">
      <c r="A2346" s="266">
        <v>212</v>
      </c>
      <c r="B2346" s="124"/>
      <c r="C2346" s="125" t="s">
        <v>761</v>
      </c>
      <c r="D2346" s="119">
        <v>43157</v>
      </c>
      <c r="E2346" s="120" t="s">
        <v>4963</v>
      </c>
      <c r="F2346" s="120" t="s">
        <v>3</v>
      </c>
      <c r="G2346" s="120">
        <v>1599978</v>
      </c>
      <c r="H2346" s="124"/>
      <c r="I2346" s="128" t="s">
        <v>5927</v>
      </c>
      <c r="J2346" s="124"/>
      <c r="K2346" s="124"/>
      <c r="L2346" s="124"/>
      <c r="M2346" s="124"/>
      <c r="N2346" s="213">
        <v>0</v>
      </c>
      <c r="O2346" s="213">
        <v>1552.2</v>
      </c>
      <c r="P2346" s="124" t="s">
        <v>1315</v>
      </c>
    </row>
    <row r="2347" spans="1:16" ht="63.75">
      <c r="A2347" s="266">
        <v>212</v>
      </c>
      <c r="B2347" s="124"/>
      <c r="C2347" s="125" t="s">
        <v>761</v>
      </c>
      <c r="D2347" s="119">
        <v>43157</v>
      </c>
      <c r="E2347" s="120" t="s">
        <v>4963</v>
      </c>
      <c r="F2347" s="120" t="s">
        <v>3</v>
      </c>
      <c r="G2347" s="120">
        <v>1599978</v>
      </c>
      <c r="H2347" s="124"/>
      <c r="I2347" s="128" t="s">
        <v>5927</v>
      </c>
      <c r="J2347" s="124"/>
      <c r="K2347" s="124"/>
      <c r="L2347" s="124"/>
      <c r="M2347" s="124"/>
      <c r="N2347" s="213">
        <v>0</v>
      </c>
      <c r="O2347" s="213">
        <v>57557.86</v>
      </c>
      <c r="P2347" s="124" t="s">
        <v>1315</v>
      </c>
    </row>
    <row r="2348" spans="1:16" ht="63.75">
      <c r="A2348" s="266">
        <v>254</v>
      </c>
      <c r="B2348" s="124"/>
      <c r="C2348" s="125" t="s">
        <v>779</v>
      </c>
      <c r="D2348" s="119">
        <v>43157</v>
      </c>
      <c r="E2348" s="120" t="s">
        <v>4963</v>
      </c>
      <c r="F2348" s="120" t="s">
        <v>3</v>
      </c>
      <c r="G2348" s="120">
        <v>1599978</v>
      </c>
      <c r="H2348" s="124"/>
      <c r="I2348" s="128" t="s">
        <v>5927</v>
      </c>
      <c r="J2348" s="124"/>
      <c r="K2348" s="124"/>
      <c r="L2348" s="124"/>
      <c r="M2348" s="124"/>
      <c r="N2348" s="213">
        <v>0</v>
      </c>
      <c r="O2348" s="213">
        <v>169.75</v>
      </c>
      <c r="P2348" s="124" t="s">
        <v>1315</v>
      </c>
    </row>
    <row r="2349" spans="1:16" ht="63.75">
      <c r="A2349" s="266">
        <v>52</v>
      </c>
      <c r="B2349" s="124"/>
      <c r="C2349" s="125" t="s">
        <v>703</v>
      </c>
      <c r="D2349" s="119">
        <v>43157</v>
      </c>
      <c r="E2349" s="120" t="s">
        <v>4963</v>
      </c>
      <c r="F2349" s="120" t="s">
        <v>3</v>
      </c>
      <c r="G2349" s="120">
        <v>1599978</v>
      </c>
      <c r="H2349" s="124"/>
      <c r="I2349" s="128" t="s">
        <v>5927</v>
      </c>
      <c r="J2349" s="124"/>
      <c r="K2349" s="124"/>
      <c r="L2349" s="124"/>
      <c r="M2349" s="124"/>
      <c r="N2349" s="213">
        <v>0</v>
      </c>
      <c r="O2349" s="213">
        <v>1401.12</v>
      </c>
      <c r="P2349" s="124" t="s">
        <v>1315</v>
      </c>
    </row>
    <row r="2350" spans="1:16" ht="63.75">
      <c r="A2350" s="266">
        <v>16</v>
      </c>
      <c r="B2350" s="124"/>
      <c r="C2350" s="125" t="s">
        <v>692</v>
      </c>
      <c r="D2350" s="119">
        <v>43157</v>
      </c>
      <c r="E2350" s="120" t="s">
        <v>4963</v>
      </c>
      <c r="F2350" s="120" t="s">
        <v>3</v>
      </c>
      <c r="G2350" s="120">
        <v>1599978</v>
      </c>
      <c r="H2350" s="124"/>
      <c r="I2350" s="128" t="s">
        <v>5927</v>
      </c>
      <c r="J2350" s="124"/>
      <c r="K2350" s="124"/>
      <c r="L2350" s="124"/>
      <c r="M2350" s="124"/>
      <c r="N2350" s="213">
        <v>0</v>
      </c>
      <c r="O2350" s="213">
        <v>17362.39</v>
      </c>
      <c r="P2350" s="124" t="s">
        <v>1315</v>
      </c>
    </row>
    <row r="2351" spans="1:16" ht="63.75">
      <c r="A2351" s="266">
        <v>16</v>
      </c>
      <c r="B2351" s="124"/>
      <c r="C2351" s="125" t="s">
        <v>692</v>
      </c>
      <c r="D2351" s="119">
        <v>43157</v>
      </c>
      <c r="E2351" s="120" t="s">
        <v>4963</v>
      </c>
      <c r="F2351" s="120" t="s">
        <v>3</v>
      </c>
      <c r="G2351" s="120">
        <v>1599978</v>
      </c>
      <c r="H2351" s="124"/>
      <c r="I2351" s="128" t="s">
        <v>5927</v>
      </c>
      <c r="J2351" s="124"/>
      <c r="K2351" s="124"/>
      <c r="L2351" s="124"/>
      <c r="M2351" s="124"/>
      <c r="N2351" s="213">
        <v>0</v>
      </c>
      <c r="O2351" s="213">
        <v>714340.14</v>
      </c>
      <c r="P2351" s="124" t="s">
        <v>1315</v>
      </c>
    </row>
    <row r="2352" spans="1:16" ht="63.75">
      <c r="A2352" s="266">
        <v>20</v>
      </c>
      <c r="B2352" s="124"/>
      <c r="C2352" s="125" t="s">
        <v>693</v>
      </c>
      <c r="D2352" s="119">
        <v>43157</v>
      </c>
      <c r="E2352" s="120" t="s">
        <v>4963</v>
      </c>
      <c r="F2352" s="120" t="s">
        <v>3</v>
      </c>
      <c r="G2352" s="120">
        <v>1599978</v>
      </c>
      <c r="H2352" s="124"/>
      <c r="I2352" s="128" t="s">
        <v>5927</v>
      </c>
      <c r="J2352" s="124"/>
      <c r="K2352" s="124"/>
      <c r="L2352" s="124"/>
      <c r="M2352" s="124"/>
      <c r="N2352" s="213">
        <v>0</v>
      </c>
      <c r="O2352" s="213">
        <v>47002.04</v>
      </c>
      <c r="P2352" s="124" t="s">
        <v>1315</v>
      </c>
    </row>
    <row r="2353" spans="1:16" ht="63.75">
      <c r="A2353" s="266">
        <v>20</v>
      </c>
      <c r="B2353" s="124"/>
      <c r="C2353" s="125" t="s">
        <v>693</v>
      </c>
      <c r="D2353" s="119">
        <v>43157</v>
      </c>
      <c r="E2353" s="120" t="s">
        <v>4963</v>
      </c>
      <c r="F2353" s="120" t="s">
        <v>3</v>
      </c>
      <c r="G2353" s="120">
        <v>1599978</v>
      </c>
      <c r="H2353" s="124"/>
      <c r="I2353" s="128" t="s">
        <v>5927</v>
      </c>
      <c r="J2353" s="124"/>
      <c r="K2353" s="124"/>
      <c r="L2353" s="124"/>
      <c r="M2353" s="124"/>
      <c r="N2353" s="213">
        <v>0</v>
      </c>
      <c r="O2353" s="213">
        <v>13423.08</v>
      </c>
      <c r="P2353" s="124" t="s">
        <v>1315</v>
      </c>
    </row>
    <row r="2354" spans="1:16" ht="63.75">
      <c r="A2354" s="266">
        <v>20</v>
      </c>
      <c r="B2354" s="124"/>
      <c r="C2354" s="125" t="s">
        <v>693</v>
      </c>
      <c r="D2354" s="119">
        <v>43157</v>
      </c>
      <c r="E2354" s="120" t="s">
        <v>4963</v>
      </c>
      <c r="F2354" s="120" t="s">
        <v>3</v>
      </c>
      <c r="G2354" s="120">
        <v>1599978</v>
      </c>
      <c r="H2354" s="124"/>
      <c r="I2354" s="128" t="s">
        <v>5927</v>
      </c>
      <c r="J2354" s="124"/>
      <c r="K2354" s="124"/>
      <c r="L2354" s="124"/>
      <c r="M2354" s="124"/>
      <c r="N2354" s="213">
        <v>0</v>
      </c>
      <c r="O2354" s="213">
        <v>1471.48</v>
      </c>
      <c r="P2354" s="124" t="s">
        <v>1315</v>
      </c>
    </row>
    <row r="2355" spans="1:16" ht="63.75">
      <c r="A2355" s="266">
        <v>41</v>
      </c>
      <c r="B2355" s="124"/>
      <c r="C2355" s="125" t="s">
        <v>697</v>
      </c>
      <c r="D2355" s="119">
        <v>43157</v>
      </c>
      <c r="E2355" s="120" t="s">
        <v>4963</v>
      </c>
      <c r="F2355" s="120" t="s">
        <v>3</v>
      </c>
      <c r="G2355" s="120">
        <v>1599978</v>
      </c>
      <c r="H2355" s="124"/>
      <c r="I2355" s="128" t="s">
        <v>5927</v>
      </c>
      <c r="J2355" s="124"/>
      <c r="K2355" s="124"/>
      <c r="L2355" s="124"/>
      <c r="M2355" s="124"/>
      <c r="N2355" s="213">
        <v>0</v>
      </c>
      <c r="O2355" s="213">
        <v>36112.67</v>
      </c>
      <c r="P2355" s="124" t="s">
        <v>1315</v>
      </c>
    </row>
    <row r="2356" spans="1:16" ht="63.75">
      <c r="A2356" s="266">
        <v>47</v>
      </c>
      <c r="B2356" s="124"/>
      <c r="C2356" s="125" t="s">
        <v>699</v>
      </c>
      <c r="D2356" s="119">
        <v>43157</v>
      </c>
      <c r="E2356" s="120" t="s">
        <v>4963</v>
      </c>
      <c r="F2356" s="120" t="s">
        <v>3</v>
      </c>
      <c r="G2356" s="120">
        <v>1599978</v>
      </c>
      <c r="H2356" s="124"/>
      <c r="I2356" s="128" t="s">
        <v>5927</v>
      </c>
      <c r="J2356" s="124"/>
      <c r="K2356" s="124"/>
      <c r="L2356" s="124"/>
      <c r="M2356" s="124"/>
      <c r="N2356" s="213">
        <v>0</v>
      </c>
      <c r="O2356" s="213">
        <v>1516.55</v>
      </c>
      <c r="P2356" s="124" t="s">
        <v>1315</v>
      </c>
    </row>
    <row r="2357" spans="1:16" ht="63.75">
      <c r="A2357" s="266">
        <v>15</v>
      </c>
      <c r="B2357" s="124"/>
      <c r="C2357" s="125" t="s">
        <v>691</v>
      </c>
      <c r="D2357" s="119">
        <v>43157</v>
      </c>
      <c r="E2357" s="120" t="s">
        <v>4963</v>
      </c>
      <c r="F2357" s="120" t="s">
        <v>3</v>
      </c>
      <c r="G2357" s="120">
        <v>1599978</v>
      </c>
      <c r="H2357" s="124"/>
      <c r="I2357" s="128" t="s">
        <v>5927</v>
      </c>
      <c r="J2357" s="124"/>
      <c r="K2357" s="124"/>
      <c r="L2357" s="124"/>
      <c r="M2357" s="124"/>
      <c r="N2357" s="213">
        <v>0</v>
      </c>
      <c r="O2357" s="213">
        <v>14059.33</v>
      </c>
      <c r="P2357" s="124" t="s">
        <v>1315</v>
      </c>
    </row>
    <row r="2358" spans="1:16" ht="63.75">
      <c r="A2358" s="266">
        <v>30</v>
      </c>
      <c r="B2358" s="124"/>
      <c r="C2358" s="125" t="s">
        <v>695</v>
      </c>
      <c r="D2358" s="119">
        <v>43157</v>
      </c>
      <c r="E2358" s="120" t="s">
        <v>4963</v>
      </c>
      <c r="F2358" s="120" t="s">
        <v>3</v>
      </c>
      <c r="G2358" s="120">
        <v>1599978</v>
      </c>
      <c r="H2358" s="124"/>
      <c r="I2358" s="128" t="s">
        <v>5927</v>
      </c>
      <c r="J2358" s="124"/>
      <c r="K2358" s="124"/>
      <c r="L2358" s="124"/>
      <c r="M2358" s="124"/>
      <c r="N2358" s="213">
        <v>0</v>
      </c>
      <c r="O2358" s="213">
        <v>47866.559999999998</v>
      </c>
      <c r="P2358" s="124" t="s">
        <v>1315</v>
      </c>
    </row>
    <row r="2359" spans="1:16" ht="63.75">
      <c r="A2359" s="266">
        <v>76</v>
      </c>
      <c r="B2359" s="124"/>
      <c r="C2359" s="125" t="s">
        <v>706</v>
      </c>
      <c r="D2359" s="119">
        <v>43157</v>
      </c>
      <c r="E2359" s="120" t="s">
        <v>4963</v>
      </c>
      <c r="F2359" s="120" t="s">
        <v>3</v>
      </c>
      <c r="G2359" s="120">
        <v>1599978</v>
      </c>
      <c r="H2359" s="124"/>
      <c r="I2359" s="128" t="s">
        <v>5927</v>
      </c>
      <c r="J2359" s="124"/>
      <c r="K2359" s="124"/>
      <c r="L2359" s="124"/>
      <c r="M2359" s="124"/>
      <c r="N2359" s="213">
        <v>0</v>
      </c>
      <c r="O2359" s="213">
        <v>19214.009999999998</v>
      </c>
      <c r="P2359" s="124" t="s">
        <v>1315</v>
      </c>
    </row>
    <row r="2360" spans="1:16" ht="63.75">
      <c r="A2360" s="266">
        <v>66</v>
      </c>
      <c r="B2360" s="124"/>
      <c r="C2360" s="125" t="s">
        <v>704</v>
      </c>
      <c r="D2360" s="119">
        <v>43157</v>
      </c>
      <c r="E2360" s="120" t="s">
        <v>4963</v>
      </c>
      <c r="F2360" s="120" t="s">
        <v>3</v>
      </c>
      <c r="G2360" s="120">
        <v>1599978</v>
      </c>
      <c r="H2360" s="124"/>
      <c r="I2360" s="128" t="s">
        <v>5927</v>
      </c>
      <c r="J2360" s="124"/>
      <c r="K2360" s="124"/>
      <c r="L2360" s="124"/>
      <c r="M2360" s="124"/>
      <c r="N2360" s="213">
        <v>0</v>
      </c>
      <c r="O2360" s="213">
        <v>6364</v>
      </c>
      <c r="P2360" s="124" t="s">
        <v>1315</v>
      </c>
    </row>
    <row r="2361" spans="1:16" ht="63.75">
      <c r="A2361" s="266">
        <v>10</v>
      </c>
      <c r="B2361" s="124"/>
      <c r="C2361" s="125" t="s">
        <v>690</v>
      </c>
      <c r="D2361" s="119">
        <v>43157</v>
      </c>
      <c r="E2361" s="120" t="s">
        <v>4963</v>
      </c>
      <c r="F2361" s="120" t="s">
        <v>3</v>
      </c>
      <c r="G2361" s="120">
        <v>1599978</v>
      </c>
      <c r="H2361" s="124"/>
      <c r="I2361" s="128" t="s">
        <v>5927</v>
      </c>
      <c r="J2361" s="124"/>
      <c r="K2361" s="124"/>
      <c r="L2361" s="124"/>
      <c r="M2361" s="124"/>
      <c r="N2361" s="213">
        <v>0</v>
      </c>
      <c r="O2361" s="213">
        <v>27621.43</v>
      </c>
      <c r="P2361" s="124" t="s">
        <v>1315</v>
      </c>
    </row>
    <row r="2362" spans="1:16" ht="63.75">
      <c r="A2362" s="266">
        <v>660</v>
      </c>
      <c r="B2362" s="124"/>
      <c r="C2362" s="125" t="s">
        <v>233</v>
      </c>
      <c r="D2362" s="119">
        <v>43157</v>
      </c>
      <c r="E2362" s="120" t="s">
        <v>4963</v>
      </c>
      <c r="F2362" s="120" t="s">
        <v>3</v>
      </c>
      <c r="G2362" s="120">
        <v>1599978</v>
      </c>
      <c r="H2362" s="124"/>
      <c r="I2362" s="128" t="s">
        <v>5927</v>
      </c>
      <c r="J2362" s="124"/>
      <c r="K2362" s="124"/>
      <c r="L2362" s="124"/>
      <c r="M2362" s="124"/>
      <c r="N2362" s="213">
        <v>0</v>
      </c>
      <c r="O2362" s="213">
        <v>84555.21</v>
      </c>
      <c r="P2362" s="124" t="s">
        <v>1315</v>
      </c>
    </row>
    <row r="2363" spans="1:16" ht="63.75">
      <c r="A2363" s="266">
        <v>15</v>
      </c>
      <c r="B2363" s="124"/>
      <c r="C2363" s="125" t="s">
        <v>691</v>
      </c>
      <c r="D2363" s="119">
        <v>43157</v>
      </c>
      <c r="E2363" s="120" t="s">
        <v>4963</v>
      </c>
      <c r="F2363" s="120" t="s">
        <v>3</v>
      </c>
      <c r="G2363" s="120">
        <v>1599978</v>
      </c>
      <c r="H2363" s="124"/>
      <c r="I2363" s="128" t="s">
        <v>5927</v>
      </c>
      <c r="J2363" s="124"/>
      <c r="K2363" s="124"/>
      <c r="L2363" s="124"/>
      <c r="M2363" s="124"/>
      <c r="N2363" s="213">
        <v>0</v>
      </c>
      <c r="O2363" s="213">
        <v>191756.35</v>
      </c>
      <c r="P2363" s="124" t="s">
        <v>1315</v>
      </c>
    </row>
    <row r="2364" spans="1:16" ht="63.75">
      <c r="A2364" s="266" t="s">
        <v>619</v>
      </c>
      <c r="B2364" s="124"/>
      <c r="C2364" s="125" t="s">
        <v>713</v>
      </c>
      <c r="D2364" s="119">
        <v>43157</v>
      </c>
      <c r="E2364" s="120" t="s">
        <v>4963</v>
      </c>
      <c r="F2364" s="120" t="s">
        <v>3</v>
      </c>
      <c r="G2364" s="120">
        <v>1599978</v>
      </c>
      <c r="H2364" s="124"/>
      <c r="I2364" s="128" t="s">
        <v>5927</v>
      </c>
      <c r="J2364" s="124"/>
      <c r="K2364" s="124"/>
      <c r="L2364" s="124"/>
      <c r="M2364" s="124"/>
      <c r="N2364" s="213">
        <v>0</v>
      </c>
      <c r="O2364" s="213">
        <v>1805.42</v>
      </c>
      <c r="P2364" s="124" t="s">
        <v>1315</v>
      </c>
    </row>
    <row r="2365" spans="1:16" ht="63.75">
      <c r="A2365" s="266">
        <v>46</v>
      </c>
      <c r="B2365" s="124"/>
      <c r="C2365" s="125" t="s">
        <v>698</v>
      </c>
      <c r="D2365" s="119">
        <v>43157</v>
      </c>
      <c r="E2365" s="120" t="s">
        <v>4963</v>
      </c>
      <c r="F2365" s="120" t="s">
        <v>3</v>
      </c>
      <c r="G2365" s="120">
        <v>1599978</v>
      </c>
      <c r="H2365" s="124"/>
      <c r="I2365" s="128" t="s">
        <v>5927</v>
      </c>
      <c r="J2365" s="124"/>
      <c r="K2365" s="124"/>
      <c r="L2365" s="124"/>
      <c r="M2365" s="124"/>
      <c r="N2365" s="213">
        <v>0</v>
      </c>
      <c r="O2365" s="213">
        <v>296830.09999999998</v>
      </c>
      <c r="P2365" s="124" t="s">
        <v>1315</v>
      </c>
    </row>
    <row r="2366" spans="1:16" ht="63.75">
      <c r="A2366" s="266">
        <v>245</v>
      </c>
      <c r="B2366" s="124"/>
      <c r="C2366" s="125" t="s">
        <v>772</v>
      </c>
      <c r="D2366" s="119">
        <v>43157</v>
      </c>
      <c r="E2366" s="120" t="s">
        <v>4963</v>
      </c>
      <c r="F2366" s="120" t="s">
        <v>3</v>
      </c>
      <c r="G2366" s="120">
        <v>1599978</v>
      </c>
      <c r="H2366" s="124"/>
      <c r="I2366" s="128" t="s">
        <v>5927</v>
      </c>
      <c r="J2366" s="124"/>
      <c r="K2366" s="124"/>
      <c r="L2366" s="124"/>
      <c r="M2366" s="124"/>
      <c r="N2366" s="213"/>
      <c r="O2366" s="213">
        <v>609.19000000000005</v>
      </c>
      <c r="P2366" s="124" t="s">
        <v>1315</v>
      </c>
    </row>
    <row r="2367" spans="1:16" ht="63.75">
      <c r="A2367" s="266">
        <v>35</v>
      </c>
      <c r="B2367" s="124"/>
      <c r="C2367" s="125" t="s">
        <v>696</v>
      </c>
      <c r="D2367" s="119">
        <v>43157</v>
      </c>
      <c r="E2367" s="120" t="s">
        <v>4963</v>
      </c>
      <c r="F2367" s="120" t="s">
        <v>3</v>
      </c>
      <c r="G2367" s="120">
        <v>1599978</v>
      </c>
      <c r="H2367" s="124"/>
      <c r="I2367" s="128" t="s">
        <v>5927</v>
      </c>
      <c r="J2367" s="124"/>
      <c r="K2367" s="124"/>
      <c r="L2367" s="124"/>
      <c r="M2367" s="124"/>
      <c r="N2367" s="213">
        <v>0</v>
      </c>
      <c r="O2367" s="213">
        <v>38566.04</v>
      </c>
      <c r="P2367" s="124" t="s">
        <v>1315</v>
      </c>
    </row>
    <row r="2368" spans="1:16" ht="63.75">
      <c r="A2368" s="266">
        <v>35</v>
      </c>
      <c r="B2368" s="124"/>
      <c r="C2368" s="125" t="s">
        <v>696</v>
      </c>
      <c r="D2368" s="119">
        <v>43157</v>
      </c>
      <c r="E2368" s="120" t="s">
        <v>4963</v>
      </c>
      <c r="F2368" s="120" t="s">
        <v>3</v>
      </c>
      <c r="G2368" s="120">
        <v>1599978</v>
      </c>
      <c r="H2368" s="124"/>
      <c r="I2368" s="128" t="s">
        <v>5927</v>
      </c>
      <c r="J2368" s="124"/>
      <c r="K2368" s="124"/>
      <c r="L2368" s="124"/>
      <c r="M2368" s="124"/>
      <c r="N2368" s="213">
        <v>0</v>
      </c>
      <c r="O2368" s="213">
        <v>5688.03</v>
      </c>
      <c r="P2368" s="124" t="s">
        <v>1315</v>
      </c>
    </row>
    <row r="2369" spans="1:16" ht="63.75">
      <c r="A2369" s="266">
        <v>221</v>
      </c>
      <c r="B2369" s="124"/>
      <c r="C2369" s="125" t="s">
        <v>763</v>
      </c>
      <c r="D2369" s="119">
        <v>43157</v>
      </c>
      <c r="E2369" s="120" t="s">
        <v>4963</v>
      </c>
      <c r="F2369" s="120" t="s">
        <v>3</v>
      </c>
      <c r="G2369" s="120">
        <v>1599978</v>
      </c>
      <c r="H2369" s="124"/>
      <c r="I2369" s="128" t="s">
        <v>5927</v>
      </c>
      <c r="J2369" s="124"/>
      <c r="K2369" s="124"/>
      <c r="L2369" s="124"/>
      <c r="M2369" s="124"/>
      <c r="N2369" s="213">
        <v>0</v>
      </c>
      <c r="O2369" s="213">
        <v>1721.25</v>
      </c>
      <c r="P2369" s="124" t="s">
        <v>1315</v>
      </c>
    </row>
    <row r="2370" spans="1:16" ht="63.75">
      <c r="A2370" s="266">
        <v>670</v>
      </c>
      <c r="B2370" s="124"/>
      <c r="C2370" s="125" t="s">
        <v>235</v>
      </c>
      <c r="D2370" s="119">
        <v>43157</v>
      </c>
      <c r="E2370" s="120" t="s">
        <v>4963</v>
      </c>
      <c r="F2370" s="120" t="s">
        <v>3</v>
      </c>
      <c r="G2370" s="120">
        <v>1599978</v>
      </c>
      <c r="H2370" s="124"/>
      <c r="I2370" s="128" t="s">
        <v>5927</v>
      </c>
      <c r="J2370" s="124"/>
      <c r="K2370" s="124"/>
      <c r="L2370" s="124"/>
      <c r="M2370" s="124"/>
      <c r="N2370" s="213">
        <v>0</v>
      </c>
      <c r="O2370" s="213">
        <v>45895.44</v>
      </c>
      <c r="P2370" s="124" t="s">
        <v>1315</v>
      </c>
    </row>
    <row r="2371" spans="1:16" ht="63.75">
      <c r="A2371" s="266">
        <v>291</v>
      </c>
      <c r="B2371" s="124"/>
      <c r="C2371" s="125" t="s">
        <v>794</v>
      </c>
      <c r="D2371" s="119">
        <v>43157</v>
      </c>
      <c r="E2371" s="120" t="s">
        <v>4964</v>
      </c>
      <c r="F2371" s="120" t="s">
        <v>3</v>
      </c>
      <c r="G2371" s="120">
        <v>1600007</v>
      </c>
      <c r="H2371" s="124"/>
      <c r="I2371" s="128" t="s">
        <v>5928</v>
      </c>
      <c r="J2371" s="124"/>
      <c r="K2371" s="124"/>
      <c r="L2371" s="124"/>
      <c r="M2371" s="124"/>
      <c r="N2371" s="213">
        <v>0</v>
      </c>
      <c r="O2371" s="213">
        <v>1454.85</v>
      </c>
      <c r="P2371" s="124" t="s">
        <v>1315</v>
      </c>
    </row>
    <row r="2372" spans="1:16" ht="63.75">
      <c r="A2372" s="266">
        <v>292</v>
      </c>
      <c r="B2372" s="124"/>
      <c r="C2372" s="125" t="s">
        <v>152</v>
      </c>
      <c r="D2372" s="119">
        <v>43157</v>
      </c>
      <c r="E2372" s="120" t="s">
        <v>4965</v>
      </c>
      <c r="F2372" s="120" t="s">
        <v>3</v>
      </c>
      <c r="G2372" s="120">
        <v>1600008</v>
      </c>
      <c r="H2372" s="124"/>
      <c r="I2372" s="128" t="s">
        <v>5929</v>
      </c>
      <c r="J2372" s="124"/>
      <c r="K2372" s="124"/>
      <c r="L2372" s="124"/>
      <c r="M2372" s="124"/>
      <c r="N2372" s="213">
        <v>0</v>
      </c>
      <c r="O2372" s="213">
        <v>28583.81</v>
      </c>
      <c r="P2372" s="124" t="s">
        <v>1315</v>
      </c>
    </row>
    <row r="2373" spans="1:16" ht="51">
      <c r="A2373" s="266">
        <v>86</v>
      </c>
      <c r="B2373" s="124"/>
      <c r="C2373" s="125" t="s">
        <v>710</v>
      </c>
      <c r="D2373" s="119">
        <v>43157</v>
      </c>
      <c r="E2373" s="120" t="s">
        <v>4966</v>
      </c>
      <c r="F2373" s="120" t="s">
        <v>3</v>
      </c>
      <c r="G2373" s="120">
        <v>1600022</v>
      </c>
      <c r="H2373" s="124"/>
      <c r="I2373" s="128" t="s">
        <v>5930</v>
      </c>
      <c r="J2373" s="124"/>
      <c r="K2373" s="124"/>
      <c r="L2373" s="124"/>
      <c r="M2373" s="124"/>
      <c r="N2373" s="213">
        <v>0</v>
      </c>
      <c r="O2373" s="213">
        <v>4176000</v>
      </c>
      <c r="P2373" s="124" t="s">
        <v>1315</v>
      </c>
    </row>
    <row r="2374" spans="1:16" ht="63.75">
      <c r="A2374" s="266" t="s">
        <v>619</v>
      </c>
      <c r="B2374" s="124"/>
      <c r="C2374" s="125" t="s">
        <v>713</v>
      </c>
      <c r="D2374" s="119">
        <v>43157</v>
      </c>
      <c r="E2374" s="120" t="s">
        <v>4967</v>
      </c>
      <c r="F2374" s="120" t="s">
        <v>3</v>
      </c>
      <c r="G2374" s="120">
        <v>1600023</v>
      </c>
      <c r="H2374" s="124"/>
      <c r="I2374" s="128" t="s">
        <v>5931</v>
      </c>
      <c r="J2374" s="124"/>
      <c r="K2374" s="124"/>
      <c r="L2374" s="124"/>
      <c r="M2374" s="124"/>
      <c r="N2374" s="213">
        <v>0</v>
      </c>
      <c r="O2374" s="213">
        <v>4045</v>
      </c>
      <c r="P2374" s="124" t="s">
        <v>1315</v>
      </c>
    </row>
    <row r="2375" spans="1:16" ht="63.75">
      <c r="A2375" s="266">
        <v>201</v>
      </c>
      <c r="B2375" s="124"/>
      <c r="C2375" s="125" t="s">
        <v>756</v>
      </c>
      <c r="D2375" s="119">
        <v>43157</v>
      </c>
      <c r="E2375" s="120" t="s">
        <v>4968</v>
      </c>
      <c r="F2375" s="120" t="s">
        <v>3</v>
      </c>
      <c r="G2375" s="120">
        <v>1600057</v>
      </c>
      <c r="H2375" s="124"/>
      <c r="I2375" s="128" t="s">
        <v>5932</v>
      </c>
      <c r="J2375" s="124"/>
      <c r="K2375" s="124"/>
      <c r="L2375" s="124"/>
      <c r="M2375" s="124"/>
      <c r="N2375" s="213">
        <v>0</v>
      </c>
      <c r="O2375" s="213">
        <v>235</v>
      </c>
      <c r="P2375" s="124" t="s">
        <v>1315</v>
      </c>
    </row>
    <row r="2376" spans="1:16" ht="51">
      <c r="A2376" s="266" t="s">
        <v>619</v>
      </c>
      <c r="B2376" s="124"/>
      <c r="C2376" s="125" t="s">
        <v>713</v>
      </c>
      <c r="D2376" s="119">
        <v>43157</v>
      </c>
      <c r="E2376" s="120" t="s">
        <v>4969</v>
      </c>
      <c r="F2376" s="120" t="s">
        <v>3</v>
      </c>
      <c r="G2376" s="120">
        <v>1599932</v>
      </c>
      <c r="H2376" s="124"/>
      <c r="I2376" s="128" t="s">
        <v>5933</v>
      </c>
      <c r="J2376" s="124"/>
      <c r="K2376" s="124"/>
      <c r="L2376" s="124"/>
      <c r="M2376" s="124"/>
      <c r="N2376" s="213">
        <v>0</v>
      </c>
      <c r="O2376" s="213">
        <v>422</v>
      </c>
      <c r="P2376" s="124" t="s">
        <v>1315</v>
      </c>
    </row>
    <row r="2377" spans="1:16" ht="51">
      <c r="A2377" s="266" t="s">
        <v>619</v>
      </c>
      <c r="B2377" s="124"/>
      <c r="C2377" s="125" t="s">
        <v>713</v>
      </c>
      <c r="D2377" s="119">
        <v>43157</v>
      </c>
      <c r="E2377" s="120" t="s">
        <v>4970</v>
      </c>
      <c r="F2377" s="120" t="s">
        <v>3</v>
      </c>
      <c r="G2377" s="120">
        <v>1599984</v>
      </c>
      <c r="H2377" s="124"/>
      <c r="I2377" s="128" t="s">
        <v>5935</v>
      </c>
      <c r="J2377" s="124"/>
      <c r="K2377" s="124"/>
      <c r="L2377" s="124"/>
      <c r="M2377" s="124"/>
      <c r="N2377" s="213">
        <v>0</v>
      </c>
      <c r="O2377" s="213">
        <v>181.97</v>
      </c>
      <c r="P2377" s="124" t="s">
        <v>1315</v>
      </c>
    </row>
    <row r="2378" spans="1:16" ht="51">
      <c r="A2378" s="266">
        <v>591</v>
      </c>
      <c r="B2378" s="124"/>
      <c r="C2378" s="125" t="s">
        <v>861</v>
      </c>
      <c r="D2378" s="119">
        <v>43157</v>
      </c>
      <c r="E2378" s="120" t="s">
        <v>4971</v>
      </c>
      <c r="F2378" s="120" t="s">
        <v>3</v>
      </c>
      <c r="G2378" s="120">
        <v>1600005</v>
      </c>
      <c r="H2378" s="124"/>
      <c r="I2378" s="128" t="s">
        <v>5936</v>
      </c>
      <c r="J2378" s="124"/>
      <c r="K2378" s="124"/>
      <c r="L2378" s="124"/>
      <c r="M2378" s="124"/>
      <c r="N2378" s="213">
        <v>0</v>
      </c>
      <c r="O2378" s="213">
        <v>306.67</v>
      </c>
      <c r="P2378" s="124" t="s">
        <v>1315</v>
      </c>
    </row>
    <row r="2379" spans="1:16" ht="51">
      <c r="A2379" s="266" t="s">
        <v>619</v>
      </c>
      <c r="B2379" s="124"/>
      <c r="C2379" s="125" t="s">
        <v>713</v>
      </c>
      <c r="D2379" s="119">
        <v>43157</v>
      </c>
      <c r="E2379" s="120" t="s">
        <v>4972</v>
      </c>
      <c r="F2379" s="120" t="s">
        <v>3</v>
      </c>
      <c r="G2379" s="120">
        <v>1600042</v>
      </c>
      <c r="H2379" s="124"/>
      <c r="I2379" s="128" t="s">
        <v>5937</v>
      </c>
      <c r="J2379" s="124"/>
      <c r="K2379" s="124"/>
      <c r="L2379" s="124"/>
      <c r="M2379" s="124"/>
      <c r="N2379" s="213">
        <v>0</v>
      </c>
      <c r="O2379" s="213">
        <v>7.6</v>
      </c>
      <c r="P2379" s="124" t="s">
        <v>1315</v>
      </c>
    </row>
    <row r="2380" spans="1:16" ht="51">
      <c r="A2380" s="266" t="s">
        <v>619</v>
      </c>
      <c r="B2380" s="124"/>
      <c r="C2380" s="125" t="s">
        <v>713</v>
      </c>
      <c r="D2380" s="119">
        <v>43157</v>
      </c>
      <c r="E2380" s="120" t="s">
        <v>4973</v>
      </c>
      <c r="F2380" s="120" t="s">
        <v>3</v>
      </c>
      <c r="G2380" s="120">
        <v>1600043</v>
      </c>
      <c r="H2380" s="124"/>
      <c r="I2380" s="128" t="s">
        <v>5937</v>
      </c>
      <c r="J2380" s="124"/>
      <c r="K2380" s="124"/>
      <c r="L2380" s="124"/>
      <c r="M2380" s="124"/>
      <c r="N2380" s="213">
        <v>0</v>
      </c>
      <c r="O2380" s="213">
        <v>0.28999999999999998</v>
      </c>
      <c r="P2380" s="124" t="s">
        <v>1315</v>
      </c>
    </row>
    <row r="2381" spans="1:16" ht="51">
      <c r="A2381" s="266" t="s">
        <v>619</v>
      </c>
      <c r="B2381" s="124"/>
      <c r="C2381" s="125" t="s">
        <v>713</v>
      </c>
      <c r="D2381" s="119">
        <v>43157</v>
      </c>
      <c r="E2381" s="120" t="s">
        <v>4974</v>
      </c>
      <c r="F2381" s="120" t="s">
        <v>3</v>
      </c>
      <c r="G2381" s="120">
        <v>1600058</v>
      </c>
      <c r="H2381" s="124"/>
      <c r="I2381" s="128" t="s">
        <v>5938</v>
      </c>
      <c r="J2381" s="124"/>
      <c r="K2381" s="124"/>
      <c r="L2381" s="124"/>
      <c r="M2381" s="124"/>
      <c r="N2381" s="213">
        <v>0</v>
      </c>
      <c r="O2381" s="213">
        <v>77.38</v>
      </c>
      <c r="P2381" s="124" t="s">
        <v>1315</v>
      </c>
    </row>
    <row r="2382" spans="1:16" ht="51">
      <c r="A2382" s="266" t="s">
        <v>619</v>
      </c>
      <c r="B2382" s="124"/>
      <c r="C2382" s="125" t="s">
        <v>713</v>
      </c>
      <c r="D2382" s="119">
        <v>43157</v>
      </c>
      <c r="E2382" s="120" t="s">
        <v>4975</v>
      </c>
      <c r="F2382" s="120" t="s">
        <v>3</v>
      </c>
      <c r="G2382" s="120">
        <v>1600073</v>
      </c>
      <c r="H2382" s="124"/>
      <c r="I2382" s="128" t="s">
        <v>5939</v>
      </c>
      <c r="J2382" s="124"/>
      <c r="K2382" s="124"/>
      <c r="L2382" s="124"/>
      <c r="M2382" s="124"/>
      <c r="N2382" s="213">
        <v>0</v>
      </c>
      <c r="O2382" s="213">
        <v>220</v>
      </c>
      <c r="P2382" s="124" t="s">
        <v>1315</v>
      </c>
    </row>
    <row r="2383" spans="1:16" ht="38.25">
      <c r="A2383" s="266">
        <v>20</v>
      </c>
      <c r="B2383" s="124"/>
      <c r="C2383" s="125" t="s">
        <v>693</v>
      </c>
      <c r="D2383" s="119">
        <v>43157</v>
      </c>
      <c r="E2383" s="120" t="s">
        <v>4976</v>
      </c>
      <c r="F2383" s="120" t="s">
        <v>3</v>
      </c>
      <c r="G2383" s="120">
        <v>1600074</v>
      </c>
      <c r="H2383" s="124"/>
      <c r="I2383" s="128" t="s">
        <v>5940</v>
      </c>
      <c r="J2383" s="124"/>
      <c r="K2383" s="124"/>
      <c r="L2383" s="124"/>
      <c r="M2383" s="124"/>
      <c r="N2383" s="213">
        <v>0</v>
      </c>
      <c r="O2383" s="213">
        <v>73.5</v>
      </c>
      <c r="P2383" s="124" t="s">
        <v>1315</v>
      </c>
    </row>
    <row r="2384" spans="1:16" ht="38.25">
      <c r="A2384" s="266">
        <v>20</v>
      </c>
      <c r="B2384" s="124"/>
      <c r="C2384" s="125" t="s">
        <v>693</v>
      </c>
      <c r="D2384" s="119">
        <v>43157</v>
      </c>
      <c r="E2384" s="120" t="s">
        <v>4977</v>
      </c>
      <c r="F2384" s="120" t="s">
        <v>3</v>
      </c>
      <c r="G2384" s="120">
        <v>1600076</v>
      </c>
      <c r="H2384" s="124"/>
      <c r="I2384" s="128" t="s">
        <v>5941</v>
      </c>
      <c r="J2384" s="124"/>
      <c r="K2384" s="124"/>
      <c r="L2384" s="124"/>
      <c r="M2384" s="124"/>
      <c r="N2384" s="213">
        <v>0</v>
      </c>
      <c r="O2384" s="213">
        <v>377</v>
      </c>
      <c r="P2384" s="124" t="s">
        <v>1315</v>
      </c>
    </row>
    <row r="2385" spans="1:16" ht="51">
      <c r="A2385" s="266" t="s">
        <v>619</v>
      </c>
      <c r="B2385" s="124"/>
      <c r="C2385" s="125" t="s">
        <v>713</v>
      </c>
      <c r="D2385" s="119">
        <v>43157</v>
      </c>
      <c r="E2385" s="120" t="s">
        <v>4978</v>
      </c>
      <c r="F2385" s="120" t="s">
        <v>3</v>
      </c>
      <c r="G2385" s="120">
        <v>1600077</v>
      </c>
      <c r="H2385" s="124"/>
      <c r="I2385" s="128" t="s">
        <v>5942</v>
      </c>
      <c r="J2385" s="124"/>
      <c r="K2385" s="124"/>
      <c r="L2385" s="124"/>
      <c r="M2385" s="124"/>
      <c r="N2385" s="213">
        <v>0</v>
      </c>
      <c r="O2385" s="213">
        <v>159.31</v>
      </c>
      <c r="P2385" s="124" t="s">
        <v>1315</v>
      </c>
    </row>
    <row r="2386" spans="1:16" ht="51">
      <c r="A2386" s="266" t="s">
        <v>619</v>
      </c>
      <c r="B2386" s="124"/>
      <c r="C2386" s="125" t="s">
        <v>713</v>
      </c>
      <c r="D2386" s="119">
        <v>43157</v>
      </c>
      <c r="E2386" s="120" t="s">
        <v>4979</v>
      </c>
      <c r="F2386" s="120" t="s">
        <v>3</v>
      </c>
      <c r="G2386" s="120">
        <v>1600078</v>
      </c>
      <c r="H2386" s="124"/>
      <c r="I2386" s="128" t="s">
        <v>5943</v>
      </c>
      <c r="J2386" s="124"/>
      <c r="K2386" s="124"/>
      <c r="L2386" s="124"/>
      <c r="M2386" s="124"/>
      <c r="N2386" s="213">
        <v>0</v>
      </c>
      <c r="O2386" s="213">
        <v>220</v>
      </c>
      <c r="P2386" s="124" t="s">
        <v>1315</v>
      </c>
    </row>
    <row r="2387" spans="1:16" ht="51">
      <c r="A2387" s="266" t="s">
        <v>619</v>
      </c>
      <c r="B2387" s="124"/>
      <c r="C2387" s="125" t="s">
        <v>713</v>
      </c>
      <c r="D2387" s="119">
        <v>43157</v>
      </c>
      <c r="E2387" s="120" t="s">
        <v>4980</v>
      </c>
      <c r="F2387" s="120" t="s">
        <v>3</v>
      </c>
      <c r="G2387" s="120">
        <v>1600079</v>
      </c>
      <c r="H2387" s="124"/>
      <c r="I2387" s="128" t="s">
        <v>5944</v>
      </c>
      <c r="J2387" s="124"/>
      <c r="K2387" s="124"/>
      <c r="L2387" s="124"/>
      <c r="M2387" s="124"/>
      <c r="N2387" s="213">
        <v>0</v>
      </c>
      <c r="O2387" s="213">
        <v>220</v>
      </c>
      <c r="P2387" s="124" t="s">
        <v>1315</v>
      </c>
    </row>
    <row r="2388" spans="1:16" ht="51">
      <c r="A2388" s="266" t="s">
        <v>619</v>
      </c>
      <c r="B2388" s="124"/>
      <c r="C2388" s="125" t="s">
        <v>713</v>
      </c>
      <c r="D2388" s="119">
        <v>43157</v>
      </c>
      <c r="E2388" s="120" t="s">
        <v>4981</v>
      </c>
      <c r="F2388" s="120" t="s">
        <v>3</v>
      </c>
      <c r="G2388" s="120">
        <v>1600080</v>
      </c>
      <c r="H2388" s="124"/>
      <c r="I2388" s="128" t="s">
        <v>5945</v>
      </c>
      <c r="J2388" s="124"/>
      <c r="K2388" s="124"/>
      <c r="L2388" s="124"/>
      <c r="M2388" s="124"/>
      <c r="N2388" s="213">
        <v>0</v>
      </c>
      <c r="O2388" s="213">
        <v>220</v>
      </c>
      <c r="P2388" s="124" t="s">
        <v>1315</v>
      </c>
    </row>
    <row r="2389" spans="1:16" ht="51">
      <c r="A2389" s="266" t="s">
        <v>619</v>
      </c>
      <c r="B2389" s="124"/>
      <c r="C2389" s="125" t="s">
        <v>713</v>
      </c>
      <c r="D2389" s="119">
        <v>43157</v>
      </c>
      <c r="E2389" s="120" t="s">
        <v>4982</v>
      </c>
      <c r="F2389" s="120" t="s">
        <v>3</v>
      </c>
      <c r="G2389" s="120">
        <v>1600081</v>
      </c>
      <c r="H2389" s="124"/>
      <c r="I2389" s="128" t="s">
        <v>5946</v>
      </c>
      <c r="J2389" s="124"/>
      <c r="K2389" s="124"/>
      <c r="L2389" s="124"/>
      <c r="M2389" s="124"/>
      <c r="N2389" s="213">
        <v>0</v>
      </c>
      <c r="O2389" s="213">
        <v>140</v>
      </c>
      <c r="P2389" s="124" t="s">
        <v>1315</v>
      </c>
    </row>
    <row r="2390" spans="1:16" ht="51">
      <c r="A2390" s="266" t="s">
        <v>619</v>
      </c>
      <c r="B2390" s="124"/>
      <c r="C2390" s="125" t="s">
        <v>713</v>
      </c>
      <c r="D2390" s="119">
        <v>43157</v>
      </c>
      <c r="E2390" s="120" t="s">
        <v>4983</v>
      </c>
      <c r="F2390" s="120" t="s">
        <v>3</v>
      </c>
      <c r="G2390" s="120">
        <v>1600082</v>
      </c>
      <c r="H2390" s="124"/>
      <c r="I2390" s="128" t="s">
        <v>5947</v>
      </c>
      <c r="J2390" s="124"/>
      <c r="K2390" s="124"/>
      <c r="L2390" s="124"/>
      <c r="M2390" s="124"/>
      <c r="N2390" s="213">
        <v>0</v>
      </c>
      <c r="O2390" s="213">
        <v>140</v>
      </c>
      <c r="P2390" s="124" t="s">
        <v>1315</v>
      </c>
    </row>
    <row r="2391" spans="1:16" ht="51">
      <c r="A2391" s="266" t="s">
        <v>619</v>
      </c>
      <c r="B2391" s="124"/>
      <c r="C2391" s="125" t="s">
        <v>713</v>
      </c>
      <c r="D2391" s="119">
        <v>43157</v>
      </c>
      <c r="E2391" s="120" t="s">
        <v>4984</v>
      </c>
      <c r="F2391" s="120" t="s">
        <v>3</v>
      </c>
      <c r="G2391" s="120">
        <v>1600083</v>
      </c>
      <c r="H2391" s="124"/>
      <c r="I2391" s="128" t="s">
        <v>5948</v>
      </c>
      <c r="J2391" s="124"/>
      <c r="K2391" s="124"/>
      <c r="L2391" s="124"/>
      <c r="M2391" s="124"/>
      <c r="N2391" s="213">
        <v>0</v>
      </c>
      <c r="O2391" s="213">
        <v>140</v>
      </c>
      <c r="P2391" s="124" t="s">
        <v>1315</v>
      </c>
    </row>
    <row r="2392" spans="1:16" ht="51">
      <c r="A2392" s="266" t="s">
        <v>619</v>
      </c>
      <c r="B2392" s="124"/>
      <c r="C2392" s="125" t="s">
        <v>713</v>
      </c>
      <c r="D2392" s="119">
        <v>43157</v>
      </c>
      <c r="E2392" s="120" t="s">
        <v>4985</v>
      </c>
      <c r="F2392" s="120" t="s">
        <v>3</v>
      </c>
      <c r="G2392" s="120">
        <v>1600084</v>
      </c>
      <c r="H2392" s="124"/>
      <c r="I2392" s="128" t="s">
        <v>5949</v>
      </c>
      <c r="J2392" s="124"/>
      <c r="K2392" s="124"/>
      <c r="L2392" s="124"/>
      <c r="M2392" s="124"/>
      <c r="N2392" s="213">
        <v>0</v>
      </c>
      <c r="O2392" s="213">
        <v>140</v>
      </c>
      <c r="P2392" s="124" t="s">
        <v>1315</v>
      </c>
    </row>
    <row r="2393" spans="1:16" ht="51">
      <c r="A2393" s="266" t="s">
        <v>619</v>
      </c>
      <c r="B2393" s="124"/>
      <c r="C2393" s="125" t="s">
        <v>713</v>
      </c>
      <c r="D2393" s="119">
        <v>43157</v>
      </c>
      <c r="E2393" s="120" t="s">
        <v>4986</v>
      </c>
      <c r="F2393" s="120" t="s">
        <v>3</v>
      </c>
      <c r="G2393" s="120">
        <v>1600098</v>
      </c>
      <c r="H2393" s="124"/>
      <c r="I2393" s="128" t="s">
        <v>5950</v>
      </c>
      <c r="J2393" s="124"/>
      <c r="K2393" s="124"/>
      <c r="L2393" s="124"/>
      <c r="M2393" s="124"/>
      <c r="N2393" s="213">
        <v>0</v>
      </c>
      <c r="O2393" s="213">
        <v>0.39</v>
      </c>
      <c r="P2393" s="124" t="s">
        <v>6020</v>
      </c>
    </row>
    <row r="2394" spans="1:16" ht="38.25">
      <c r="A2394" s="266">
        <v>70</v>
      </c>
      <c r="B2394" s="124"/>
      <c r="C2394" s="125" t="s">
        <v>705</v>
      </c>
      <c r="D2394" s="119">
        <v>43157</v>
      </c>
      <c r="E2394" s="120" t="s">
        <v>4987</v>
      </c>
      <c r="F2394" s="120" t="s">
        <v>3</v>
      </c>
      <c r="G2394" s="120">
        <v>1600135</v>
      </c>
      <c r="H2394" s="124"/>
      <c r="I2394" s="128" t="s">
        <v>5951</v>
      </c>
      <c r="J2394" s="124"/>
      <c r="K2394" s="124"/>
      <c r="L2394" s="124"/>
      <c r="M2394" s="124"/>
      <c r="N2394" s="213">
        <v>0</v>
      </c>
      <c r="O2394" s="213">
        <v>6.61</v>
      </c>
      <c r="P2394" s="124" t="s">
        <v>6020</v>
      </c>
    </row>
    <row r="2395" spans="1:16" ht="51">
      <c r="A2395" s="266" t="s">
        <v>619</v>
      </c>
      <c r="B2395" s="124"/>
      <c r="C2395" s="125" t="s">
        <v>713</v>
      </c>
      <c r="D2395" s="119">
        <v>43157</v>
      </c>
      <c r="E2395" s="120" t="s">
        <v>4988</v>
      </c>
      <c r="F2395" s="120" t="s">
        <v>3</v>
      </c>
      <c r="G2395" s="120">
        <v>1600153</v>
      </c>
      <c r="H2395" s="124"/>
      <c r="I2395" s="128" t="s">
        <v>5952</v>
      </c>
      <c r="J2395" s="124"/>
      <c r="K2395" s="124"/>
      <c r="L2395" s="124"/>
      <c r="M2395" s="124"/>
      <c r="N2395" s="213">
        <v>0</v>
      </c>
      <c r="O2395" s="213">
        <v>300</v>
      </c>
      <c r="P2395" s="124" t="s">
        <v>1315</v>
      </c>
    </row>
    <row r="2396" spans="1:16" ht="51">
      <c r="A2396" s="266">
        <v>212</v>
      </c>
      <c r="B2396" s="124"/>
      <c r="C2396" s="125" t="s">
        <v>761</v>
      </c>
      <c r="D2396" s="119">
        <v>43157</v>
      </c>
      <c r="E2396" s="120" t="s">
        <v>4989</v>
      </c>
      <c r="F2396" s="120" t="s">
        <v>3</v>
      </c>
      <c r="G2396" s="120">
        <v>1600168</v>
      </c>
      <c r="H2396" s="124"/>
      <c r="I2396" s="128" t="s">
        <v>5953</v>
      </c>
      <c r="J2396" s="124"/>
      <c r="K2396" s="124"/>
      <c r="L2396" s="124"/>
      <c r="M2396" s="124"/>
      <c r="N2396" s="213">
        <v>0</v>
      </c>
      <c r="O2396" s="213">
        <v>450</v>
      </c>
      <c r="P2396" s="124" t="s">
        <v>1315</v>
      </c>
    </row>
    <row r="2397" spans="1:16" ht="51">
      <c r="A2397" s="266" t="s">
        <v>619</v>
      </c>
      <c r="B2397" s="124"/>
      <c r="C2397" s="125" t="s">
        <v>713</v>
      </c>
      <c r="D2397" s="119">
        <v>43157</v>
      </c>
      <c r="E2397" s="120" t="s">
        <v>4990</v>
      </c>
      <c r="F2397" s="120" t="s">
        <v>3</v>
      </c>
      <c r="G2397" s="120">
        <v>1600197</v>
      </c>
      <c r="H2397" s="124"/>
      <c r="I2397" s="128" t="s">
        <v>5954</v>
      </c>
      <c r="J2397" s="124"/>
      <c r="K2397" s="124"/>
      <c r="L2397" s="124"/>
      <c r="M2397" s="124"/>
      <c r="N2397" s="213">
        <v>0</v>
      </c>
      <c r="O2397" s="213">
        <v>15000</v>
      </c>
      <c r="P2397" s="124" t="s">
        <v>1315</v>
      </c>
    </row>
    <row r="2398" spans="1:16" ht="63.75">
      <c r="A2398" s="266" t="s">
        <v>619</v>
      </c>
      <c r="B2398" s="124"/>
      <c r="C2398" s="125" t="s">
        <v>713</v>
      </c>
      <c r="D2398" s="119">
        <v>43158</v>
      </c>
      <c r="E2398" s="120" t="s">
        <v>4991</v>
      </c>
      <c r="F2398" s="120" t="s">
        <v>3</v>
      </c>
      <c r="G2398" s="120">
        <v>1600343</v>
      </c>
      <c r="H2398" s="124"/>
      <c r="I2398" s="128" t="s">
        <v>5955</v>
      </c>
      <c r="J2398" s="124"/>
      <c r="K2398" s="124"/>
      <c r="L2398" s="124"/>
      <c r="M2398" s="124"/>
      <c r="N2398" s="213">
        <v>0</v>
      </c>
      <c r="O2398" s="213">
        <v>21</v>
      </c>
      <c r="P2398" s="124" t="s">
        <v>1315</v>
      </c>
    </row>
    <row r="2399" spans="1:16" ht="51">
      <c r="A2399" s="266" t="s">
        <v>619</v>
      </c>
      <c r="B2399" s="124"/>
      <c r="C2399" s="125" t="s">
        <v>713</v>
      </c>
      <c r="D2399" s="119">
        <v>43158</v>
      </c>
      <c r="E2399" s="120" t="s">
        <v>4992</v>
      </c>
      <c r="F2399" s="120" t="s">
        <v>3</v>
      </c>
      <c r="G2399" s="120">
        <v>1600344</v>
      </c>
      <c r="H2399" s="124"/>
      <c r="I2399" s="128" t="s">
        <v>5956</v>
      </c>
      <c r="J2399" s="124"/>
      <c r="K2399" s="124"/>
      <c r="L2399" s="124"/>
      <c r="M2399" s="124"/>
      <c r="N2399" s="213">
        <v>0</v>
      </c>
      <c r="O2399" s="213">
        <v>35</v>
      </c>
      <c r="P2399" s="124" t="s">
        <v>1315</v>
      </c>
    </row>
    <row r="2400" spans="1:16" ht="51">
      <c r="A2400" s="266" t="s">
        <v>619</v>
      </c>
      <c r="B2400" s="124"/>
      <c r="C2400" s="125" t="s">
        <v>713</v>
      </c>
      <c r="D2400" s="119">
        <v>43158</v>
      </c>
      <c r="E2400" s="120" t="s">
        <v>4993</v>
      </c>
      <c r="F2400" s="120" t="s">
        <v>3</v>
      </c>
      <c r="G2400" s="120">
        <v>1600362</v>
      </c>
      <c r="H2400" s="124"/>
      <c r="I2400" s="128" t="s">
        <v>5957</v>
      </c>
      <c r="J2400" s="124"/>
      <c r="K2400" s="124"/>
      <c r="L2400" s="124"/>
      <c r="M2400" s="124"/>
      <c r="N2400" s="213">
        <v>0</v>
      </c>
      <c r="O2400" s="213">
        <v>16935.240000000002</v>
      </c>
      <c r="P2400" s="124" t="s">
        <v>1315</v>
      </c>
    </row>
    <row r="2401" spans="1:16" ht="63.75">
      <c r="A2401" s="266">
        <v>81</v>
      </c>
      <c r="B2401" s="124"/>
      <c r="C2401" s="125" t="s">
        <v>709</v>
      </c>
      <c r="D2401" s="119">
        <v>43158</v>
      </c>
      <c r="E2401" s="120" t="s">
        <v>4994</v>
      </c>
      <c r="F2401" s="120" t="s">
        <v>3</v>
      </c>
      <c r="G2401" s="120">
        <v>1600371</v>
      </c>
      <c r="H2401" s="124"/>
      <c r="I2401" s="128" t="s">
        <v>5958</v>
      </c>
      <c r="J2401" s="124"/>
      <c r="K2401" s="124"/>
      <c r="L2401" s="124"/>
      <c r="M2401" s="124"/>
      <c r="N2401" s="213">
        <v>0</v>
      </c>
      <c r="O2401" s="213">
        <v>12898.51</v>
      </c>
      <c r="P2401" s="124" t="s">
        <v>1315</v>
      </c>
    </row>
    <row r="2402" spans="1:16" ht="51">
      <c r="A2402" s="266">
        <v>20</v>
      </c>
      <c r="B2402" s="124"/>
      <c r="C2402" s="125" t="s">
        <v>693</v>
      </c>
      <c r="D2402" s="119">
        <v>43158</v>
      </c>
      <c r="E2402" s="120" t="s">
        <v>4995</v>
      </c>
      <c r="F2402" s="120" t="s">
        <v>3</v>
      </c>
      <c r="G2402" s="120">
        <v>1600385</v>
      </c>
      <c r="H2402" s="124"/>
      <c r="I2402" s="128" t="s">
        <v>5959</v>
      </c>
      <c r="J2402" s="124"/>
      <c r="K2402" s="124"/>
      <c r="L2402" s="124"/>
      <c r="M2402" s="124"/>
      <c r="N2402" s="213">
        <v>0</v>
      </c>
      <c r="O2402" s="213">
        <v>139200</v>
      </c>
      <c r="P2402" s="124" t="s">
        <v>1315</v>
      </c>
    </row>
    <row r="2403" spans="1:16" ht="51">
      <c r="A2403" s="266">
        <v>20</v>
      </c>
      <c r="B2403" s="124"/>
      <c r="C2403" s="125" t="s">
        <v>693</v>
      </c>
      <c r="D2403" s="119">
        <v>43158</v>
      </c>
      <c r="E2403" s="120" t="s">
        <v>4996</v>
      </c>
      <c r="F2403" s="120" t="s">
        <v>3</v>
      </c>
      <c r="G2403" s="120">
        <v>1600386</v>
      </c>
      <c r="H2403" s="124"/>
      <c r="I2403" s="128" t="s">
        <v>5960</v>
      </c>
      <c r="J2403" s="124"/>
      <c r="K2403" s="124"/>
      <c r="L2403" s="124"/>
      <c r="M2403" s="124"/>
      <c r="N2403" s="213">
        <v>0</v>
      </c>
      <c r="O2403" s="213">
        <v>139200</v>
      </c>
      <c r="P2403" s="124" t="s">
        <v>1315</v>
      </c>
    </row>
    <row r="2404" spans="1:16" ht="63.75">
      <c r="A2404" s="266">
        <v>10</v>
      </c>
      <c r="B2404" s="124"/>
      <c r="C2404" s="125" t="s">
        <v>690</v>
      </c>
      <c r="D2404" s="119">
        <v>43158</v>
      </c>
      <c r="E2404" s="120" t="s">
        <v>4997</v>
      </c>
      <c r="F2404" s="120" t="s">
        <v>3</v>
      </c>
      <c r="G2404" s="120">
        <v>1600389</v>
      </c>
      <c r="H2404" s="124"/>
      <c r="I2404" s="128" t="s">
        <v>5961</v>
      </c>
      <c r="J2404" s="124"/>
      <c r="K2404" s="124"/>
      <c r="L2404" s="124"/>
      <c r="M2404" s="124"/>
      <c r="N2404" s="213">
        <v>0</v>
      </c>
      <c r="O2404" s="213">
        <v>14397.75</v>
      </c>
      <c r="P2404" s="124" t="s">
        <v>1315</v>
      </c>
    </row>
    <row r="2405" spans="1:16" ht="51">
      <c r="A2405" s="266">
        <v>20</v>
      </c>
      <c r="B2405" s="124"/>
      <c r="C2405" s="125" t="s">
        <v>693</v>
      </c>
      <c r="D2405" s="119">
        <v>43158</v>
      </c>
      <c r="E2405" s="120" t="s">
        <v>4998</v>
      </c>
      <c r="F2405" s="120" t="s">
        <v>3</v>
      </c>
      <c r="G2405" s="120">
        <v>1600390</v>
      </c>
      <c r="H2405" s="124"/>
      <c r="I2405" s="128" t="s">
        <v>5962</v>
      </c>
      <c r="J2405" s="124"/>
      <c r="K2405" s="124"/>
      <c r="L2405" s="124"/>
      <c r="M2405" s="124"/>
      <c r="N2405" s="213">
        <v>0</v>
      </c>
      <c r="O2405" s="213">
        <v>26453.57</v>
      </c>
      <c r="P2405" s="124" t="s">
        <v>1315</v>
      </c>
    </row>
    <row r="2406" spans="1:16" ht="51">
      <c r="A2406" s="266">
        <v>86</v>
      </c>
      <c r="B2406" s="124"/>
      <c r="C2406" s="125" t="s">
        <v>710</v>
      </c>
      <c r="D2406" s="119">
        <v>43158</v>
      </c>
      <c r="E2406" s="120" t="s">
        <v>4999</v>
      </c>
      <c r="F2406" s="120" t="s">
        <v>3</v>
      </c>
      <c r="G2406" s="120">
        <v>1600392</v>
      </c>
      <c r="H2406" s="124"/>
      <c r="I2406" s="128" t="s">
        <v>5963</v>
      </c>
      <c r="J2406" s="124"/>
      <c r="K2406" s="124"/>
      <c r="L2406" s="124"/>
      <c r="M2406" s="124"/>
      <c r="N2406" s="213">
        <v>0</v>
      </c>
      <c r="O2406" s="213">
        <v>209148.9</v>
      </c>
      <c r="P2406" s="124" t="s">
        <v>1315</v>
      </c>
    </row>
    <row r="2407" spans="1:16" ht="63.75">
      <c r="A2407" s="266" t="s">
        <v>619</v>
      </c>
      <c r="B2407" s="124"/>
      <c r="C2407" s="125" t="s">
        <v>713</v>
      </c>
      <c r="D2407" s="119">
        <v>43158</v>
      </c>
      <c r="E2407" s="120" t="s">
        <v>5000</v>
      </c>
      <c r="F2407" s="120" t="s">
        <v>3</v>
      </c>
      <c r="G2407" s="120">
        <v>1600395</v>
      </c>
      <c r="H2407" s="124"/>
      <c r="I2407" s="128" t="s">
        <v>5964</v>
      </c>
      <c r="J2407" s="124"/>
      <c r="K2407" s="124"/>
      <c r="L2407" s="124"/>
      <c r="M2407" s="124"/>
      <c r="N2407" s="213">
        <v>0</v>
      </c>
      <c r="O2407" s="213">
        <v>38642.47</v>
      </c>
      <c r="P2407" s="124" t="s">
        <v>1315</v>
      </c>
    </row>
    <row r="2408" spans="1:16" ht="51">
      <c r="A2408" s="266">
        <v>287</v>
      </c>
      <c r="B2408" s="124"/>
      <c r="C2408" s="125" t="s">
        <v>790</v>
      </c>
      <c r="D2408" s="119">
        <v>43158</v>
      </c>
      <c r="E2408" s="120" t="s">
        <v>5001</v>
      </c>
      <c r="F2408" s="120" t="s">
        <v>3</v>
      </c>
      <c r="G2408" s="120">
        <v>1600400</v>
      </c>
      <c r="H2408" s="124"/>
      <c r="I2408" s="128" t="s">
        <v>5965</v>
      </c>
      <c r="J2408" s="124"/>
      <c r="K2408" s="124"/>
      <c r="L2408" s="124"/>
      <c r="M2408" s="124"/>
      <c r="N2408" s="213">
        <v>0</v>
      </c>
      <c r="O2408" s="213">
        <v>9700.9699999999993</v>
      </c>
      <c r="P2408" s="124" t="s">
        <v>1315</v>
      </c>
    </row>
    <row r="2409" spans="1:16" ht="63.75">
      <c r="A2409" s="266">
        <v>290</v>
      </c>
      <c r="B2409" s="124"/>
      <c r="C2409" s="125" t="s">
        <v>793</v>
      </c>
      <c r="D2409" s="119">
        <v>43158</v>
      </c>
      <c r="E2409" s="120" t="s">
        <v>5002</v>
      </c>
      <c r="F2409" s="120" t="s">
        <v>3</v>
      </c>
      <c r="G2409" s="120">
        <v>1600428</v>
      </c>
      <c r="H2409" s="124"/>
      <c r="I2409" s="128" t="s">
        <v>5966</v>
      </c>
      <c r="J2409" s="124"/>
      <c r="K2409" s="124"/>
      <c r="L2409" s="124"/>
      <c r="M2409" s="124"/>
      <c r="N2409" s="213">
        <v>0</v>
      </c>
      <c r="O2409" s="213">
        <v>3109.14</v>
      </c>
      <c r="P2409" s="124" t="s">
        <v>1315</v>
      </c>
    </row>
    <row r="2410" spans="1:16" ht="63.75">
      <c r="A2410" s="266">
        <v>290</v>
      </c>
      <c r="B2410" s="124"/>
      <c r="C2410" s="125" t="s">
        <v>793</v>
      </c>
      <c r="D2410" s="119">
        <v>43158</v>
      </c>
      <c r="E2410" s="120" t="s">
        <v>5003</v>
      </c>
      <c r="F2410" s="120" t="s">
        <v>3</v>
      </c>
      <c r="G2410" s="120">
        <v>1600431</v>
      </c>
      <c r="H2410" s="124"/>
      <c r="I2410" s="128" t="s">
        <v>5967</v>
      </c>
      <c r="J2410" s="124"/>
      <c r="K2410" s="124"/>
      <c r="L2410" s="124"/>
      <c r="M2410" s="124"/>
      <c r="N2410" s="213">
        <v>0</v>
      </c>
      <c r="O2410" s="213">
        <v>117823.76</v>
      </c>
      <c r="P2410" s="124" t="s">
        <v>1315</v>
      </c>
    </row>
    <row r="2411" spans="1:16" ht="51">
      <c r="A2411" s="266">
        <v>290</v>
      </c>
      <c r="B2411" s="124"/>
      <c r="C2411" s="125" t="s">
        <v>793</v>
      </c>
      <c r="D2411" s="119">
        <v>43158</v>
      </c>
      <c r="E2411" s="120" t="s">
        <v>5004</v>
      </c>
      <c r="F2411" s="120" t="s">
        <v>3</v>
      </c>
      <c r="G2411" s="120">
        <v>1600436</v>
      </c>
      <c r="H2411" s="124"/>
      <c r="I2411" s="128" t="s">
        <v>5968</v>
      </c>
      <c r="J2411" s="124"/>
      <c r="K2411" s="124"/>
      <c r="L2411" s="124"/>
      <c r="M2411" s="124"/>
      <c r="N2411" s="213">
        <v>0</v>
      </c>
      <c r="O2411" s="213">
        <v>34236</v>
      </c>
      <c r="P2411" s="124" t="s">
        <v>1315</v>
      </c>
    </row>
    <row r="2412" spans="1:16" ht="63.75">
      <c r="A2412" s="266">
        <v>290</v>
      </c>
      <c r="B2412" s="124"/>
      <c r="C2412" s="125" t="s">
        <v>793</v>
      </c>
      <c r="D2412" s="119">
        <v>43158</v>
      </c>
      <c r="E2412" s="120" t="s">
        <v>5005</v>
      </c>
      <c r="F2412" s="120" t="s">
        <v>3</v>
      </c>
      <c r="G2412" s="120">
        <v>1600438</v>
      </c>
      <c r="H2412" s="124"/>
      <c r="I2412" s="128" t="s">
        <v>5969</v>
      </c>
      <c r="J2412" s="124"/>
      <c r="K2412" s="124"/>
      <c r="L2412" s="124"/>
      <c r="M2412" s="124"/>
      <c r="N2412" s="213">
        <v>0</v>
      </c>
      <c r="O2412" s="213">
        <v>3510</v>
      </c>
      <c r="P2412" s="124" t="s">
        <v>1315</v>
      </c>
    </row>
    <row r="2413" spans="1:16" ht="51">
      <c r="A2413" s="266">
        <v>223</v>
      </c>
      <c r="B2413" s="124"/>
      <c r="C2413" s="125" t="s">
        <v>765</v>
      </c>
      <c r="D2413" s="119">
        <v>43158</v>
      </c>
      <c r="E2413" s="120" t="s">
        <v>5006</v>
      </c>
      <c r="F2413" s="120" t="s">
        <v>3</v>
      </c>
      <c r="G2413" s="120">
        <v>1600320</v>
      </c>
      <c r="H2413" s="124"/>
      <c r="I2413" s="128" t="s">
        <v>5970</v>
      </c>
      <c r="J2413" s="124"/>
      <c r="K2413" s="124"/>
      <c r="L2413" s="124"/>
      <c r="M2413" s="124"/>
      <c r="N2413" s="213">
        <v>0</v>
      </c>
      <c r="O2413" s="213">
        <v>0.02</v>
      </c>
      <c r="P2413" s="124" t="s">
        <v>6020</v>
      </c>
    </row>
    <row r="2414" spans="1:16" ht="51">
      <c r="A2414" s="266" t="s">
        <v>619</v>
      </c>
      <c r="B2414" s="124"/>
      <c r="C2414" s="125" t="s">
        <v>713</v>
      </c>
      <c r="D2414" s="119">
        <v>43158</v>
      </c>
      <c r="E2414" s="120" t="s">
        <v>5007</v>
      </c>
      <c r="F2414" s="120" t="s">
        <v>3</v>
      </c>
      <c r="G2414" s="120">
        <v>1600333</v>
      </c>
      <c r="H2414" s="124"/>
      <c r="I2414" s="128" t="s">
        <v>5971</v>
      </c>
      <c r="J2414" s="124"/>
      <c r="K2414" s="124"/>
      <c r="L2414" s="124"/>
      <c r="M2414" s="124"/>
      <c r="N2414" s="213">
        <v>0</v>
      </c>
      <c r="O2414" s="213">
        <v>220</v>
      </c>
      <c r="P2414" s="124" t="s">
        <v>1315</v>
      </c>
    </row>
    <row r="2415" spans="1:16" ht="51">
      <c r="A2415" s="266" t="s">
        <v>619</v>
      </c>
      <c r="B2415" s="124"/>
      <c r="C2415" s="125" t="s">
        <v>713</v>
      </c>
      <c r="D2415" s="119">
        <v>43158</v>
      </c>
      <c r="E2415" s="120" t="s">
        <v>5008</v>
      </c>
      <c r="F2415" s="120" t="s">
        <v>3</v>
      </c>
      <c r="G2415" s="120">
        <v>1600339</v>
      </c>
      <c r="H2415" s="124"/>
      <c r="I2415" s="128" t="s">
        <v>5972</v>
      </c>
      <c r="J2415" s="124"/>
      <c r="K2415" s="124"/>
      <c r="L2415" s="124"/>
      <c r="M2415" s="124"/>
      <c r="N2415" s="213">
        <v>0</v>
      </c>
      <c r="O2415" s="213">
        <v>211.88</v>
      </c>
      <c r="P2415" s="124" t="s">
        <v>1315</v>
      </c>
    </row>
    <row r="2416" spans="1:16" ht="63.75">
      <c r="A2416" s="266">
        <v>512</v>
      </c>
      <c r="B2416" s="124"/>
      <c r="C2416" s="125" t="s">
        <v>840</v>
      </c>
      <c r="D2416" s="119">
        <v>43158</v>
      </c>
      <c r="E2416" s="120" t="s">
        <v>5009</v>
      </c>
      <c r="F2416" s="120" t="s">
        <v>3</v>
      </c>
      <c r="G2416" s="120">
        <v>1600353</v>
      </c>
      <c r="H2416" s="124"/>
      <c r="I2416" s="128" t="s">
        <v>5973</v>
      </c>
      <c r="J2416" s="124"/>
      <c r="K2416" s="124"/>
      <c r="L2416" s="124"/>
      <c r="M2416" s="124"/>
      <c r="N2416" s="213">
        <v>0</v>
      </c>
      <c r="O2416" s="213">
        <v>25</v>
      </c>
      <c r="P2416" s="124" t="s">
        <v>1315</v>
      </c>
    </row>
    <row r="2417" spans="1:16" ht="63.75">
      <c r="A2417" s="266">
        <v>512</v>
      </c>
      <c r="B2417" s="124"/>
      <c r="C2417" s="125" t="s">
        <v>840</v>
      </c>
      <c r="D2417" s="119">
        <v>43158</v>
      </c>
      <c r="E2417" s="120" t="s">
        <v>5010</v>
      </c>
      <c r="F2417" s="120" t="s">
        <v>3</v>
      </c>
      <c r="G2417" s="120">
        <v>1600355</v>
      </c>
      <c r="H2417" s="124"/>
      <c r="I2417" s="128" t="s">
        <v>5974</v>
      </c>
      <c r="J2417" s="124"/>
      <c r="K2417" s="124"/>
      <c r="L2417" s="124"/>
      <c r="M2417" s="124"/>
      <c r="N2417" s="213">
        <v>0</v>
      </c>
      <c r="O2417" s="213">
        <v>30</v>
      </c>
      <c r="P2417" s="124" t="s">
        <v>1315</v>
      </c>
    </row>
    <row r="2418" spans="1:16" ht="51">
      <c r="A2418" s="266">
        <v>593</v>
      </c>
      <c r="B2418" s="124"/>
      <c r="C2418" s="125" t="s">
        <v>863</v>
      </c>
      <c r="D2418" s="119">
        <v>43158</v>
      </c>
      <c r="E2418" s="120" t="s">
        <v>5011</v>
      </c>
      <c r="F2418" s="120" t="s">
        <v>3</v>
      </c>
      <c r="G2418" s="120">
        <v>1600359</v>
      </c>
      <c r="H2418" s="124"/>
      <c r="I2418" s="128" t="s">
        <v>5975</v>
      </c>
      <c r="J2418" s="124"/>
      <c r="K2418" s="124"/>
      <c r="L2418" s="124"/>
      <c r="M2418" s="124"/>
      <c r="N2418" s="213">
        <v>0</v>
      </c>
      <c r="O2418" s="213">
        <v>549</v>
      </c>
      <c r="P2418" s="124" t="s">
        <v>1315</v>
      </c>
    </row>
    <row r="2419" spans="1:16" ht="51">
      <c r="A2419" s="266" t="s">
        <v>619</v>
      </c>
      <c r="B2419" s="124"/>
      <c r="C2419" s="125" t="s">
        <v>713</v>
      </c>
      <c r="D2419" s="119">
        <v>43158</v>
      </c>
      <c r="E2419" s="120" t="s">
        <v>5012</v>
      </c>
      <c r="F2419" s="120" t="s">
        <v>3</v>
      </c>
      <c r="G2419" s="120">
        <v>1600448</v>
      </c>
      <c r="H2419" s="124"/>
      <c r="I2419" s="128" t="s">
        <v>5977</v>
      </c>
      <c r="J2419" s="124"/>
      <c r="K2419" s="124"/>
      <c r="L2419" s="124"/>
      <c r="M2419" s="124"/>
      <c r="N2419" s="213">
        <v>0</v>
      </c>
      <c r="O2419" s="213">
        <v>1069.43</v>
      </c>
      <c r="P2419" s="124" t="s">
        <v>1315</v>
      </c>
    </row>
    <row r="2420" spans="1:16" ht="51">
      <c r="A2420" s="266">
        <v>212</v>
      </c>
      <c r="B2420" s="124"/>
      <c r="C2420" s="125" t="s">
        <v>761</v>
      </c>
      <c r="D2420" s="119">
        <v>43158</v>
      </c>
      <c r="E2420" s="120" t="s">
        <v>5013</v>
      </c>
      <c r="F2420" s="120" t="s">
        <v>3</v>
      </c>
      <c r="G2420" s="120">
        <v>1600537</v>
      </c>
      <c r="H2420" s="124"/>
      <c r="I2420" s="128" t="s">
        <v>5978</v>
      </c>
      <c r="J2420" s="124"/>
      <c r="K2420" s="124"/>
      <c r="L2420" s="124"/>
      <c r="M2420" s="124"/>
      <c r="N2420" s="213">
        <v>0</v>
      </c>
      <c r="O2420" s="213">
        <v>200</v>
      </c>
      <c r="P2420" s="124" t="s">
        <v>1315</v>
      </c>
    </row>
    <row r="2421" spans="1:16" ht="63.75">
      <c r="A2421" s="266">
        <v>221</v>
      </c>
      <c r="B2421" s="124"/>
      <c r="C2421" s="125" t="s">
        <v>763</v>
      </c>
      <c r="D2421" s="119">
        <v>43158</v>
      </c>
      <c r="E2421" s="120" t="s">
        <v>5014</v>
      </c>
      <c r="F2421" s="120" t="s">
        <v>3</v>
      </c>
      <c r="G2421" s="120">
        <v>1600565</v>
      </c>
      <c r="H2421" s="124"/>
      <c r="I2421" s="128" t="s">
        <v>5979</v>
      </c>
      <c r="J2421" s="124"/>
      <c r="K2421" s="124"/>
      <c r="L2421" s="124"/>
      <c r="M2421" s="124"/>
      <c r="N2421" s="213">
        <v>0</v>
      </c>
      <c r="O2421" s="213">
        <v>370</v>
      </c>
      <c r="P2421" s="124" t="s">
        <v>1315</v>
      </c>
    </row>
    <row r="2422" spans="1:16" ht="51">
      <c r="A2422" s="266" t="s">
        <v>619</v>
      </c>
      <c r="B2422" s="124"/>
      <c r="C2422" s="125" t="s">
        <v>713</v>
      </c>
      <c r="D2422" s="119">
        <v>43158</v>
      </c>
      <c r="E2422" s="120" t="s">
        <v>5015</v>
      </c>
      <c r="F2422" s="120" t="s">
        <v>3</v>
      </c>
      <c r="G2422" s="120">
        <v>1600603</v>
      </c>
      <c r="H2422" s="124"/>
      <c r="I2422" s="128" t="s">
        <v>5980</v>
      </c>
      <c r="J2422" s="124"/>
      <c r="K2422" s="124"/>
      <c r="L2422" s="124"/>
      <c r="M2422" s="124"/>
      <c r="N2422" s="213">
        <v>0</v>
      </c>
      <c r="O2422" s="213">
        <v>1500</v>
      </c>
      <c r="P2422" s="124" t="s">
        <v>1315</v>
      </c>
    </row>
    <row r="2423" spans="1:16" ht="38.25">
      <c r="A2423" s="266">
        <v>20</v>
      </c>
      <c r="B2423" s="124"/>
      <c r="C2423" s="125" t="s">
        <v>693</v>
      </c>
      <c r="D2423" s="119">
        <v>43158</v>
      </c>
      <c r="E2423" s="120" t="s">
        <v>5016</v>
      </c>
      <c r="F2423" s="120" t="s">
        <v>3</v>
      </c>
      <c r="G2423" s="120">
        <v>1600604</v>
      </c>
      <c r="H2423" s="124"/>
      <c r="I2423" s="128" t="s">
        <v>5981</v>
      </c>
      <c r="J2423" s="124"/>
      <c r="K2423" s="124"/>
      <c r="L2423" s="124"/>
      <c r="M2423" s="124"/>
      <c r="N2423" s="213">
        <v>0</v>
      </c>
      <c r="O2423" s="213">
        <v>162</v>
      </c>
      <c r="P2423" s="124" t="s">
        <v>1315</v>
      </c>
    </row>
    <row r="2424" spans="1:16" ht="38.25">
      <c r="A2424" s="266">
        <v>117</v>
      </c>
      <c r="B2424" s="124"/>
      <c r="C2424" s="125" t="s">
        <v>722</v>
      </c>
      <c r="D2424" s="119">
        <v>43158</v>
      </c>
      <c r="E2424" s="120" t="s">
        <v>5017</v>
      </c>
      <c r="F2424" s="120" t="s">
        <v>3</v>
      </c>
      <c r="G2424" s="120">
        <v>1600606</v>
      </c>
      <c r="H2424" s="124"/>
      <c r="I2424" s="128" t="s">
        <v>5982</v>
      </c>
      <c r="J2424" s="124"/>
      <c r="K2424" s="124"/>
      <c r="L2424" s="124"/>
      <c r="M2424" s="124"/>
      <c r="N2424" s="213">
        <v>0</v>
      </c>
      <c r="O2424" s="213">
        <v>23</v>
      </c>
      <c r="P2424" s="124" t="s">
        <v>1315</v>
      </c>
    </row>
    <row r="2425" spans="1:16" ht="63.75">
      <c r="A2425" s="266">
        <v>593</v>
      </c>
      <c r="B2425" s="124"/>
      <c r="C2425" s="125" t="s">
        <v>863</v>
      </c>
      <c r="D2425" s="119">
        <v>43159</v>
      </c>
      <c r="E2425" s="120" t="s">
        <v>5018</v>
      </c>
      <c r="F2425" s="120" t="s">
        <v>3</v>
      </c>
      <c r="G2425" s="120">
        <v>1600757</v>
      </c>
      <c r="H2425" s="124"/>
      <c r="I2425" s="128" t="s">
        <v>5983</v>
      </c>
      <c r="J2425" s="124"/>
      <c r="K2425" s="124"/>
      <c r="L2425" s="124"/>
      <c r="M2425" s="124"/>
      <c r="N2425" s="213">
        <v>0</v>
      </c>
      <c r="O2425" s="213">
        <v>193.55</v>
      </c>
      <c r="P2425" s="124" t="s">
        <v>1315</v>
      </c>
    </row>
    <row r="2426" spans="1:16" ht="63.75">
      <c r="A2426" s="266">
        <v>81</v>
      </c>
      <c r="B2426" s="124"/>
      <c r="C2426" s="125" t="s">
        <v>709</v>
      </c>
      <c r="D2426" s="119">
        <v>43159</v>
      </c>
      <c r="E2426" s="120" t="s">
        <v>5019</v>
      </c>
      <c r="F2426" s="120" t="s">
        <v>3</v>
      </c>
      <c r="G2426" s="120">
        <v>1600758</v>
      </c>
      <c r="H2426" s="124"/>
      <c r="I2426" s="128" t="s">
        <v>5984</v>
      </c>
      <c r="J2426" s="124"/>
      <c r="K2426" s="124"/>
      <c r="L2426" s="124"/>
      <c r="M2426" s="124"/>
      <c r="N2426" s="213">
        <v>0</v>
      </c>
      <c r="O2426" s="213">
        <v>255.4</v>
      </c>
      <c r="P2426" s="124" t="s">
        <v>1315</v>
      </c>
    </row>
    <row r="2427" spans="1:16" ht="63.75">
      <c r="A2427" s="266">
        <v>85</v>
      </c>
      <c r="B2427" s="124"/>
      <c r="C2427" s="125" t="s">
        <v>5056</v>
      </c>
      <c r="D2427" s="119">
        <v>43159</v>
      </c>
      <c r="E2427" s="120" t="s">
        <v>5020</v>
      </c>
      <c r="F2427" s="120" t="s">
        <v>3</v>
      </c>
      <c r="G2427" s="120">
        <v>1600759</v>
      </c>
      <c r="H2427" s="124"/>
      <c r="I2427" s="128" t="s">
        <v>5985</v>
      </c>
      <c r="J2427" s="124"/>
      <c r="K2427" s="124"/>
      <c r="L2427" s="124"/>
      <c r="M2427" s="124"/>
      <c r="N2427" s="213">
        <v>0</v>
      </c>
      <c r="O2427" s="213">
        <v>4066.67</v>
      </c>
      <c r="P2427" s="124" t="s">
        <v>1315</v>
      </c>
    </row>
    <row r="2428" spans="1:16" ht="63.75">
      <c r="A2428" s="266">
        <v>86</v>
      </c>
      <c r="B2428" s="124"/>
      <c r="C2428" s="125" t="s">
        <v>710</v>
      </c>
      <c r="D2428" s="119">
        <v>43159</v>
      </c>
      <c r="E2428" s="120" t="s">
        <v>5021</v>
      </c>
      <c r="F2428" s="120" t="s">
        <v>3</v>
      </c>
      <c r="G2428" s="120">
        <v>1600760</v>
      </c>
      <c r="H2428" s="124"/>
      <c r="I2428" s="128" t="s">
        <v>5986</v>
      </c>
      <c r="J2428" s="124"/>
      <c r="K2428" s="124"/>
      <c r="L2428" s="124"/>
      <c r="M2428" s="124"/>
      <c r="N2428" s="213">
        <v>0</v>
      </c>
      <c r="O2428" s="213">
        <v>112713.14</v>
      </c>
      <c r="P2428" s="124" t="s">
        <v>1315</v>
      </c>
    </row>
    <row r="2429" spans="1:16" ht="63.75">
      <c r="A2429" s="266">
        <v>157</v>
      </c>
      <c r="B2429" s="124"/>
      <c r="C2429" s="125" t="s">
        <v>746</v>
      </c>
      <c r="D2429" s="119">
        <v>43159</v>
      </c>
      <c r="E2429" s="120" t="s">
        <v>5022</v>
      </c>
      <c r="F2429" s="120" t="s">
        <v>3</v>
      </c>
      <c r="G2429" s="120">
        <v>1600762</v>
      </c>
      <c r="H2429" s="124"/>
      <c r="I2429" s="128" t="s">
        <v>5987</v>
      </c>
      <c r="J2429" s="124"/>
      <c r="K2429" s="124"/>
      <c r="L2429" s="124"/>
      <c r="M2429" s="124"/>
      <c r="N2429" s="213">
        <v>0</v>
      </c>
      <c r="O2429" s="213">
        <v>300.10000000000002</v>
      </c>
      <c r="P2429" s="124" t="s">
        <v>1315</v>
      </c>
    </row>
    <row r="2430" spans="1:16" ht="63.75">
      <c r="A2430" s="266">
        <v>376</v>
      </c>
      <c r="B2430" s="124"/>
      <c r="C2430" s="125" t="s">
        <v>1272</v>
      </c>
      <c r="D2430" s="119">
        <v>43159</v>
      </c>
      <c r="E2430" s="120" t="s">
        <v>5023</v>
      </c>
      <c r="F2430" s="120" t="s">
        <v>3</v>
      </c>
      <c r="G2430" s="120">
        <v>1600765</v>
      </c>
      <c r="H2430" s="124"/>
      <c r="I2430" s="128" t="s">
        <v>5988</v>
      </c>
      <c r="J2430" s="124"/>
      <c r="K2430" s="124"/>
      <c r="L2430" s="124"/>
      <c r="M2430" s="124"/>
      <c r="N2430" s="213">
        <v>0</v>
      </c>
      <c r="O2430" s="213">
        <v>265.20999999999998</v>
      </c>
      <c r="P2430" s="124" t="s">
        <v>1315</v>
      </c>
    </row>
    <row r="2431" spans="1:16" ht="63.75">
      <c r="A2431" s="266">
        <v>310</v>
      </c>
      <c r="B2431" s="124"/>
      <c r="C2431" s="125" t="s">
        <v>807</v>
      </c>
      <c r="D2431" s="119">
        <v>43159</v>
      </c>
      <c r="E2431" s="120" t="s">
        <v>5024</v>
      </c>
      <c r="F2431" s="120" t="s">
        <v>3</v>
      </c>
      <c r="G2431" s="120">
        <v>1600767</v>
      </c>
      <c r="H2431" s="124"/>
      <c r="I2431" s="128" t="s">
        <v>5989</v>
      </c>
      <c r="J2431" s="124"/>
      <c r="K2431" s="124"/>
      <c r="L2431" s="124"/>
      <c r="M2431" s="124"/>
      <c r="N2431" s="213">
        <v>0</v>
      </c>
      <c r="O2431" s="213">
        <v>63329.2</v>
      </c>
      <c r="P2431" s="124" t="s">
        <v>1315</v>
      </c>
    </row>
    <row r="2432" spans="1:16" ht="63.75">
      <c r="A2432" s="266">
        <v>48</v>
      </c>
      <c r="B2432" s="124"/>
      <c r="C2432" s="125" t="s">
        <v>700</v>
      </c>
      <c r="D2432" s="119">
        <v>43159</v>
      </c>
      <c r="E2432" s="120" t="s">
        <v>5025</v>
      </c>
      <c r="F2432" s="120" t="s">
        <v>3</v>
      </c>
      <c r="G2432" s="120">
        <v>1600770</v>
      </c>
      <c r="H2432" s="124"/>
      <c r="I2432" s="128" t="s">
        <v>5990</v>
      </c>
      <c r="J2432" s="124"/>
      <c r="K2432" s="124"/>
      <c r="L2432" s="124"/>
      <c r="M2432" s="124"/>
      <c r="N2432" s="213">
        <v>0</v>
      </c>
      <c r="O2432" s="213">
        <v>22821.53</v>
      </c>
      <c r="P2432" s="124" t="s">
        <v>1315</v>
      </c>
    </row>
    <row r="2433" spans="1:16" ht="63.75">
      <c r="A2433" s="266">
        <v>683</v>
      </c>
      <c r="B2433" s="124"/>
      <c r="C2433" s="125" t="s">
        <v>868</v>
      </c>
      <c r="D2433" s="119">
        <v>43159</v>
      </c>
      <c r="E2433" s="120" t="s">
        <v>5026</v>
      </c>
      <c r="F2433" s="120" t="s">
        <v>3</v>
      </c>
      <c r="G2433" s="120">
        <v>1600776</v>
      </c>
      <c r="H2433" s="124"/>
      <c r="I2433" s="128" t="s">
        <v>5991</v>
      </c>
      <c r="J2433" s="124"/>
      <c r="K2433" s="124"/>
      <c r="L2433" s="124"/>
      <c r="M2433" s="124"/>
      <c r="N2433" s="213">
        <v>0</v>
      </c>
      <c r="O2433" s="213">
        <v>2530.6999999999998</v>
      </c>
      <c r="P2433" s="124" t="s">
        <v>1315</v>
      </c>
    </row>
    <row r="2434" spans="1:16" ht="63.75">
      <c r="A2434" s="266">
        <v>47</v>
      </c>
      <c r="B2434" s="124"/>
      <c r="C2434" s="125" t="s">
        <v>699</v>
      </c>
      <c r="D2434" s="119">
        <v>43159</v>
      </c>
      <c r="E2434" s="120" t="s">
        <v>5027</v>
      </c>
      <c r="F2434" s="120" t="s">
        <v>3</v>
      </c>
      <c r="G2434" s="120">
        <v>1600780</v>
      </c>
      <c r="H2434" s="124"/>
      <c r="I2434" s="128" t="s">
        <v>5992</v>
      </c>
      <c r="J2434" s="124"/>
      <c r="K2434" s="124"/>
      <c r="L2434" s="124"/>
      <c r="M2434" s="124"/>
      <c r="N2434" s="213">
        <v>0</v>
      </c>
      <c r="O2434" s="213">
        <v>10910</v>
      </c>
      <c r="P2434" s="124" t="s">
        <v>1315</v>
      </c>
    </row>
    <row r="2435" spans="1:16" ht="63.75">
      <c r="A2435" s="266">
        <v>47</v>
      </c>
      <c r="B2435" s="124"/>
      <c r="C2435" s="125" t="s">
        <v>699</v>
      </c>
      <c r="D2435" s="119">
        <v>43159</v>
      </c>
      <c r="E2435" s="120" t="s">
        <v>5028</v>
      </c>
      <c r="F2435" s="120" t="s">
        <v>3</v>
      </c>
      <c r="G2435" s="120">
        <v>1600783</v>
      </c>
      <c r="H2435" s="124"/>
      <c r="I2435" s="128" t="s">
        <v>5993</v>
      </c>
      <c r="J2435" s="124"/>
      <c r="K2435" s="124"/>
      <c r="L2435" s="124"/>
      <c r="M2435" s="124"/>
      <c r="N2435" s="213">
        <v>0</v>
      </c>
      <c r="O2435" s="213">
        <v>1951</v>
      </c>
      <c r="P2435" s="124" t="s">
        <v>1315</v>
      </c>
    </row>
    <row r="2436" spans="1:16" ht="63.75">
      <c r="A2436" s="266">
        <v>47</v>
      </c>
      <c r="B2436" s="124"/>
      <c r="C2436" s="125" t="s">
        <v>699</v>
      </c>
      <c r="D2436" s="119">
        <v>43159</v>
      </c>
      <c r="E2436" s="120" t="s">
        <v>5029</v>
      </c>
      <c r="F2436" s="120" t="s">
        <v>3</v>
      </c>
      <c r="G2436" s="120">
        <v>1600785</v>
      </c>
      <c r="H2436" s="124"/>
      <c r="I2436" s="128" t="s">
        <v>5994</v>
      </c>
      <c r="J2436" s="124"/>
      <c r="K2436" s="124"/>
      <c r="L2436" s="124"/>
      <c r="M2436" s="124"/>
      <c r="N2436" s="213">
        <v>0</v>
      </c>
      <c r="O2436" s="213">
        <v>55480</v>
      </c>
      <c r="P2436" s="124" t="s">
        <v>1315</v>
      </c>
    </row>
    <row r="2437" spans="1:16" ht="51">
      <c r="A2437" s="266">
        <v>25</v>
      </c>
      <c r="B2437" s="124"/>
      <c r="C2437" s="125" t="s">
        <v>694</v>
      </c>
      <c r="D2437" s="119">
        <v>43159</v>
      </c>
      <c r="E2437" s="120" t="s">
        <v>5030</v>
      </c>
      <c r="F2437" s="120" t="s">
        <v>3</v>
      </c>
      <c r="G2437" s="120">
        <v>1600788</v>
      </c>
      <c r="H2437" s="124"/>
      <c r="I2437" s="128" t="s">
        <v>5995</v>
      </c>
      <c r="J2437" s="124"/>
      <c r="K2437" s="124"/>
      <c r="L2437" s="124"/>
      <c r="M2437" s="124"/>
      <c r="N2437" s="213">
        <v>0</v>
      </c>
      <c r="O2437" s="213">
        <v>1291257.3899999999</v>
      </c>
      <c r="P2437" s="124" t="s">
        <v>1315</v>
      </c>
    </row>
    <row r="2438" spans="1:16" ht="51">
      <c r="A2438" s="266">
        <v>253</v>
      </c>
      <c r="B2438" s="124"/>
      <c r="C2438" s="125" t="s">
        <v>778</v>
      </c>
      <c r="D2438" s="119">
        <v>43159</v>
      </c>
      <c r="E2438" s="120" t="s">
        <v>5031</v>
      </c>
      <c r="F2438" s="120" t="s">
        <v>3</v>
      </c>
      <c r="G2438" s="120">
        <v>1600795</v>
      </c>
      <c r="H2438" s="124"/>
      <c r="I2438" s="128" t="s">
        <v>5996</v>
      </c>
      <c r="J2438" s="124"/>
      <c r="K2438" s="124"/>
      <c r="L2438" s="124"/>
      <c r="M2438" s="124"/>
      <c r="N2438" s="213">
        <v>0</v>
      </c>
      <c r="O2438" s="213">
        <v>5495798.5899999999</v>
      </c>
      <c r="P2438" s="124" t="s">
        <v>1315</v>
      </c>
    </row>
    <row r="2439" spans="1:16" ht="51">
      <c r="A2439" s="266">
        <v>35</v>
      </c>
      <c r="B2439" s="124"/>
      <c r="C2439" s="125" t="s">
        <v>696</v>
      </c>
      <c r="D2439" s="119">
        <v>43159</v>
      </c>
      <c r="E2439" s="120" t="s">
        <v>5032</v>
      </c>
      <c r="F2439" s="120" t="s">
        <v>3</v>
      </c>
      <c r="G2439" s="120">
        <v>1600797</v>
      </c>
      <c r="H2439" s="124"/>
      <c r="I2439" s="128" t="s">
        <v>5997</v>
      </c>
      <c r="J2439" s="124"/>
      <c r="K2439" s="124"/>
      <c r="L2439" s="124"/>
      <c r="M2439" s="124"/>
      <c r="N2439" s="213">
        <v>0</v>
      </c>
      <c r="O2439" s="213">
        <v>280</v>
      </c>
      <c r="P2439" s="124" t="s">
        <v>1315</v>
      </c>
    </row>
    <row r="2440" spans="1:16" ht="51">
      <c r="A2440" s="266">
        <v>35</v>
      </c>
      <c r="B2440" s="124"/>
      <c r="C2440" s="125" t="s">
        <v>696</v>
      </c>
      <c r="D2440" s="119">
        <v>43159</v>
      </c>
      <c r="E2440" s="120" t="s">
        <v>5033</v>
      </c>
      <c r="F2440" s="120" t="s">
        <v>3</v>
      </c>
      <c r="G2440" s="120">
        <v>1600798</v>
      </c>
      <c r="H2440" s="124"/>
      <c r="I2440" s="128" t="s">
        <v>5998</v>
      </c>
      <c r="J2440" s="124"/>
      <c r="K2440" s="124"/>
      <c r="L2440" s="124"/>
      <c r="M2440" s="124"/>
      <c r="N2440" s="213">
        <v>0</v>
      </c>
      <c r="O2440" s="213">
        <v>2330</v>
      </c>
      <c r="P2440" s="124" t="s">
        <v>1315</v>
      </c>
    </row>
    <row r="2441" spans="1:16" ht="63.75">
      <c r="A2441" s="266">
        <v>35</v>
      </c>
      <c r="B2441" s="124"/>
      <c r="C2441" s="125" t="s">
        <v>696</v>
      </c>
      <c r="D2441" s="119">
        <v>43159</v>
      </c>
      <c r="E2441" s="120" t="s">
        <v>5034</v>
      </c>
      <c r="F2441" s="120" t="s">
        <v>3</v>
      </c>
      <c r="G2441" s="120">
        <v>1600799</v>
      </c>
      <c r="H2441" s="124"/>
      <c r="I2441" s="128" t="s">
        <v>5999</v>
      </c>
      <c r="J2441" s="124"/>
      <c r="K2441" s="124"/>
      <c r="L2441" s="124"/>
      <c r="M2441" s="124"/>
      <c r="N2441" s="213">
        <v>0</v>
      </c>
      <c r="O2441" s="213">
        <v>690</v>
      </c>
      <c r="P2441" s="124" t="s">
        <v>1315</v>
      </c>
    </row>
    <row r="2442" spans="1:16" ht="51">
      <c r="A2442" s="266">
        <v>35</v>
      </c>
      <c r="B2442" s="124"/>
      <c r="C2442" s="125" t="s">
        <v>696</v>
      </c>
      <c r="D2442" s="119">
        <v>43159</v>
      </c>
      <c r="E2442" s="120" t="s">
        <v>5035</v>
      </c>
      <c r="F2442" s="120" t="s">
        <v>3</v>
      </c>
      <c r="G2442" s="120">
        <v>1600801</v>
      </c>
      <c r="H2442" s="124"/>
      <c r="I2442" s="128" t="s">
        <v>6000</v>
      </c>
      <c r="J2442" s="124"/>
      <c r="K2442" s="124"/>
      <c r="L2442" s="124"/>
      <c r="M2442" s="124"/>
      <c r="N2442" s="213">
        <v>0</v>
      </c>
      <c r="O2442" s="213">
        <v>3132</v>
      </c>
      <c r="P2442" s="124" t="s">
        <v>1315</v>
      </c>
    </row>
    <row r="2443" spans="1:16" ht="63.75">
      <c r="A2443" s="266">
        <v>35</v>
      </c>
      <c r="B2443" s="124"/>
      <c r="C2443" s="125" t="s">
        <v>696</v>
      </c>
      <c r="D2443" s="119">
        <v>43159</v>
      </c>
      <c r="E2443" s="120" t="s">
        <v>5036</v>
      </c>
      <c r="F2443" s="120" t="s">
        <v>3</v>
      </c>
      <c r="G2443" s="120">
        <v>1600802</v>
      </c>
      <c r="H2443" s="124"/>
      <c r="I2443" s="128" t="s">
        <v>6001</v>
      </c>
      <c r="J2443" s="124"/>
      <c r="K2443" s="124"/>
      <c r="L2443" s="124"/>
      <c r="M2443" s="124"/>
      <c r="N2443" s="213">
        <v>0</v>
      </c>
      <c r="O2443" s="213">
        <v>16000</v>
      </c>
      <c r="P2443" s="124" t="s">
        <v>1315</v>
      </c>
    </row>
    <row r="2444" spans="1:16" ht="63.75">
      <c r="A2444" s="266">
        <v>35</v>
      </c>
      <c r="B2444" s="124"/>
      <c r="C2444" s="125" t="s">
        <v>696</v>
      </c>
      <c r="D2444" s="119">
        <v>43159</v>
      </c>
      <c r="E2444" s="120" t="s">
        <v>5037</v>
      </c>
      <c r="F2444" s="120" t="s">
        <v>3</v>
      </c>
      <c r="G2444" s="120">
        <v>1600804</v>
      </c>
      <c r="H2444" s="124"/>
      <c r="I2444" s="128" t="s">
        <v>6002</v>
      </c>
      <c r="J2444" s="124"/>
      <c r="K2444" s="124"/>
      <c r="L2444" s="124"/>
      <c r="M2444" s="124"/>
      <c r="N2444" s="213">
        <v>0</v>
      </c>
      <c r="O2444" s="213">
        <v>64000</v>
      </c>
      <c r="P2444" s="124" t="s">
        <v>1315</v>
      </c>
    </row>
    <row r="2445" spans="1:16" ht="51">
      <c r="A2445" s="266">
        <v>163</v>
      </c>
      <c r="B2445" s="124"/>
      <c r="C2445" s="125" t="s">
        <v>748</v>
      </c>
      <c r="D2445" s="119">
        <v>43159</v>
      </c>
      <c r="E2445" s="120" t="s">
        <v>5038</v>
      </c>
      <c r="F2445" s="120" t="s">
        <v>3</v>
      </c>
      <c r="G2445" s="120">
        <v>1600817</v>
      </c>
      <c r="H2445" s="124"/>
      <c r="I2445" s="128" t="s">
        <v>6003</v>
      </c>
      <c r="J2445" s="124"/>
      <c r="K2445" s="124"/>
      <c r="L2445" s="124"/>
      <c r="M2445" s="124"/>
      <c r="N2445" s="213">
        <v>0</v>
      </c>
      <c r="O2445" s="213">
        <v>9</v>
      </c>
      <c r="P2445" s="124" t="s">
        <v>1315</v>
      </c>
    </row>
    <row r="2446" spans="1:16" ht="51">
      <c r="A2446" s="266">
        <v>163</v>
      </c>
      <c r="B2446" s="124"/>
      <c r="C2446" s="125" t="s">
        <v>748</v>
      </c>
      <c r="D2446" s="119">
        <v>43159</v>
      </c>
      <c r="E2446" s="120" t="s">
        <v>5039</v>
      </c>
      <c r="F2446" s="120" t="s">
        <v>3</v>
      </c>
      <c r="G2446" s="120">
        <v>1600820</v>
      </c>
      <c r="H2446" s="124"/>
      <c r="I2446" s="128" t="s">
        <v>6004</v>
      </c>
      <c r="J2446" s="124"/>
      <c r="K2446" s="124"/>
      <c r="L2446" s="124"/>
      <c r="M2446" s="124"/>
      <c r="N2446" s="213">
        <v>0</v>
      </c>
      <c r="O2446" s="213">
        <v>1088.8</v>
      </c>
      <c r="P2446" s="124" t="s">
        <v>1315</v>
      </c>
    </row>
    <row r="2447" spans="1:16" ht="51">
      <c r="A2447" s="266">
        <v>163</v>
      </c>
      <c r="B2447" s="124"/>
      <c r="C2447" s="125" t="s">
        <v>748</v>
      </c>
      <c r="D2447" s="119">
        <v>43159</v>
      </c>
      <c r="E2447" s="120" t="s">
        <v>5040</v>
      </c>
      <c r="F2447" s="120" t="s">
        <v>3</v>
      </c>
      <c r="G2447" s="120">
        <v>1600823</v>
      </c>
      <c r="H2447" s="124"/>
      <c r="I2447" s="128" t="s">
        <v>6005</v>
      </c>
      <c r="J2447" s="124"/>
      <c r="K2447" s="124"/>
      <c r="L2447" s="124"/>
      <c r="M2447" s="124"/>
      <c r="N2447" s="213">
        <v>0</v>
      </c>
      <c r="O2447" s="213">
        <v>9</v>
      </c>
      <c r="P2447" s="124" t="s">
        <v>1315</v>
      </c>
    </row>
    <row r="2448" spans="1:16" ht="51">
      <c r="A2448" s="266" t="s">
        <v>619</v>
      </c>
      <c r="B2448" s="124"/>
      <c r="C2448" s="125" t="s">
        <v>713</v>
      </c>
      <c r="D2448" s="119">
        <v>43159</v>
      </c>
      <c r="E2448" s="120" t="s">
        <v>5041</v>
      </c>
      <c r="F2448" s="120" t="s">
        <v>3</v>
      </c>
      <c r="G2448" s="120">
        <v>1600755</v>
      </c>
      <c r="H2448" s="124"/>
      <c r="I2448" s="128" t="s">
        <v>6006</v>
      </c>
      <c r="J2448" s="124"/>
      <c r="K2448" s="124"/>
      <c r="L2448" s="124"/>
      <c r="M2448" s="124"/>
      <c r="N2448" s="213">
        <v>0</v>
      </c>
      <c r="O2448" s="213">
        <v>1100</v>
      </c>
      <c r="P2448" s="124" t="s">
        <v>1315</v>
      </c>
    </row>
    <row r="2449" spans="1:16" ht="51">
      <c r="A2449" s="266">
        <v>70</v>
      </c>
      <c r="B2449" s="124"/>
      <c r="C2449" s="125" t="s">
        <v>705</v>
      </c>
      <c r="D2449" s="119">
        <v>43159</v>
      </c>
      <c r="E2449" s="120" t="s">
        <v>5042</v>
      </c>
      <c r="F2449" s="120" t="s">
        <v>3</v>
      </c>
      <c r="G2449" s="120">
        <v>1600756</v>
      </c>
      <c r="H2449" s="124"/>
      <c r="I2449" s="128" t="s">
        <v>6007</v>
      </c>
      <c r="J2449" s="124"/>
      <c r="K2449" s="124"/>
      <c r="L2449" s="124"/>
      <c r="M2449" s="124"/>
      <c r="N2449" s="213">
        <v>0</v>
      </c>
      <c r="O2449" s="213">
        <v>70</v>
      </c>
      <c r="P2449" s="124" t="s">
        <v>1315</v>
      </c>
    </row>
    <row r="2450" spans="1:16" ht="51">
      <c r="A2450" s="266">
        <v>41</v>
      </c>
      <c r="B2450" s="124"/>
      <c r="C2450" s="125" t="s">
        <v>697</v>
      </c>
      <c r="D2450" s="119">
        <v>43159</v>
      </c>
      <c r="E2450" s="120" t="s">
        <v>5043</v>
      </c>
      <c r="F2450" s="120" t="s">
        <v>3</v>
      </c>
      <c r="G2450" s="120">
        <v>1600774</v>
      </c>
      <c r="H2450" s="124"/>
      <c r="I2450" s="128" t="s">
        <v>6008</v>
      </c>
      <c r="J2450" s="124"/>
      <c r="K2450" s="124"/>
      <c r="L2450" s="124"/>
      <c r="M2450" s="124"/>
      <c r="N2450" s="213">
        <v>0</v>
      </c>
      <c r="O2450" s="213">
        <v>50112</v>
      </c>
      <c r="P2450" s="124" t="s">
        <v>1315</v>
      </c>
    </row>
    <row r="2451" spans="1:16" ht="38.25">
      <c r="A2451" s="266">
        <v>526</v>
      </c>
      <c r="B2451" s="124"/>
      <c r="C2451" s="125" t="s">
        <v>846</v>
      </c>
      <c r="D2451" s="119">
        <v>43159</v>
      </c>
      <c r="E2451" s="120" t="s">
        <v>5044</v>
      </c>
      <c r="F2451" s="120" t="s">
        <v>3</v>
      </c>
      <c r="G2451" s="120">
        <v>1600806</v>
      </c>
      <c r="H2451" s="124"/>
      <c r="I2451" s="128" t="s">
        <v>6009</v>
      </c>
      <c r="J2451" s="124"/>
      <c r="K2451" s="124"/>
      <c r="L2451" s="124"/>
      <c r="M2451" s="124"/>
      <c r="N2451" s="213">
        <v>0</v>
      </c>
      <c r="O2451" s="213">
        <v>0.31</v>
      </c>
      <c r="P2451" s="124" t="s">
        <v>1315</v>
      </c>
    </row>
    <row r="2452" spans="1:16" ht="51">
      <c r="A2452" s="266" t="s">
        <v>619</v>
      </c>
      <c r="B2452" s="124"/>
      <c r="C2452" s="125" t="s">
        <v>713</v>
      </c>
      <c r="D2452" s="119">
        <v>43159</v>
      </c>
      <c r="E2452" s="120" t="s">
        <v>5045</v>
      </c>
      <c r="F2452" s="120" t="s">
        <v>3</v>
      </c>
      <c r="G2452" s="120">
        <v>1600819</v>
      </c>
      <c r="H2452" s="124"/>
      <c r="I2452" s="128" t="s">
        <v>6010</v>
      </c>
      <c r="J2452" s="124"/>
      <c r="K2452" s="124"/>
      <c r="L2452" s="124"/>
      <c r="M2452" s="124"/>
      <c r="N2452" s="213">
        <v>0</v>
      </c>
      <c r="O2452" s="213">
        <v>18</v>
      </c>
      <c r="P2452" s="124" t="s">
        <v>1315</v>
      </c>
    </row>
    <row r="2453" spans="1:16" ht="38.25">
      <c r="A2453" s="266">
        <v>291</v>
      </c>
      <c r="B2453" s="124"/>
      <c r="C2453" s="125" t="s">
        <v>794</v>
      </c>
      <c r="D2453" s="119">
        <v>43159</v>
      </c>
      <c r="E2453" s="120" t="s">
        <v>5046</v>
      </c>
      <c r="F2453" s="120" t="s">
        <v>3</v>
      </c>
      <c r="G2453" s="120">
        <v>1600825</v>
      </c>
      <c r="H2453" s="124"/>
      <c r="I2453" s="128" t="s">
        <v>6011</v>
      </c>
      <c r="J2453" s="124"/>
      <c r="K2453" s="124"/>
      <c r="L2453" s="124"/>
      <c r="M2453" s="124"/>
      <c r="N2453" s="213">
        <v>0</v>
      </c>
      <c r="O2453" s="213">
        <v>39</v>
      </c>
      <c r="P2453" s="124" t="s">
        <v>1315</v>
      </c>
    </row>
    <row r="2454" spans="1:16" ht="51">
      <c r="A2454" s="266" t="s">
        <v>619</v>
      </c>
      <c r="B2454" s="124"/>
      <c r="C2454" s="125" t="s">
        <v>713</v>
      </c>
      <c r="D2454" s="119">
        <v>43159</v>
      </c>
      <c r="E2454" s="120" t="s">
        <v>5047</v>
      </c>
      <c r="F2454" s="120" t="s">
        <v>3</v>
      </c>
      <c r="G2454" s="120">
        <v>1600855</v>
      </c>
      <c r="H2454" s="124"/>
      <c r="I2454" s="128" t="s">
        <v>6012</v>
      </c>
      <c r="J2454" s="124"/>
      <c r="K2454" s="124"/>
      <c r="L2454" s="124"/>
      <c r="M2454" s="124"/>
      <c r="N2454" s="213">
        <v>0</v>
      </c>
      <c r="O2454" s="213">
        <v>670.78</v>
      </c>
      <c r="P2454" s="124" t="s">
        <v>1315</v>
      </c>
    </row>
    <row r="2455" spans="1:16" ht="38.25">
      <c r="A2455" s="266">
        <v>20</v>
      </c>
      <c r="B2455" s="124"/>
      <c r="C2455" s="125" t="s">
        <v>693</v>
      </c>
      <c r="D2455" s="119">
        <v>43159</v>
      </c>
      <c r="E2455" s="120" t="s">
        <v>5048</v>
      </c>
      <c r="F2455" s="120" t="s">
        <v>3</v>
      </c>
      <c r="G2455" s="120">
        <v>1600860</v>
      </c>
      <c r="H2455" s="124"/>
      <c r="I2455" s="128" t="s">
        <v>6013</v>
      </c>
      <c r="J2455" s="124"/>
      <c r="K2455" s="124"/>
      <c r="L2455" s="124"/>
      <c r="M2455" s="124"/>
      <c r="N2455" s="213">
        <v>0</v>
      </c>
      <c r="O2455" s="213">
        <v>543.62</v>
      </c>
      <c r="P2455" s="124" t="s">
        <v>1315</v>
      </c>
    </row>
    <row r="2456" spans="1:16" ht="51">
      <c r="A2456" s="266">
        <v>130</v>
      </c>
      <c r="B2456" s="124"/>
      <c r="C2456" s="125" t="s">
        <v>727</v>
      </c>
      <c r="D2456" s="119">
        <v>43159</v>
      </c>
      <c r="E2456" s="120" t="s">
        <v>5049</v>
      </c>
      <c r="F2456" s="120" t="s">
        <v>3</v>
      </c>
      <c r="G2456" s="120">
        <v>1600889</v>
      </c>
      <c r="H2456" s="124"/>
      <c r="I2456" s="128" t="s">
        <v>6014</v>
      </c>
      <c r="J2456" s="124"/>
      <c r="K2456" s="124"/>
      <c r="L2456" s="124"/>
      <c r="M2456" s="124"/>
      <c r="N2456" s="213">
        <v>0</v>
      </c>
      <c r="O2456" s="213">
        <v>30</v>
      </c>
      <c r="P2456" s="124" t="s">
        <v>1315</v>
      </c>
    </row>
    <row r="2457" spans="1:16" ht="51">
      <c r="A2457" s="266">
        <v>30</v>
      </c>
      <c r="B2457" s="124"/>
      <c r="C2457" s="125" t="s">
        <v>695</v>
      </c>
      <c r="D2457" s="119">
        <v>43159</v>
      </c>
      <c r="E2457" s="120" t="s">
        <v>5050</v>
      </c>
      <c r="F2457" s="120" t="s">
        <v>3</v>
      </c>
      <c r="G2457" s="120">
        <v>1600891</v>
      </c>
      <c r="H2457" s="124"/>
      <c r="I2457" s="128" t="s">
        <v>6015</v>
      </c>
      <c r="J2457" s="124"/>
      <c r="K2457" s="124"/>
      <c r="L2457" s="124"/>
      <c r="M2457" s="124"/>
      <c r="N2457" s="213">
        <v>0</v>
      </c>
      <c r="O2457" s="213">
        <v>54</v>
      </c>
      <c r="P2457" s="124" t="s">
        <v>1315</v>
      </c>
    </row>
    <row r="2458" spans="1:16" ht="51">
      <c r="A2458" s="266" t="s">
        <v>619</v>
      </c>
      <c r="B2458" s="124"/>
      <c r="C2458" s="125" t="s">
        <v>713</v>
      </c>
      <c r="D2458" s="119">
        <v>43159</v>
      </c>
      <c r="E2458" s="120" t="s">
        <v>5051</v>
      </c>
      <c r="F2458" s="120" t="s">
        <v>3</v>
      </c>
      <c r="G2458" s="120">
        <v>1600900</v>
      </c>
      <c r="H2458" s="124"/>
      <c r="I2458" s="128" t="s">
        <v>6016</v>
      </c>
      <c r="J2458" s="124"/>
      <c r="K2458" s="124"/>
      <c r="L2458" s="124"/>
      <c r="M2458" s="124"/>
      <c r="N2458" s="213">
        <v>0</v>
      </c>
      <c r="O2458" s="213">
        <v>140</v>
      </c>
      <c r="P2458" s="124" t="s">
        <v>1315</v>
      </c>
    </row>
    <row r="2459" spans="1:16" ht="51">
      <c r="A2459" s="266" t="s">
        <v>619</v>
      </c>
      <c r="B2459" s="124"/>
      <c r="C2459" s="125" t="s">
        <v>713</v>
      </c>
      <c r="D2459" s="119">
        <v>43159</v>
      </c>
      <c r="E2459" s="120" t="s">
        <v>5052</v>
      </c>
      <c r="F2459" s="120" t="s">
        <v>3</v>
      </c>
      <c r="G2459" s="120">
        <v>1600902</v>
      </c>
      <c r="H2459" s="124"/>
      <c r="I2459" s="128" t="s">
        <v>6017</v>
      </c>
      <c r="J2459" s="124"/>
      <c r="K2459" s="124"/>
      <c r="L2459" s="124"/>
      <c r="M2459" s="124"/>
      <c r="N2459" s="213">
        <v>0</v>
      </c>
      <c r="O2459" s="213">
        <v>140</v>
      </c>
      <c r="P2459" s="124" t="s">
        <v>1315</v>
      </c>
    </row>
    <row r="2460" spans="1:16" ht="63.75">
      <c r="A2460" s="266" t="s">
        <v>619</v>
      </c>
      <c r="B2460" s="124"/>
      <c r="C2460" s="125" t="s">
        <v>713</v>
      </c>
      <c r="D2460" s="119">
        <v>43159</v>
      </c>
      <c r="E2460" s="120" t="s">
        <v>5053</v>
      </c>
      <c r="F2460" s="120" t="s">
        <v>3</v>
      </c>
      <c r="G2460" s="120">
        <v>1600961</v>
      </c>
      <c r="H2460" s="124"/>
      <c r="I2460" s="128" t="s">
        <v>6018</v>
      </c>
      <c r="J2460" s="124"/>
      <c r="K2460" s="124"/>
      <c r="L2460" s="124"/>
      <c r="M2460" s="124"/>
      <c r="N2460" s="213">
        <v>0</v>
      </c>
      <c r="O2460" s="213">
        <v>1924</v>
      </c>
      <c r="P2460" s="124" t="s">
        <v>1315</v>
      </c>
    </row>
    <row r="2461" spans="1:16" ht="63.75">
      <c r="A2461" s="266">
        <v>86</v>
      </c>
      <c r="B2461" s="124"/>
      <c r="C2461" s="125" t="s">
        <v>710</v>
      </c>
      <c r="D2461" s="119">
        <v>43159</v>
      </c>
      <c r="E2461" s="120" t="s">
        <v>5054</v>
      </c>
      <c r="F2461" s="120" t="s">
        <v>3</v>
      </c>
      <c r="G2461" s="120">
        <v>1600993</v>
      </c>
      <c r="H2461" s="124"/>
      <c r="I2461" s="128" t="s">
        <v>6019</v>
      </c>
      <c r="J2461" s="124"/>
      <c r="K2461" s="124"/>
      <c r="L2461" s="124"/>
      <c r="M2461" s="124"/>
      <c r="N2461" s="213">
        <v>0</v>
      </c>
      <c r="O2461" s="213">
        <v>666</v>
      </c>
      <c r="P2461" s="124" t="s">
        <v>1315</v>
      </c>
    </row>
    <row r="2462" spans="1:16" ht="51">
      <c r="A2462" s="266">
        <v>574</v>
      </c>
      <c r="B2462" s="124"/>
      <c r="C2462" s="125" t="s">
        <v>850</v>
      </c>
      <c r="D2462" s="119">
        <v>43160</v>
      </c>
      <c r="E2462" s="120" t="s">
        <v>6088</v>
      </c>
      <c r="F2462" s="120" t="s">
        <v>3</v>
      </c>
      <c r="G2462" s="120">
        <v>1601148</v>
      </c>
      <c r="H2462" s="124"/>
      <c r="I2462" s="128" t="s">
        <v>6089</v>
      </c>
      <c r="J2462" s="124"/>
      <c r="K2462" s="124"/>
      <c r="L2462" s="124"/>
      <c r="M2462" s="124"/>
      <c r="N2462" s="213">
        <v>0</v>
      </c>
      <c r="O2462" s="213">
        <v>52.5</v>
      </c>
      <c r="P2462" s="124" t="s">
        <v>1315</v>
      </c>
    </row>
    <row r="2463" spans="1:16" ht="51">
      <c r="A2463" s="266">
        <v>16</v>
      </c>
      <c r="B2463" s="124"/>
      <c r="C2463" s="125" t="s">
        <v>692</v>
      </c>
      <c r="D2463" s="119">
        <v>43160</v>
      </c>
      <c r="E2463" s="120" t="s">
        <v>6090</v>
      </c>
      <c r="F2463" s="120" t="s">
        <v>3</v>
      </c>
      <c r="G2463" s="120">
        <v>1601204</v>
      </c>
      <c r="H2463" s="124"/>
      <c r="I2463" s="128" t="s">
        <v>6091</v>
      </c>
      <c r="J2463" s="124"/>
      <c r="K2463" s="124"/>
      <c r="L2463" s="124"/>
      <c r="M2463" s="124"/>
      <c r="N2463" s="213">
        <v>0</v>
      </c>
      <c r="O2463" s="213">
        <v>553050</v>
      </c>
      <c r="P2463" s="124" t="s">
        <v>1315</v>
      </c>
    </row>
    <row r="2464" spans="1:16" ht="51">
      <c r="A2464" s="266">
        <v>253</v>
      </c>
      <c r="B2464" s="124"/>
      <c r="C2464" s="125" t="s">
        <v>778</v>
      </c>
      <c r="D2464" s="119">
        <v>43160</v>
      </c>
      <c r="E2464" s="120" t="s">
        <v>6092</v>
      </c>
      <c r="F2464" s="120" t="s">
        <v>3</v>
      </c>
      <c r="G2464" s="120">
        <v>1601248</v>
      </c>
      <c r="H2464" s="124"/>
      <c r="I2464" s="128" t="s">
        <v>6093</v>
      </c>
      <c r="J2464" s="124"/>
      <c r="K2464" s="124"/>
      <c r="L2464" s="124"/>
      <c r="M2464" s="124"/>
      <c r="N2464" s="213">
        <v>0</v>
      </c>
      <c r="O2464" s="213">
        <v>3859037.87</v>
      </c>
      <c r="P2464" s="124" t="s">
        <v>1315</v>
      </c>
    </row>
    <row r="2465" spans="1:16" ht="51">
      <c r="A2465" s="266">
        <v>253</v>
      </c>
      <c r="B2465" s="124"/>
      <c r="C2465" s="125" t="s">
        <v>778</v>
      </c>
      <c r="D2465" s="119">
        <v>43160</v>
      </c>
      <c r="E2465" s="120" t="s">
        <v>6094</v>
      </c>
      <c r="F2465" s="120" t="s">
        <v>3</v>
      </c>
      <c r="G2465" s="120">
        <v>1601250</v>
      </c>
      <c r="H2465" s="124"/>
      <c r="I2465" s="128" t="s">
        <v>6095</v>
      </c>
      <c r="J2465" s="124"/>
      <c r="K2465" s="124"/>
      <c r="L2465" s="124"/>
      <c r="M2465" s="124"/>
      <c r="N2465" s="213">
        <v>0</v>
      </c>
      <c r="O2465" s="213">
        <v>111085.16</v>
      </c>
      <c r="P2465" s="124" t="s">
        <v>1315</v>
      </c>
    </row>
    <row r="2466" spans="1:16" ht="51">
      <c r="A2466" s="266">
        <v>253</v>
      </c>
      <c r="B2466" s="124"/>
      <c r="C2466" s="125" t="s">
        <v>778</v>
      </c>
      <c r="D2466" s="119">
        <v>43160</v>
      </c>
      <c r="E2466" s="120" t="s">
        <v>6096</v>
      </c>
      <c r="F2466" s="120" t="s">
        <v>3</v>
      </c>
      <c r="G2466" s="120">
        <v>1601251</v>
      </c>
      <c r="H2466" s="124"/>
      <c r="I2466" s="128" t="s">
        <v>6097</v>
      </c>
      <c r="J2466" s="124"/>
      <c r="K2466" s="124"/>
      <c r="L2466" s="124"/>
      <c r="M2466" s="124"/>
      <c r="N2466" s="213">
        <v>0</v>
      </c>
      <c r="O2466" s="213">
        <v>102646.48</v>
      </c>
      <c r="P2466" s="124" t="s">
        <v>1315</v>
      </c>
    </row>
    <row r="2467" spans="1:16" ht="63.75">
      <c r="A2467" s="266">
        <v>20</v>
      </c>
      <c r="B2467" s="124"/>
      <c r="C2467" s="125" t="s">
        <v>693</v>
      </c>
      <c r="D2467" s="119">
        <v>43160</v>
      </c>
      <c r="E2467" s="120" t="s">
        <v>6098</v>
      </c>
      <c r="F2467" s="120" t="s">
        <v>3</v>
      </c>
      <c r="G2467" s="120">
        <v>1601258</v>
      </c>
      <c r="H2467" s="124"/>
      <c r="I2467" s="128" t="s">
        <v>6099</v>
      </c>
      <c r="J2467" s="124"/>
      <c r="K2467" s="124"/>
      <c r="L2467" s="124"/>
      <c r="M2467" s="124"/>
      <c r="N2467" s="213">
        <v>0</v>
      </c>
      <c r="O2467" s="213">
        <v>534761.09</v>
      </c>
      <c r="P2467" s="124" t="s">
        <v>1315</v>
      </c>
    </row>
    <row r="2468" spans="1:16" ht="51">
      <c r="A2468" s="266">
        <v>574</v>
      </c>
      <c r="B2468" s="124"/>
      <c r="C2468" s="125" t="s">
        <v>850</v>
      </c>
      <c r="D2468" s="119">
        <v>43160</v>
      </c>
      <c r="E2468" s="120" t="s">
        <v>6100</v>
      </c>
      <c r="F2468" s="120" t="s">
        <v>3</v>
      </c>
      <c r="G2468" s="120">
        <v>1601269</v>
      </c>
      <c r="H2468" s="124"/>
      <c r="I2468" s="128" t="s">
        <v>6101</v>
      </c>
      <c r="J2468" s="124"/>
      <c r="K2468" s="124"/>
      <c r="L2468" s="124"/>
      <c r="M2468" s="124"/>
      <c r="N2468" s="213">
        <v>0</v>
      </c>
      <c r="O2468" s="213">
        <v>1596.25</v>
      </c>
      <c r="P2468" s="124" t="s">
        <v>1315</v>
      </c>
    </row>
    <row r="2469" spans="1:16" ht="51">
      <c r="A2469" s="266">
        <v>87</v>
      </c>
      <c r="B2469" s="124"/>
      <c r="C2469" s="125" t="s">
        <v>711</v>
      </c>
      <c r="D2469" s="119">
        <v>43160</v>
      </c>
      <c r="E2469" s="120" t="s">
        <v>6102</v>
      </c>
      <c r="F2469" s="120" t="s">
        <v>3</v>
      </c>
      <c r="G2469" s="120">
        <v>1601270</v>
      </c>
      <c r="H2469" s="124"/>
      <c r="I2469" s="128" t="s">
        <v>6103</v>
      </c>
      <c r="J2469" s="124"/>
      <c r="K2469" s="124"/>
      <c r="L2469" s="124"/>
      <c r="M2469" s="124"/>
      <c r="N2469" s="213">
        <v>0</v>
      </c>
      <c r="O2469" s="213">
        <v>4761.2299999999996</v>
      </c>
      <c r="P2469" s="124" t="s">
        <v>1315</v>
      </c>
    </row>
    <row r="2470" spans="1:16" ht="51">
      <c r="A2470" s="266">
        <v>650</v>
      </c>
      <c r="B2470" s="124"/>
      <c r="C2470" s="125" t="s">
        <v>232</v>
      </c>
      <c r="D2470" s="119">
        <v>43160</v>
      </c>
      <c r="E2470" s="120" t="s">
        <v>6104</v>
      </c>
      <c r="F2470" s="120" t="s">
        <v>3</v>
      </c>
      <c r="G2470" s="120">
        <v>1601273</v>
      </c>
      <c r="H2470" s="124"/>
      <c r="I2470" s="128" t="s">
        <v>6105</v>
      </c>
      <c r="J2470" s="124"/>
      <c r="K2470" s="124"/>
      <c r="L2470" s="124"/>
      <c r="M2470" s="124"/>
      <c r="N2470" s="213">
        <v>0</v>
      </c>
      <c r="O2470" s="213">
        <v>21245.98</v>
      </c>
      <c r="P2470" s="124" t="s">
        <v>1315</v>
      </c>
    </row>
    <row r="2471" spans="1:16" ht="51">
      <c r="A2471" s="266">
        <v>169</v>
      </c>
      <c r="B2471" s="124"/>
      <c r="C2471" s="125" t="s">
        <v>749</v>
      </c>
      <c r="D2471" s="119">
        <v>43160</v>
      </c>
      <c r="E2471" s="120" t="s">
        <v>6106</v>
      </c>
      <c r="F2471" s="120" t="s">
        <v>3</v>
      </c>
      <c r="G2471" s="120">
        <v>1601275</v>
      </c>
      <c r="H2471" s="124"/>
      <c r="I2471" s="128" t="s">
        <v>6107</v>
      </c>
      <c r="J2471" s="124"/>
      <c r="K2471" s="124"/>
      <c r="L2471" s="124"/>
      <c r="M2471" s="124"/>
      <c r="N2471" s="213">
        <v>0</v>
      </c>
      <c r="O2471" s="213">
        <v>15302.4</v>
      </c>
      <c r="P2471" s="124" t="s">
        <v>1315</v>
      </c>
    </row>
    <row r="2472" spans="1:16" ht="51">
      <c r="A2472" s="266">
        <v>46</v>
      </c>
      <c r="B2472" s="124"/>
      <c r="C2472" s="125" t="s">
        <v>698</v>
      </c>
      <c r="D2472" s="119">
        <v>43160</v>
      </c>
      <c r="E2472" s="120" t="s">
        <v>6108</v>
      </c>
      <c r="F2472" s="120" t="s">
        <v>3</v>
      </c>
      <c r="G2472" s="120">
        <v>1601276</v>
      </c>
      <c r="H2472" s="124"/>
      <c r="I2472" s="128" t="s">
        <v>6109</v>
      </c>
      <c r="J2472" s="124"/>
      <c r="K2472" s="124"/>
      <c r="L2472" s="124"/>
      <c r="M2472" s="124"/>
      <c r="N2472" s="213">
        <v>0</v>
      </c>
      <c r="O2472" s="213">
        <v>222.45</v>
      </c>
      <c r="P2472" s="124" t="s">
        <v>1315</v>
      </c>
    </row>
    <row r="2473" spans="1:16" ht="63.75">
      <c r="A2473" s="266">
        <v>597</v>
      </c>
      <c r="B2473" s="124"/>
      <c r="C2473" s="125" t="s">
        <v>5055</v>
      </c>
      <c r="D2473" s="119">
        <v>43160</v>
      </c>
      <c r="E2473" s="120" t="s">
        <v>6110</v>
      </c>
      <c r="F2473" s="120" t="s">
        <v>3</v>
      </c>
      <c r="G2473" s="120">
        <v>1601277</v>
      </c>
      <c r="H2473" s="124"/>
      <c r="I2473" s="128" t="s">
        <v>6111</v>
      </c>
      <c r="J2473" s="124"/>
      <c r="K2473" s="124"/>
      <c r="L2473" s="124"/>
      <c r="M2473" s="124"/>
      <c r="N2473" s="213">
        <v>0</v>
      </c>
      <c r="O2473" s="213">
        <v>30624.68</v>
      </c>
      <c r="P2473" s="124" t="s">
        <v>1315</v>
      </c>
    </row>
    <row r="2474" spans="1:16" ht="51">
      <c r="A2474" s="266">
        <v>16</v>
      </c>
      <c r="B2474" s="124"/>
      <c r="C2474" s="125" t="s">
        <v>692</v>
      </c>
      <c r="D2474" s="119">
        <v>43160</v>
      </c>
      <c r="E2474" s="120" t="s">
        <v>6112</v>
      </c>
      <c r="F2474" s="120" t="s">
        <v>3</v>
      </c>
      <c r="G2474" s="120">
        <v>1601147</v>
      </c>
      <c r="H2474" s="124"/>
      <c r="I2474" s="128" t="s">
        <v>6113</v>
      </c>
      <c r="J2474" s="124"/>
      <c r="K2474" s="124"/>
      <c r="L2474" s="124"/>
      <c r="M2474" s="124"/>
      <c r="N2474" s="213">
        <v>0</v>
      </c>
      <c r="O2474" s="213">
        <v>787.08</v>
      </c>
      <c r="P2474" s="124" t="s">
        <v>1315</v>
      </c>
    </row>
    <row r="2475" spans="1:16" ht="51">
      <c r="A2475" s="266" t="s">
        <v>619</v>
      </c>
      <c r="B2475" s="124"/>
      <c r="C2475" s="125" t="s">
        <v>713</v>
      </c>
      <c r="D2475" s="119">
        <v>43160</v>
      </c>
      <c r="E2475" s="120" t="s">
        <v>6114</v>
      </c>
      <c r="F2475" s="120" t="s">
        <v>3</v>
      </c>
      <c r="G2475" s="120">
        <v>1601149</v>
      </c>
      <c r="H2475" s="124"/>
      <c r="I2475" s="128" t="s">
        <v>6115</v>
      </c>
      <c r="J2475" s="124"/>
      <c r="K2475" s="124"/>
      <c r="L2475" s="124"/>
      <c r="M2475" s="124"/>
      <c r="N2475" s="213">
        <v>0</v>
      </c>
      <c r="O2475" s="213">
        <v>5573.25</v>
      </c>
      <c r="P2475" s="124" t="s">
        <v>1315</v>
      </c>
    </row>
    <row r="2476" spans="1:16" ht="51">
      <c r="A2476" s="266" t="s">
        <v>619</v>
      </c>
      <c r="B2476" s="124"/>
      <c r="C2476" s="125" t="s">
        <v>713</v>
      </c>
      <c r="D2476" s="119">
        <v>43160</v>
      </c>
      <c r="E2476" s="120" t="s">
        <v>6116</v>
      </c>
      <c r="F2476" s="120" t="s">
        <v>3</v>
      </c>
      <c r="G2476" s="120">
        <v>1601180</v>
      </c>
      <c r="H2476" s="124"/>
      <c r="I2476" s="128" t="s">
        <v>1404</v>
      </c>
      <c r="J2476" s="124"/>
      <c r="K2476" s="124"/>
      <c r="L2476" s="124"/>
      <c r="M2476" s="124"/>
      <c r="N2476" s="213">
        <v>0</v>
      </c>
      <c r="O2476" s="213">
        <v>703.59</v>
      </c>
      <c r="P2476" s="124" t="s">
        <v>1315</v>
      </c>
    </row>
    <row r="2477" spans="1:16" ht="51">
      <c r="A2477" s="266" t="s">
        <v>619</v>
      </c>
      <c r="B2477" s="124"/>
      <c r="C2477" s="125" t="s">
        <v>713</v>
      </c>
      <c r="D2477" s="119">
        <v>43160</v>
      </c>
      <c r="E2477" s="120" t="s">
        <v>6117</v>
      </c>
      <c r="F2477" s="120" t="s">
        <v>3</v>
      </c>
      <c r="G2477" s="120">
        <v>1601182</v>
      </c>
      <c r="H2477" s="124"/>
      <c r="I2477" s="128" t="s">
        <v>1379</v>
      </c>
      <c r="J2477" s="124"/>
      <c r="K2477" s="124"/>
      <c r="L2477" s="124"/>
      <c r="M2477" s="124"/>
      <c r="N2477" s="213">
        <v>0</v>
      </c>
      <c r="O2477" s="213">
        <v>1944.51</v>
      </c>
      <c r="P2477" s="124" t="s">
        <v>1315</v>
      </c>
    </row>
    <row r="2478" spans="1:16" ht="51">
      <c r="A2478" s="266" t="s">
        <v>619</v>
      </c>
      <c r="B2478" s="124"/>
      <c r="C2478" s="125" t="s">
        <v>713</v>
      </c>
      <c r="D2478" s="119">
        <v>43160</v>
      </c>
      <c r="E2478" s="120" t="s">
        <v>6118</v>
      </c>
      <c r="F2478" s="120" t="s">
        <v>3</v>
      </c>
      <c r="G2478" s="120">
        <v>1601191</v>
      </c>
      <c r="H2478" s="124"/>
      <c r="I2478" s="128" t="s">
        <v>6119</v>
      </c>
      <c r="J2478" s="124"/>
      <c r="K2478" s="124"/>
      <c r="L2478" s="124"/>
      <c r="M2478" s="124"/>
      <c r="N2478" s="213">
        <v>0</v>
      </c>
      <c r="O2478" s="213">
        <v>3095.6</v>
      </c>
      <c r="P2478" s="124" t="s">
        <v>1315</v>
      </c>
    </row>
    <row r="2479" spans="1:16" ht="51">
      <c r="A2479" s="266" t="s">
        <v>619</v>
      </c>
      <c r="B2479" s="124"/>
      <c r="C2479" s="125" t="s">
        <v>713</v>
      </c>
      <c r="D2479" s="119">
        <v>43160</v>
      </c>
      <c r="E2479" s="120" t="s">
        <v>6120</v>
      </c>
      <c r="F2479" s="120" t="s">
        <v>3</v>
      </c>
      <c r="G2479" s="120">
        <v>1601208</v>
      </c>
      <c r="H2479" s="124"/>
      <c r="I2479" s="128" t="s">
        <v>6121</v>
      </c>
      <c r="J2479" s="124"/>
      <c r="K2479" s="124"/>
      <c r="L2479" s="124"/>
      <c r="M2479" s="124"/>
      <c r="N2479" s="213">
        <v>0</v>
      </c>
      <c r="O2479" s="213">
        <v>3487.66</v>
      </c>
      <c r="P2479" s="124" t="s">
        <v>1315</v>
      </c>
    </row>
    <row r="2480" spans="1:16" ht="38.25">
      <c r="A2480" s="266">
        <v>35</v>
      </c>
      <c r="B2480" s="124"/>
      <c r="C2480" s="125" t="s">
        <v>696</v>
      </c>
      <c r="D2480" s="119">
        <v>43160</v>
      </c>
      <c r="E2480" s="120" t="s">
        <v>6122</v>
      </c>
      <c r="F2480" s="120" t="s">
        <v>3</v>
      </c>
      <c r="G2480" s="120">
        <v>1601242</v>
      </c>
      <c r="H2480" s="124"/>
      <c r="I2480" s="128" t="s">
        <v>1382</v>
      </c>
      <c r="J2480" s="124"/>
      <c r="K2480" s="124"/>
      <c r="L2480" s="124"/>
      <c r="M2480" s="124"/>
      <c r="N2480" s="213">
        <v>0</v>
      </c>
      <c r="O2480" s="213">
        <v>1278</v>
      </c>
      <c r="P2480" s="124" t="s">
        <v>1315</v>
      </c>
    </row>
    <row r="2481" spans="1:16" ht="51">
      <c r="A2481" s="266" t="s">
        <v>619</v>
      </c>
      <c r="B2481" s="124"/>
      <c r="C2481" s="125" t="s">
        <v>713</v>
      </c>
      <c r="D2481" s="119">
        <v>43160</v>
      </c>
      <c r="E2481" s="120" t="s">
        <v>6123</v>
      </c>
      <c r="F2481" s="120" t="s">
        <v>3</v>
      </c>
      <c r="G2481" s="120">
        <v>1601247</v>
      </c>
      <c r="H2481" s="124"/>
      <c r="I2481" s="128" t="s">
        <v>1376</v>
      </c>
      <c r="J2481" s="124"/>
      <c r="K2481" s="124"/>
      <c r="L2481" s="124"/>
      <c r="M2481" s="124"/>
      <c r="N2481" s="213">
        <v>0</v>
      </c>
      <c r="O2481" s="213">
        <v>711.18</v>
      </c>
      <c r="P2481" s="124" t="s">
        <v>1315</v>
      </c>
    </row>
    <row r="2482" spans="1:16" ht="51">
      <c r="A2482" s="266" t="s">
        <v>619</v>
      </c>
      <c r="B2482" s="124"/>
      <c r="C2482" s="125" t="s">
        <v>713</v>
      </c>
      <c r="D2482" s="119">
        <v>43160</v>
      </c>
      <c r="E2482" s="120" t="s">
        <v>6124</v>
      </c>
      <c r="F2482" s="120" t="s">
        <v>3</v>
      </c>
      <c r="G2482" s="120">
        <v>1601249</v>
      </c>
      <c r="H2482" s="124"/>
      <c r="I2482" s="128" t="s">
        <v>1374</v>
      </c>
      <c r="J2482" s="124"/>
      <c r="K2482" s="124"/>
      <c r="L2482" s="124"/>
      <c r="M2482" s="124"/>
      <c r="N2482" s="213">
        <v>0</v>
      </c>
      <c r="O2482" s="213">
        <v>545</v>
      </c>
      <c r="P2482" s="124" t="s">
        <v>1315</v>
      </c>
    </row>
    <row r="2483" spans="1:16" ht="51">
      <c r="A2483" s="266" t="s">
        <v>619</v>
      </c>
      <c r="B2483" s="124"/>
      <c r="C2483" s="125" t="s">
        <v>713</v>
      </c>
      <c r="D2483" s="119">
        <v>43160</v>
      </c>
      <c r="E2483" s="120" t="s">
        <v>6125</v>
      </c>
      <c r="F2483" s="120" t="s">
        <v>3</v>
      </c>
      <c r="G2483" s="120">
        <v>1601286</v>
      </c>
      <c r="H2483" s="124"/>
      <c r="I2483" s="128" t="s">
        <v>6126</v>
      </c>
      <c r="J2483" s="124"/>
      <c r="K2483" s="124"/>
      <c r="L2483" s="124"/>
      <c r="M2483" s="124"/>
      <c r="N2483" s="213">
        <v>0</v>
      </c>
      <c r="O2483" s="213">
        <v>2752.6</v>
      </c>
      <c r="P2483" s="124" t="s">
        <v>1315</v>
      </c>
    </row>
    <row r="2484" spans="1:16" ht="51">
      <c r="A2484" s="266" t="s">
        <v>619</v>
      </c>
      <c r="B2484" s="124"/>
      <c r="C2484" s="125" t="s">
        <v>713</v>
      </c>
      <c r="D2484" s="119">
        <v>43160</v>
      </c>
      <c r="E2484" s="120" t="s">
        <v>6127</v>
      </c>
      <c r="F2484" s="120" t="s">
        <v>3</v>
      </c>
      <c r="G2484" s="120">
        <v>1601311</v>
      </c>
      <c r="H2484" s="124"/>
      <c r="I2484" s="128" t="s">
        <v>1375</v>
      </c>
      <c r="J2484" s="124"/>
      <c r="K2484" s="124"/>
      <c r="L2484" s="124"/>
      <c r="M2484" s="124"/>
      <c r="N2484" s="213">
        <v>0</v>
      </c>
      <c r="O2484" s="213">
        <v>1000</v>
      </c>
      <c r="P2484" s="124" t="s">
        <v>1315</v>
      </c>
    </row>
    <row r="2485" spans="1:16" ht="51">
      <c r="A2485" s="266">
        <v>225</v>
      </c>
      <c r="B2485" s="124"/>
      <c r="C2485" s="125" t="s">
        <v>766</v>
      </c>
      <c r="D2485" s="119">
        <v>43160</v>
      </c>
      <c r="E2485" s="120" t="s">
        <v>6128</v>
      </c>
      <c r="F2485" s="120" t="s">
        <v>3</v>
      </c>
      <c r="G2485" s="120">
        <v>1601321</v>
      </c>
      <c r="H2485" s="124"/>
      <c r="I2485" s="128" t="s">
        <v>6129</v>
      </c>
      <c r="J2485" s="124"/>
      <c r="K2485" s="124"/>
      <c r="L2485" s="124"/>
      <c r="M2485" s="124"/>
      <c r="N2485" s="213">
        <v>0</v>
      </c>
      <c r="O2485" s="213">
        <v>70.2</v>
      </c>
      <c r="P2485" s="124" t="s">
        <v>1315</v>
      </c>
    </row>
    <row r="2486" spans="1:16" ht="51">
      <c r="A2486" s="266">
        <v>20</v>
      </c>
      <c r="B2486" s="124"/>
      <c r="C2486" s="125" t="s">
        <v>693</v>
      </c>
      <c r="D2486" s="119">
        <v>43160</v>
      </c>
      <c r="E2486" s="120" t="s">
        <v>6130</v>
      </c>
      <c r="F2486" s="120" t="s">
        <v>3</v>
      </c>
      <c r="G2486" s="120">
        <v>1601390</v>
      </c>
      <c r="H2486" s="124"/>
      <c r="I2486" s="128" t="s">
        <v>6131</v>
      </c>
      <c r="J2486" s="124"/>
      <c r="K2486" s="124"/>
      <c r="L2486" s="124"/>
      <c r="M2486" s="124"/>
      <c r="N2486" s="213">
        <v>0</v>
      </c>
      <c r="O2486" s="213">
        <v>173.6</v>
      </c>
      <c r="P2486" s="124" t="s">
        <v>1315</v>
      </c>
    </row>
    <row r="2487" spans="1:16" ht="51">
      <c r="A2487" s="266">
        <v>287</v>
      </c>
      <c r="B2487" s="124"/>
      <c r="C2487" s="125" t="s">
        <v>790</v>
      </c>
      <c r="D2487" s="119">
        <v>43161</v>
      </c>
      <c r="E2487" s="120" t="s">
        <v>6132</v>
      </c>
      <c r="F2487" s="120" t="s">
        <v>3</v>
      </c>
      <c r="G2487" s="120">
        <v>1601584</v>
      </c>
      <c r="H2487" s="124"/>
      <c r="I2487" s="128" t="s">
        <v>6133</v>
      </c>
      <c r="J2487" s="124"/>
      <c r="K2487" s="124"/>
      <c r="L2487" s="124"/>
      <c r="M2487" s="124"/>
      <c r="N2487" s="213">
        <v>0</v>
      </c>
      <c r="O2487" s="213">
        <v>2000</v>
      </c>
      <c r="P2487" s="124" t="s">
        <v>1315</v>
      </c>
    </row>
    <row r="2488" spans="1:16" ht="63.75">
      <c r="A2488" s="266">
        <v>130</v>
      </c>
      <c r="B2488" s="124"/>
      <c r="C2488" s="125" t="s">
        <v>727</v>
      </c>
      <c r="D2488" s="119">
        <v>43161</v>
      </c>
      <c r="E2488" s="120" t="s">
        <v>6134</v>
      </c>
      <c r="F2488" s="120" t="s">
        <v>3</v>
      </c>
      <c r="G2488" s="120">
        <v>1601626</v>
      </c>
      <c r="H2488" s="124"/>
      <c r="I2488" s="128" t="s">
        <v>6135</v>
      </c>
      <c r="J2488" s="124"/>
      <c r="K2488" s="124"/>
      <c r="L2488" s="124"/>
      <c r="M2488" s="124"/>
      <c r="N2488" s="213">
        <v>0</v>
      </c>
      <c r="O2488" s="213">
        <v>144550.63</v>
      </c>
      <c r="P2488" s="124" t="s">
        <v>1315</v>
      </c>
    </row>
    <row r="2489" spans="1:16" ht="51">
      <c r="A2489" s="266">
        <v>290</v>
      </c>
      <c r="B2489" s="124"/>
      <c r="C2489" s="125" t="s">
        <v>793</v>
      </c>
      <c r="D2489" s="119">
        <v>43161</v>
      </c>
      <c r="E2489" s="120" t="s">
        <v>6136</v>
      </c>
      <c r="F2489" s="120" t="s">
        <v>3</v>
      </c>
      <c r="G2489" s="120">
        <v>1601636</v>
      </c>
      <c r="H2489" s="124"/>
      <c r="I2489" s="128" t="s">
        <v>6137</v>
      </c>
      <c r="J2489" s="124"/>
      <c r="K2489" s="124"/>
      <c r="L2489" s="124"/>
      <c r="M2489" s="124"/>
      <c r="N2489" s="213">
        <v>0</v>
      </c>
      <c r="O2489" s="213">
        <v>469</v>
      </c>
      <c r="P2489" s="124" t="s">
        <v>1315</v>
      </c>
    </row>
    <row r="2490" spans="1:16" ht="63.75">
      <c r="A2490" s="266">
        <v>290</v>
      </c>
      <c r="B2490" s="124"/>
      <c r="C2490" s="125" t="s">
        <v>793</v>
      </c>
      <c r="D2490" s="119">
        <v>43161</v>
      </c>
      <c r="E2490" s="120" t="s">
        <v>6138</v>
      </c>
      <c r="F2490" s="120" t="s">
        <v>3</v>
      </c>
      <c r="G2490" s="120">
        <v>1601637</v>
      </c>
      <c r="H2490" s="124"/>
      <c r="I2490" s="128" t="s">
        <v>6139</v>
      </c>
      <c r="J2490" s="124"/>
      <c r="K2490" s="124"/>
      <c r="L2490" s="124"/>
      <c r="M2490" s="124"/>
      <c r="N2490" s="213">
        <v>0</v>
      </c>
      <c r="O2490" s="213">
        <v>1931.84</v>
      </c>
      <c r="P2490" s="124" t="s">
        <v>1315</v>
      </c>
    </row>
    <row r="2491" spans="1:16" ht="51">
      <c r="A2491" s="266">
        <v>290</v>
      </c>
      <c r="B2491" s="124"/>
      <c r="C2491" s="125" t="s">
        <v>793</v>
      </c>
      <c r="D2491" s="119">
        <v>43161</v>
      </c>
      <c r="E2491" s="120" t="s">
        <v>6140</v>
      </c>
      <c r="F2491" s="120" t="s">
        <v>3</v>
      </c>
      <c r="G2491" s="120">
        <v>1601639</v>
      </c>
      <c r="H2491" s="124"/>
      <c r="I2491" s="128" t="s">
        <v>6141</v>
      </c>
      <c r="J2491" s="124"/>
      <c r="K2491" s="124"/>
      <c r="L2491" s="124"/>
      <c r="M2491" s="124"/>
      <c r="N2491" s="213">
        <v>0</v>
      </c>
      <c r="O2491" s="213">
        <v>7943.23</v>
      </c>
      <c r="P2491" s="124" t="s">
        <v>1315</v>
      </c>
    </row>
    <row r="2492" spans="1:16" ht="51">
      <c r="A2492" s="266">
        <v>163</v>
      </c>
      <c r="B2492" s="124"/>
      <c r="C2492" s="125" t="s">
        <v>748</v>
      </c>
      <c r="D2492" s="119">
        <v>43161</v>
      </c>
      <c r="E2492" s="120" t="s">
        <v>6142</v>
      </c>
      <c r="F2492" s="120" t="s">
        <v>3</v>
      </c>
      <c r="G2492" s="120">
        <v>1601683</v>
      </c>
      <c r="H2492" s="124"/>
      <c r="I2492" s="128" t="s">
        <v>6143</v>
      </c>
      <c r="J2492" s="124"/>
      <c r="K2492" s="124"/>
      <c r="L2492" s="124"/>
      <c r="M2492" s="124"/>
      <c r="N2492" s="213">
        <v>0</v>
      </c>
      <c r="O2492" s="213">
        <v>18</v>
      </c>
      <c r="P2492" s="124" t="s">
        <v>1315</v>
      </c>
    </row>
    <row r="2493" spans="1:16" ht="51">
      <c r="A2493" s="266">
        <v>163</v>
      </c>
      <c r="B2493" s="124"/>
      <c r="C2493" s="125" t="s">
        <v>748</v>
      </c>
      <c r="D2493" s="119">
        <v>43161</v>
      </c>
      <c r="E2493" s="120" t="s">
        <v>6144</v>
      </c>
      <c r="F2493" s="120" t="s">
        <v>3</v>
      </c>
      <c r="G2493" s="120">
        <v>1601687</v>
      </c>
      <c r="H2493" s="124"/>
      <c r="I2493" s="128" t="s">
        <v>6145</v>
      </c>
      <c r="J2493" s="124"/>
      <c r="K2493" s="124"/>
      <c r="L2493" s="124"/>
      <c r="M2493" s="124"/>
      <c r="N2493" s="213">
        <v>0</v>
      </c>
      <c r="O2493" s="213">
        <v>124.75</v>
      </c>
      <c r="P2493" s="124" t="s">
        <v>1315</v>
      </c>
    </row>
    <row r="2494" spans="1:16" ht="51">
      <c r="A2494" s="266" t="s">
        <v>619</v>
      </c>
      <c r="B2494" s="124"/>
      <c r="C2494" s="125" t="s">
        <v>713</v>
      </c>
      <c r="D2494" s="119">
        <v>43161</v>
      </c>
      <c r="E2494" s="120" t="s">
        <v>6146</v>
      </c>
      <c r="F2494" s="120" t="s">
        <v>3</v>
      </c>
      <c r="G2494" s="120">
        <v>1601698</v>
      </c>
      <c r="H2494" s="124"/>
      <c r="I2494" s="128" t="s">
        <v>6147</v>
      </c>
      <c r="J2494" s="124"/>
      <c r="K2494" s="124"/>
      <c r="L2494" s="124"/>
      <c r="M2494" s="124"/>
      <c r="N2494" s="213">
        <v>0</v>
      </c>
      <c r="O2494" s="213">
        <v>10681.93</v>
      </c>
      <c r="P2494" s="124" t="s">
        <v>1315</v>
      </c>
    </row>
    <row r="2495" spans="1:16" ht="51">
      <c r="A2495" s="266" t="s">
        <v>619</v>
      </c>
      <c r="B2495" s="124"/>
      <c r="C2495" s="125" t="s">
        <v>713</v>
      </c>
      <c r="D2495" s="119">
        <v>43161</v>
      </c>
      <c r="E2495" s="120" t="s">
        <v>6148</v>
      </c>
      <c r="F2495" s="120" t="s">
        <v>3</v>
      </c>
      <c r="G2495" s="120">
        <v>1601559</v>
      </c>
      <c r="H2495" s="124"/>
      <c r="I2495" s="128" t="s">
        <v>6149</v>
      </c>
      <c r="J2495" s="124"/>
      <c r="K2495" s="124"/>
      <c r="L2495" s="124"/>
      <c r="M2495" s="124"/>
      <c r="N2495" s="213">
        <v>0</v>
      </c>
      <c r="O2495" s="213">
        <v>2000</v>
      </c>
      <c r="P2495" s="124" t="s">
        <v>1315</v>
      </c>
    </row>
    <row r="2496" spans="1:16" ht="51">
      <c r="A2496" s="266" t="s">
        <v>619</v>
      </c>
      <c r="B2496" s="124"/>
      <c r="C2496" s="125" t="s">
        <v>713</v>
      </c>
      <c r="D2496" s="119">
        <v>43161</v>
      </c>
      <c r="E2496" s="120" t="s">
        <v>6150</v>
      </c>
      <c r="F2496" s="120" t="s">
        <v>3</v>
      </c>
      <c r="G2496" s="120">
        <v>1601609</v>
      </c>
      <c r="H2496" s="124"/>
      <c r="I2496" s="128" t="s">
        <v>6151</v>
      </c>
      <c r="J2496" s="124"/>
      <c r="K2496" s="124"/>
      <c r="L2496" s="124"/>
      <c r="M2496" s="124"/>
      <c r="N2496" s="213">
        <v>0</v>
      </c>
      <c r="O2496" s="213">
        <v>2075</v>
      </c>
      <c r="P2496" s="124" t="s">
        <v>1315</v>
      </c>
    </row>
    <row r="2497" spans="1:16" ht="51">
      <c r="A2497" s="266" t="s">
        <v>619</v>
      </c>
      <c r="B2497" s="124"/>
      <c r="C2497" s="125" t="s">
        <v>713</v>
      </c>
      <c r="D2497" s="119">
        <v>43161</v>
      </c>
      <c r="E2497" s="120" t="s">
        <v>6152</v>
      </c>
      <c r="F2497" s="120" t="s">
        <v>3</v>
      </c>
      <c r="G2497" s="120">
        <v>1601627</v>
      </c>
      <c r="H2497" s="124"/>
      <c r="I2497" s="128" t="s">
        <v>6153</v>
      </c>
      <c r="J2497" s="124"/>
      <c r="K2497" s="124"/>
      <c r="L2497" s="124"/>
      <c r="M2497" s="124"/>
      <c r="N2497" s="213">
        <v>0</v>
      </c>
      <c r="O2497" s="213">
        <v>130</v>
      </c>
      <c r="P2497" s="124" t="s">
        <v>1315</v>
      </c>
    </row>
    <row r="2498" spans="1:16" ht="63.75">
      <c r="A2498" s="266">
        <v>512</v>
      </c>
      <c r="B2498" s="124"/>
      <c r="C2498" s="125" t="s">
        <v>840</v>
      </c>
      <c r="D2498" s="119">
        <v>43161</v>
      </c>
      <c r="E2498" s="120" t="s">
        <v>6154</v>
      </c>
      <c r="F2498" s="120" t="s">
        <v>3</v>
      </c>
      <c r="G2498" s="120">
        <v>1601650</v>
      </c>
      <c r="H2498" s="124"/>
      <c r="I2498" s="128" t="s">
        <v>6155</v>
      </c>
      <c r="J2498" s="124"/>
      <c r="K2498" s="124"/>
      <c r="L2498" s="124"/>
      <c r="M2498" s="124"/>
      <c r="N2498" s="213">
        <v>0</v>
      </c>
      <c r="O2498" s="213">
        <v>10</v>
      </c>
      <c r="P2498" s="124" t="s">
        <v>1315</v>
      </c>
    </row>
    <row r="2499" spans="1:16" ht="51">
      <c r="A2499" s="266" t="s">
        <v>619</v>
      </c>
      <c r="B2499" s="124"/>
      <c r="C2499" s="125" t="s">
        <v>713</v>
      </c>
      <c r="D2499" s="119">
        <v>43161</v>
      </c>
      <c r="E2499" s="120" t="s">
        <v>6156</v>
      </c>
      <c r="F2499" s="120" t="s">
        <v>3</v>
      </c>
      <c r="G2499" s="120">
        <v>1601653</v>
      </c>
      <c r="H2499" s="124"/>
      <c r="I2499" s="128" t="s">
        <v>6157</v>
      </c>
      <c r="J2499" s="124"/>
      <c r="K2499" s="124"/>
      <c r="L2499" s="124"/>
      <c r="M2499" s="124"/>
      <c r="N2499" s="213">
        <v>0</v>
      </c>
      <c r="O2499" s="213">
        <v>17157.89</v>
      </c>
      <c r="P2499" s="124" t="s">
        <v>1315</v>
      </c>
    </row>
    <row r="2500" spans="1:16" ht="51">
      <c r="A2500" s="266" t="s">
        <v>619</v>
      </c>
      <c r="B2500" s="124"/>
      <c r="C2500" s="125" t="s">
        <v>713</v>
      </c>
      <c r="D2500" s="119">
        <v>43161</v>
      </c>
      <c r="E2500" s="120" t="s">
        <v>6158</v>
      </c>
      <c r="F2500" s="120" t="s">
        <v>3</v>
      </c>
      <c r="G2500" s="120">
        <v>1601699</v>
      </c>
      <c r="H2500" s="124"/>
      <c r="I2500" s="128" t="s">
        <v>6159</v>
      </c>
      <c r="J2500" s="124"/>
      <c r="K2500" s="124"/>
      <c r="L2500" s="124"/>
      <c r="M2500" s="124"/>
      <c r="N2500" s="213">
        <v>0</v>
      </c>
      <c r="O2500" s="213">
        <v>10785.4</v>
      </c>
      <c r="P2500" s="124" t="s">
        <v>1315</v>
      </c>
    </row>
    <row r="2501" spans="1:16" ht="51">
      <c r="A2501" s="266" t="s">
        <v>619</v>
      </c>
      <c r="B2501" s="124"/>
      <c r="C2501" s="125" t="s">
        <v>713</v>
      </c>
      <c r="D2501" s="119">
        <v>43161</v>
      </c>
      <c r="E2501" s="120" t="s">
        <v>6160</v>
      </c>
      <c r="F2501" s="120" t="s">
        <v>3</v>
      </c>
      <c r="G2501" s="120">
        <v>1601700</v>
      </c>
      <c r="H2501" s="124"/>
      <c r="I2501" s="128" t="s">
        <v>6161</v>
      </c>
      <c r="J2501" s="124"/>
      <c r="K2501" s="124"/>
      <c r="L2501" s="124"/>
      <c r="M2501" s="124"/>
      <c r="N2501" s="213">
        <v>0</v>
      </c>
      <c r="O2501" s="213">
        <v>10785.4</v>
      </c>
      <c r="P2501" s="124" t="s">
        <v>1315</v>
      </c>
    </row>
    <row r="2502" spans="1:16" ht="51">
      <c r="A2502" s="266" t="s">
        <v>619</v>
      </c>
      <c r="B2502" s="124"/>
      <c r="C2502" s="125" t="s">
        <v>713</v>
      </c>
      <c r="D2502" s="119">
        <v>43161</v>
      </c>
      <c r="E2502" s="120" t="s">
        <v>6162</v>
      </c>
      <c r="F2502" s="120" t="s">
        <v>3</v>
      </c>
      <c r="G2502" s="120">
        <v>1601704</v>
      </c>
      <c r="H2502" s="124"/>
      <c r="I2502" s="128" t="s">
        <v>6163</v>
      </c>
      <c r="J2502" s="124"/>
      <c r="K2502" s="124"/>
      <c r="L2502" s="124"/>
      <c r="M2502" s="124"/>
      <c r="N2502" s="213">
        <v>0</v>
      </c>
      <c r="O2502" s="213">
        <v>120</v>
      </c>
      <c r="P2502" s="124" t="s">
        <v>1315</v>
      </c>
    </row>
    <row r="2503" spans="1:16" ht="51">
      <c r="A2503" s="266" t="s">
        <v>619</v>
      </c>
      <c r="B2503" s="124"/>
      <c r="C2503" s="125" t="s">
        <v>713</v>
      </c>
      <c r="D2503" s="119">
        <v>43161</v>
      </c>
      <c r="E2503" s="120" t="s">
        <v>6164</v>
      </c>
      <c r="F2503" s="120" t="s">
        <v>3</v>
      </c>
      <c r="G2503" s="120">
        <v>1601730</v>
      </c>
      <c r="H2503" s="124"/>
      <c r="I2503" s="128" t="s">
        <v>6165</v>
      </c>
      <c r="J2503" s="124"/>
      <c r="K2503" s="124"/>
      <c r="L2503" s="124"/>
      <c r="M2503" s="124"/>
      <c r="N2503" s="213">
        <v>0</v>
      </c>
      <c r="O2503" s="213">
        <v>565.79999999999995</v>
      </c>
      <c r="P2503" s="124" t="s">
        <v>1315</v>
      </c>
    </row>
    <row r="2504" spans="1:16" ht="51">
      <c r="A2504" s="266" t="s">
        <v>619</v>
      </c>
      <c r="B2504" s="124"/>
      <c r="C2504" s="125" t="s">
        <v>713</v>
      </c>
      <c r="D2504" s="119">
        <v>43161</v>
      </c>
      <c r="E2504" s="120" t="s">
        <v>6166</v>
      </c>
      <c r="F2504" s="120" t="s">
        <v>3</v>
      </c>
      <c r="G2504" s="120">
        <v>1601734</v>
      </c>
      <c r="H2504" s="124"/>
      <c r="I2504" s="128" t="s">
        <v>6167</v>
      </c>
      <c r="J2504" s="124"/>
      <c r="K2504" s="124"/>
      <c r="L2504" s="124"/>
      <c r="M2504" s="124"/>
      <c r="N2504" s="213">
        <v>0</v>
      </c>
      <c r="O2504" s="213">
        <v>695</v>
      </c>
      <c r="P2504" s="124" t="s">
        <v>1315</v>
      </c>
    </row>
    <row r="2505" spans="1:16" ht="51">
      <c r="A2505" s="266" t="s">
        <v>619</v>
      </c>
      <c r="B2505" s="124"/>
      <c r="C2505" s="125" t="s">
        <v>713</v>
      </c>
      <c r="D2505" s="119">
        <v>43161</v>
      </c>
      <c r="E2505" s="120" t="s">
        <v>6168</v>
      </c>
      <c r="F2505" s="120" t="s">
        <v>3</v>
      </c>
      <c r="G2505" s="120">
        <v>1601735</v>
      </c>
      <c r="H2505" s="124"/>
      <c r="I2505" s="128" t="s">
        <v>3477</v>
      </c>
      <c r="J2505" s="124"/>
      <c r="K2505" s="124"/>
      <c r="L2505" s="124"/>
      <c r="M2505" s="124"/>
      <c r="N2505" s="213">
        <v>0</v>
      </c>
      <c r="O2505" s="213">
        <v>1500</v>
      </c>
      <c r="P2505" s="124" t="s">
        <v>1315</v>
      </c>
    </row>
    <row r="2506" spans="1:16" ht="51">
      <c r="A2506" s="266">
        <v>66</v>
      </c>
      <c r="B2506" s="124"/>
      <c r="C2506" s="125" t="s">
        <v>704</v>
      </c>
      <c r="D2506" s="119">
        <v>43161</v>
      </c>
      <c r="E2506" s="120" t="s">
        <v>6169</v>
      </c>
      <c r="F2506" s="120" t="s">
        <v>3</v>
      </c>
      <c r="G2506" s="120">
        <v>1601737</v>
      </c>
      <c r="H2506" s="124"/>
      <c r="I2506" s="128" t="s">
        <v>6170</v>
      </c>
      <c r="J2506" s="124"/>
      <c r="K2506" s="124"/>
      <c r="L2506" s="124"/>
      <c r="M2506" s="124"/>
      <c r="N2506" s="213">
        <v>0</v>
      </c>
      <c r="O2506" s="213">
        <v>568.20000000000005</v>
      </c>
      <c r="P2506" s="124" t="s">
        <v>1315</v>
      </c>
    </row>
    <row r="2507" spans="1:16" ht="51">
      <c r="A2507" s="266">
        <v>133</v>
      </c>
      <c r="B2507" s="124"/>
      <c r="C2507" s="125" t="s">
        <v>729</v>
      </c>
      <c r="D2507" s="119">
        <v>43161</v>
      </c>
      <c r="E2507" s="120" t="s">
        <v>6171</v>
      </c>
      <c r="F2507" s="120" t="s">
        <v>3</v>
      </c>
      <c r="G2507" s="120">
        <v>1601747</v>
      </c>
      <c r="H2507" s="124"/>
      <c r="I2507" s="128" t="s">
        <v>6172</v>
      </c>
      <c r="J2507" s="124"/>
      <c r="K2507" s="124"/>
      <c r="L2507" s="124"/>
      <c r="M2507" s="124"/>
      <c r="N2507" s="213">
        <v>0</v>
      </c>
      <c r="O2507" s="213">
        <v>16460</v>
      </c>
      <c r="P2507" s="124" t="s">
        <v>1315</v>
      </c>
    </row>
    <row r="2508" spans="1:16" ht="51">
      <c r="A2508" s="266" t="s">
        <v>619</v>
      </c>
      <c r="B2508" s="124"/>
      <c r="C2508" s="125" t="s">
        <v>713</v>
      </c>
      <c r="D2508" s="119">
        <v>43161</v>
      </c>
      <c r="E2508" s="120" t="s">
        <v>6173</v>
      </c>
      <c r="F2508" s="120" t="s">
        <v>3</v>
      </c>
      <c r="G2508" s="120">
        <v>1601784</v>
      </c>
      <c r="H2508" s="124"/>
      <c r="I2508" s="128" t="s">
        <v>6174</v>
      </c>
      <c r="J2508" s="124"/>
      <c r="K2508" s="124"/>
      <c r="L2508" s="124"/>
      <c r="M2508" s="124"/>
      <c r="N2508" s="213">
        <v>0</v>
      </c>
      <c r="O2508" s="213">
        <v>240</v>
      </c>
      <c r="P2508" s="124" t="s">
        <v>1315</v>
      </c>
    </row>
    <row r="2509" spans="1:16" ht="63.75">
      <c r="A2509" s="266" t="s">
        <v>619</v>
      </c>
      <c r="B2509" s="124"/>
      <c r="C2509" s="125" t="s">
        <v>713</v>
      </c>
      <c r="D2509" s="119">
        <v>43161</v>
      </c>
      <c r="E2509" s="120" t="s">
        <v>6175</v>
      </c>
      <c r="F2509" s="120" t="s">
        <v>3</v>
      </c>
      <c r="G2509" s="120">
        <v>1601831</v>
      </c>
      <c r="H2509" s="124"/>
      <c r="I2509" s="128" t="s">
        <v>6176</v>
      </c>
      <c r="J2509" s="124"/>
      <c r="K2509" s="124"/>
      <c r="L2509" s="124"/>
      <c r="M2509" s="124"/>
      <c r="N2509" s="213">
        <v>0</v>
      </c>
      <c r="O2509" s="213">
        <v>67.95</v>
      </c>
      <c r="P2509" s="124" t="s">
        <v>6020</v>
      </c>
    </row>
    <row r="2510" spans="1:16" ht="51">
      <c r="A2510" s="266">
        <v>291</v>
      </c>
      <c r="B2510" s="124"/>
      <c r="C2510" s="125" t="s">
        <v>794</v>
      </c>
      <c r="D2510" s="119">
        <v>43161</v>
      </c>
      <c r="E2510" s="120" t="s">
        <v>6177</v>
      </c>
      <c r="F2510" s="120" t="s">
        <v>3</v>
      </c>
      <c r="G2510" s="120">
        <v>1601845</v>
      </c>
      <c r="H2510" s="124"/>
      <c r="I2510" s="128" t="s">
        <v>6178</v>
      </c>
      <c r="J2510" s="124"/>
      <c r="K2510" s="124"/>
      <c r="L2510" s="124"/>
      <c r="M2510" s="124"/>
      <c r="N2510" s="213">
        <v>0</v>
      </c>
      <c r="O2510" s="213">
        <v>2000</v>
      </c>
      <c r="P2510" s="124" t="s">
        <v>1315</v>
      </c>
    </row>
    <row r="2511" spans="1:16" ht="51">
      <c r="A2511" s="266">
        <v>592</v>
      </c>
      <c r="B2511" s="124"/>
      <c r="C2511" s="125" t="s">
        <v>862</v>
      </c>
      <c r="D2511" s="119">
        <v>43161</v>
      </c>
      <c r="E2511" s="120" t="s">
        <v>6179</v>
      </c>
      <c r="F2511" s="120" t="s">
        <v>3</v>
      </c>
      <c r="G2511" s="120">
        <v>1601878</v>
      </c>
      <c r="H2511" s="124"/>
      <c r="I2511" s="128" t="s">
        <v>6180</v>
      </c>
      <c r="J2511" s="124"/>
      <c r="K2511" s="124"/>
      <c r="L2511" s="124"/>
      <c r="M2511" s="124"/>
      <c r="N2511" s="213">
        <v>0</v>
      </c>
      <c r="O2511" s="213">
        <v>270</v>
      </c>
      <c r="P2511" s="124" t="s">
        <v>1315</v>
      </c>
    </row>
    <row r="2512" spans="1:16" ht="51">
      <c r="A2512" s="266">
        <v>592</v>
      </c>
      <c r="B2512" s="124"/>
      <c r="C2512" s="125" t="s">
        <v>862</v>
      </c>
      <c r="D2512" s="119">
        <v>43161</v>
      </c>
      <c r="E2512" s="120" t="s">
        <v>6181</v>
      </c>
      <c r="F2512" s="120" t="s">
        <v>3</v>
      </c>
      <c r="G2512" s="120">
        <v>1601881</v>
      </c>
      <c r="H2512" s="124"/>
      <c r="I2512" s="128" t="s">
        <v>6182</v>
      </c>
      <c r="J2512" s="124"/>
      <c r="K2512" s="124"/>
      <c r="L2512" s="124"/>
      <c r="M2512" s="124"/>
      <c r="N2512" s="213">
        <v>0</v>
      </c>
      <c r="O2512" s="213">
        <v>615</v>
      </c>
      <c r="P2512" s="124" t="s">
        <v>1315</v>
      </c>
    </row>
    <row r="2513" spans="1:16" ht="51">
      <c r="A2513" s="266">
        <v>592</v>
      </c>
      <c r="B2513" s="124"/>
      <c r="C2513" s="125" t="s">
        <v>862</v>
      </c>
      <c r="D2513" s="119">
        <v>43161</v>
      </c>
      <c r="E2513" s="120" t="s">
        <v>6183</v>
      </c>
      <c r="F2513" s="120" t="s">
        <v>3</v>
      </c>
      <c r="G2513" s="120">
        <v>1601883</v>
      </c>
      <c r="H2513" s="124"/>
      <c r="I2513" s="128" t="s">
        <v>6184</v>
      </c>
      <c r="J2513" s="124"/>
      <c r="K2513" s="124"/>
      <c r="L2513" s="124"/>
      <c r="M2513" s="124"/>
      <c r="N2513" s="213">
        <v>0</v>
      </c>
      <c r="O2513" s="213">
        <v>346</v>
      </c>
      <c r="P2513" s="124" t="s">
        <v>1315</v>
      </c>
    </row>
    <row r="2514" spans="1:16" ht="63.75">
      <c r="A2514" s="266" t="s">
        <v>619</v>
      </c>
      <c r="B2514" s="124"/>
      <c r="C2514" s="125" t="s">
        <v>713</v>
      </c>
      <c r="D2514" s="119">
        <v>43164</v>
      </c>
      <c r="E2514" s="120" t="s">
        <v>6185</v>
      </c>
      <c r="F2514" s="120" t="s">
        <v>3</v>
      </c>
      <c r="G2514" s="120">
        <v>1602047</v>
      </c>
      <c r="H2514" s="124"/>
      <c r="I2514" s="128" t="s">
        <v>6186</v>
      </c>
      <c r="J2514" s="124"/>
      <c r="K2514" s="124"/>
      <c r="L2514" s="124"/>
      <c r="M2514" s="124"/>
      <c r="N2514" s="213">
        <v>0</v>
      </c>
      <c r="O2514" s="213">
        <v>602365.54</v>
      </c>
      <c r="P2514" s="124" t="s">
        <v>1315</v>
      </c>
    </row>
    <row r="2515" spans="1:16" ht="63.75">
      <c r="A2515" s="266">
        <v>340</v>
      </c>
      <c r="B2515" s="124"/>
      <c r="C2515" s="125" t="s">
        <v>814</v>
      </c>
      <c r="D2515" s="119">
        <v>43164</v>
      </c>
      <c r="E2515" s="120" t="s">
        <v>6187</v>
      </c>
      <c r="F2515" s="120" t="s">
        <v>3</v>
      </c>
      <c r="G2515" s="120">
        <v>1602113</v>
      </c>
      <c r="H2515" s="124"/>
      <c r="I2515" s="128" t="s">
        <v>6188</v>
      </c>
      <c r="J2515" s="124"/>
      <c r="K2515" s="124"/>
      <c r="L2515" s="124"/>
      <c r="M2515" s="124"/>
      <c r="N2515" s="213">
        <v>0</v>
      </c>
      <c r="O2515" s="213">
        <v>35314.53</v>
      </c>
      <c r="P2515" s="124" t="s">
        <v>1315</v>
      </c>
    </row>
    <row r="2516" spans="1:16" ht="63.75">
      <c r="A2516" s="266">
        <v>340</v>
      </c>
      <c r="B2516" s="124"/>
      <c r="C2516" s="125" t="s">
        <v>814</v>
      </c>
      <c r="D2516" s="119">
        <v>43164</v>
      </c>
      <c r="E2516" s="120" t="s">
        <v>6189</v>
      </c>
      <c r="F2516" s="120" t="s">
        <v>3</v>
      </c>
      <c r="G2516" s="120">
        <v>1602120</v>
      </c>
      <c r="H2516" s="124"/>
      <c r="I2516" s="128" t="s">
        <v>6190</v>
      </c>
      <c r="J2516" s="124"/>
      <c r="K2516" s="124"/>
      <c r="L2516" s="124"/>
      <c r="M2516" s="124"/>
      <c r="N2516" s="213">
        <v>0</v>
      </c>
      <c r="O2516" s="213">
        <v>15026.13</v>
      </c>
      <c r="P2516" s="124" t="s">
        <v>1315</v>
      </c>
    </row>
    <row r="2517" spans="1:16" ht="63.75">
      <c r="A2517" s="266">
        <v>20</v>
      </c>
      <c r="B2517" s="124"/>
      <c r="C2517" s="125" t="s">
        <v>693</v>
      </c>
      <c r="D2517" s="119">
        <v>43164</v>
      </c>
      <c r="E2517" s="120" t="s">
        <v>6191</v>
      </c>
      <c r="F2517" s="120" t="s">
        <v>3</v>
      </c>
      <c r="G2517" s="120">
        <v>1602130</v>
      </c>
      <c r="H2517" s="124"/>
      <c r="I2517" s="128" t="s">
        <v>6192</v>
      </c>
      <c r="J2517" s="124"/>
      <c r="K2517" s="124"/>
      <c r="L2517" s="124"/>
      <c r="M2517" s="124"/>
      <c r="N2517" s="213">
        <v>0</v>
      </c>
      <c r="O2517" s="213">
        <v>51368.06</v>
      </c>
      <c r="P2517" s="124" t="s">
        <v>1315</v>
      </c>
    </row>
    <row r="2518" spans="1:16" ht="63.75">
      <c r="A2518" s="266">
        <v>15</v>
      </c>
      <c r="B2518" s="124"/>
      <c r="C2518" s="125" t="s">
        <v>691</v>
      </c>
      <c r="D2518" s="119">
        <v>43164</v>
      </c>
      <c r="E2518" s="120" t="s">
        <v>6193</v>
      </c>
      <c r="F2518" s="120" t="s">
        <v>3</v>
      </c>
      <c r="G2518" s="120">
        <v>1602140</v>
      </c>
      <c r="H2518" s="124"/>
      <c r="I2518" s="128" t="s">
        <v>6194</v>
      </c>
      <c r="J2518" s="124"/>
      <c r="K2518" s="124"/>
      <c r="L2518" s="124"/>
      <c r="M2518" s="124"/>
      <c r="N2518" s="213">
        <v>0</v>
      </c>
      <c r="O2518" s="213">
        <v>11609.5</v>
      </c>
      <c r="P2518" s="124" t="s">
        <v>1315</v>
      </c>
    </row>
    <row r="2519" spans="1:16" ht="51">
      <c r="A2519" s="266">
        <v>86</v>
      </c>
      <c r="B2519" s="124"/>
      <c r="C2519" s="125" t="s">
        <v>710</v>
      </c>
      <c r="D2519" s="119">
        <v>43164</v>
      </c>
      <c r="E2519" s="120" t="s">
        <v>6195</v>
      </c>
      <c r="F2519" s="120" t="s">
        <v>3</v>
      </c>
      <c r="G2519" s="120">
        <v>1602149</v>
      </c>
      <c r="H2519" s="124"/>
      <c r="I2519" s="128" t="s">
        <v>6196</v>
      </c>
      <c r="J2519" s="124"/>
      <c r="K2519" s="124"/>
      <c r="L2519" s="124"/>
      <c r="M2519" s="124"/>
      <c r="N2519" s="213">
        <v>0</v>
      </c>
      <c r="O2519" s="213">
        <v>18000</v>
      </c>
      <c r="P2519" s="124" t="s">
        <v>1315</v>
      </c>
    </row>
    <row r="2520" spans="1:16" ht="51">
      <c r="A2520" s="266">
        <v>86</v>
      </c>
      <c r="B2520" s="124"/>
      <c r="C2520" s="125" t="s">
        <v>710</v>
      </c>
      <c r="D2520" s="119">
        <v>43164</v>
      </c>
      <c r="E2520" s="120" t="s">
        <v>6197</v>
      </c>
      <c r="F2520" s="120" t="s">
        <v>3</v>
      </c>
      <c r="G2520" s="120">
        <v>1602151</v>
      </c>
      <c r="H2520" s="124"/>
      <c r="I2520" s="128" t="s">
        <v>6198</v>
      </c>
      <c r="J2520" s="124"/>
      <c r="K2520" s="124"/>
      <c r="L2520" s="124"/>
      <c r="M2520" s="124"/>
      <c r="N2520" s="213">
        <v>0</v>
      </c>
      <c r="O2520" s="213">
        <v>2630</v>
      </c>
      <c r="P2520" s="124" t="s">
        <v>1315</v>
      </c>
    </row>
    <row r="2521" spans="1:16" ht="51">
      <c r="A2521" s="266">
        <v>86</v>
      </c>
      <c r="B2521" s="124"/>
      <c r="C2521" s="125" t="s">
        <v>710</v>
      </c>
      <c r="D2521" s="119">
        <v>43164</v>
      </c>
      <c r="E2521" s="120" t="s">
        <v>6199</v>
      </c>
      <c r="F2521" s="120" t="s">
        <v>3</v>
      </c>
      <c r="G2521" s="120">
        <v>1602154</v>
      </c>
      <c r="H2521" s="124"/>
      <c r="I2521" s="128" t="s">
        <v>6200</v>
      </c>
      <c r="J2521" s="124"/>
      <c r="K2521" s="124"/>
      <c r="L2521" s="124"/>
      <c r="M2521" s="124"/>
      <c r="N2521" s="213">
        <v>0</v>
      </c>
      <c r="O2521" s="213">
        <v>1550</v>
      </c>
      <c r="P2521" s="124" t="s">
        <v>1315</v>
      </c>
    </row>
    <row r="2522" spans="1:16" ht="63.75">
      <c r="A2522" s="266">
        <v>86</v>
      </c>
      <c r="B2522" s="124"/>
      <c r="C2522" s="125" t="s">
        <v>710</v>
      </c>
      <c r="D2522" s="119">
        <v>43164</v>
      </c>
      <c r="E2522" s="120" t="s">
        <v>6201</v>
      </c>
      <c r="F2522" s="120" t="s">
        <v>3</v>
      </c>
      <c r="G2522" s="120">
        <v>1602163</v>
      </c>
      <c r="H2522" s="124"/>
      <c r="I2522" s="128" t="s">
        <v>6202</v>
      </c>
      <c r="J2522" s="124"/>
      <c r="K2522" s="124"/>
      <c r="L2522" s="124"/>
      <c r="M2522" s="124"/>
      <c r="N2522" s="213">
        <v>0</v>
      </c>
      <c r="O2522" s="213">
        <v>1675.05</v>
      </c>
      <c r="P2522" s="124" t="s">
        <v>1315</v>
      </c>
    </row>
    <row r="2523" spans="1:16" ht="63.75">
      <c r="A2523" s="266">
        <v>86</v>
      </c>
      <c r="B2523" s="124"/>
      <c r="C2523" s="125" t="s">
        <v>710</v>
      </c>
      <c r="D2523" s="119">
        <v>43164</v>
      </c>
      <c r="E2523" s="120" t="s">
        <v>6203</v>
      </c>
      <c r="F2523" s="120" t="s">
        <v>3</v>
      </c>
      <c r="G2523" s="120">
        <v>1602164</v>
      </c>
      <c r="H2523" s="124"/>
      <c r="I2523" s="128" t="s">
        <v>6204</v>
      </c>
      <c r="J2523" s="124"/>
      <c r="K2523" s="124"/>
      <c r="L2523" s="124"/>
      <c r="M2523" s="124"/>
      <c r="N2523" s="213">
        <v>0</v>
      </c>
      <c r="O2523" s="213">
        <v>8900.6</v>
      </c>
      <c r="P2523" s="124" t="s">
        <v>1315</v>
      </c>
    </row>
    <row r="2524" spans="1:16" ht="51">
      <c r="A2524" s="266">
        <v>86</v>
      </c>
      <c r="B2524" s="124"/>
      <c r="C2524" s="125" t="s">
        <v>710</v>
      </c>
      <c r="D2524" s="119">
        <v>43164</v>
      </c>
      <c r="E2524" s="120" t="s">
        <v>6205</v>
      </c>
      <c r="F2524" s="120" t="s">
        <v>3</v>
      </c>
      <c r="G2524" s="120">
        <v>1602167</v>
      </c>
      <c r="H2524" s="124"/>
      <c r="I2524" s="128" t="s">
        <v>6206</v>
      </c>
      <c r="J2524" s="124"/>
      <c r="K2524" s="124"/>
      <c r="L2524" s="124"/>
      <c r="M2524" s="124"/>
      <c r="N2524" s="213">
        <v>0</v>
      </c>
      <c r="O2524" s="213">
        <v>2162.39</v>
      </c>
      <c r="P2524" s="124" t="s">
        <v>1315</v>
      </c>
    </row>
    <row r="2525" spans="1:16" ht="63.75">
      <c r="A2525" s="266" t="s">
        <v>619</v>
      </c>
      <c r="B2525" s="124"/>
      <c r="C2525" s="125" t="s">
        <v>713</v>
      </c>
      <c r="D2525" s="119">
        <v>43164</v>
      </c>
      <c r="E2525" s="120" t="s">
        <v>6207</v>
      </c>
      <c r="F2525" s="120" t="s">
        <v>3</v>
      </c>
      <c r="G2525" s="120">
        <v>1602169</v>
      </c>
      <c r="H2525" s="124"/>
      <c r="I2525" s="128" t="s">
        <v>6208</v>
      </c>
      <c r="J2525" s="124"/>
      <c r="K2525" s="124"/>
      <c r="L2525" s="124"/>
      <c r="M2525" s="124"/>
      <c r="N2525" s="213">
        <v>0</v>
      </c>
      <c r="O2525" s="213">
        <v>35</v>
      </c>
      <c r="P2525" s="124" t="s">
        <v>1315</v>
      </c>
    </row>
    <row r="2526" spans="1:16" ht="63.75">
      <c r="A2526" s="266" t="s">
        <v>622</v>
      </c>
      <c r="B2526" s="124"/>
      <c r="C2526" s="125" t="s">
        <v>715</v>
      </c>
      <c r="D2526" s="119">
        <v>43164</v>
      </c>
      <c r="E2526" s="120" t="s">
        <v>6209</v>
      </c>
      <c r="F2526" s="120" t="s">
        <v>3</v>
      </c>
      <c r="G2526" s="120">
        <v>1602197</v>
      </c>
      <c r="H2526" s="124"/>
      <c r="I2526" s="128" t="s">
        <v>6210</v>
      </c>
      <c r="J2526" s="124"/>
      <c r="K2526" s="124"/>
      <c r="L2526" s="124"/>
      <c r="M2526" s="124"/>
      <c r="N2526" s="213">
        <v>0</v>
      </c>
      <c r="O2526" s="213">
        <v>211646</v>
      </c>
      <c r="P2526" s="124" t="s">
        <v>1315</v>
      </c>
    </row>
    <row r="2527" spans="1:16" ht="63.75">
      <c r="A2527" s="266" t="s">
        <v>622</v>
      </c>
      <c r="B2527" s="124"/>
      <c r="C2527" s="125" t="s">
        <v>715</v>
      </c>
      <c r="D2527" s="119">
        <v>43164</v>
      </c>
      <c r="E2527" s="120" t="s">
        <v>6211</v>
      </c>
      <c r="F2527" s="120" t="s">
        <v>3</v>
      </c>
      <c r="G2527" s="120">
        <v>1602201</v>
      </c>
      <c r="H2527" s="124"/>
      <c r="I2527" s="128" t="s">
        <v>6212</v>
      </c>
      <c r="J2527" s="124"/>
      <c r="K2527" s="124"/>
      <c r="L2527" s="124"/>
      <c r="M2527" s="124"/>
      <c r="N2527" s="213">
        <v>0</v>
      </c>
      <c r="O2527" s="213">
        <v>273436.25</v>
      </c>
      <c r="P2527" s="124" t="s">
        <v>1315</v>
      </c>
    </row>
    <row r="2528" spans="1:16" ht="51">
      <c r="A2528" s="266">
        <v>253</v>
      </c>
      <c r="B2528" s="124"/>
      <c r="C2528" s="125" t="s">
        <v>778</v>
      </c>
      <c r="D2528" s="119">
        <v>43164</v>
      </c>
      <c r="E2528" s="120" t="s">
        <v>6213</v>
      </c>
      <c r="F2528" s="120" t="s">
        <v>3</v>
      </c>
      <c r="G2528" s="120">
        <v>1602202</v>
      </c>
      <c r="H2528" s="124"/>
      <c r="I2528" s="128" t="s">
        <v>6214</v>
      </c>
      <c r="J2528" s="124"/>
      <c r="K2528" s="124"/>
      <c r="L2528" s="124"/>
      <c r="M2528" s="124"/>
      <c r="N2528" s="213">
        <v>0</v>
      </c>
      <c r="O2528" s="213">
        <v>3805235.24</v>
      </c>
      <c r="P2528" s="124" t="s">
        <v>1315</v>
      </c>
    </row>
    <row r="2529" spans="1:16" ht="63.75">
      <c r="A2529" s="266">
        <v>6</v>
      </c>
      <c r="B2529" s="124"/>
      <c r="C2529" s="125" t="s">
        <v>689</v>
      </c>
      <c r="D2529" s="119">
        <v>43164</v>
      </c>
      <c r="E2529" s="120" t="s">
        <v>6215</v>
      </c>
      <c r="F2529" s="120" t="s">
        <v>3</v>
      </c>
      <c r="G2529" s="120">
        <v>1602203</v>
      </c>
      <c r="H2529" s="124"/>
      <c r="I2529" s="128" t="s">
        <v>6216</v>
      </c>
      <c r="J2529" s="124"/>
      <c r="K2529" s="124"/>
      <c r="L2529" s="124"/>
      <c r="M2529" s="124"/>
      <c r="N2529" s="213">
        <v>0</v>
      </c>
      <c r="O2529" s="213">
        <v>1500</v>
      </c>
      <c r="P2529" s="124" t="s">
        <v>1315</v>
      </c>
    </row>
    <row r="2530" spans="1:16" ht="51">
      <c r="A2530" s="266">
        <v>253</v>
      </c>
      <c r="B2530" s="124"/>
      <c r="C2530" s="125" t="s">
        <v>778</v>
      </c>
      <c r="D2530" s="119">
        <v>43164</v>
      </c>
      <c r="E2530" s="120" t="s">
        <v>6217</v>
      </c>
      <c r="F2530" s="120" t="s">
        <v>3</v>
      </c>
      <c r="G2530" s="120">
        <v>1602205</v>
      </c>
      <c r="H2530" s="124"/>
      <c r="I2530" s="128" t="s">
        <v>6218</v>
      </c>
      <c r="J2530" s="124"/>
      <c r="K2530" s="124"/>
      <c r="L2530" s="124"/>
      <c r="M2530" s="124"/>
      <c r="N2530" s="213">
        <v>0</v>
      </c>
      <c r="O2530" s="213">
        <v>157418.10999999999</v>
      </c>
      <c r="P2530" s="124" t="s">
        <v>1315</v>
      </c>
    </row>
    <row r="2531" spans="1:16" ht="51">
      <c r="A2531" s="266" t="s">
        <v>619</v>
      </c>
      <c r="B2531" s="124"/>
      <c r="C2531" s="125" t="s">
        <v>713</v>
      </c>
      <c r="D2531" s="119">
        <v>43164</v>
      </c>
      <c r="E2531" s="120" t="s">
        <v>6219</v>
      </c>
      <c r="F2531" s="120" t="s">
        <v>3</v>
      </c>
      <c r="G2531" s="120">
        <v>1602030</v>
      </c>
      <c r="H2531" s="124"/>
      <c r="I2531" s="128" t="s">
        <v>1390</v>
      </c>
      <c r="J2531" s="124"/>
      <c r="K2531" s="124"/>
      <c r="L2531" s="124"/>
      <c r="M2531" s="124"/>
      <c r="N2531" s="213">
        <v>0</v>
      </c>
      <c r="O2531" s="213">
        <v>800</v>
      </c>
      <c r="P2531" s="124" t="s">
        <v>1315</v>
      </c>
    </row>
    <row r="2532" spans="1:16" ht="51">
      <c r="A2532" s="266" t="s">
        <v>619</v>
      </c>
      <c r="B2532" s="124"/>
      <c r="C2532" s="125" t="s">
        <v>713</v>
      </c>
      <c r="D2532" s="119">
        <v>43164</v>
      </c>
      <c r="E2532" s="120" t="s">
        <v>6220</v>
      </c>
      <c r="F2532" s="120" t="s">
        <v>3</v>
      </c>
      <c r="G2532" s="120">
        <v>1602035</v>
      </c>
      <c r="H2532" s="124"/>
      <c r="I2532" s="128" t="s">
        <v>1386</v>
      </c>
      <c r="J2532" s="124"/>
      <c r="K2532" s="124"/>
      <c r="L2532" s="124"/>
      <c r="M2532" s="124"/>
      <c r="N2532" s="213">
        <v>0</v>
      </c>
      <c r="O2532" s="213">
        <v>9497.2000000000007</v>
      </c>
      <c r="P2532" s="124" t="s">
        <v>1315</v>
      </c>
    </row>
    <row r="2533" spans="1:16" ht="51">
      <c r="A2533" s="266" t="s">
        <v>619</v>
      </c>
      <c r="B2533" s="124"/>
      <c r="C2533" s="125" t="s">
        <v>713</v>
      </c>
      <c r="D2533" s="119">
        <v>43164</v>
      </c>
      <c r="E2533" s="120" t="s">
        <v>6221</v>
      </c>
      <c r="F2533" s="120" t="s">
        <v>3</v>
      </c>
      <c r="G2533" s="120">
        <v>1602044</v>
      </c>
      <c r="H2533" s="124"/>
      <c r="I2533" s="128" t="s">
        <v>6222</v>
      </c>
      <c r="J2533" s="124"/>
      <c r="K2533" s="124"/>
      <c r="L2533" s="124"/>
      <c r="M2533" s="124"/>
      <c r="N2533" s="213">
        <v>0</v>
      </c>
      <c r="O2533" s="213">
        <v>1506</v>
      </c>
      <c r="P2533" s="124" t="s">
        <v>1315</v>
      </c>
    </row>
    <row r="2534" spans="1:16" ht="51">
      <c r="A2534" s="266" t="s">
        <v>619</v>
      </c>
      <c r="B2534" s="124"/>
      <c r="C2534" s="125" t="s">
        <v>713</v>
      </c>
      <c r="D2534" s="119">
        <v>43164</v>
      </c>
      <c r="E2534" s="120" t="s">
        <v>6223</v>
      </c>
      <c r="F2534" s="120" t="s">
        <v>3</v>
      </c>
      <c r="G2534" s="120">
        <v>1602073</v>
      </c>
      <c r="H2534" s="124"/>
      <c r="I2534" s="128" t="s">
        <v>6224</v>
      </c>
      <c r="J2534" s="124"/>
      <c r="K2534" s="124"/>
      <c r="L2534" s="124"/>
      <c r="M2534" s="124"/>
      <c r="N2534" s="213">
        <v>0</v>
      </c>
      <c r="O2534" s="213">
        <v>190</v>
      </c>
      <c r="P2534" s="124" t="s">
        <v>1315</v>
      </c>
    </row>
    <row r="2535" spans="1:16" ht="51">
      <c r="A2535" s="266" t="s">
        <v>619</v>
      </c>
      <c r="B2535" s="124"/>
      <c r="C2535" s="125" t="s">
        <v>713</v>
      </c>
      <c r="D2535" s="119">
        <v>43164</v>
      </c>
      <c r="E2535" s="120" t="s">
        <v>6225</v>
      </c>
      <c r="F2535" s="120" t="s">
        <v>3</v>
      </c>
      <c r="G2535" s="120">
        <v>1602091</v>
      </c>
      <c r="H2535" s="124"/>
      <c r="I2535" s="128" t="s">
        <v>1394</v>
      </c>
      <c r="J2535" s="124"/>
      <c r="K2535" s="124"/>
      <c r="L2535" s="124"/>
      <c r="M2535" s="124"/>
      <c r="N2535" s="213">
        <v>0</v>
      </c>
      <c r="O2535" s="213">
        <v>390</v>
      </c>
      <c r="P2535" s="124" t="s">
        <v>1315</v>
      </c>
    </row>
    <row r="2536" spans="1:16" ht="38.25">
      <c r="A2536" s="266">
        <v>47</v>
      </c>
      <c r="B2536" s="124"/>
      <c r="C2536" s="125" t="s">
        <v>699</v>
      </c>
      <c r="D2536" s="119">
        <v>43164</v>
      </c>
      <c r="E2536" s="120" t="s">
        <v>6226</v>
      </c>
      <c r="F2536" s="120" t="s">
        <v>3</v>
      </c>
      <c r="G2536" s="120">
        <v>1602094</v>
      </c>
      <c r="H2536" s="124"/>
      <c r="I2536" s="128" t="s">
        <v>6227</v>
      </c>
      <c r="J2536" s="124"/>
      <c r="K2536" s="124"/>
      <c r="L2536" s="124"/>
      <c r="M2536" s="124"/>
      <c r="N2536" s="213">
        <v>0</v>
      </c>
      <c r="O2536" s="213">
        <v>371</v>
      </c>
      <c r="P2536" s="124" t="s">
        <v>1315</v>
      </c>
    </row>
    <row r="2537" spans="1:16" ht="38.25">
      <c r="A2537" s="266">
        <v>35</v>
      </c>
      <c r="B2537" s="124"/>
      <c r="C2537" s="125" t="s">
        <v>696</v>
      </c>
      <c r="D2537" s="119">
        <v>43164</v>
      </c>
      <c r="E2537" s="120" t="s">
        <v>6228</v>
      </c>
      <c r="F2537" s="120" t="s">
        <v>3</v>
      </c>
      <c r="G2537" s="120">
        <v>1602112</v>
      </c>
      <c r="H2537" s="124"/>
      <c r="I2537" s="128" t="s">
        <v>5561</v>
      </c>
      <c r="J2537" s="124"/>
      <c r="K2537" s="124"/>
      <c r="L2537" s="124"/>
      <c r="M2537" s="124"/>
      <c r="N2537" s="213">
        <v>0</v>
      </c>
      <c r="O2537" s="213">
        <v>460</v>
      </c>
      <c r="P2537" s="124" t="s">
        <v>1315</v>
      </c>
    </row>
    <row r="2538" spans="1:16" ht="51">
      <c r="A2538" s="266" t="s">
        <v>619</v>
      </c>
      <c r="B2538" s="124"/>
      <c r="C2538" s="125" t="s">
        <v>713</v>
      </c>
      <c r="D2538" s="119">
        <v>43164</v>
      </c>
      <c r="E2538" s="120" t="s">
        <v>6229</v>
      </c>
      <c r="F2538" s="120" t="s">
        <v>3</v>
      </c>
      <c r="G2538" s="120">
        <v>1602132</v>
      </c>
      <c r="H2538" s="124"/>
      <c r="I2538" s="128" t="s">
        <v>6230</v>
      </c>
      <c r="J2538" s="124"/>
      <c r="K2538" s="124"/>
      <c r="L2538" s="124"/>
      <c r="M2538" s="124"/>
      <c r="N2538" s="213">
        <v>0</v>
      </c>
      <c r="O2538" s="213">
        <v>64.45</v>
      </c>
      <c r="P2538" s="124" t="s">
        <v>1315</v>
      </c>
    </row>
    <row r="2539" spans="1:16" ht="51">
      <c r="A2539" s="266" t="s">
        <v>619</v>
      </c>
      <c r="B2539" s="124"/>
      <c r="C2539" s="125" t="s">
        <v>713</v>
      </c>
      <c r="D2539" s="119">
        <v>43164</v>
      </c>
      <c r="E2539" s="120" t="s">
        <v>6232</v>
      </c>
      <c r="F2539" s="120" t="s">
        <v>3</v>
      </c>
      <c r="G2539" s="120">
        <v>1602136</v>
      </c>
      <c r="H2539" s="124"/>
      <c r="I2539" s="128" t="s">
        <v>6233</v>
      </c>
      <c r="J2539" s="124"/>
      <c r="K2539" s="124"/>
      <c r="L2539" s="124"/>
      <c r="M2539" s="124"/>
      <c r="N2539" s="213">
        <v>0</v>
      </c>
      <c r="O2539" s="213">
        <v>1277</v>
      </c>
      <c r="P2539" s="124" t="s">
        <v>1315</v>
      </c>
    </row>
    <row r="2540" spans="1:16" ht="51">
      <c r="A2540" s="266">
        <v>287</v>
      </c>
      <c r="B2540" s="124"/>
      <c r="C2540" s="125" t="s">
        <v>790</v>
      </c>
      <c r="D2540" s="119">
        <v>43164</v>
      </c>
      <c r="E2540" s="120" t="s">
        <v>6234</v>
      </c>
      <c r="F2540" s="120" t="s">
        <v>3</v>
      </c>
      <c r="G2540" s="120">
        <v>1602138</v>
      </c>
      <c r="H2540" s="124"/>
      <c r="I2540" s="128" t="s">
        <v>6235</v>
      </c>
      <c r="J2540" s="124"/>
      <c r="K2540" s="124"/>
      <c r="L2540" s="124"/>
      <c r="M2540" s="124"/>
      <c r="N2540" s="213">
        <v>0</v>
      </c>
      <c r="O2540" s="213">
        <v>1296.96</v>
      </c>
      <c r="P2540" s="124" t="s">
        <v>1315</v>
      </c>
    </row>
    <row r="2541" spans="1:16" ht="63.75">
      <c r="A2541" s="266" t="s">
        <v>619</v>
      </c>
      <c r="B2541" s="124"/>
      <c r="C2541" s="125" t="s">
        <v>713</v>
      </c>
      <c r="D2541" s="119">
        <v>43164</v>
      </c>
      <c r="E2541" s="120" t="s">
        <v>6236</v>
      </c>
      <c r="F2541" s="120" t="s">
        <v>3</v>
      </c>
      <c r="G2541" s="120">
        <v>1602141</v>
      </c>
      <c r="H2541" s="124"/>
      <c r="I2541" s="128" t="s">
        <v>6237</v>
      </c>
      <c r="J2541" s="124"/>
      <c r="K2541" s="124"/>
      <c r="L2541" s="124"/>
      <c r="M2541" s="124"/>
      <c r="N2541" s="213">
        <v>0</v>
      </c>
      <c r="O2541" s="213">
        <v>1552.13</v>
      </c>
      <c r="P2541" s="124" t="s">
        <v>1315</v>
      </c>
    </row>
    <row r="2542" spans="1:16" ht="51">
      <c r="A2542" s="266" t="s">
        <v>619</v>
      </c>
      <c r="B2542" s="124"/>
      <c r="C2542" s="125" t="s">
        <v>713</v>
      </c>
      <c r="D2542" s="119">
        <v>43164</v>
      </c>
      <c r="E2542" s="120" t="s">
        <v>6238</v>
      </c>
      <c r="F2542" s="120" t="s">
        <v>3</v>
      </c>
      <c r="G2542" s="120">
        <v>1602145</v>
      </c>
      <c r="H2542" s="124"/>
      <c r="I2542" s="128" t="s">
        <v>1414</v>
      </c>
      <c r="J2542" s="124"/>
      <c r="K2542" s="124"/>
      <c r="L2542" s="124"/>
      <c r="M2542" s="124"/>
      <c r="N2542" s="213">
        <v>0</v>
      </c>
      <c r="O2542" s="213">
        <v>400</v>
      </c>
      <c r="P2542" s="124" t="s">
        <v>1315</v>
      </c>
    </row>
    <row r="2543" spans="1:16" ht="38.25">
      <c r="A2543" s="266">
        <v>86</v>
      </c>
      <c r="B2543" s="124"/>
      <c r="C2543" s="125" t="s">
        <v>710</v>
      </c>
      <c r="D2543" s="119">
        <v>43164</v>
      </c>
      <c r="E2543" s="120" t="s">
        <v>6239</v>
      </c>
      <c r="F2543" s="120" t="s">
        <v>3</v>
      </c>
      <c r="G2543" s="120">
        <v>1602168</v>
      </c>
      <c r="H2543" s="124"/>
      <c r="I2543" s="128" t="s">
        <v>6240</v>
      </c>
      <c r="J2543" s="124"/>
      <c r="K2543" s="124"/>
      <c r="L2543" s="124"/>
      <c r="M2543" s="124"/>
      <c r="N2543" s="213">
        <v>0</v>
      </c>
      <c r="O2543" s="213">
        <v>128.76</v>
      </c>
      <c r="P2543" s="124" t="s">
        <v>1315</v>
      </c>
    </row>
    <row r="2544" spans="1:16" ht="51">
      <c r="A2544" s="266">
        <v>86</v>
      </c>
      <c r="B2544" s="124"/>
      <c r="C2544" s="125" t="s">
        <v>710</v>
      </c>
      <c r="D2544" s="119">
        <v>43164</v>
      </c>
      <c r="E2544" s="120" t="s">
        <v>6241</v>
      </c>
      <c r="F2544" s="120" t="s">
        <v>3</v>
      </c>
      <c r="G2544" s="120">
        <v>1602171</v>
      </c>
      <c r="H2544" s="124"/>
      <c r="I2544" s="128" t="s">
        <v>6242</v>
      </c>
      <c r="J2544" s="124"/>
      <c r="K2544" s="124"/>
      <c r="L2544" s="124"/>
      <c r="M2544" s="124"/>
      <c r="N2544" s="213">
        <v>0</v>
      </c>
      <c r="O2544" s="213">
        <v>0.6</v>
      </c>
      <c r="P2544" s="124" t="s">
        <v>1315</v>
      </c>
    </row>
    <row r="2545" spans="1:16" ht="51">
      <c r="A2545" s="266">
        <v>86</v>
      </c>
      <c r="B2545" s="124"/>
      <c r="C2545" s="125" t="s">
        <v>710</v>
      </c>
      <c r="D2545" s="119">
        <v>43164</v>
      </c>
      <c r="E2545" s="120" t="s">
        <v>6243</v>
      </c>
      <c r="F2545" s="120" t="s">
        <v>3</v>
      </c>
      <c r="G2545" s="120">
        <v>1602173</v>
      </c>
      <c r="H2545" s="124"/>
      <c r="I2545" s="128" t="s">
        <v>6244</v>
      </c>
      <c r="J2545" s="124"/>
      <c r="K2545" s="124"/>
      <c r="L2545" s="124"/>
      <c r="M2545" s="124"/>
      <c r="N2545" s="213">
        <v>0</v>
      </c>
      <c r="O2545" s="213">
        <v>31.97</v>
      </c>
      <c r="P2545" s="124" t="s">
        <v>1315</v>
      </c>
    </row>
    <row r="2546" spans="1:16" ht="51">
      <c r="A2546" s="266" t="s">
        <v>619</v>
      </c>
      <c r="B2546" s="124"/>
      <c r="C2546" s="125" t="s">
        <v>713</v>
      </c>
      <c r="D2546" s="119">
        <v>43164</v>
      </c>
      <c r="E2546" s="120" t="s">
        <v>6245</v>
      </c>
      <c r="F2546" s="120" t="s">
        <v>3</v>
      </c>
      <c r="G2546" s="120">
        <v>1602189</v>
      </c>
      <c r="H2546" s="124"/>
      <c r="I2546" s="128" t="s">
        <v>1377</v>
      </c>
      <c r="J2546" s="124"/>
      <c r="K2546" s="124"/>
      <c r="L2546" s="124"/>
      <c r="M2546" s="124"/>
      <c r="N2546" s="213">
        <v>0</v>
      </c>
      <c r="O2546" s="213">
        <v>1713</v>
      </c>
      <c r="P2546" s="124" t="s">
        <v>1315</v>
      </c>
    </row>
    <row r="2547" spans="1:16" ht="51">
      <c r="A2547" s="266" t="s">
        <v>619</v>
      </c>
      <c r="B2547" s="124"/>
      <c r="C2547" s="125" t="s">
        <v>713</v>
      </c>
      <c r="D2547" s="119">
        <v>43164</v>
      </c>
      <c r="E2547" s="120" t="s">
        <v>6246</v>
      </c>
      <c r="F2547" s="120" t="s">
        <v>3</v>
      </c>
      <c r="G2547" s="120">
        <v>1602196</v>
      </c>
      <c r="H2547" s="124"/>
      <c r="I2547" s="128" t="s">
        <v>6247</v>
      </c>
      <c r="J2547" s="124"/>
      <c r="K2547" s="124"/>
      <c r="L2547" s="124"/>
      <c r="M2547" s="124"/>
      <c r="N2547" s="213">
        <v>0</v>
      </c>
      <c r="O2547" s="213">
        <v>14601.82</v>
      </c>
      <c r="P2547" s="124" t="s">
        <v>1315</v>
      </c>
    </row>
    <row r="2548" spans="1:16" ht="38.25">
      <c r="A2548" s="266">
        <v>117</v>
      </c>
      <c r="B2548" s="124"/>
      <c r="C2548" s="125" t="s">
        <v>722</v>
      </c>
      <c r="D2548" s="119">
        <v>43164</v>
      </c>
      <c r="E2548" s="120" t="s">
        <v>6248</v>
      </c>
      <c r="F2548" s="120" t="s">
        <v>3</v>
      </c>
      <c r="G2548" s="120">
        <v>1602220</v>
      </c>
      <c r="H2548" s="124"/>
      <c r="I2548" s="128" t="s">
        <v>6249</v>
      </c>
      <c r="J2548" s="124"/>
      <c r="K2548" s="124"/>
      <c r="L2548" s="124"/>
      <c r="M2548" s="124"/>
      <c r="N2548" s="213">
        <v>0</v>
      </c>
      <c r="O2548" s="213">
        <v>97</v>
      </c>
      <c r="P2548" s="124" t="s">
        <v>1315</v>
      </c>
    </row>
    <row r="2549" spans="1:16" ht="38.25">
      <c r="A2549" s="266">
        <v>526</v>
      </c>
      <c r="B2549" s="124"/>
      <c r="C2549" s="125" t="s">
        <v>846</v>
      </c>
      <c r="D2549" s="119">
        <v>43164</v>
      </c>
      <c r="E2549" s="120" t="s">
        <v>6250</v>
      </c>
      <c r="F2549" s="120" t="s">
        <v>3</v>
      </c>
      <c r="G2549" s="120">
        <v>1602262</v>
      </c>
      <c r="H2549" s="124"/>
      <c r="I2549" s="128" t="s">
        <v>5805</v>
      </c>
      <c r="J2549" s="124"/>
      <c r="K2549" s="124"/>
      <c r="L2549" s="124"/>
      <c r="M2549" s="124"/>
      <c r="N2549" s="213">
        <v>0</v>
      </c>
      <c r="O2549" s="213">
        <v>30</v>
      </c>
      <c r="P2549" s="124" t="s">
        <v>1315</v>
      </c>
    </row>
    <row r="2550" spans="1:16" ht="51">
      <c r="A2550" s="266" t="s">
        <v>619</v>
      </c>
      <c r="B2550" s="124"/>
      <c r="C2550" s="125" t="s">
        <v>713</v>
      </c>
      <c r="D2550" s="119">
        <v>43164</v>
      </c>
      <c r="E2550" s="120" t="s">
        <v>6251</v>
      </c>
      <c r="F2550" s="120" t="s">
        <v>3</v>
      </c>
      <c r="G2550" s="120">
        <v>1602265</v>
      </c>
      <c r="H2550" s="124"/>
      <c r="I2550" s="128" t="s">
        <v>6252</v>
      </c>
      <c r="J2550" s="124"/>
      <c r="K2550" s="124"/>
      <c r="L2550" s="124"/>
      <c r="M2550" s="124"/>
      <c r="N2550" s="213">
        <v>0</v>
      </c>
      <c r="O2550" s="213">
        <v>8.31</v>
      </c>
      <c r="P2550" s="124" t="s">
        <v>1315</v>
      </c>
    </row>
    <row r="2551" spans="1:16" ht="51">
      <c r="A2551" s="266" t="s">
        <v>619</v>
      </c>
      <c r="B2551" s="124"/>
      <c r="C2551" s="125" t="s">
        <v>713</v>
      </c>
      <c r="D2551" s="119">
        <v>43164</v>
      </c>
      <c r="E2551" s="120" t="s">
        <v>6253</v>
      </c>
      <c r="F2551" s="120" t="s">
        <v>3</v>
      </c>
      <c r="G2551" s="120">
        <v>1602280</v>
      </c>
      <c r="H2551" s="124"/>
      <c r="I2551" s="128" t="s">
        <v>6254</v>
      </c>
      <c r="J2551" s="124"/>
      <c r="K2551" s="124"/>
      <c r="L2551" s="124"/>
      <c r="M2551" s="124"/>
      <c r="N2551" s="213">
        <v>0</v>
      </c>
      <c r="O2551" s="213">
        <v>3424.21</v>
      </c>
      <c r="P2551" s="124" t="s">
        <v>1315</v>
      </c>
    </row>
    <row r="2552" spans="1:16" ht="51">
      <c r="A2552" s="266" t="s">
        <v>619</v>
      </c>
      <c r="B2552" s="124"/>
      <c r="C2552" s="125" t="s">
        <v>713</v>
      </c>
      <c r="D2552" s="119">
        <v>43164</v>
      </c>
      <c r="E2552" s="120" t="s">
        <v>6255</v>
      </c>
      <c r="F2552" s="120" t="s">
        <v>3</v>
      </c>
      <c r="G2552" s="120">
        <v>1602286</v>
      </c>
      <c r="H2552" s="124"/>
      <c r="I2552" s="128" t="s">
        <v>6256</v>
      </c>
      <c r="J2552" s="124"/>
      <c r="K2552" s="124"/>
      <c r="L2552" s="124"/>
      <c r="M2552" s="124"/>
      <c r="N2552" s="213">
        <v>0</v>
      </c>
      <c r="O2552" s="213">
        <v>190</v>
      </c>
      <c r="P2552" s="124" t="s">
        <v>1315</v>
      </c>
    </row>
    <row r="2553" spans="1:16" ht="38.25">
      <c r="A2553" s="266">
        <v>291</v>
      </c>
      <c r="B2553" s="124"/>
      <c r="C2553" s="125" t="s">
        <v>794</v>
      </c>
      <c r="D2553" s="119">
        <v>43164</v>
      </c>
      <c r="E2553" s="120" t="s">
        <v>6257</v>
      </c>
      <c r="F2553" s="120" t="s">
        <v>3</v>
      </c>
      <c r="G2553" s="120">
        <v>1602291</v>
      </c>
      <c r="H2553" s="124"/>
      <c r="I2553" s="128" t="s">
        <v>6258</v>
      </c>
      <c r="J2553" s="124"/>
      <c r="K2553" s="124"/>
      <c r="L2553" s="124"/>
      <c r="M2553" s="124"/>
      <c r="N2553" s="213">
        <v>0</v>
      </c>
      <c r="O2553" s="213">
        <v>184</v>
      </c>
      <c r="P2553" s="124" t="s">
        <v>1315</v>
      </c>
    </row>
    <row r="2554" spans="1:16" ht="51">
      <c r="A2554" s="266" t="s">
        <v>619</v>
      </c>
      <c r="B2554" s="124"/>
      <c r="C2554" s="125" t="s">
        <v>713</v>
      </c>
      <c r="D2554" s="119">
        <v>43164</v>
      </c>
      <c r="E2554" s="120" t="s">
        <v>6259</v>
      </c>
      <c r="F2554" s="120" t="s">
        <v>3</v>
      </c>
      <c r="G2554" s="120">
        <v>1602311</v>
      </c>
      <c r="H2554" s="124"/>
      <c r="I2554" s="128" t="s">
        <v>6260</v>
      </c>
      <c r="J2554" s="124"/>
      <c r="K2554" s="124"/>
      <c r="L2554" s="124"/>
      <c r="M2554" s="124"/>
      <c r="N2554" s="213">
        <v>0</v>
      </c>
      <c r="O2554" s="213">
        <v>3500</v>
      </c>
      <c r="P2554" s="124" t="s">
        <v>1315</v>
      </c>
    </row>
    <row r="2555" spans="1:16" ht="51">
      <c r="A2555" s="266" t="s">
        <v>619</v>
      </c>
      <c r="B2555" s="124"/>
      <c r="C2555" s="125" t="s">
        <v>713</v>
      </c>
      <c r="D2555" s="119">
        <v>43164</v>
      </c>
      <c r="E2555" s="120" t="s">
        <v>6261</v>
      </c>
      <c r="F2555" s="120" t="s">
        <v>3</v>
      </c>
      <c r="G2555" s="120">
        <v>1602336</v>
      </c>
      <c r="H2555" s="124"/>
      <c r="I2555" s="128" t="s">
        <v>3387</v>
      </c>
      <c r="J2555" s="124"/>
      <c r="K2555" s="124"/>
      <c r="L2555" s="124"/>
      <c r="M2555" s="124"/>
      <c r="N2555" s="213">
        <v>0</v>
      </c>
      <c r="O2555" s="213">
        <v>800</v>
      </c>
      <c r="P2555" s="124" t="s">
        <v>1315</v>
      </c>
    </row>
    <row r="2556" spans="1:16" ht="51">
      <c r="A2556" s="266" t="s">
        <v>619</v>
      </c>
      <c r="B2556" s="124"/>
      <c r="C2556" s="125" t="s">
        <v>713</v>
      </c>
      <c r="D2556" s="119">
        <v>43164</v>
      </c>
      <c r="E2556" s="120" t="s">
        <v>6262</v>
      </c>
      <c r="F2556" s="120" t="s">
        <v>3</v>
      </c>
      <c r="G2556" s="120">
        <v>1602353</v>
      </c>
      <c r="H2556" s="124"/>
      <c r="I2556" s="128" t="s">
        <v>1380</v>
      </c>
      <c r="J2556" s="124"/>
      <c r="K2556" s="124"/>
      <c r="L2556" s="124"/>
      <c r="M2556" s="124"/>
      <c r="N2556" s="213">
        <v>0</v>
      </c>
      <c r="O2556" s="213">
        <v>1018</v>
      </c>
      <c r="P2556" s="124" t="s">
        <v>1315</v>
      </c>
    </row>
    <row r="2557" spans="1:16" ht="51">
      <c r="A2557" s="266">
        <v>234</v>
      </c>
      <c r="B2557" s="124"/>
      <c r="C2557" s="125" t="s">
        <v>124</v>
      </c>
      <c r="D2557" s="119">
        <v>43164</v>
      </c>
      <c r="E2557" s="120" t="s">
        <v>6263</v>
      </c>
      <c r="F2557" s="120" t="s">
        <v>3</v>
      </c>
      <c r="G2557" s="120">
        <v>1602354</v>
      </c>
      <c r="H2557" s="124"/>
      <c r="I2557" s="128" t="s">
        <v>6264</v>
      </c>
      <c r="J2557" s="124"/>
      <c r="K2557" s="124"/>
      <c r="L2557" s="124"/>
      <c r="M2557" s="124"/>
      <c r="N2557" s="213">
        <v>0</v>
      </c>
      <c r="O2557" s="213">
        <v>18</v>
      </c>
      <c r="P2557" s="124" t="s">
        <v>1315</v>
      </c>
    </row>
    <row r="2558" spans="1:16" ht="51">
      <c r="A2558" s="266">
        <v>680</v>
      </c>
      <c r="B2558" s="124"/>
      <c r="C2558" s="125" t="s">
        <v>866</v>
      </c>
      <c r="D2558" s="119">
        <v>43165</v>
      </c>
      <c r="E2558" s="120" t="s">
        <v>6265</v>
      </c>
      <c r="F2558" s="120" t="s">
        <v>3</v>
      </c>
      <c r="G2558" s="120">
        <v>1602584</v>
      </c>
      <c r="H2558" s="124"/>
      <c r="I2558" s="128" t="s">
        <v>6266</v>
      </c>
      <c r="J2558" s="124"/>
      <c r="K2558" s="124"/>
      <c r="L2558" s="124"/>
      <c r="M2558" s="124"/>
      <c r="N2558" s="213">
        <v>0</v>
      </c>
      <c r="O2558" s="213">
        <v>2250</v>
      </c>
      <c r="P2558" s="124" t="s">
        <v>1315</v>
      </c>
    </row>
    <row r="2559" spans="1:16" ht="51">
      <c r="A2559" s="266" t="s">
        <v>622</v>
      </c>
      <c r="B2559" s="124"/>
      <c r="C2559" s="125" t="s">
        <v>715</v>
      </c>
      <c r="D2559" s="119">
        <v>43165</v>
      </c>
      <c r="E2559" s="120" t="s">
        <v>6267</v>
      </c>
      <c r="F2559" s="120" t="s">
        <v>3</v>
      </c>
      <c r="G2559" s="120">
        <v>1602594</v>
      </c>
      <c r="H2559" s="124"/>
      <c r="I2559" s="128" t="s">
        <v>6268</v>
      </c>
      <c r="J2559" s="124"/>
      <c r="K2559" s="124"/>
      <c r="L2559" s="124"/>
      <c r="M2559" s="124"/>
      <c r="N2559" s="213">
        <v>0</v>
      </c>
      <c r="O2559" s="213">
        <v>27.18</v>
      </c>
      <c r="P2559" s="124" t="s">
        <v>1315</v>
      </c>
    </row>
    <row r="2560" spans="1:16" ht="63.75">
      <c r="A2560" s="266" t="s">
        <v>622</v>
      </c>
      <c r="B2560" s="124"/>
      <c r="C2560" s="125" t="s">
        <v>715</v>
      </c>
      <c r="D2560" s="119">
        <v>43165</v>
      </c>
      <c r="E2560" s="120" t="s">
        <v>6269</v>
      </c>
      <c r="F2560" s="120" t="s">
        <v>3</v>
      </c>
      <c r="G2560" s="120">
        <v>1602605</v>
      </c>
      <c r="H2560" s="124"/>
      <c r="I2560" s="128" t="s">
        <v>6270</v>
      </c>
      <c r="J2560" s="124"/>
      <c r="K2560" s="124"/>
      <c r="L2560" s="124"/>
      <c r="M2560" s="124"/>
      <c r="N2560" s="213">
        <v>0</v>
      </c>
      <c r="O2560" s="213">
        <v>18829</v>
      </c>
      <c r="P2560" s="124" t="s">
        <v>1315</v>
      </c>
    </row>
    <row r="2561" spans="1:16" ht="51">
      <c r="A2561" s="266">
        <v>46</v>
      </c>
      <c r="B2561" s="124"/>
      <c r="C2561" s="125" t="s">
        <v>698</v>
      </c>
      <c r="D2561" s="119">
        <v>43165</v>
      </c>
      <c r="E2561" s="120" t="s">
        <v>6271</v>
      </c>
      <c r="F2561" s="120" t="s">
        <v>3</v>
      </c>
      <c r="G2561" s="120">
        <v>1602621</v>
      </c>
      <c r="H2561" s="124"/>
      <c r="I2561" s="128" t="s">
        <v>6272</v>
      </c>
      <c r="J2561" s="124"/>
      <c r="K2561" s="124"/>
      <c r="L2561" s="124"/>
      <c r="M2561" s="124"/>
      <c r="N2561" s="213">
        <v>0</v>
      </c>
      <c r="O2561" s="213">
        <v>60000</v>
      </c>
      <c r="P2561" s="124" t="s">
        <v>1315</v>
      </c>
    </row>
    <row r="2562" spans="1:16" ht="63.75">
      <c r="A2562" s="266">
        <v>47</v>
      </c>
      <c r="B2562" s="124"/>
      <c r="C2562" s="125" t="s">
        <v>699</v>
      </c>
      <c r="D2562" s="119">
        <v>43165</v>
      </c>
      <c r="E2562" s="120" t="s">
        <v>6273</v>
      </c>
      <c r="F2562" s="120" t="s">
        <v>3</v>
      </c>
      <c r="G2562" s="120">
        <v>1602639</v>
      </c>
      <c r="H2562" s="124"/>
      <c r="I2562" s="128" t="s">
        <v>6274</v>
      </c>
      <c r="J2562" s="124"/>
      <c r="K2562" s="124"/>
      <c r="L2562" s="124"/>
      <c r="M2562" s="124"/>
      <c r="N2562" s="213">
        <v>0</v>
      </c>
      <c r="O2562" s="213">
        <v>469696.48</v>
      </c>
      <c r="P2562" s="124" t="s">
        <v>1315</v>
      </c>
    </row>
    <row r="2563" spans="1:16" ht="38.25">
      <c r="A2563" s="266">
        <v>206</v>
      </c>
      <c r="B2563" s="124"/>
      <c r="C2563" s="125" t="s">
        <v>758</v>
      </c>
      <c r="D2563" s="119">
        <v>43165</v>
      </c>
      <c r="E2563" s="120" t="s">
        <v>6275</v>
      </c>
      <c r="F2563" s="120" t="s">
        <v>3</v>
      </c>
      <c r="G2563" s="120">
        <v>1602645</v>
      </c>
      <c r="H2563" s="124"/>
      <c r="I2563" s="128" t="s">
        <v>6276</v>
      </c>
      <c r="J2563" s="124"/>
      <c r="K2563" s="124"/>
      <c r="L2563" s="124"/>
      <c r="M2563" s="124"/>
      <c r="N2563" s="213">
        <v>0</v>
      </c>
      <c r="O2563" s="213">
        <v>698885.1</v>
      </c>
      <c r="P2563" s="124" t="s">
        <v>1315</v>
      </c>
    </row>
    <row r="2564" spans="1:16" ht="63.75">
      <c r="A2564" s="266" t="s">
        <v>619</v>
      </c>
      <c r="B2564" s="124"/>
      <c r="C2564" s="125" t="s">
        <v>713</v>
      </c>
      <c r="D2564" s="119">
        <v>43165</v>
      </c>
      <c r="E2564" s="120" t="s">
        <v>6277</v>
      </c>
      <c r="F2564" s="120" t="s">
        <v>3</v>
      </c>
      <c r="G2564" s="120">
        <v>1602657</v>
      </c>
      <c r="H2564" s="124"/>
      <c r="I2564" s="128" t="s">
        <v>6278</v>
      </c>
      <c r="J2564" s="124"/>
      <c r="K2564" s="124"/>
      <c r="L2564" s="124"/>
      <c r="M2564" s="124"/>
      <c r="N2564" s="213">
        <v>0</v>
      </c>
      <c r="O2564" s="213">
        <v>44632.83</v>
      </c>
      <c r="P2564" s="124" t="s">
        <v>1315</v>
      </c>
    </row>
    <row r="2565" spans="1:16" ht="63.75">
      <c r="A2565" s="266">
        <v>20</v>
      </c>
      <c r="B2565" s="124"/>
      <c r="C2565" s="125" t="s">
        <v>693</v>
      </c>
      <c r="D2565" s="119">
        <v>43165</v>
      </c>
      <c r="E2565" s="120" t="s">
        <v>6279</v>
      </c>
      <c r="F2565" s="120" t="s">
        <v>3</v>
      </c>
      <c r="G2565" s="120">
        <v>1602501</v>
      </c>
      <c r="H2565" s="124"/>
      <c r="I2565" s="128" t="s">
        <v>6280</v>
      </c>
      <c r="J2565" s="124"/>
      <c r="K2565" s="124"/>
      <c r="L2565" s="124"/>
      <c r="M2565" s="124"/>
      <c r="N2565" s="213">
        <v>0</v>
      </c>
      <c r="O2565" s="213">
        <v>78</v>
      </c>
      <c r="P2565" s="124" t="s">
        <v>1315</v>
      </c>
    </row>
    <row r="2566" spans="1:16" ht="51">
      <c r="A2566" s="266">
        <v>47</v>
      </c>
      <c r="B2566" s="124"/>
      <c r="C2566" s="125" t="s">
        <v>699</v>
      </c>
      <c r="D2566" s="119">
        <v>43165</v>
      </c>
      <c r="E2566" s="120" t="s">
        <v>6281</v>
      </c>
      <c r="F2566" s="120" t="s">
        <v>3</v>
      </c>
      <c r="G2566" s="120">
        <v>1602566</v>
      </c>
      <c r="H2566" s="124"/>
      <c r="I2566" s="128" t="s">
        <v>6282</v>
      </c>
      <c r="J2566" s="124"/>
      <c r="K2566" s="124"/>
      <c r="L2566" s="124"/>
      <c r="M2566" s="124"/>
      <c r="N2566" s="213">
        <v>0</v>
      </c>
      <c r="O2566" s="213">
        <v>998</v>
      </c>
      <c r="P2566" s="124" t="s">
        <v>1315</v>
      </c>
    </row>
    <row r="2567" spans="1:16" ht="38.25">
      <c r="A2567" s="266">
        <v>20</v>
      </c>
      <c r="B2567" s="124"/>
      <c r="C2567" s="125" t="s">
        <v>693</v>
      </c>
      <c r="D2567" s="119">
        <v>43165</v>
      </c>
      <c r="E2567" s="120" t="s">
        <v>6283</v>
      </c>
      <c r="F2567" s="120" t="s">
        <v>3</v>
      </c>
      <c r="G2567" s="120">
        <v>1602578</v>
      </c>
      <c r="H2567" s="124"/>
      <c r="I2567" s="128" t="s">
        <v>6284</v>
      </c>
      <c r="J2567" s="124"/>
      <c r="K2567" s="124"/>
      <c r="L2567" s="124"/>
      <c r="M2567" s="124"/>
      <c r="N2567" s="213">
        <v>0</v>
      </c>
      <c r="O2567" s="213">
        <v>0.5</v>
      </c>
      <c r="P2567" s="124" t="s">
        <v>1315</v>
      </c>
    </row>
    <row r="2568" spans="1:16" ht="63.75">
      <c r="A2568" s="266">
        <v>159</v>
      </c>
      <c r="B2568" s="124"/>
      <c r="C2568" s="125" t="s">
        <v>747</v>
      </c>
      <c r="D2568" s="119">
        <v>43165</v>
      </c>
      <c r="E2568" s="120" t="s">
        <v>6285</v>
      </c>
      <c r="F2568" s="120" t="s">
        <v>3</v>
      </c>
      <c r="G2568" s="120">
        <v>1602586</v>
      </c>
      <c r="H2568" s="124"/>
      <c r="I2568" s="128" t="s">
        <v>6286</v>
      </c>
      <c r="J2568" s="124"/>
      <c r="K2568" s="124"/>
      <c r="L2568" s="124"/>
      <c r="M2568" s="124"/>
      <c r="N2568" s="213">
        <v>0</v>
      </c>
      <c r="O2568" s="213">
        <v>3341.75</v>
      </c>
      <c r="P2568" s="124" t="s">
        <v>1315</v>
      </c>
    </row>
    <row r="2569" spans="1:16" ht="51">
      <c r="A2569" s="266" t="s">
        <v>619</v>
      </c>
      <c r="B2569" s="124"/>
      <c r="C2569" s="125" t="s">
        <v>713</v>
      </c>
      <c r="D2569" s="119">
        <v>43165</v>
      </c>
      <c r="E2569" s="120" t="s">
        <v>6287</v>
      </c>
      <c r="F2569" s="120" t="s">
        <v>3</v>
      </c>
      <c r="G2569" s="120">
        <v>1602603</v>
      </c>
      <c r="H2569" s="124"/>
      <c r="I2569" s="128" t="s">
        <v>5565</v>
      </c>
      <c r="J2569" s="124"/>
      <c r="K2569" s="124"/>
      <c r="L2569" s="124"/>
      <c r="M2569" s="124"/>
      <c r="N2569" s="213">
        <v>0</v>
      </c>
      <c r="O2569" s="213">
        <v>150</v>
      </c>
      <c r="P2569" s="124" t="s">
        <v>1315</v>
      </c>
    </row>
    <row r="2570" spans="1:16" ht="51">
      <c r="A2570" s="266">
        <v>20</v>
      </c>
      <c r="B2570" s="124"/>
      <c r="C2570" s="125" t="s">
        <v>693</v>
      </c>
      <c r="D2570" s="119">
        <v>43165</v>
      </c>
      <c r="E2570" s="120" t="s">
        <v>6289</v>
      </c>
      <c r="F2570" s="120" t="s">
        <v>3</v>
      </c>
      <c r="G2570" s="120">
        <v>1602635</v>
      </c>
      <c r="H2570" s="124"/>
      <c r="I2570" s="128" t="s">
        <v>6290</v>
      </c>
      <c r="J2570" s="124"/>
      <c r="K2570" s="124"/>
      <c r="L2570" s="124"/>
      <c r="M2570" s="124"/>
      <c r="N2570" s="213">
        <v>0</v>
      </c>
      <c r="O2570" s="213">
        <v>845</v>
      </c>
      <c r="P2570" s="124" t="s">
        <v>1315</v>
      </c>
    </row>
    <row r="2571" spans="1:16" ht="51">
      <c r="A2571" s="266">
        <v>20</v>
      </c>
      <c r="B2571" s="124"/>
      <c r="C2571" s="125" t="s">
        <v>693</v>
      </c>
      <c r="D2571" s="119">
        <v>43165</v>
      </c>
      <c r="E2571" s="120" t="s">
        <v>6291</v>
      </c>
      <c r="F2571" s="120" t="s">
        <v>3</v>
      </c>
      <c r="G2571" s="120">
        <v>1602638</v>
      </c>
      <c r="H2571" s="124"/>
      <c r="I2571" s="128" t="s">
        <v>6290</v>
      </c>
      <c r="J2571" s="124"/>
      <c r="K2571" s="124"/>
      <c r="L2571" s="124"/>
      <c r="M2571" s="124"/>
      <c r="N2571" s="213">
        <v>0</v>
      </c>
      <c r="O2571" s="213">
        <v>845</v>
      </c>
      <c r="P2571" s="124" t="s">
        <v>1315</v>
      </c>
    </row>
    <row r="2572" spans="1:16" ht="51">
      <c r="A2572" s="266">
        <v>86</v>
      </c>
      <c r="B2572" s="124"/>
      <c r="C2572" s="125" t="s">
        <v>710</v>
      </c>
      <c r="D2572" s="119">
        <v>43165</v>
      </c>
      <c r="E2572" s="120" t="s">
        <v>6292</v>
      </c>
      <c r="F2572" s="120" t="s">
        <v>3</v>
      </c>
      <c r="G2572" s="120">
        <v>1602654</v>
      </c>
      <c r="H2572" s="124"/>
      <c r="I2572" s="128" t="s">
        <v>6293</v>
      </c>
      <c r="J2572" s="124"/>
      <c r="K2572" s="124"/>
      <c r="L2572" s="124"/>
      <c r="M2572" s="124"/>
      <c r="N2572" s="213">
        <v>0</v>
      </c>
      <c r="O2572" s="213">
        <v>11.7</v>
      </c>
      <c r="P2572" s="124" t="s">
        <v>1315</v>
      </c>
    </row>
    <row r="2573" spans="1:16" ht="51">
      <c r="A2573" s="266" t="s">
        <v>619</v>
      </c>
      <c r="B2573" s="124"/>
      <c r="C2573" s="125" t="s">
        <v>713</v>
      </c>
      <c r="D2573" s="119">
        <v>43165</v>
      </c>
      <c r="E2573" s="120" t="s">
        <v>6294</v>
      </c>
      <c r="F2573" s="120" t="s">
        <v>3</v>
      </c>
      <c r="G2573" s="120">
        <v>1602660</v>
      </c>
      <c r="H2573" s="124"/>
      <c r="I2573" s="128" t="s">
        <v>6295</v>
      </c>
      <c r="J2573" s="124"/>
      <c r="K2573" s="124"/>
      <c r="L2573" s="124"/>
      <c r="M2573" s="124"/>
      <c r="N2573" s="213">
        <v>0</v>
      </c>
      <c r="O2573" s="213">
        <v>140</v>
      </c>
      <c r="P2573" s="124" t="s">
        <v>1315</v>
      </c>
    </row>
    <row r="2574" spans="1:16" ht="63.75">
      <c r="A2574" s="266" t="s">
        <v>619</v>
      </c>
      <c r="B2574" s="124"/>
      <c r="C2574" s="125" t="s">
        <v>713</v>
      </c>
      <c r="D2574" s="119">
        <v>43165</v>
      </c>
      <c r="E2574" s="120" t="s">
        <v>6296</v>
      </c>
      <c r="F2574" s="120" t="s">
        <v>3</v>
      </c>
      <c r="G2574" s="120">
        <v>1602667</v>
      </c>
      <c r="H2574" s="124"/>
      <c r="I2574" s="128" t="s">
        <v>6297</v>
      </c>
      <c r="J2574" s="124"/>
      <c r="K2574" s="124"/>
      <c r="L2574" s="124"/>
      <c r="M2574" s="124"/>
      <c r="N2574" s="213">
        <v>0</v>
      </c>
      <c r="O2574" s="213">
        <v>724.96</v>
      </c>
      <c r="P2574" s="124" t="s">
        <v>1315</v>
      </c>
    </row>
    <row r="2575" spans="1:16" ht="38.25">
      <c r="A2575" s="266">
        <v>20</v>
      </c>
      <c r="B2575" s="124"/>
      <c r="C2575" s="125" t="s">
        <v>693</v>
      </c>
      <c r="D2575" s="119">
        <v>43165</v>
      </c>
      <c r="E2575" s="120" t="s">
        <v>6298</v>
      </c>
      <c r="F2575" s="120" t="s">
        <v>3</v>
      </c>
      <c r="G2575" s="120">
        <v>1602709</v>
      </c>
      <c r="H2575" s="124"/>
      <c r="I2575" s="128" t="s">
        <v>6299</v>
      </c>
      <c r="J2575" s="124"/>
      <c r="K2575" s="124"/>
      <c r="L2575" s="124"/>
      <c r="M2575" s="124"/>
      <c r="N2575" s="213">
        <v>0</v>
      </c>
      <c r="O2575" s="213">
        <v>164</v>
      </c>
      <c r="P2575" s="124" t="s">
        <v>1315</v>
      </c>
    </row>
    <row r="2576" spans="1:16" ht="51">
      <c r="A2576" s="266">
        <v>46</v>
      </c>
      <c r="B2576" s="124"/>
      <c r="C2576" s="125" t="s">
        <v>698</v>
      </c>
      <c r="D2576" s="119">
        <v>43165</v>
      </c>
      <c r="E2576" s="120" t="s">
        <v>6300</v>
      </c>
      <c r="F2576" s="120" t="s">
        <v>3</v>
      </c>
      <c r="G2576" s="120">
        <v>1602736</v>
      </c>
      <c r="H2576" s="124"/>
      <c r="I2576" s="128" t="s">
        <v>6301</v>
      </c>
      <c r="J2576" s="124"/>
      <c r="K2576" s="124"/>
      <c r="L2576" s="124"/>
      <c r="M2576" s="124"/>
      <c r="N2576" s="213">
        <v>0</v>
      </c>
      <c r="O2576" s="213">
        <v>180</v>
      </c>
      <c r="P2576" s="124" t="s">
        <v>1315</v>
      </c>
    </row>
    <row r="2577" spans="1:16" ht="38.25">
      <c r="A2577" s="266">
        <v>46</v>
      </c>
      <c r="B2577" s="124"/>
      <c r="C2577" s="125" t="s">
        <v>698</v>
      </c>
      <c r="D2577" s="119">
        <v>43165</v>
      </c>
      <c r="E2577" s="120" t="s">
        <v>6302</v>
      </c>
      <c r="F2577" s="120" t="s">
        <v>3</v>
      </c>
      <c r="G2577" s="120">
        <v>1602737</v>
      </c>
      <c r="H2577" s="124"/>
      <c r="I2577" s="128" t="s">
        <v>6303</v>
      </c>
      <c r="J2577" s="124"/>
      <c r="K2577" s="124"/>
      <c r="L2577" s="124"/>
      <c r="M2577" s="124"/>
      <c r="N2577" s="213">
        <v>0</v>
      </c>
      <c r="O2577" s="213">
        <v>72.11</v>
      </c>
      <c r="P2577" s="124" t="s">
        <v>1315</v>
      </c>
    </row>
    <row r="2578" spans="1:16" ht="51">
      <c r="A2578" s="266">
        <v>163</v>
      </c>
      <c r="B2578" s="124"/>
      <c r="C2578" s="125" t="s">
        <v>748</v>
      </c>
      <c r="D2578" s="119">
        <v>43165</v>
      </c>
      <c r="E2578" s="120" t="s">
        <v>6304</v>
      </c>
      <c r="F2578" s="120" t="s">
        <v>3</v>
      </c>
      <c r="G2578" s="120">
        <v>1602739</v>
      </c>
      <c r="H2578" s="124"/>
      <c r="I2578" s="128" t="s">
        <v>6305</v>
      </c>
      <c r="J2578" s="124"/>
      <c r="K2578" s="124"/>
      <c r="L2578" s="124"/>
      <c r="M2578" s="124"/>
      <c r="N2578" s="213">
        <v>0</v>
      </c>
      <c r="O2578" s="213">
        <v>3632.45</v>
      </c>
      <c r="P2578" s="124" t="s">
        <v>1315</v>
      </c>
    </row>
    <row r="2579" spans="1:16" ht="38.25">
      <c r="A2579" s="266">
        <v>46</v>
      </c>
      <c r="B2579" s="124"/>
      <c r="C2579" s="125" t="s">
        <v>698</v>
      </c>
      <c r="D2579" s="119">
        <v>43165</v>
      </c>
      <c r="E2579" s="120" t="s">
        <v>6306</v>
      </c>
      <c r="F2579" s="120" t="s">
        <v>3</v>
      </c>
      <c r="G2579" s="120">
        <v>1602740</v>
      </c>
      <c r="H2579" s="124"/>
      <c r="I2579" s="128" t="s">
        <v>6303</v>
      </c>
      <c r="J2579" s="124"/>
      <c r="K2579" s="124"/>
      <c r="L2579" s="124"/>
      <c r="M2579" s="124"/>
      <c r="N2579" s="213">
        <v>0</v>
      </c>
      <c r="O2579" s="213">
        <v>1549</v>
      </c>
      <c r="P2579" s="124" t="s">
        <v>1315</v>
      </c>
    </row>
    <row r="2580" spans="1:16" ht="38.25">
      <c r="A2580" s="266">
        <v>70</v>
      </c>
      <c r="B2580" s="124"/>
      <c r="C2580" s="125" t="s">
        <v>705</v>
      </c>
      <c r="D2580" s="119">
        <v>43165</v>
      </c>
      <c r="E2580" s="120" t="s">
        <v>6307</v>
      </c>
      <c r="F2580" s="120" t="s">
        <v>3</v>
      </c>
      <c r="G2580" s="120">
        <v>1602746</v>
      </c>
      <c r="H2580" s="124"/>
      <c r="I2580" s="128" t="s">
        <v>6308</v>
      </c>
      <c r="J2580" s="124"/>
      <c r="K2580" s="124"/>
      <c r="L2580" s="124"/>
      <c r="M2580" s="124"/>
      <c r="N2580" s="213">
        <v>0</v>
      </c>
      <c r="O2580" s="213">
        <v>12</v>
      </c>
      <c r="P2580" s="124" t="s">
        <v>6020</v>
      </c>
    </row>
    <row r="2581" spans="1:16" ht="38.25">
      <c r="A2581" s="266">
        <v>70</v>
      </c>
      <c r="B2581" s="124"/>
      <c r="C2581" s="125" t="s">
        <v>705</v>
      </c>
      <c r="D2581" s="119">
        <v>43165</v>
      </c>
      <c r="E2581" s="120" t="s">
        <v>6309</v>
      </c>
      <c r="F2581" s="120" t="s">
        <v>3</v>
      </c>
      <c r="G2581" s="120">
        <v>1602747</v>
      </c>
      <c r="H2581" s="124"/>
      <c r="I2581" s="128" t="s">
        <v>6310</v>
      </c>
      <c r="J2581" s="124"/>
      <c r="K2581" s="124"/>
      <c r="L2581" s="124"/>
      <c r="M2581" s="124"/>
      <c r="N2581" s="213">
        <v>0</v>
      </c>
      <c r="O2581" s="213">
        <v>12</v>
      </c>
      <c r="P2581" s="124" t="s">
        <v>6020</v>
      </c>
    </row>
    <row r="2582" spans="1:16" ht="38.25">
      <c r="A2582" s="266">
        <v>70</v>
      </c>
      <c r="B2582" s="124"/>
      <c r="C2582" s="125" t="s">
        <v>705</v>
      </c>
      <c r="D2582" s="119">
        <v>43165</v>
      </c>
      <c r="E2582" s="120" t="s">
        <v>6311</v>
      </c>
      <c r="F2582" s="120" t="s">
        <v>3</v>
      </c>
      <c r="G2582" s="120">
        <v>1602748</v>
      </c>
      <c r="H2582" s="124"/>
      <c r="I2582" s="128" t="s">
        <v>6312</v>
      </c>
      <c r="J2582" s="124"/>
      <c r="K2582" s="124"/>
      <c r="L2582" s="124"/>
      <c r="M2582" s="124"/>
      <c r="N2582" s="213">
        <v>0</v>
      </c>
      <c r="O2582" s="213">
        <v>12</v>
      </c>
      <c r="P2582" s="124" t="s">
        <v>6020</v>
      </c>
    </row>
    <row r="2583" spans="1:16" ht="51">
      <c r="A2583" s="266">
        <v>212</v>
      </c>
      <c r="B2583" s="124"/>
      <c r="C2583" s="125" t="s">
        <v>761</v>
      </c>
      <c r="D2583" s="119">
        <v>43165</v>
      </c>
      <c r="E2583" s="120" t="s">
        <v>6313</v>
      </c>
      <c r="F2583" s="120" t="s">
        <v>3</v>
      </c>
      <c r="G2583" s="120">
        <v>1602755</v>
      </c>
      <c r="H2583" s="124"/>
      <c r="I2583" s="128" t="s">
        <v>6314</v>
      </c>
      <c r="J2583" s="124"/>
      <c r="K2583" s="124"/>
      <c r="L2583" s="124"/>
      <c r="M2583" s="124"/>
      <c r="N2583" s="213">
        <v>0</v>
      </c>
      <c r="O2583" s="213">
        <v>3000</v>
      </c>
      <c r="P2583" s="124" t="s">
        <v>1315</v>
      </c>
    </row>
    <row r="2584" spans="1:16" ht="51">
      <c r="A2584" s="266" t="s">
        <v>619</v>
      </c>
      <c r="B2584" s="124"/>
      <c r="C2584" s="125" t="s">
        <v>713</v>
      </c>
      <c r="D2584" s="119">
        <v>43165</v>
      </c>
      <c r="E2584" s="120" t="s">
        <v>6315</v>
      </c>
      <c r="F2584" s="120" t="s">
        <v>3</v>
      </c>
      <c r="G2584" s="120">
        <v>1602787</v>
      </c>
      <c r="H2584" s="124"/>
      <c r="I2584" s="128" t="s">
        <v>6006</v>
      </c>
      <c r="J2584" s="124"/>
      <c r="K2584" s="124"/>
      <c r="L2584" s="124"/>
      <c r="M2584" s="124"/>
      <c r="N2584" s="213">
        <v>0</v>
      </c>
      <c r="O2584" s="213">
        <v>1150.5999999999999</v>
      </c>
      <c r="P2584" s="124" t="s">
        <v>1315</v>
      </c>
    </row>
    <row r="2585" spans="1:16" ht="51">
      <c r="A2585" s="266" t="s">
        <v>619</v>
      </c>
      <c r="B2585" s="124"/>
      <c r="C2585" s="125" t="s">
        <v>713</v>
      </c>
      <c r="D2585" s="119">
        <v>43165</v>
      </c>
      <c r="E2585" s="120" t="s">
        <v>6316</v>
      </c>
      <c r="F2585" s="120" t="s">
        <v>3</v>
      </c>
      <c r="G2585" s="120">
        <v>1602802</v>
      </c>
      <c r="H2585" s="124"/>
      <c r="I2585" s="128" t="s">
        <v>6317</v>
      </c>
      <c r="J2585" s="124"/>
      <c r="K2585" s="124"/>
      <c r="L2585" s="124"/>
      <c r="M2585" s="124"/>
      <c r="N2585" s="213">
        <v>0</v>
      </c>
      <c r="O2585" s="213">
        <v>37.4</v>
      </c>
      <c r="P2585" s="124" t="s">
        <v>6020</v>
      </c>
    </row>
    <row r="2586" spans="1:16" ht="51">
      <c r="A2586" s="266">
        <v>70</v>
      </c>
      <c r="B2586" s="124"/>
      <c r="C2586" s="125" t="s">
        <v>705</v>
      </c>
      <c r="D2586" s="119">
        <v>43166</v>
      </c>
      <c r="E2586" s="120" t="s">
        <v>6318</v>
      </c>
      <c r="F2586" s="120" t="s">
        <v>3</v>
      </c>
      <c r="G2586" s="120">
        <v>1602946</v>
      </c>
      <c r="H2586" s="124"/>
      <c r="I2586" s="128" t="s">
        <v>6319</v>
      </c>
      <c r="J2586" s="124"/>
      <c r="K2586" s="124"/>
      <c r="L2586" s="124"/>
      <c r="M2586" s="124"/>
      <c r="N2586" s="213">
        <v>0</v>
      </c>
      <c r="O2586" s="213">
        <v>1</v>
      </c>
      <c r="P2586" s="124" t="s">
        <v>1315</v>
      </c>
    </row>
    <row r="2587" spans="1:16" ht="63.75">
      <c r="A2587" s="266" t="s">
        <v>619</v>
      </c>
      <c r="B2587" s="124"/>
      <c r="C2587" s="125" t="s">
        <v>713</v>
      </c>
      <c r="D2587" s="119">
        <v>43166</v>
      </c>
      <c r="E2587" s="120" t="s">
        <v>6320</v>
      </c>
      <c r="F2587" s="120" t="s">
        <v>3</v>
      </c>
      <c r="G2587" s="120">
        <v>1602948</v>
      </c>
      <c r="H2587" s="124"/>
      <c r="I2587" s="128" t="s">
        <v>6321</v>
      </c>
      <c r="J2587" s="124"/>
      <c r="K2587" s="124"/>
      <c r="L2587" s="124"/>
      <c r="M2587" s="124"/>
      <c r="N2587" s="213">
        <v>0</v>
      </c>
      <c r="O2587" s="213">
        <v>8863.91</v>
      </c>
      <c r="P2587" s="124" t="s">
        <v>1315</v>
      </c>
    </row>
    <row r="2588" spans="1:16" ht="63.75">
      <c r="A2588" s="266">
        <v>342</v>
      </c>
      <c r="B2588" s="124"/>
      <c r="C2588" s="125" t="s">
        <v>816</v>
      </c>
      <c r="D2588" s="119">
        <v>43166</v>
      </c>
      <c r="E2588" s="120" t="s">
        <v>6322</v>
      </c>
      <c r="F2588" s="120" t="s">
        <v>3</v>
      </c>
      <c r="G2588" s="120">
        <v>1603002</v>
      </c>
      <c r="H2588" s="124"/>
      <c r="I2588" s="128" t="s">
        <v>6323</v>
      </c>
      <c r="J2588" s="124"/>
      <c r="K2588" s="124"/>
      <c r="L2588" s="124"/>
      <c r="M2588" s="124"/>
      <c r="N2588" s="213">
        <v>0</v>
      </c>
      <c r="O2588" s="213">
        <v>140</v>
      </c>
      <c r="P2588" s="124" t="s">
        <v>1315</v>
      </c>
    </row>
    <row r="2589" spans="1:16" ht="51">
      <c r="A2589" s="266">
        <v>680</v>
      </c>
      <c r="B2589" s="124"/>
      <c r="C2589" s="125" t="s">
        <v>866</v>
      </c>
      <c r="D2589" s="119">
        <v>43166</v>
      </c>
      <c r="E2589" s="120" t="s">
        <v>6324</v>
      </c>
      <c r="F2589" s="120" t="s">
        <v>3</v>
      </c>
      <c r="G2589" s="120">
        <v>1603027</v>
      </c>
      <c r="H2589" s="124"/>
      <c r="I2589" s="128" t="s">
        <v>6325</v>
      </c>
      <c r="J2589" s="124"/>
      <c r="K2589" s="124"/>
      <c r="L2589" s="124"/>
      <c r="M2589" s="124"/>
      <c r="N2589" s="213">
        <v>0</v>
      </c>
      <c r="O2589" s="213">
        <v>648.70000000000005</v>
      </c>
      <c r="P2589" s="124" t="s">
        <v>1315</v>
      </c>
    </row>
    <row r="2590" spans="1:16" ht="51">
      <c r="A2590" s="266">
        <v>680</v>
      </c>
      <c r="B2590" s="124"/>
      <c r="C2590" s="125" t="s">
        <v>866</v>
      </c>
      <c r="D2590" s="119">
        <v>43166</v>
      </c>
      <c r="E2590" s="120" t="s">
        <v>6326</v>
      </c>
      <c r="F2590" s="120" t="s">
        <v>3</v>
      </c>
      <c r="G2590" s="120">
        <v>1603030</v>
      </c>
      <c r="H2590" s="124"/>
      <c r="I2590" s="128" t="s">
        <v>6327</v>
      </c>
      <c r="J2590" s="124"/>
      <c r="K2590" s="124"/>
      <c r="L2590" s="124"/>
      <c r="M2590" s="124"/>
      <c r="N2590" s="213">
        <v>0</v>
      </c>
      <c r="O2590" s="213">
        <v>4795.2</v>
      </c>
      <c r="P2590" s="124" t="s">
        <v>1315</v>
      </c>
    </row>
    <row r="2591" spans="1:16" ht="51">
      <c r="A2591" s="266">
        <v>680</v>
      </c>
      <c r="B2591" s="124"/>
      <c r="C2591" s="125" t="s">
        <v>866</v>
      </c>
      <c r="D2591" s="119">
        <v>43166</v>
      </c>
      <c r="E2591" s="120" t="s">
        <v>6328</v>
      </c>
      <c r="F2591" s="120" t="s">
        <v>3</v>
      </c>
      <c r="G2591" s="120">
        <v>1603033</v>
      </c>
      <c r="H2591" s="124"/>
      <c r="I2591" s="128" t="s">
        <v>6329</v>
      </c>
      <c r="J2591" s="124"/>
      <c r="K2591" s="124"/>
      <c r="L2591" s="124"/>
      <c r="M2591" s="124"/>
      <c r="N2591" s="213">
        <v>0</v>
      </c>
      <c r="O2591" s="213">
        <v>385.7</v>
      </c>
      <c r="P2591" s="124" t="s">
        <v>1315</v>
      </c>
    </row>
    <row r="2592" spans="1:16" ht="51">
      <c r="A2592" s="266">
        <v>680</v>
      </c>
      <c r="B2592" s="124"/>
      <c r="C2592" s="125" t="s">
        <v>866</v>
      </c>
      <c r="D2592" s="119">
        <v>43166</v>
      </c>
      <c r="E2592" s="120" t="s">
        <v>6330</v>
      </c>
      <c r="F2592" s="120" t="s">
        <v>3</v>
      </c>
      <c r="G2592" s="120">
        <v>1603036</v>
      </c>
      <c r="H2592" s="124"/>
      <c r="I2592" s="128" t="s">
        <v>6331</v>
      </c>
      <c r="J2592" s="124"/>
      <c r="K2592" s="124"/>
      <c r="L2592" s="124"/>
      <c r="M2592" s="124"/>
      <c r="N2592" s="213">
        <v>0</v>
      </c>
      <c r="O2592" s="213">
        <v>13466.94</v>
      </c>
      <c r="P2592" s="124" t="s">
        <v>1315</v>
      </c>
    </row>
    <row r="2593" spans="1:16" ht="63.75">
      <c r="A2593" s="266">
        <v>223</v>
      </c>
      <c r="B2593" s="124"/>
      <c r="C2593" s="125" t="s">
        <v>765</v>
      </c>
      <c r="D2593" s="119">
        <v>43166</v>
      </c>
      <c r="E2593" s="120" t="s">
        <v>6332</v>
      </c>
      <c r="F2593" s="120" t="s">
        <v>3</v>
      </c>
      <c r="G2593" s="120">
        <v>1603038</v>
      </c>
      <c r="H2593" s="124"/>
      <c r="I2593" s="128" t="s">
        <v>6333</v>
      </c>
      <c r="J2593" s="124"/>
      <c r="K2593" s="124"/>
      <c r="L2593" s="124"/>
      <c r="M2593" s="124"/>
      <c r="N2593" s="213">
        <v>0</v>
      </c>
      <c r="O2593" s="213">
        <v>3015.43</v>
      </c>
      <c r="P2593" s="124" t="s">
        <v>1315</v>
      </c>
    </row>
    <row r="2594" spans="1:16" ht="51">
      <c r="A2594" s="266">
        <v>680</v>
      </c>
      <c r="B2594" s="124"/>
      <c r="C2594" s="125" t="s">
        <v>866</v>
      </c>
      <c r="D2594" s="119">
        <v>43166</v>
      </c>
      <c r="E2594" s="120" t="s">
        <v>6334</v>
      </c>
      <c r="F2594" s="120" t="s">
        <v>3</v>
      </c>
      <c r="G2594" s="120">
        <v>1603039</v>
      </c>
      <c r="H2594" s="124"/>
      <c r="I2594" s="128" t="s">
        <v>6335</v>
      </c>
      <c r="J2594" s="124"/>
      <c r="K2594" s="124"/>
      <c r="L2594" s="124"/>
      <c r="M2594" s="124"/>
      <c r="N2594" s="213">
        <v>0</v>
      </c>
      <c r="O2594" s="213">
        <v>1129.74</v>
      </c>
      <c r="P2594" s="124" t="s">
        <v>1315</v>
      </c>
    </row>
    <row r="2595" spans="1:16" ht="51">
      <c r="A2595" s="266">
        <v>680</v>
      </c>
      <c r="B2595" s="124"/>
      <c r="C2595" s="125" t="s">
        <v>866</v>
      </c>
      <c r="D2595" s="119">
        <v>43166</v>
      </c>
      <c r="E2595" s="120" t="s">
        <v>6336</v>
      </c>
      <c r="F2595" s="120" t="s">
        <v>3</v>
      </c>
      <c r="G2595" s="120">
        <v>1603042</v>
      </c>
      <c r="H2595" s="124"/>
      <c r="I2595" s="128" t="s">
        <v>6337</v>
      </c>
      <c r="J2595" s="124"/>
      <c r="K2595" s="124"/>
      <c r="L2595" s="124"/>
      <c r="M2595" s="124"/>
      <c r="N2595" s="213">
        <v>0</v>
      </c>
      <c r="O2595" s="213">
        <v>39912.92</v>
      </c>
      <c r="P2595" s="124" t="s">
        <v>1315</v>
      </c>
    </row>
    <row r="2596" spans="1:16" ht="51">
      <c r="A2596" s="266">
        <v>680</v>
      </c>
      <c r="B2596" s="124"/>
      <c r="C2596" s="125" t="s">
        <v>866</v>
      </c>
      <c r="D2596" s="119">
        <v>43166</v>
      </c>
      <c r="E2596" s="120" t="s">
        <v>6338</v>
      </c>
      <c r="F2596" s="120" t="s">
        <v>3</v>
      </c>
      <c r="G2596" s="120">
        <v>1603043</v>
      </c>
      <c r="H2596" s="124"/>
      <c r="I2596" s="128" t="s">
        <v>6339</v>
      </c>
      <c r="J2596" s="124"/>
      <c r="K2596" s="124"/>
      <c r="L2596" s="124"/>
      <c r="M2596" s="124"/>
      <c r="N2596" s="213">
        <v>0</v>
      </c>
      <c r="O2596" s="213">
        <v>27</v>
      </c>
      <c r="P2596" s="124" t="s">
        <v>1315</v>
      </c>
    </row>
    <row r="2597" spans="1:16" ht="51">
      <c r="A2597" s="266">
        <v>680</v>
      </c>
      <c r="B2597" s="124"/>
      <c r="C2597" s="125" t="s">
        <v>866</v>
      </c>
      <c r="D2597" s="119">
        <v>43166</v>
      </c>
      <c r="E2597" s="120" t="s">
        <v>6340</v>
      </c>
      <c r="F2597" s="120" t="s">
        <v>3</v>
      </c>
      <c r="G2597" s="120">
        <v>1603049</v>
      </c>
      <c r="H2597" s="124"/>
      <c r="I2597" s="128" t="s">
        <v>6341</v>
      </c>
      <c r="J2597" s="124"/>
      <c r="K2597" s="124"/>
      <c r="L2597" s="124"/>
      <c r="M2597" s="124"/>
      <c r="N2597" s="213">
        <v>0</v>
      </c>
      <c r="O2597" s="213">
        <v>20</v>
      </c>
      <c r="P2597" s="124" t="s">
        <v>1315</v>
      </c>
    </row>
    <row r="2598" spans="1:16" ht="51">
      <c r="A2598" s="266">
        <v>340</v>
      </c>
      <c r="B2598" s="124"/>
      <c r="C2598" s="125" t="s">
        <v>814</v>
      </c>
      <c r="D2598" s="119">
        <v>43166</v>
      </c>
      <c r="E2598" s="120" t="s">
        <v>6342</v>
      </c>
      <c r="F2598" s="120" t="s">
        <v>3</v>
      </c>
      <c r="G2598" s="120">
        <v>1603050</v>
      </c>
      <c r="H2598" s="124"/>
      <c r="I2598" s="128" t="s">
        <v>6343</v>
      </c>
      <c r="J2598" s="124"/>
      <c r="K2598" s="124"/>
      <c r="L2598" s="124"/>
      <c r="M2598" s="124"/>
      <c r="N2598" s="213">
        <v>0</v>
      </c>
      <c r="O2598" s="213">
        <v>60</v>
      </c>
      <c r="P2598" s="124" t="s">
        <v>1315</v>
      </c>
    </row>
    <row r="2599" spans="1:16" ht="63.75">
      <c r="A2599" s="266">
        <v>582</v>
      </c>
      <c r="B2599" s="124"/>
      <c r="C2599" s="125" t="s">
        <v>856</v>
      </c>
      <c r="D2599" s="119">
        <v>43166</v>
      </c>
      <c r="E2599" s="120" t="s">
        <v>6344</v>
      </c>
      <c r="F2599" s="120" t="s">
        <v>3</v>
      </c>
      <c r="G2599" s="120">
        <v>1603059</v>
      </c>
      <c r="H2599" s="124"/>
      <c r="I2599" s="128" t="s">
        <v>6345</v>
      </c>
      <c r="J2599" s="124"/>
      <c r="K2599" s="124"/>
      <c r="L2599" s="124"/>
      <c r="M2599" s="124"/>
      <c r="N2599" s="213">
        <v>0</v>
      </c>
      <c r="O2599" s="213">
        <v>594</v>
      </c>
      <c r="P2599" s="124" t="s">
        <v>1315</v>
      </c>
    </row>
    <row r="2600" spans="1:16" ht="51">
      <c r="A2600" s="266">
        <v>682</v>
      </c>
      <c r="B2600" s="124"/>
      <c r="C2600" s="125" t="s">
        <v>867</v>
      </c>
      <c r="D2600" s="119">
        <v>43166</v>
      </c>
      <c r="E2600" s="120" t="s">
        <v>6346</v>
      </c>
      <c r="F2600" s="120" t="s">
        <v>3</v>
      </c>
      <c r="G2600" s="120">
        <v>1603076</v>
      </c>
      <c r="H2600" s="124"/>
      <c r="I2600" s="128" t="s">
        <v>6347</v>
      </c>
      <c r="J2600" s="124"/>
      <c r="K2600" s="124"/>
      <c r="L2600" s="124"/>
      <c r="M2600" s="124"/>
      <c r="N2600" s="213">
        <v>0</v>
      </c>
      <c r="O2600" s="213">
        <v>27.4</v>
      </c>
      <c r="P2600" s="124" t="s">
        <v>1315</v>
      </c>
    </row>
    <row r="2601" spans="1:16" ht="63.75">
      <c r="A2601" s="266">
        <v>291</v>
      </c>
      <c r="B2601" s="124"/>
      <c r="C2601" s="125" t="s">
        <v>794</v>
      </c>
      <c r="D2601" s="119">
        <v>43166</v>
      </c>
      <c r="E2601" s="120" t="s">
        <v>6348</v>
      </c>
      <c r="F2601" s="120" t="s">
        <v>3</v>
      </c>
      <c r="G2601" s="120">
        <v>1603089</v>
      </c>
      <c r="H2601" s="124"/>
      <c r="I2601" s="128" t="s">
        <v>6349</v>
      </c>
      <c r="J2601" s="124"/>
      <c r="K2601" s="124"/>
      <c r="L2601" s="124"/>
      <c r="M2601" s="124"/>
      <c r="N2601" s="213">
        <v>0</v>
      </c>
      <c r="O2601" s="213">
        <v>89989.9</v>
      </c>
      <c r="P2601" s="124" t="s">
        <v>1315</v>
      </c>
    </row>
    <row r="2602" spans="1:16" ht="38.25">
      <c r="A2602" s="266">
        <v>70</v>
      </c>
      <c r="B2602" s="124"/>
      <c r="C2602" s="125" t="s">
        <v>705</v>
      </c>
      <c r="D2602" s="119">
        <v>43166</v>
      </c>
      <c r="E2602" s="120" t="s">
        <v>6350</v>
      </c>
      <c r="F2602" s="120" t="s">
        <v>3</v>
      </c>
      <c r="G2602" s="120">
        <v>1602928</v>
      </c>
      <c r="H2602" s="124"/>
      <c r="I2602" s="128" t="s">
        <v>6351</v>
      </c>
      <c r="J2602" s="124"/>
      <c r="K2602" s="124"/>
      <c r="L2602" s="124"/>
      <c r="M2602" s="124"/>
      <c r="N2602" s="213">
        <v>0</v>
      </c>
      <c r="O2602" s="213">
        <v>12</v>
      </c>
      <c r="P2602" s="124" t="s">
        <v>6020</v>
      </c>
    </row>
    <row r="2603" spans="1:16" ht="51">
      <c r="A2603" s="266">
        <v>35</v>
      </c>
      <c r="B2603" s="124"/>
      <c r="C2603" s="125" t="s">
        <v>696</v>
      </c>
      <c r="D2603" s="119">
        <v>43166</v>
      </c>
      <c r="E2603" s="120" t="s">
        <v>6352</v>
      </c>
      <c r="F2603" s="120" t="s">
        <v>3</v>
      </c>
      <c r="G2603" s="120">
        <v>1602929</v>
      </c>
      <c r="H2603" s="124"/>
      <c r="I2603" s="128" t="s">
        <v>6353</v>
      </c>
      <c r="J2603" s="124"/>
      <c r="K2603" s="124"/>
      <c r="L2603" s="124"/>
      <c r="M2603" s="124"/>
      <c r="N2603" s="213">
        <v>0</v>
      </c>
      <c r="O2603" s="213">
        <v>573.73</v>
      </c>
      <c r="P2603" s="124" t="s">
        <v>1315</v>
      </c>
    </row>
    <row r="2604" spans="1:16" ht="38.25">
      <c r="A2604" s="266">
        <v>70</v>
      </c>
      <c r="B2604" s="124"/>
      <c r="C2604" s="125" t="s">
        <v>705</v>
      </c>
      <c r="D2604" s="119">
        <v>43166</v>
      </c>
      <c r="E2604" s="120" t="s">
        <v>6354</v>
      </c>
      <c r="F2604" s="120" t="s">
        <v>3</v>
      </c>
      <c r="G2604" s="120">
        <v>1602939</v>
      </c>
      <c r="H2604" s="124"/>
      <c r="I2604" s="128" t="s">
        <v>6355</v>
      </c>
      <c r="J2604" s="124"/>
      <c r="K2604" s="124"/>
      <c r="L2604" s="124"/>
      <c r="M2604" s="124"/>
      <c r="N2604" s="213">
        <v>0</v>
      </c>
      <c r="O2604" s="213">
        <v>12</v>
      </c>
      <c r="P2604" s="124" t="s">
        <v>6020</v>
      </c>
    </row>
    <row r="2605" spans="1:16" ht="51">
      <c r="A2605" s="266">
        <v>35</v>
      </c>
      <c r="B2605" s="124"/>
      <c r="C2605" s="125" t="s">
        <v>696</v>
      </c>
      <c r="D2605" s="119">
        <v>43166</v>
      </c>
      <c r="E2605" s="120" t="s">
        <v>6356</v>
      </c>
      <c r="F2605" s="120" t="s">
        <v>3</v>
      </c>
      <c r="G2605" s="120">
        <v>1602953</v>
      </c>
      <c r="H2605" s="124"/>
      <c r="I2605" s="128" t="s">
        <v>1392</v>
      </c>
      <c r="J2605" s="124"/>
      <c r="K2605" s="124"/>
      <c r="L2605" s="124"/>
      <c r="M2605" s="124"/>
      <c r="N2605" s="213">
        <v>0</v>
      </c>
      <c r="O2605" s="213">
        <v>1500</v>
      </c>
      <c r="P2605" s="124" t="s">
        <v>1315</v>
      </c>
    </row>
    <row r="2606" spans="1:16" ht="38.25">
      <c r="A2606" s="266">
        <v>70</v>
      </c>
      <c r="B2606" s="124"/>
      <c r="C2606" s="125" t="s">
        <v>705</v>
      </c>
      <c r="D2606" s="119">
        <v>43166</v>
      </c>
      <c r="E2606" s="120" t="s">
        <v>6357</v>
      </c>
      <c r="F2606" s="120" t="s">
        <v>3</v>
      </c>
      <c r="G2606" s="120">
        <v>1602964</v>
      </c>
      <c r="H2606" s="124"/>
      <c r="I2606" s="128" t="s">
        <v>6358</v>
      </c>
      <c r="J2606" s="124"/>
      <c r="K2606" s="124"/>
      <c r="L2606" s="124"/>
      <c r="M2606" s="124"/>
      <c r="N2606" s="213">
        <v>0</v>
      </c>
      <c r="O2606" s="213">
        <v>12</v>
      </c>
      <c r="P2606" s="124" t="s">
        <v>6020</v>
      </c>
    </row>
    <row r="2607" spans="1:16" ht="38.25">
      <c r="A2607" s="266">
        <v>70</v>
      </c>
      <c r="B2607" s="124"/>
      <c r="C2607" s="125" t="s">
        <v>705</v>
      </c>
      <c r="D2607" s="119">
        <v>43166</v>
      </c>
      <c r="E2607" s="120" t="s">
        <v>6359</v>
      </c>
      <c r="F2607" s="120" t="s">
        <v>3</v>
      </c>
      <c r="G2607" s="120">
        <v>1602965</v>
      </c>
      <c r="H2607" s="124"/>
      <c r="I2607" s="128" t="s">
        <v>6360</v>
      </c>
      <c r="J2607" s="124"/>
      <c r="K2607" s="124"/>
      <c r="L2607" s="124"/>
      <c r="M2607" s="124"/>
      <c r="N2607" s="213">
        <v>0</v>
      </c>
      <c r="O2607" s="213">
        <v>12.05</v>
      </c>
      <c r="P2607" s="124" t="s">
        <v>6020</v>
      </c>
    </row>
    <row r="2608" spans="1:16" ht="38.25">
      <c r="A2608" s="266">
        <v>70</v>
      </c>
      <c r="B2608" s="124"/>
      <c r="C2608" s="125" t="s">
        <v>705</v>
      </c>
      <c r="D2608" s="119">
        <v>43166</v>
      </c>
      <c r="E2608" s="120" t="s">
        <v>6361</v>
      </c>
      <c r="F2608" s="120" t="s">
        <v>3</v>
      </c>
      <c r="G2608" s="120">
        <v>1602966</v>
      </c>
      <c r="H2608" s="124"/>
      <c r="I2608" s="128" t="s">
        <v>6362</v>
      </c>
      <c r="J2608" s="124"/>
      <c r="K2608" s="124"/>
      <c r="L2608" s="124"/>
      <c r="M2608" s="124"/>
      <c r="N2608" s="213">
        <v>0</v>
      </c>
      <c r="O2608" s="213">
        <v>12.05</v>
      </c>
      <c r="P2608" s="124" t="s">
        <v>6020</v>
      </c>
    </row>
    <row r="2609" spans="1:16" ht="38.25">
      <c r="A2609" s="266">
        <v>70</v>
      </c>
      <c r="B2609" s="124"/>
      <c r="C2609" s="125" t="s">
        <v>705</v>
      </c>
      <c r="D2609" s="119">
        <v>43166</v>
      </c>
      <c r="E2609" s="120" t="s">
        <v>6363</v>
      </c>
      <c r="F2609" s="120" t="s">
        <v>3</v>
      </c>
      <c r="G2609" s="120">
        <v>1602971</v>
      </c>
      <c r="H2609" s="124"/>
      <c r="I2609" s="128" t="s">
        <v>6364</v>
      </c>
      <c r="J2609" s="124"/>
      <c r="K2609" s="124"/>
      <c r="L2609" s="124"/>
      <c r="M2609" s="124"/>
      <c r="N2609" s="213">
        <v>0</v>
      </c>
      <c r="O2609" s="213">
        <v>12.05</v>
      </c>
      <c r="P2609" s="124" t="s">
        <v>6020</v>
      </c>
    </row>
    <row r="2610" spans="1:16" ht="51">
      <c r="A2610" s="266">
        <v>291</v>
      </c>
      <c r="B2610" s="124"/>
      <c r="C2610" s="125" t="s">
        <v>794</v>
      </c>
      <c r="D2610" s="119">
        <v>43166</v>
      </c>
      <c r="E2610" s="120" t="s">
        <v>6365</v>
      </c>
      <c r="F2610" s="120" t="s">
        <v>3</v>
      </c>
      <c r="G2610" s="120">
        <v>1602976</v>
      </c>
      <c r="H2610" s="124"/>
      <c r="I2610" s="128" t="s">
        <v>6366</v>
      </c>
      <c r="J2610" s="124"/>
      <c r="K2610" s="124"/>
      <c r="L2610" s="124"/>
      <c r="M2610" s="124"/>
      <c r="N2610" s="213">
        <v>0</v>
      </c>
      <c r="O2610" s="213">
        <v>63</v>
      </c>
      <c r="P2610" s="124" t="s">
        <v>1315</v>
      </c>
    </row>
    <row r="2611" spans="1:16" ht="51">
      <c r="A2611" s="266">
        <v>292</v>
      </c>
      <c r="B2611" s="124"/>
      <c r="C2611" s="125" t="s">
        <v>152</v>
      </c>
      <c r="D2611" s="119">
        <v>43166</v>
      </c>
      <c r="E2611" s="120" t="s">
        <v>6367</v>
      </c>
      <c r="F2611" s="120" t="s">
        <v>3</v>
      </c>
      <c r="G2611" s="120">
        <v>1602978</v>
      </c>
      <c r="H2611" s="124"/>
      <c r="I2611" s="128" t="s">
        <v>6368</v>
      </c>
      <c r="J2611" s="124"/>
      <c r="K2611" s="124"/>
      <c r="L2611" s="124"/>
      <c r="M2611" s="124"/>
      <c r="N2611" s="213">
        <v>0</v>
      </c>
      <c r="O2611" s="213">
        <v>767.87</v>
      </c>
      <c r="P2611" s="124" t="s">
        <v>1315</v>
      </c>
    </row>
    <row r="2612" spans="1:16" ht="38.25">
      <c r="A2612" s="266">
        <v>70</v>
      </c>
      <c r="B2612" s="124"/>
      <c r="C2612" s="125" t="s">
        <v>705</v>
      </c>
      <c r="D2612" s="119">
        <v>43166</v>
      </c>
      <c r="E2612" s="120" t="s">
        <v>6369</v>
      </c>
      <c r="F2612" s="120" t="s">
        <v>3</v>
      </c>
      <c r="G2612" s="120">
        <v>1602981</v>
      </c>
      <c r="H2612" s="124"/>
      <c r="I2612" s="128" t="s">
        <v>6370</v>
      </c>
      <c r="J2612" s="124"/>
      <c r="K2612" s="124"/>
      <c r="L2612" s="124"/>
      <c r="M2612" s="124"/>
      <c r="N2612" s="213">
        <v>0</v>
      </c>
      <c r="O2612" s="213">
        <v>12</v>
      </c>
      <c r="P2612" s="124" t="s">
        <v>6020</v>
      </c>
    </row>
    <row r="2613" spans="1:16" ht="51">
      <c r="A2613" s="266">
        <v>70</v>
      </c>
      <c r="B2613" s="124"/>
      <c r="C2613" s="125" t="s">
        <v>705</v>
      </c>
      <c r="D2613" s="119">
        <v>43166</v>
      </c>
      <c r="E2613" s="120" t="s">
        <v>6371</v>
      </c>
      <c r="F2613" s="120" t="s">
        <v>3</v>
      </c>
      <c r="G2613" s="120">
        <v>1602995</v>
      </c>
      <c r="H2613" s="124"/>
      <c r="I2613" s="128" t="s">
        <v>6372</v>
      </c>
      <c r="J2613" s="124"/>
      <c r="K2613" s="124"/>
      <c r="L2613" s="124"/>
      <c r="M2613" s="124"/>
      <c r="N2613" s="213">
        <v>0</v>
      </c>
      <c r="O2613" s="213">
        <v>12</v>
      </c>
      <c r="P2613" s="124" t="s">
        <v>6020</v>
      </c>
    </row>
    <row r="2614" spans="1:16" ht="38.25">
      <c r="A2614" s="266">
        <v>70</v>
      </c>
      <c r="B2614" s="124"/>
      <c r="C2614" s="125" t="s">
        <v>705</v>
      </c>
      <c r="D2614" s="119">
        <v>43166</v>
      </c>
      <c r="E2614" s="120" t="s">
        <v>6373</v>
      </c>
      <c r="F2614" s="120" t="s">
        <v>3</v>
      </c>
      <c r="G2614" s="120">
        <v>1602999</v>
      </c>
      <c r="H2614" s="124"/>
      <c r="I2614" s="128" t="s">
        <v>6374</v>
      </c>
      <c r="J2614" s="124"/>
      <c r="K2614" s="124"/>
      <c r="L2614" s="124"/>
      <c r="M2614" s="124"/>
      <c r="N2614" s="213">
        <v>0</v>
      </c>
      <c r="O2614" s="213">
        <v>12</v>
      </c>
      <c r="P2614" s="124" t="s">
        <v>6020</v>
      </c>
    </row>
    <row r="2615" spans="1:16" ht="38.25">
      <c r="A2615" s="266">
        <v>70</v>
      </c>
      <c r="B2615" s="124"/>
      <c r="C2615" s="125" t="s">
        <v>705</v>
      </c>
      <c r="D2615" s="119">
        <v>43166</v>
      </c>
      <c r="E2615" s="120" t="s">
        <v>6375</v>
      </c>
      <c r="F2615" s="120" t="s">
        <v>3</v>
      </c>
      <c r="G2615" s="120">
        <v>1603001</v>
      </c>
      <c r="H2615" s="124"/>
      <c r="I2615" s="128" t="s">
        <v>6376</v>
      </c>
      <c r="J2615" s="124"/>
      <c r="K2615" s="124"/>
      <c r="L2615" s="124"/>
      <c r="M2615" s="124"/>
      <c r="N2615" s="213">
        <v>0</v>
      </c>
      <c r="O2615" s="213">
        <v>12</v>
      </c>
      <c r="P2615" s="124" t="s">
        <v>6020</v>
      </c>
    </row>
    <row r="2616" spans="1:16" ht="38.25">
      <c r="A2616" s="266">
        <v>70</v>
      </c>
      <c r="B2616" s="124"/>
      <c r="C2616" s="125" t="s">
        <v>705</v>
      </c>
      <c r="D2616" s="119">
        <v>43166</v>
      </c>
      <c r="E2616" s="120" t="s">
        <v>6377</v>
      </c>
      <c r="F2616" s="120" t="s">
        <v>3</v>
      </c>
      <c r="G2616" s="120">
        <v>1603003</v>
      </c>
      <c r="H2616" s="124"/>
      <c r="I2616" s="128" t="s">
        <v>6378</v>
      </c>
      <c r="J2616" s="124"/>
      <c r="K2616" s="124"/>
      <c r="L2616" s="124"/>
      <c r="M2616" s="124"/>
      <c r="N2616" s="213">
        <v>0</v>
      </c>
      <c r="O2616" s="213">
        <v>12</v>
      </c>
      <c r="P2616" s="124" t="s">
        <v>6020</v>
      </c>
    </row>
    <row r="2617" spans="1:16" ht="38.25">
      <c r="A2617" s="266">
        <v>70</v>
      </c>
      <c r="B2617" s="124"/>
      <c r="C2617" s="125" t="s">
        <v>705</v>
      </c>
      <c r="D2617" s="119">
        <v>43166</v>
      </c>
      <c r="E2617" s="120" t="s">
        <v>6379</v>
      </c>
      <c r="F2617" s="120" t="s">
        <v>3</v>
      </c>
      <c r="G2617" s="120">
        <v>1603037</v>
      </c>
      <c r="H2617" s="124"/>
      <c r="I2617" s="128" t="s">
        <v>6380</v>
      </c>
      <c r="J2617" s="124"/>
      <c r="K2617" s="124"/>
      <c r="L2617" s="124"/>
      <c r="M2617" s="124"/>
      <c r="N2617" s="213">
        <v>0</v>
      </c>
      <c r="O2617" s="213">
        <v>12</v>
      </c>
      <c r="P2617" s="124" t="s">
        <v>6020</v>
      </c>
    </row>
    <row r="2618" spans="1:16" ht="38.25">
      <c r="A2618" s="266">
        <v>291</v>
      </c>
      <c r="B2618" s="124"/>
      <c r="C2618" s="125" t="s">
        <v>794</v>
      </c>
      <c r="D2618" s="119">
        <v>43166</v>
      </c>
      <c r="E2618" s="120" t="s">
        <v>6381</v>
      </c>
      <c r="F2618" s="120" t="s">
        <v>3</v>
      </c>
      <c r="G2618" s="120">
        <v>1603048</v>
      </c>
      <c r="H2618" s="124"/>
      <c r="I2618" s="128" t="s">
        <v>6382</v>
      </c>
      <c r="J2618" s="124"/>
      <c r="K2618" s="124"/>
      <c r="L2618" s="124"/>
      <c r="M2618" s="124"/>
      <c r="N2618" s="213">
        <v>0</v>
      </c>
      <c r="O2618" s="213">
        <v>1</v>
      </c>
      <c r="P2618" s="124" t="s">
        <v>1315</v>
      </c>
    </row>
    <row r="2619" spans="1:16" ht="51">
      <c r="A2619" s="266">
        <v>35</v>
      </c>
      <c r="B2619" s="124"/>
      <c r="C2619" s="125" t="s">
        <v>696</v>
      </c>
      <c r="D2619" s="119">
        <v>43166</v>
      </c>
      <c r="E2619" s="120" t="s">
        <v>6383</v>
      </c>
      <c r="F2619" s="120" t="s">
        <v>3</v>
      </c>
      <c r="G2619" s="120">
        <v>1603067</v>
      </c>
      <c r="H2619" s="124"/>
      <c r="I2619" s="128" t="s">
        <v>6384</v>
      </c>
      <c r="J2619" s="124"/>
      <c r="K2619" s="124"/>
      <c r="L2619" s="124"/>
      <c r="M2619" s="124"/>
      <c r="N2619" s="213">
        <v>0</v>
      </c>
      <c r="O2619" s="213">
        <v>1203.3900000000001</v>
      </c>
      <c r="P2619" s="124" t="s">
        <v>1315</v>
      </c>
    </row>
    <row r="2620" spans="1:16" ht="38.25">
      <c r="A2620" s="266">
        <v>70</v>
      </c>
      <c r="B2620" s="124"/>
      <c r="C2620" s="125" t="s">
        <v>705</v>
      </c>
      <c r="D2620" s="119">
        <v>43166</v>
      </c>
      <c r="E2620" s="120" t="s">
        <v>6385</v>
      </c>
      <c r="F2620" s="120" t="s">
        <v>3</v>
      </c>
      <c r="G2620" s="120">
        <v>1603081</v>
      </c>
      <c r="H2620" s="124"/>
      <c r="I2620" s="128" t="s">
        <v>6386</v>
      </c>
      <c r="J2620" s="124"/>
      <c r="K2620" s="124"/>
      <c r="L2620" s="124"/>
      <c r="M2620" s="124"/>
      <c r="N2620" s="213">
        <v>0</v>
      </c>
      <c r="O2620" s="213">
        <v>12</v>
      </c>
      <c r="P2620" s="124" t="s">
        <v>6020</v>
      </c>
    </row>
    <row r="2621" spans="1:16" ht="89.25">
      <c r="A2621" s="266">
        <v>587</v>
      </c>
      <c r="B2621" s="124"/>
      <c r="C2621" s="125" t="s">
        <v>858</v>
      </c>
      <c r="D2621" s="119">
        <v>43166</v>
      </c>
      <c r="E2621" s="120" t="s">
        <v>6387</v>
      </c>
      <c r="F2621" s="120" t="s">
        <v>3</v>
      </c>
      <c r="G2621" s="120">
        <v>1603087</v>
      </c>
      <c r="H2621" s="124"/>
      <c r="I2621" s="128" t="s">
        <v>6388</v>
      </c>
      <c r="J2621" s="124"/>
      <c r="K2621" s="124"/>
      <c r="L2621" s="124"/>
      <c r="M2621" s="124"/>
      <c r="N2621" s="213">
        <v>0</v>
      </c>
      <c r="O2621" s="213">
        <v>21000</v>
      </c>
      <c r="P2621" s="124" t="s">
        <v>1315</v>
      </c>
    </row>
    <row r="2622" spans="1:16" ht="51">
      <c r="A2622" s="266">
        <v>574</v>
      </c>
      <c r="B2622" s="124"/>
      <c r="C2622" s="125" t="s">
        <v>850</v>
      </c>
      <c r="D2622" s="119">
        <v>43166</v>
      </c>
      <c r="E2622" s="120" t="s">
        <v>6389</v>
      </c>
      <c r="F2622" s="120" t="s">
        <v>3</v>
      </c>
      <c r="G2622" s="120">
        <v>1603093</v>
      </c>
      <c r="H2622" s="124"/>
      <c r="I2622" s="128" t="s">
        <v>6390</v>
      </c>
      <c r="J2622" s="124"/>
      <c r="K2622" s="124"/>
      <c r="L2622" s="124"/>
      <c r="M2622" s="124"/>
      <c r="N2622" s="213">
        <v>0</v>
      </c>
      <c r="O2622" s="213">
        <v>801</v>
      </c>
      <c r="P2622" s="124" t="s">
        <v>1315</v>
      </c>
    </row>
    <row r="2623" spans="1:16" ht="38.25">
      <c r="A2623" s="266">
        <v>574</v>
      </c>
      <c r="B2623" s="124"/>
      <c r="C2623" s="125" t="s">
        <v>850</v>
      </c>
      <c r="D2623" s="119">
        <v>43166</v>
      </c>
      <c r="E2623" s="120" t="s">
        <v>6391</v>
      </c>
      <c r="F2623" s="120" t="s">
        <v>3</v>
      </c>
      <c r="G2623" s="120">
        <v>1603095</v>
      </c>
      <c r="H2623" s="124"/>
      <c r="I2623" s="128" t="s">
        <v>6392</v>
      </c>
      <c r="J2623" s="124"/>
      <c r="K2623" s="124"/>
      <c r="L2623" s="124"/>
      <c r="M2623" s="124"/>
      <c r="N2623" s="213">
        <v>0</v>
      </c>
      <c r="O2623" s="213">
        <v>573.04</v>
      </c>
      <c r="P2623" s="124" t="s">
        <v>1315</v>
      </c>
    </row>
    <row r="2624" spans="1:16" ht="51">
      <c r="A2624" s="266">
        <v>660</v>
      </c>
      <c r="B2624" s="124"/>
      <c r="C2624" s="125" t="s">
        <v>233</v>
      </c>
      <c r="D2624" s="119">
        <v>43166</v>
      </c>
      <c r="E2624" s="120" t="s">
        <v>6393</v>
      </c>
      <c r="F2624" s="120" t="s">
        <v>3</v>
      </c>
      <c r="G2624" s="120">
        <v>1603119</v>
      </c>
      <c r="H2624" s="124"/>
      <c r="I2624" s="128" t="s">
        <v>6394</v>
      </c>
      <c r="J2624" s="124"/>
      <c r="K2624" s="124"/>
      <c r="L2624" s="124"/>
      <c r="M2624" s="124"/>
      <c r="N2624" s="213">
        <v>0</v>
      </c>
      <c r="O2624" s="213">
        <v>1124</v>
      </c>
      <c r="P2624" s="124" t="s">
        <v>1315</v>
      </c>
    </row>
    <row r="2625" spans="1:16" ht="51">
      <c r="A2625" s="266">
        <v>41</v>
      </c>
      <c r="B2625" s="124"/>
      <c r="C2625" s="125" t="s">
        <v>697</v>
      </c>
      <c r="D2625" s="119">
        <v>43166</v>
      </c>
      <c r="E2625" s="120" t="s">
        <v>6395</v>
      </c>
      <c r="F2625" s="120" t="s">
        <v>3</v>
      </c>
      <c r="G2625" s="120">
        <v>1603122</v>
      </c>
      <c r="H2625" s="124"/>
      <c r="I2625" s="128" t="s">
        <v>6396</v>
      </c>
      <c r="J2625" s="124"/>
      <c r="K2625" s="124"/>
      <c r="L2625" s="124"/>
      <c r="M2625" s="124"/>
      <c r="N2625" s="213">
        <v>0</v>
      </c>
      <c r="O2625" s="213">
        <v>341</v>
      </c>
      <c r="P2625" s="124" t="s">
        <v>1315</v>
      </c>
    </row>
    <row r="2626" spans="1:16" ht="51">
      <c r="A2626" s="266">
        <v>81</v>
      </c>
      <c r="B2626" s="124"/>
      <c r="C2626" s="125" t="s">
        <v>709</v>
      </c>
      <c r="D2626" s="119">
        <v>43166</v>
      </c>
      <c r="E2626" s="120" t="s">
        <v>6397</v>
      </c>
      <c r="F2626" s="120" t="s">
        <v>3</v>
      </c>
      <c r="G2626" s="120">
        <v>1603124</v>
      </c>
      <c r="H2626" s="124"/>
      <c r="I2626" s="128" t="s">
        <v>6398</v>
      </c>
      <c r="J2626" s="124"/>
      <c r="K2626" s="124"/>
      <c r="L2626" s="124"/>
      <c r="M2626" s="124"/>
      <c r="N2626" s="213">
        <v>0</v>
      </c>
      <c r="O2626" s="213">
        <v>3</v>
      </c>
      <c r="P2626" s="124" t="s">
        <v>6020</v>
      </c>
    </row>
    <row r="2627" spans="1:16" ht="51">
      <c r="A2627" s="266" t="s">
        <v>619</v>
      </c>
      <c r="B2627" s="124"/>
      <c r="C2627" s="125" t="s">
        <v>713</v>
      </c>
      <c r="D2627" s="119">
        <v>43166</v>
      </c>
      <c r="E2627" s="120" t="s">
        <v>6399</v>
      </c>
      <c r="F2627" s="120" t="s">
        <v>3</v>
      </c>
      <c r="G2627" s="120">
        <v>1603209</v>
      </c>
      <c r="H2627" s="124"/>
      <c r="I2627" s="128" t="s">
        <v>6400</v>
      </c>
      <c r="J2627" s="124"/>
      <c r="K2627" s="124"/>
      <c r="L2627" s="124"/>
      <c r="M2627" s="124"/>
      <c r="N2627" s="213">
        <v>0</v>
      </c>
      <c r="O2627" s="213">
        <v>525</v>
      </c>
      <c r="P2627" s="124" t="s">
        <v>1315</v>
      </c>
    </row>
    <row r="2628" spans="1:16" ht="51">
      <c r="A2628" s="266">
        <v>20</v>
      </c>
      <c r="B2628" s="124"/>
      <c r="C2628" s="125" t="s">
        <v>693</v>
      </c>
      <c r="D2628" s="119">
        <v>43167</v>
      </c>
      <c r="E2628" s="120" t="s">
        <v>6401</v>
      </c>
      <c r="F2628" s="120" t="s">
        <v>3</v>
      </c>
      <c r="G2628" s="120">
        <v>1603345</v>
      </c>
      <c r="H2628" s="124"/>
      <c r="I2628" s="128" t="s">
        <v>6402</v>
      </c>
      <c r="J2628" s="124"/>
      <c r="K2628" s="124"/>
      <c r="L2628" s="124"/>
      <c r="M2628" s="124"/>
      <c r="N2628" s="213">
        <v>0</v>
      </c>
      <c r="O2628" s="213">
        <v>2803.24</v>
      </c>
      <c r="P2628" s="124" t="s">
        <v>1315</v>
      </c>
    </row>
    <row r="2629" spans="1:16" ht="63.75">
      <c r="A2629" s="266">
        <v>20</v>
      </c>
      <c r="B2629" s="124"/>
      <c r="C2629" s="125" t="s">
        <v>693</v>
      </c>
      <c r="D2629" s="119">
        <v>43167</v>
      </c>
      <c r="E2629" s="120" t="s">
        <v>6403</v>
      </c>
      <c r="F2629" s="120" t="s">
        <v>3</v>
      </c>
      <c r="G2629" s="120">
        <v>1603346</v>
      </c>
      <c r="H2629" s="124"/>
      <c r="I2629" s="128" t="s">
        <v>6404</v>
      </c>
      <c r="J2629" s="124"/>
      <c r="K2629" s="124"/>
      <c r="L2629" s="124"/>
      <c r="M2629" s="124"/>
      <c r="N2629" s="213">
        <v>0</v>
      </c>
      <c r="O2629" s="213">
        <v>10070.81</v>
      </c>
      <c r="P2629" s="124" t="s">
        <v>1315</v>
      </c>
    </row>
    <row r="2630" spans="1:16" ht="63.75">
      <c r="A2630" s="266">
        <v>20</v>
      </c>
      <c r="B2630" s="124"/>
      <c r="C2630" s="125" t="s">
        <v>693</v>
      </c>
      <c r="D2630" s="119">
        <v>43167</v>
      </c>
      <c r="E2630" s="120" t="s">
        <v>6405</v>
      </c>
      <c r="F2630" s="120" t="s">
        <v>3</v>
      </c>
      <c r="G2630" s="120">
        <v>1603347</v>
      </c>
      <c r="H2630" s="124"/>
      <c r="I2630" s="128" t="s">
        <v>6406</v>
      </c>
      <c r="J2630" s="124"/>
      <c r="K2630" s="124"/>
      <c r="L2630" s="124"/>
      <c r="M2630" s="124"/>
      <c r="N2630" s="213">
        <v>0</v>
      </c>
      <c r="O2630" s="213">
        <v>137384</v>
      </c>
      <c r="P2630" s="124" t="s">
        <v>1315</v>
      </c>
    </row>
    <row r="2631" spans="1:16" ht="63.75">
      <c r="A2631" s="266">
        <v>20</v>
      </c>
      <c r="B2631" s="124"/>
      <c r="C2631" s="125" t="s">
        <v>693</v>
      </c>
      <c r="D2631" s="119">
        <v>43167</v>
      </c>
      <c r="E2631" s="120" t="s">
        <v>6407</v>
      </c>
      <c r="F2631" s="120" t="s">
        <v>3</v>
      </c>
      <c r="G2631" s="120">
        <v>1603348</v>
      </c>
      <c r="H2631" s="124"/>
      <c r="I2631" s="128" t="s">
        <v>6408</v>
      </c>
      <c r="J2631" s="124"/>
      <c r="K2631" s="124"/>
      <c r="L2631" s="124"/>
      <c r="M2631" s="124"/>
      <c r="N2631" s="213">
        <v>0</v>
      </c>
      <c r="O2631" s="213">
        <v>645575.18000000005</v>
      </c>
      <c r="P2631" s="124" t="s">
        <v>1315</v>
      </c>
    </row>
    <row r="2632" spans="1:16" ht="51">
      <c r="A2632" s="266">
        <v>35</v>
      </c>
      <c r="B2632" s="124"/>
      <c r="C2632" s="125" t="s">
        <v>696</v>
      </c>
      <c r="D2632" s="119">
        <v>43167</v>
      </c>
      <c r="E2632" s="120" t="s">
        <v>6409</v>
      </c>
      <c r="F2632" s="120" t="s">
        <v>3</v>
      </c>
      <c r="G2632" s="120">
        <v>1603358</v>
      </c>
      <c r="H2632" s="124"/>
      <c r="I2632" s="128" t="s">
        <v>6410</v>
      </c>
      <c r="J2632" s="124"/>
      <c r="K2632" s="124"/>
      <c r="L2632" s="124"/>
      <c r="M2632" s="124"/>
      <c r="N2632" s="213">
        <v>0</v>
      </c>
      <c r="O2632" s="213">
        <v>5002</v>
      </c>
      <c r="P2632" s="124" t="s">
        <v>1315</v>
      </c>
    </row>
    <row r="2633" spans="1:16" ht="51">
      <c r="A2633" s="266">
        <v>35</v>
      </c>
      <c r="B2633" s="124"/>
      <c r="C2633" s="125" t="s">
        <v>696</v>
      </c>
      <c r="D2633" s="119">
        <v>43167</v>
      </c>
      <c r="E2633" s="120" t="s">
        <v>6411</v>
      </c>
      <c r="F2633" s="120" t="s">
        <v>3</v>
      </c>
      <c r="G2633" s="120">
        <v>1603364</v>
      </c>
      <c r="H2633" s="124"/>
      <c r="I2633" s="128" t="s">
        <v>6412</v>
      </c>
      <c r="J2633" s="124"/>
      <c r="K2633" s="124"/>
      <c r="L2633" s="124"/>
      <c r="M2633" s="124"/>
      <c r="N2633" s="213">
        <v>0</v>
      </c>
      <c r="O2633" s="213">
        <v>10000</v>
      </c>
      <c r="P2633" s="124" t="s">
        <v>1315</v>
      </c>
    </row>
    <row r="2634" spans="1:16" ht="51">
      <c r="A2634" s="266">
        <v>592</v>
      </c>
      <c r="B2634" s="124"/>
      <c r="C2634" s="125" t="s">
        <v>862</v>
      </c>
      <c r="D2634" s="119">
        <v>43167</v>
      </c>
      <c r="E2634" s="120" t="s">
        <v>6413</v>
      </c>
      <c r="F2634" s="120" t="s">
        <v>3</v>
      </c>
      <c r="G2634" s="120">
        <v>1603441</v>
      </c>
      <c r="H2634" s="124"/>
      <c r="I2634" s="128" t="s">
        <v>6414</v>
      </c>
      <c r="J2634" s="124"/>
      <c r="K2634" s="124"/>
      <c r="L2634" s="124"/>
      <c r="M2634" s="124"/>
      <c r="N2634" s="213">
        <v>0</v>
      </c>
      <c r="O2634" s="213">
        <v>253.59</v>
      </c>
      <c r="P2634" s="124" t="s">
        <v>1315</v>
      </c>
    </row>
    <row r="2635" spans="1:16" ht="51">
      <c r="A2635" s="266" t="s">
        <v>619</v>
      </c>
      <c r="B2635" s="124"/>
      <c r="C2635" s="125" t="s">
        <v>713</v>
      </c>
      <c r="D2635" s="119">
        <v>43167</v>
      </c>
      <c r="E2635" s="120" t="s">
        <v>6415</v>
      </c>
      <c r="F2635" s="120" t="s">
        <v>3</v>
      </c>
      <c r="G2635" s="120">
        <v>1603338</v>
      </c>
      <c r="H2635" s="124"/>
      <c r="I2635" s="128" t="s">
        <v>6416</v>
      </c>
      <c r="J2635" s="124"/>
      <c r="K2635" s="124"/>
      <c r="L2635" s="124"/>
      <c r="M2635" s="124"/>
      <c r="N2635" s="213">
        <v>0</v>
      </c>
      <c r="O2635" s="213">
        <v>5.43</v>
      </c>
      <c r="P2635" s="124" t="s">
        <v>1315</v>
      </c>
    </row>
    <row r="2636" spans="1:16" ht="38.25">
      <c r="A2636" s="266">
        <v>16</v>
      </c>
      <c r="B2636" s="124"/>
      <c r="C2636" s="125" t="s">
        <v>692</v>
      </c>
      <c r="D2636" s="119">
        <v>43167</v>
      </c>
      <c r="E2636" s="120" t="s">
        <v>6417</v>
      </c>
      <c r="F2636" s="120" t="s">
        <v>3</v>
      </c>
      <c r="G2636" s="120">
        <v>1603344</v>
      </c>
      <c r="H2636" s="124"/>
      <c r="I2636" s="128" t="s">
        <v>6418</v>
      </c>
      <c r="J2636" s="124"/>
      <c r="K2636" s="124"/>
      <c r="L2636" s="124"/>
      <c r="M2636" s="124"/>
      <c r="N2636" s="213">
        <v>0</v>
      </c>
      <c r="O2636" s="213">
        <v>6796</v>
      </c>
      <c r="P2636" s="124" t="s">
        <v>1315</v>
      </c>
    </row>
    <row r="2637" spans="1:16" ht="51">
      <c r="A2637" s="266" t="s">
        <v>619</v>
      </c>
      <c r="B2637" s="124"/>
      <c r="C2637" s="125" t="s">
        <v>713</v>
      </c>
      <c r="D2637" s="119">
        <v>43167</v>
      </c>
      <c r="E2637" s="120" t="s">
        <v>6419</v>
      </c>
      <c r="F2637" s="120" t="s">
        <v>3</v>
      </c>
      <c r="G2637" s="120">
        <v>1603352</v>
      </c>
      <c r="H2637" s="124"/>
      <c r="I2637" s="128" t="s">
        <v>6420</v>
      </c>
      <c r="J2637" s="124"/>
      <c r="K2637" s="124"/>
      <c r="L2637" s="124"/>
      <c r="M2637" s="124"/>
      <c r="N2637" s="213">
        <v>0</v>
      </c>
      <c r="O2637" s="213">
        <v>50</v>
      </c>
      <c r="P2637" s="124" t="s">
        <v>1315</v>
      </c>
    </row>
    <row r="2638" spans="1:16" ht="38.25">
      <c r="A2638" s="266">
        <v>117</v>
      </c>
      <c r="B2638" s="124"/>
      <c r="C2638" s="125" t="s">
        <v>722</v>
      </c>
      <c r="D2638" s="119">
        <v>43167</v>
      </c>
      <c r="E2638" s="120" t="s">
        <v>6421</v>
      </c>
      <c r="F2638" s="120" t="s">
        <v>3</v>
      </c>
      <c r="G2638" s="120">
        <v>1603379</v>
      </c>
      <c r="H2638" s="124"/>
      <c r="I2638" s="128" t="s">
        <v>6422</v>
      </c>
      <c r="J2638" s="124"/>
      <c r="K2638" s="124"/>
      <c r="L2638" s="124"/>
      <c r="M2638" s="124"/>
      <c r="N2638" s="213">
        <v>0</v>
      </c>
      <c r="O2638" s="213">
        <v>155</v>
      </c>
      <c r="P2638" s="124" t="s">
        <v>1315</v>
      </c>
    </row>
    <row r="2639" spans="1:16" ht="51">
      <c r="A2639" s="266" t="s">
        <v>619</v>
      </c>
      <c r="B2639" s="124"/>
      <c r="C2639" s="125" t="s">
        <v>713</v>
      </c>
      <c r="D2639" s="119">
        <v>43167</v>
      </c>
      <c r="E2639" s="120" t="s">
        <v>6423</v>
      </c>
      <c r="F2639" s="120" t="s">
        <v>3</v>
      </c>
      <c r="G2639" s="120">
        <v>1603387</v>
      </c>
      <c r="H2639" s="124"/>
      <c r="I2639" s="128" t="s">
        <v>6424</v>
      </c>
      <c r="J2639" s="124"/>
      <c r="K2639" s="124"/>
      <c r="L2639" s="124"/>
      <c r="M2639" s="124"/>
      <c r="N2639" s="213">
        <v>0</v>
      </c>
      <c r="O2639" s="213">
        <v>2235.23</v>
      </c>
      <c r="P2639" s="124" t="s">
        <v>1315</v>
      </c>
    </row>
    <row r="2640" spans="1:16" ht="51">
      <c r="A2640" s="266" t="s">
        <v>619</v>
      </c>
      <c r="B2640" s="124"/>
      <c r="C2640" s="125" t="s">
        <v>713</v>
      </c>
      <c r="D2640" s="119">
        <v>43167</v>
      </c>
      <c r="E2640" s="120" t="s">
        <v>6425</v>
      </c>
      <c r="F2640" s="120" t="s">
        <v>3</v>
      </c>
      <c r="G2640" s="120">
        <v>1603403</v>
      </c>
      <c r="H2640" s="124"/>
      <c r="I2640" s="128" t="s">
        <v>1391</v>
      </c>
      <c r="J2640" s="124"/>
      <c r="K2640" s="124"/>
      <c r="L2640" s="124"/>
      <c r="M2640" s="124"/>
      <c r="N2640" s="213">
        <v>0</v>
      </c>
      <c r="O2640" s="213">
        <v>1669</v>
      </c>
      <c r="P2640" s="124" t="s">
        <v>1315</v>
      </c>
    </row>
    <row r="2641" spans="1:16" ht="51">
      <c r="A2641" s="266" t="s">
        <v>619</v>
      </c>
      <c r="B2641" s="124"/>
      <c r="C2641" s="125" t="s">
        <v>713</v>
      </c>
      <c r="D2641" s="119">
        <v>43167</v>
      </c>
      <c r="E2641" s="120" t="s">
        <v>6426</v>
      </c>
      <c r="F2641" s="120" t="s">
        <v>3</v>
      </c>
      <c r="G2641" s="120">
        <v>1603412</v>
      </c>
      <c r="H2641" s="124"/>
      <c r="I2641" s="128" t="s">
        <v>6427</v>
      </c>
      <c r="J2641" s="124"/>
      <c r="K2641" s="124"/>
      <c r="L2641" s="124"/>
      <c r="M2641" s="124"/>
      <c r="N2641" s="213">
        <v>0</v>
      </c>
      <c r="O2641" s="213">
        <v>3280.67</v>
      </c>
      <c r="P2641" s="124" t="s">
        <v>1315</v>
      </c>
    </row>
    <row r="2642" spans="1:16" ht="51">
      <c r="A2642" s="266" t="s">
        <v>619</v>
      </c>
      <c r="B2642" s="124"/>
      <c r="C2642" s="125" t="s">
        <v>713</v>
      </c>
      <c r="D2642" s="119">
        <v>43167</v>
      </c>
      <c r="E2642" s="120" t="s">
        <v>6428</v>
      </c>
      <c r="F2642" s="120" t="s">
        <v>3</v>
      </c>
      <c r="G2642" s="120">
        <v>1603439</v>
      </c>
      <c r="H2642" s="124"/>
      <c r="I2642" s="128" t="s">
        <v>5748</v>
      </c>
      <c r="J2642" s="124"/>
      <c r="K2642" s="124"/>
      <c r="L2642" s="124"/>
      <c r="M2642" s="124"/>
      <c r="N2642" s="213">
        <v>0</v>
      </c>
      <c r="O2642" s="213">
        <v>1726</v>
      </c>
      <c r="P2642" s="124" t="s">
        <v>1315</v>
      </c>
    </row>
    <row r="2643" spans="1:16" ht="38.25">
      <c r="A2643" s="266">
        <v>592</v>
      </c>
      <c r="B2643" s="124"/>
      <c r="C2643" s="125" t="s">
        <v>862</v>
      </c>
      <c r="D2643" s="119">
        <v>43167</v>
      </c>
      <c r="E2643" s="120" t="s">
        <v>6429</v>
      </c>
      <c r="F2643" s="120" t="s">
        <v>3</v>
      </c>
      <c r="G2643" s="120">
        <v>1603444</v>
      </c>
      <c r="H2643" s="124"/>
      <c r="I2643" s="128" t="s">
        <v>6430</v>
      </c>
      <c r="J2643" s="124"/>
      <c r="K2643" s="124"/>
      <c r="L2643" s="124"/>
      <c r="M2643" s="124"/>
      <c r="N2643" s="213">
        <v>0</v>
      </c>
      <c r="O2643" s="213">
        <v>150</v>
      </c>
      <c r="P2643" s="124" t="s">
        <v>1315</v>
      </c>
    </row>
    <row r="2644" spans="1:16" ht="63.75">
      <c r="A2644" s="266">
        <v>512</v>
      </c>
      <c r="B2644" s="124"/>
      <c r="C2644" s="125" t="s">
        <v>840</v>
      </c>
      <c r="D2644" s="119">
        <v>43167</v>
      </c>
      <c r="E2644" s="120" t="s">
        <v>6431</v>
      </c>
      <c r="F2644" s="120" t="s">
        <v>3</v>
      </c>
      <c r="G2644" s="120">
        <v>1603454</v>
      </c>
      <c r="H2644" s="124"/>
      <c r="I2644" s="128" t="s">
        <v>6432</v>
      </c>
      <c r="J2644" s="124"/>
      <c r="K2644" s="124"/>
      <c r="L2644" s="124"/>
      <c r="M2644" s="124"/>
      <c r="N2644" s="213">
        <v>0</v>
      </c>
      <c r="O2644" s="213">
        <v>3809</v>
      </c>
      <c r="P2644" s="124" t="s">
        <v>1315</v>
      </c>
    </row>
    <row r="2645" spans="1:16" ht="51">
      <c r="A2645" s="266" t="s">
        <v>619</v>
      </c>
      <c r="B2645" s="124"/>
      <c r="C2645" s="125" t="s">
        <v>713</v>
      </c>
      <c r="D2645" s="119">
        <v>43167</v>
      </c>
      <c r="E2645" s="120" t="s">
        <v>6433</v>
      </c>
      <c r="F2645" s="120" t="s">
        <v>3</v>
      </c>
      <c r="G2645" s="120">
        <v>1603463</v>
      </c>
      <c r="H2645" s="124"/>
      <c r="I2645" s="128" t="s">
        <v>6434</v>
      </c>
      <c r="J2645" s="124"/>
      <c r="K2645" s="124"/>
      <c r="L2645" s="124"/>
      <c r="M2645" s="124"/>
      <c r="N2645" s="213">
        <v>0</v>
      </c>
      <c r="O2645" s="213">
        <v>10</v>
      </c>
      <c r="P2645" s="124" t="s">
        <v>1315</v>
      </c>
    </row>
    <row r="2646" spans="1:16" ht="51">
      <c r="A2646" s="266">
        <v>212</v>
      </c>
      <c r="B2646" s="124"/>
      <c r="C2646" s="125" t="s">
        <v>761</v>
      </c>
      <c r="D2646" s="119">
        <v>43167</v>
      </c>
      <c r="E2646" s="120" t="s">
        <v>6435</v>
      </c>
      <c r="F2646" s="120" t="s">
        <v>3</v>
      </c>
      <c r="G2646" s="120">
        <v>1603521</v>
      </c>
      <c r="H2646" s="124"/>
      <c r="I2646" s="128" t="s">
        <v>6436</v>
      </c>
      <c r="J2646" s="124"/>
      <c r="K2646" s="124"/>
      <c r="L2646" s="124"/>
      <c r="M2646" s="124"/>
      <c r="N2646" s="213">
        <v>0</v>
      </c>
      <c r="O2646" s="213">
        <v>318.89999999999998</v>
      </c>
      <c r="P2646" s="124" t="s">
        <v>1315</v>
      </c>
    </row>
    <row r="2647" spans="1:16" ht="51">
      <c r="A2647" s="266" t="s">
        <v>619</v>
      </c>
      <c r="B2647" s="124"/>
      <c r="C2647" s="125" t="s">
        <v>713</v>
      </c>
      <c r="D2647" s="119">
        <v>43167</v>
      </c>
      <c r="E2647" s="120" t="s">
        <v>6437</v>
      </c>
      <c r="F2647" s="120" t="s">
        <v>3</v>
      </c>
      <c r="G2647" s="120">
        <v>1603523</v>
      </c>
      <c r="H2647" s="124"/>
      <c r="I2647" s="128" t="s">
        <v>5780</v>
      </c>
      <c r="J2647" s="124"/>
      <c r="K2647" s="124"/>
      <c r="L2647" s="124"/>
      <c r="M2647" s="124"/>
      <c r="N2647" s="213">
        <v>0</v>
      </c>
      <c r="O2647" s="213">
        <v>5000</v>
      </c>
      <c r="P2647" s="124" t="s">
        <v>1315</v>
      </c>
    </row>
    <row r="2648" spans="1:16" ht="51">
      <c r="A2648" s="266">
        <v>46</v>
      </c>
      <c r="B2648" s="124"/>
      <c r="C2648" s="125" t="s">
        <v>698</v>
      </c>
      <c r="D2648" s="119">
        <v>43168</v>
      </c>
      <c r="E2648" s="120" t="s">
        <v>6438</v>
      </c>
      <c r="F2648" s="120" t="s">
        <v>3</v>
      </c>
      <c r="G2648" s="120">
        <v>1603723</v>
      </c>
      <c r="H2648" s="124"/>
      <c r="I2648" s="128" t="s">
        <v>6439</v>
      </c>
      <c r="J2648" s="124"/>
      <c r="K2648" s="124"/>
      <c r="L2648" s="124"/>
      <c r="M2648" s="124"/>
      <c r="N2648" s="213">
        <v>0</v>
      </c>
      <c r="O2648" s="213">
        <v>60000</v>
      </c>
      <c r="P2648" s="124" t="s">
        <v>1315</v>
      </c>
    </row>
    <row r="2649" spans="1:16" ht="51">
      <c r="A2649" s="266" t="s">
        <v>619</v>
      </c>
      <c r="B2649" s="124"/>
      <c r="C2649" s="125" t="s">
        <v>713</v>
      </c>
      <c r="D2649" s="119">
        <v>43168</v>
      </c>
      <c r="E2649" s="120" t="s">
        <v>6440</v>
      </c>
      <c r="F2649" s="120" t="s">
        <v>3</v>
      </c>
      <c r="G2649" s="120">
        <v>1603736</v>
      </c>
      <c r="H2649" s="124"/>
      <c r="I2649" s="128" t="s">
        <v>6441</v>
      </c>
      <c r="J2649" s="124"/>
      <c r="K2649" s="124"/>
      <c r="L2649" s="124"/>
      <c r="M2649" s="124"/>
      <c r="N2649" s="213">
        <v>0</v>
      </c>
      <c r="O2649" s="213">
        <v>8130.4</v>
      </c>
      <c r="P2649" s="124" t="s">
        <v>1315</v>
      </c>
    </row>
    <row r="2650" spans="1:16" ht="51">
      <c r="A2650" s="266" t="s">
        <v>619</v>
      </c>
      <c r="B2650" s="124"/>
      <c r="C2650" s="125" t="s">
        <v>713</v>
      </c>
      <c r="D2650" s="119">
        <v>43168</v>
      </c>
      <c r="E2650" s="120" t="s">
        <v>6442</v>
      </c>
      <c r="F2650" s="120" t="s">
        <v>3</v>
      </c>
      <c r="G2650" s="120">
        <v>1603737</v>
      </c>
      <c r="H2650" s="124"/>
      <c r="I2650" s="128" t="s">
        <v>6443</v>
      </c>
      <c r="J2650" s="124"/>
      <c r="K2650" s="124"/>
      <c r="L2650" s="124"/>
      <c r="M2650" s="124"/>
      <c r="N2650" s="213">
        <v>0</v>
      </c>
      <c r="O2650" s="213">
        <v>1160.21</v>
      </c>
      <c r="P2650" s="124" t="s">
        <v>1315</v>
      </c>
    </row>
    <row r="2651" spans="1:16" ht="51">
      <c r="A2651" s="266">
        <v>70</v>
      </c>
      <c r="B2651" s="124"/>
      <c r="C2651" s="125" t="s">
        <v>705</v>
      </c>
      <c r="D2651" s="119">
        <v>43168</v>
      </c>
      <c r="E2651" s="120" t="s">
        <v>6444</v>
      </c>
      <c r="F2651" s="120" t="s">
        <v>3</v>
      </c>
      <c r="G2651" s="120">
        <v>1603762</v>
      </c>
      <c r="H2651" s="124"/>
      <c r="I2651" s="128" t="s">
        <v>6445</v>
      </c>
      <c r="J2651" s="124"/>
      <c r="K2651" s="124"/>
      <c r="L2651" s="124"/>
      <c r="M2651" s="124"/>
      <c r="N2651" s="213">
        <v>0</v>
      </c>
      <c r="O2651" s="213">
        <v>1</v>
      </c>
      <c r="P2651" s="124" t="s">
        <v>6020</v>
      </c>
    </row>
    <row r="2652" spans="1:16" ht="38.25">
      <c r="A2652" s="266">
        <v>212</v>
      </c>
      <c r="B2652" s="124"/>
      <c r="C2652" s="125" t="s">
        <v>761</v>
      </c>
      <c r="D2652" s="119">
        <v>43168</v>
      </c>
      <c r="E2652" s="120" t="s">
        <v>6446</v>
      </c>
      <c r="F2652" s="120" t="s">
        <v>3</v>
      </c>
      <c r="G2652" s="120">
        <v>1603777</v>
      </c>
      <c r="H2652" s="124"/>
      <c r="I2652" s="128" t="s">
        <v>6447</v>
      </c>
      <c r="J2652" s="124"/>
      <c r="K2652" s="124"/>
      <c r="L2652" s="124"/>
      <c r="M2652" s="124"/>
      <c r="N2652" s="213">
        <v>0</v>
      </c>
      <c r="O2652" s="213">
        <v>409.81</v>
      </c>
      <c r="P2652" s="124" t="s">
        <v>1315</v>
      </c>
    </row>
    <row r="2653" spans="1:16" ht="51">
      <c r="A2653" s="266">
        <v>130</v>
      </c>
      <c r="B2653" s="124"/>
      <c r="C2653" s="125" t="s">
        <v>727</v>
      </c>
      <c r="D2653" s="119">
        <v>43168</v>
      </c>
      <c r="E2653" s="120" t="s">
        <v>6448</v>
      </c>
      <c r="F2653" s="120" t="s">
        <v>3</v>
      </c>
      <c r="G2653" s="120">
        <v>1603778</v>
      </c>
      <c r="H2653" s="124"/>
      <c r="I2653" s="128" t="s">
        <v>6449</v>
      </c>
      <c r="J2653" s="124"/>
      <c r="K2653" s="124"/>
      <c r="L2653" s="124"/>
      <c r="M2653" s="124"/>
      <c r="N2653" s="213">
        <v>0</v>
      </c>
      <c r="O2653" s="213">
        <v>8691.18</v>
      </c>
      <c r="P2653" s="124" t="s">
        <v>1315</v>
      </c>
    </row>
    <row r="2654" spans="1:16" ht="38.25">
      <c r="A2654" s="266">
        <v>212</v>
      </c>
      <c r="B2654" s="124"/>
      <c r="C2654" s="125" t="s">
        <v>761</v>
      </c>
      <c r="D2654" s="119">
        <v>43168</v>
      </c>
      <c r="E2654" s="120" t="s">
        <v>6450</v>
      </c>
      <c r="F2654" s="120" t="s">
        <v>3</v>
      </c>
      <c r="G2654" s="120">
        <v>1603779</v>
      </c>
      <c r="H2654" s="124"/>
      <c r="I2654" s="128" t="s">
        <v>6451</v>
      </c>
      <c r="J2654" s="124"/>
      <c r="K2654" s="124"/>
      <c r="L2654" s="124"/>
      <c r="M2654" s="124"/>
      <c r="N2654" s="213">
        <v>0</v>
      </c>
      <c r="O2654" s="213">
        <v>668.11</v>
      </c>
      <c r="P2654" s="124" t="s">
        <v>1315</v>
      </c>
    </row>
    <row r="2655" spans="1:16" ht="51">
      <c r="A2655" s="266" t="s">
        <v>619</v>
      </c>
      <c r="B2655" s="124"/>
      <c r="C2655" s="125" t="s">
        <v>713</v>
      </c>
      <c r="D2655" s="119">
        <v>43168</v>
      </c>
      <c r="E2655" s="120" t="s">
        <v>6452</v>
      </c>
      <c r="F2655" s="120" t="s">
        <v>3</v>
      </c>
      <c r="G2655" s="120">
        <v>1603803</v>
      </c>
      <c r="H2655" s="124"/>
      <c r="I2655" s="128" t="s">
        <v>6453</v>
      </c>
      <c r="J2655" s="124"/>
      <c r="K2655" s="124"/>
      <c r="L2655" s="124"/>
      <c r="M2655" s="124"/>
      <c r="N2655" s="213">
        <v>0</v>
      </c>
      <c r="O2655" s="213">
        <v>1121.2</v>
      </c>
      <c r="P2655" s="124" t="s">
        <v>1315</v>
      </c>
    </row>
    <row r="2656" spans="1:16" ht="51">
      <c r="A2656" s="266">
        <v>592</v>
      </c>
      <c r="B2656" s="124"/>
      <c r="C2656" s="125" t="s">
        <v>862</v>
      </c>
      <c r="D2656" s="119">
        <v>43168</v>
      </c>
      <c r="E2656" s="120" t="s">
        <v>6454</v>
      </c>
      <c r="F2656" s="120" t="s">
        <v>3</v>
      </c>
      <c r="G2656" s="120">
        <v>1603811</v>
      </c>
      <c r="H2656" s="124"/>
      <c r="I2656" s="128" t="s">
        <v>6455</v>
      </c>
      <c r="J2656" s="124"/>
      <c r="K2656" s="124"/>
      <c r="L2656" s="124"/>
      <c r="M2656" s="124"/>
      <c r="N2656" s="213">
        <v>0</v>
      </c>
      <c r="O2656" s="213">
        <v>370</v>
      </c>
      <c r="P2656" s="124" t="s">
        <v>1315</v>
      </c>
    </row>
    <row r="2657" spans="1:16" ht="63.75">
      <c r="A2657" s="266" t="s">
        <v>619</v>
      </c>
      <c r="B2657" s="124"/>
      <c r="C2657" s="125" t="s">
        <v>713</v>
      </c>
      <c r="D2657" s="119">
        <v>43168</v>
      </c>
      <c r="E2657" s="120" t="s">
        <v>6456</v>
      </c>
      <c r="F2657" s="120" t="s">
        <v>3</v>
      </c>
      <c r="G2657" s="120">
        <v>1603817</v>
      </c>
      <c r="H2657" s="124"/>
      <c r="I2657" s="128" t="s">
        <v>6457</v>
      </c>
      <c r="J2657" s="124"/>
      <c r="K2657" s="124"/>
      <c r="L2657" s="124"/>
      <c r="M2657" s="124"/>
      <c r="N2657" s="213">
        <v>0</v>
      </c>
      <c r="O2657" s="213">
        <v>6917.5</v>
      </c>
      <c r="P2657" s="124" t="s">
        <v>1315</v>
      </c>
    </row>
    <row r="2658" spans="1:16" ht="51">
      <c r="A2658" s="266">
        <v>86</v>
      </c>
      <c r="B2658" s="124"/>
      <c r="C2658" s="125" t="s">
        <v>710</v>
      </c>
      <c r="D2658" s="119">
        <v>43168</v>
      </c>
      <c r="E2658" s="120" t="s">
        <v>6458</v>
      </c>
      <c r="F2658" s="120" t="s">
        <v>3</v>
      </c>
      <c r="G2658" s="120">
        <v>1603820</v>
      </c>
      <c r="H2658" s="124"/>
      <c r="I2658" s="128" t="s">
        <v>6459</v>
      </c>
      <c r="J2658" s="124"/>
      <c r="K2658" s="124"/>
      <c r="L2658" s="124"/>
      <c r="M2658" s="124"/>
      <c r="N2658" s="213">
        <v>0</v>
      </c>
      <c r="O2658" s="213">
        <v>230</v>
      </c>
      <c r="P2658" s="124" t="s">
        <v>1315</v>
      </c>
    </row>
    <row r="2659" spans="1:16" ht="51">
      <c r="A2659" s="266">
        <v>86</v>
      </c>
      <c r="B2659" s="124"/>
      <c r="C2659" s="125" t="s">
        <v>710</v>
      </c>
      <c r="D2659" s="119">
        <v>43168</v>
      </c>
      <c r="E2659" s="120" t="s">
        <v>6460</v>
      </c>
      <c r="F2659" s="120" t="s">
        <v>3</v>
      </c>
      <c r="G2659" s="120">
        <v>1603823</v>
      </c>
      <c r="H2659" s="124"/>
      <c r="I2659" s="128" t="s">
        <v>6461</v>
      </c>
      <c r="J2659" s="124"/>
      <c r="K2659" s="124"/>
      <c r="L2659" s="124"/>
      <c r="M2659" s="124"/>
      <c r="N2659" s="213">
        <v>0</v>
      </c>
      <c r="O2659" s="213">
        <v>327</v>
      </c>
      <c r="P2659" s="124" t="s">
        <v>1315</v>
      </c>
    </row>
    <row r="2660" spans="1:16" ht="51">
      <c r="A2660" s="266">
        <v>212</v>
      </c>
      <c r="B2660" s="124"/>
      <c r="C2660" s="125" t="s">
        <v>761</v>
      </c>
      <c r="D2660" s="119">
        <v>43168</v>
      </c>
      <c r="E2660" s="120" t="s">
        <v>6462</v>
      </c>
      <c r="F2660" s="120" t="s">
        <v>3</v>
      </c>
      <c r="G2660" s="120">
        <v>1603857</v>
      </c>
      <c r="H2660" s="124"/>
      <c r="I2660" s="128" t="s">
        <v>6463</v>
      </c>
      <c r="J2660" s="124"/>
      <c r="K2660" s="124"/>
      <c r="L2660" s="124"/>
      <c r="M2660" s="124"/>
      <c r="N2660" s="213">
        <v>0</v>
      </c>
      <c r="O2660" s="213">
        <v>409.81</v>
      </c>
      <c r="P2660" s="124" t="s">
        <v>1315</v>
      </c>
    </row>
    <row r="2661" spans="1:16" ht="51">
      <c r="A2661" s="266">
        <v>20</v>
      </c>
      <c r="B2661" s="124"/>
      <c r="C2661" s="125" t="s">
        <v>693</v>
      </c>
      <c r="D2661" s="119">
        <v>43168</v>
      </c>
      <c r="E2661" s="120" t="s">
        <v>6464</v>
      </c>
      <c r="F2661" s="120" t="s">
        <v>3</v>
      </c>
      <c r="G2661" s="120">
        <v>1603878</v>
      </c>
      <c r="H2661" s="124"/>
      <c r="I2661" s="128" t="s">
        <v>6465</v>
      </c>
      <c r="J2661" s="124"/>
      <c r="K2661" s="124"/>
      <c r="L2661" s="124"/>
      <c r="M2661" s="124"/>
      <c r="N2661" s="213">
        <v>0</v>
      </c>
      <c r="O2661" s="213">
        <v>7068</v>
      </c>
      <c r="P2661" s="124" t="s">
        <v>1315</v>
      </c>
    </row>
    <row r="2662" spans="1:16" ht="51">
      <c r="A2662" s="266">
        <v>16</v>
      </c>
      <c r="B2662" s="124"/>
      <c r="C2662" s="125" t="s">
        <v>692</v>
      </c>
      <c r="D2662" s="119">
        <v>43168</v>
      </c>
      <c r="E2662" s="120" t="s">
        <v>6466</v>
      </c>
      <c r="F2662" s="120" t="s">
        <v>3</v>
      </c>
      <c r="G2662" s="120">
        <v>1603927</v>
      </c>
      <c r="H2662" s="124"/>
      <c r="I2662" s="128" t="s">
        <v>6467</v>
      </c>
      <c r="J2662" s="124"/>
      <c r="K2662" s="124"/>
      <c r="L2662" s="124"/>
      <c r="M2662" s="124"/>
      <c r="N2662" s="213">
        <v>0</v>
      </c>
      <c r="O2662" s="213">
        <v>75536.490000000005</v>
      </c>
      <c r="P2662" s="124" t="s">
        <v>1315</v>
      </c>
    </row>
    <row r="2663" spans="1:16" ht="51">
      <c r="A2663" s="266">
        <v>81</v>
      </c>
      <c r="B2663" s="124"/>
      <c r="C2663" s="125" t="s">
        <v>709</v>
      </c>
      <c r="D2663" s="119">
        <v>43168</v>
      </c>
      <c r="E2663" s="120" t="s">
        <v>6468</v>
      </c>
      <c r="F2663" s="120" t="s">
        <v>3</v>
      </c>
      <c r="G2663" s="120">
        <v>1603931</v>
      </c>
      <c r="H2663" s="124"/>
      <c r="I2663" s="128" t="s">
        <v>6469</v>
      </c>
      <c r="J2663" s="124"/>
      <c r="K2663" s="124"/>
      <c r="L2663" s="124"/>
      <c r="M2663" s="124"/>
      <c r="N2663" s="213">
        <v>0</v>
      </c>
      <c r="O2663" s="213">
        <v>595794.80000000005</v>
      </c>
      <c r="P2663" s="124" t="s">
        <v>1315</v>
      </c>
    </row>
    <row r="2664" spans="1:16" ht="51">
      <c r="A2664" s="266">
        <v>20</v>
      </c>
      <c r="B2664" s="124"/>
      <c r="C2664" s="125" t="s">
        <v>693</v>
      </c>
      <c r="D2664" s="119">
        <v>43171</v>
      </c>
      <c r="E2664" s="120" t="s">
        <v>6470</v>
      </c>
      <c r="F2664" s="120" t="s">
        <v>3</v>
      </c>
      <c r="G2664" s="120">
        <v>1604037</v>
      </c>
      <c r="H2664" s="124"/>
      <c r="I2664" s="128" t="s">
        <v>6471</v>
      </c>
      <c r="J2664" s="124"/>
      <c r="K2664" s="124"/>
      <c r="L2664" s="124"/>
      <c r="M2664" s="124"/>
      <c r="N2664" s="213">
        <v>0</v>
      </c>
      <c r="O2664" s="213">
        <v>247458.69</v>
      </c>
      <c r="P2664" s="124" t="s">
        <v>1315</v>
      </c>
    </row>
    <row r="2665" spans="1:16" ht="51">
      <c r="A2665" s="266">
        <v>20</v>
      </c>
      <c r="B2665" s="124"/>
      <c r="C2665" s="125" t="s">
        <v>693</v>
      </c>
      <c r="D2665" s="119">
        <v>43171</v>
      </c>
      <c r="E2665" s="120" t="s">
        <v>6472</v>
      </c>
      <c r="F2665" s="120" t="s">
        <v>3</v>
      </c>
      <c r="G2665" s="120">
        <v>1604041</v>
      </c>
      <c r="H2665" s="124"/>
      <c r="I2665" s="128" t="s">
        <v>6473</v>
      </c>
      <c r="J2665" s="124"/>
      <c r="K2665" s="124"/>
      <c r="L2665" s="124"/>
      <c r="M2665" s="124"/>
      <c r="N2665" s="213">
        <v>0</v>
      </c>
      <c r="O2665" s="213">
        <v>1600800</v>
      </c>
      <c r="P2665" s="124" t="s">
        <v>1315</v>
      </c>
    </row>
    <row r="2666" spans="1:16" ht="63.75">
      <c r="A2666" s="266">
        <v>20</v>
      </c>
      <c r="B2666" s="124"/>
      <c r="C2666" s="125" t="s">
        <v>693</v>
      </c>
      <c r="D2666" s="119">
        <v>43171</v>
      </c>
      <c r="E2666" s="120" t="s">
        <v>6474</v>
      </c>
      <c r="F2666" s="120" t="s">
        <v>3</v>
      </c>
      <c r="G2666" s="120">
        <v>1604045</v>
      </c>
      <c r="H2666" s="124"/>
      <c r="I2666" s="128" t="s">
        <v>6475</v>
      </c>
      <c r="J2666" s="124"/>
      <c r="K2666" s="124"/>
      <c r="L2666" s="124"/>
      <c r="M2666" s="124"/>
      <c r="N2666" s="213">
        <v>0</v>
      </c>
      <c r="O2666" s="213">
        <v>290568.86</v>
      </c>
      <c r="P2666" s="124" t="s">
        <v>1315</v>
      </c>
    </row>
    <row r="2667" spans="1:16" ht="63.75">
      <c r="A2667" s="266">
        <v>342</v>
      </c>
      <c r="B2667" s="124"/>
      <c r="C2667" s="125" t="s">
        <v>816</v>
      </c>
      <c r="D2667" s="119">
        <v>43171</v>
      </c>
      <c r="E2667" s="120" t="s">
        <v>6476</v>
      </c>
      <c r="F2667" s="120" t="s">
        <v>3</v>
      </c>
      <c r="G2667" s="120">
        <v>1604061</v>
      </c>
      <c r="H2667" s="124"/>
      <c r="I2667" s="128" t="s">
        <v>6477</v>
      </c>
      <c r="J2667" s="124"/>
      <c r="K2667" s="124"/>
      <c r="L2667" s="124"/>
      <c r="M2667" s="124"/>
      <c r="N2667" s="213">
        <v>0</v>
      </c>
      <c r="O2667" s="213">
        <v>67</v>
      </c>
      <c r="P2667" s="124" t="s">
        <v>1315</v>
      </c>
    </row>
    <row r="2668" spans="1:16" ht="63.75">
      <c r="A2668" s="266">
        <v>661</v>
      </c>
      <c r="B2668" s="124"/>
      <c r="C2668" s="125" t="s">
        <v>234</v>
      </c>
      <c r="D2668" s="119">
        <v>43171</v>
      </c>
      <c r="E2668" s="120" t="s">
        <v>6478</v>
      </c>
      <c r="F2668" s="120" t="s">
        <v>3</v>
      </c>
      <c r="G2668" s="120">
        <v>1604082</v>
      </c>
      <c r="H2668" s="124"/>
      <c r="I2668" s="128" t="s">
        <v>6479</v>
      </c>
      <c r="J2668" s="124"/>
      <c r="K2668" s="124"/>
      <c r="L2668" s="124"/>
      <c r="M2668" s="124"/>
      <c r="N2668" s="213">
        <v>0</v>
      </c>
      <c r="O2668" s="213">
        <v>17995.86</v>
      </c>
      <c r="P2668" s="124" t="s">
        <v>1315</v>
      </c>
    </row>
    <row r="2669" spans="1:16" ht="63.75">
      <c r="A2669" s="266">
        <v>86</v>
      </c>
      <c r="B2669" s="124"/>
      <c r="C2669" s="125" t="s">
        <v>710</v>
      </c>
      <c r="D2669" s="119">
        <v>43171</v>
      </c>
      <c r="E2669" s="120" t="s">
        <v>6480</v>
      </c>
      <c r="F2669" s="120" t="s">
        <v>3</v>
      </c>
      <c r="G2669" s="120">
        <v>1604090</v>
      </c>
      <c r="H2669" s="124"/>
      <c r="I2669" s="128" t="s">
        <v>6481</v>
      </c>
      <c r="J2669" s="124"/>
      <c r="K2669" s="124"/>
      <c r="L2669" s="124"/>
      <c r="M2669" s="124"/>
      <c r="N2669" s="213">
        <v>0</v>
      </c>
      <c r="O2669" s="213">
        <v>1195971.05</v>
      </c>
      <c r="P2669" s="124" t="s">
        <v>1315</v>
      </c>
    </row>
    <row r="2670" spans="1:16" ht="63.75">
      <c r="A2670" s="266">
        <v>86</v>
      </c>
      <c r="B2670" s="124"/>
      <c r="C2670" s="125" t="s">
        <v>710</v>
      </c>
      <c r="D2670" s="119">
        <v>43171</v>
      </c>
      <c r="E2670" s="120" t="s">
        <v>6482</v>
      </c>
      <c r="F2670" s="120" t="s">
        <v>3</v>
      </c>
      <c r="G2670" s="120">
        <v>1604094</v>
      </c>
      <c r="H2670" s="124"/>
      <c r="I2670" s="128" t="s">
        <v>6483</v>
      </c>
      <c r="J2670" s="124"/>
      <c r="K2670" s="124"/>
      <c r="L2670" s="124"/>
      <c r="M2670" s="124"/>
      <c r="N2670" s="213">
        <v>0</v>
      </c>
      <c r="O2670" s="213">
        <v>33599.25</v>
      </c>
      <c r="P2670" s="124" t="s">
        <v>1315</v>
      </c>
    </row>
    <row r="2671" spans="1:16" ht="51">
      <c r="A2671" s="266">
        <v>287</v>
      </c>
      <c r="B2671" s="124"/>
      <c r="C2671" s="125" t="s">
        <v>790</v>
      </c>
      <c r="D2671" s="119">
        <v>43171</v>
      </c>
      <c r="E2671" s="120" t="s">
        <v>6484</v>
      </c>
      <c r="F2671" s="120" t="s">
        <v>3</v>
      </c>
      <c r="G2671" s="120">
        <v>1604112</v>
      </c>
      <c r="H2671" s="124"/>
      <c r="I2671" s="128" t="s">
        <v>6485</v>
      </c>
      <c r="J2671" s="124"/>
      <c r="K2671" s="124"/>
      <c r="L2671" s="124"/>
      <c r="M2671" s="124"/>
      <c r="N2671" s="213">
        <v>0</v>
      </c>
      <c r="O2671" s="213">
        <v>6599.72</v>
      </c>
      <c r="P2671" s="124" t="s">
        <v>1315</v>
      </c>
    </row>
    <row r="2672" spans="1:16" ht="63.75">
      <c r="A2672" s="266" t="s">
        <v>619</v>
      </c>
      <c r="B2672" s="124"/>
      <c r="C2672" s="125" t="s">
        <v>713</v>
      </c>
      <c r="D2672" s="119">
        <v>43171</v>
      </c>
      <c r="E2672" s="120" t="s">
        <v>6486</v>
      </c>
      <c r="F2672" s="120" t="s">
        <v>3</v>
      </c>
      <c r="G2672" s="120">
        <v>1604121</v>
      </c>
      <c r="H2672" s="124"/>
      <c r="I2672" s="128" t="s">
        <v>6487</v>
      </c>
      <c r="J2672" s="124"/>
      <c r="K2672" s="124"/>
      <c r="L2672" s="124"/>
      <c r="M2672" s="124"/>
      <c r="N2672" s="213">
        <v>0</v>
      </c>
      <c r="O2672" s="213">
        <v>975.82</v>
      </c>
      <c r="P2672" s="124" t="s">
        <v>1315</v>
      </c>
    </row>
    <row r="2673" spans="1:16" ht="51">
      <c r="A2673" s="266">
        <v>680</v>
      </c>
      <c r="B2673" s="124"/>
      <c r="C2673" s="125" t="s">
        <v>866</v>
      </c>
      <c r="D2673" s="119">
        <v>43171</v>
      </c>
      <c r="E2673" s="120" t="s">
        <v>6488</v>
      </c>
      <c r="F2673" s="120" t="s">
        <v>3</v>
      </c>
      <c r="G2673" s="120">
        <v>1604124</v>
      </c>
      <c r="H2673" s="124"/>
      <c r="I2673" s="128" t="s">
        <v>6489</v>
      </c>
      <c r="J2673" s="124"/>
      <c r="K2673" s="124"/>
      <c r="L2673" s="124"/>
      <c r="M2673" s="124"/>
      <c r="N2673" s="213">
        <v>0</v>
      </c>
      <c r="O2673" s="213">
        <v>1061.7</v>
      </c>
      <c r="P2673" s="124" t="s">
        <v>1315</v>
      </c>
    </row>
    <row r="2674" spans="1:16" ht="63.75">
      <c r="A2674" s="266" t="s">
        <v>619</v>
      </c>
      <c r="B2674" s="124"/>
      <c r="C2674" s="125" t="s">
        <v>713</v>
      </c>
      <c r="D2674" s="119">
        <v>43171</v>
      </c>
      <c r="E2674" s="120" t="s">
        <v>6490</v>
      </c>
      <c r="F2674" s="120" t="s">
        <v>3</v>
      </c>
      <c r="G2674" s="120">
        <v>1604126</v>
      </c>
      <c r="H2674" s="124"/>
      <c r="I2674" s="128" t="s">
        <v>6491</v>
      </c>
      <c r="J2674" s="124"/>
      <c r="K2674" s="124"/>
      <c r="L2674" s="124"/>
      <c r="M2674" s="124"/>
      <c r="N2674" s="213">
        <v>0</v>
      </c>
      <c r="O2674" s="213">
        <v>70</v>
      </c>
      <c r="P2674" s="124" t="s">
        <v>1315</v>
      </c>
    </row>
    <row r="2675" spans="1:16" ht="51">
      <c r="A2675" s="266">
        <v>514</v>
      </c>
      <c r="B2675" s="124"/>
      <c r="C2675" s="125" t="s">
        <v>841</v>
      </c>
      <c r="D2675" s="119">
        <v>43171</v>
      </c>
      <c r="E2675" s="120" t="s">
        <v>6492</v>
      </c>
      <c r="F2675" s="120" t="s">
        <v>3</v>
      </c>
      <c r="G2675" s="120">
        <v>1604144</v>
      </c>
      <c r="H2675" s="124"/>
      <c r="I2675" s="128" t="s">
        <v>6493</v>
      </c>
      <c r="J2675" s="124"/>
      <c r="K2675" s="124"/>
      <c r="L2675" s="124"/>
      <c r="M2675" s="124"/>
      <c r="N2675" s="213">
        <v>0</v>
      </c>
      <c r="O2675" s="213">
        <v>45000</v>
      </c>
      <c r="P2675" s="124" t="s">
        <v>1315</v>
      </c>
    </row>
    <row r="2676" spans="1:16" ht="51">
      <c r="A2676" s="266">
        <v>201</v>
      </c>
      <c r="B2676" s="124"/>
      <c r="C2676" s="125" t="s">
        <v>756</v>
      </c>
      <c r="D2676" s="119">
        <v>43171</v>
      </c>
      <c r="E2676" s="120" t="s">
        <v>6494</v>
      </c>
      <c r="F2676" s="120" t="s">
        <v>3</v>
      </c>
      <c r="G2676" s="120">
        <v>1604148</v>
      </c>
      <c r="H2676" s="124"/>
      <c r="I2676" s="128" t="s">
        <v>6495</v>
      </c>
      <c r="J2676" s="124"/>
      <c r="K2676" s="124"/>
      <c r="L2676" s="124"/>
      <c r="M2676" s="124"/>
      <c r="N2676" s="213">
        <v>0</v>
      </c>
      <c r="O2676" s="213">
        <v>599041.68999999994</v>
      </c>
      <c r="P2676" s="124" t="s">
        <v>1315</v>
      </c>
    </row>
    <row r="2677" spans="1:16" ht="51">
      <c r="A2677" s="266" t="s">
        <v>619</v>
      </c>
      <c r="B2677" s="124"/>
      <c r="C2677" s="125" t="s">
        <v>713</v>
      </c>
      <c r="D2677" s="119">
        <v>43171</v>
      </c>
      <c r="E2677" s="120" t="s">
        <v>6496</v>
      </c>
      <c r="F2677" s="120" t="s">
        <v>3</v>
      </c>
      <c r="G2677" s="120">
        <v>1604028</v>
      </c>
      <c r="H2677" s="124"/>
      <c r="I2677" s="128" t="s">
        <v>1373</v>
      </c>
      <c r="J2677" s="124"/>
      <c r="K2677" s="124"/>
      <c r="L2677" s="124"/>
      <c r="M2677" s="124"/>
      <c r="N2677" s="213">
        <v>0</v>
      </c>
      <c r="O2677" s="213">
        <v>1016</v>
      </c>
      <c r="P2677" s="124" t="s">
        <v>1315</v>
      </c>
    </row>
    <row r="2678" spans="1:16" ht="51">
      <c r="A2678" s="266">
        <v>70</v>
      </c>
      <c r="B2678" s="124"/>
      <c r="C2678" s="125" t="s">
        <v>705</v>
      </c>
      <c r="D2678" s="119">
        <v>43171</v>
      </c>
      <c r="E2678" s="120" t="s">
        <v>6497</v>
      </c>
      <c r="F2678" s="120" t="s">
        <v>3</v>
      </c>
      <c r="G2678" s="120">
        <v>1604035</v>
      </c>
      <c r="H2678" s="124"/>
      <c r="I2678" s="128" t="s">
        <v>6498</v>
      </c>
      <c r="J2678" s="124"/>
      <c r="K2678" s="124"/>
      <c r="L2678" s="124"/>
      <c r="M2678" s="124"/>
      <c r="N2678" s="213">
        <v>0</v>
      </c>
      <c r="O2678" s="213">
        <v>275</v>
      </c>
      <c r="P2678" s="124" t="s">
        <v>1315</v>
      </c>
    </row>
    <row r="2679" spans="1:16" ht="38.25">
      <c r="A2679" s="266">
        <v>212</v>
      </c>
      <c r="B2679" s="124"/>
      <c r="C2679" s="125" t="s">
        <v>761</v>
      </c>
      <c r="D2679" s="119">
        <v>43171</v>
      </c>
      <c r="E2679" s="120" t="s">
        <v>6499</v>
      </c>
      <c r="F2679" s="120" t="s">
        <v>3</v>
      </c>
      <c r="G2679" s="120">
        <v>1604053</v>
      </c>
      <c r="H2679" s="124"/>
      <c r="I2679" s="128" t="s">
        <v>6500</v>
      </c>
      <c r="J2679" s="124"/>
      <c r="K2679" s="124"/>
      <c r="L2679" s="124"/>
      <c r="M2679" s="124"/>
      <c r="N2679" s="213">
        <v>0</v>
      </c>
      <c r="O2679" s="213">
        <v>87</v>
      </c>
      <c r="P2679" s="124" t="s">
        <v>1315</v>
      </c>
    </row>
    <row r="2680" spans="1:16" ht="51">
      <c r="A2680" s="266" t="s">
        <v>619</v>
      </c>
      <c r="B2680" s="124"/>
      <c r="C2680" s="125" t="s">
        <v>713</v>
      </c>
      <c r="D2680" s="119">
        <v>43171</v>
      </c>
      <c r="E2680" s="120" t="s">
        <v>6501</v>
      </c>
      <c r="F2680" s="120" t="s">
        <v>3</v>
      </c>
      <c r="G2680" s="120">
        <v>1604084</v>
      </c>
      <c r="H2680" s="124"/>
      <c r="I2680" s="128" t="s">
        <v>6502</v>
      </c>
      <c r="J2680" s="124"/>
      <c r="K2680" s="124"/>
      <c r="L2680" s="124"/>
      <c r="M2680" s="124"/>
      <c r="N2680" s="213">
        <v>0</v>
      </c>
      <c r="O2680" s="213">
        <v>6767.58</v>
      </c>
      <c r="P2680" s="124" t="s">
        <v>1315</v>
      </c>
    </row>
    <row r="2681" spans="1:16" ht="51">
      <c r="A2681" s="266" t="s">
        <v>619</v>
      </c>
      <c r="B2681" s="124"/>
      <c r="C2681" s="125" t="s">
        <v>713</v>
      </c>
      <c r="D2681" s="119">
        <v>43171</v>
      </c>
      <c r="E2681" s="120" t="s">
        <v>6503</v>
      </c>
      <c r="F2681" s="120" t="s">
        <v>3</v>
      </c>
      <c r="G2681" s="120">
        <v>1604113</v>
      </c>
      <c r="H2681" s="124"/>
      <c r="I2681" s="128" t="s">
        <v>6504</v>
      </c>
      <c r="J2681" s="124"/>
      <c r="K2681" s="124"/>
      <c r="L2681" s="124"/>
      <c r="M2681" s="124"/>
      <c r="N2681" s="213">
        <v>0</v>
      </c>
      <c r="O2681" s="213">
        <v>678.59</v>
      </c>
      <c r="P2681" s="124" t="s">
        <v>1315</v>
      </c>
    </row>
    <row r="2682" spans="1:16" ht="38.25">
      <c r="A2682" s="266">
        <v>526</v>
      </c>
      <c r="B2682" s="124"/>
      <c r="C2682" s="125" t="s">
        <v>846</v>
      </c>
      <c r="D2682" s="119">
        <v>43171</v>
      </c>
      <c r="E2682" s="120" t="s">
        <v>6505</v>
      </c>
      <c r="F2682" s="120" t="s">
        <v>3</v>
      </c>
      <c r="G2682" s="120">
        <v>1604120</v>
      </c>
      <c r="H2682" s="124"/>
      <c r="I2682" s="128" t="s">
        <v>6506</v>
      </c>
      <c r="J2682" s="124"/>
      <c r="K2682" s="124"/>
      <c r="L2682" s="124"/>
      <c r="M2682" s="124"/>
      <c r="N2682" s="213">
        <v>0</v>
      </c>
      <c r="O2682" s="213">
        <v>304</v>
      </c>
      <c r="P2682" s="124" t="s">
        <v>1315</v>
      </c>
    </row>
    <row r="2683" spans="1:16" ht="51">
      <c r="A2683" s="266" t="s">
        <v>619</v>
      </c>
      <c r="B2683" s="124"/>
      <c r="C2683" s="125" t="s">
        <v>713</v>
      </c>
      <c r="D2683" s="119">
        <v>43171</v>
      </c>
      <c r="E2683" s="120" t="s">
        <v>6507</v>
      </c>
      <c r="F2683" s="120" t="s">
        <v>3</v>
      </c>
      <c r="G2683" s="120">
        <v>1604165</v>
      </c>
      <c r="H2683" s="124"/>
      <c r="I2683" s="128" t="s">
        <v>6508</v>
      </c>
      <c r="J2683" s="124"/>
      <c r="K2683" s="124"/>
      <c r="L2683" s="124"/>
      <c r="M2683" s="124"/>
      <c r="N2683" s="213">
        <v>0</v>
      </c>
      <c r="O2683" s="213">
        <v>140</v>
      </c>
      <c r="P2683" s="124" t="s">
        <v>1315</v>
      </c>
    </row>
    <row r="2684" spans="1:16" ht="51">
      <c r="A2684" s="266">
        <v>378</v>
      </c>
      <c r="B2684" s="124"/>
      <c r="C2684" s="125" t="s">
        <v>1274</v>
      </c>
      <c r="D2684" s="119">
        <v>43171</v>
      </c>
      <c r="E2684" s="120" t="s">
        <v>6509</v>
      </c>
      <c r="F2684" s="120" t="s">
        <v>3</v>
      </c>
      <c r="G2684" s="120">
        <v>1604188</v>
      </c>
      <c r="H2684" s="124"/>
      <c r="I2684" s="128" t="s">
        <v>6510</v>
      </c>
      <c r="J2684" s="124"/>
      <c r="K2684" s="124"/>
      <c r="L2684" s="124"/>
      <c r="M2684" s="124"/>
      <c r="N2684" s="213">
        <v>0</v>
      </c>
      <c r="O2684" s="213">
        <v>846.23</v>
      </c>
      <c r="P2684" s="124" t="s">
        <v>1315</v>
      </c>
    </row>
    <row r="2685" spans="1:16" ht="51">
      <c r="A2685" s="266" t="s">
        <v>619</v>
      </c>
      <c r="B2685" s="124"/>
      <c r="C2685" s="125" t="s">
        <v>713</v>
      </c>
      <c r="D2685" s="119">
        <v>43171</v>
      </c>
      <c r="E2685" s="120" t="s">
        <v>6511</v>
      </c>
      <c r="F2685" s="120" t="s">
        <v>3</v>
      </c>
      <c r="G2685" s="120">
        <v>1604194</v>
      </c>
      <c r="H2685" s="124"/>
      <c r="I2685" s="128" t="s">
        <v>6512</v>
      </c>
      <c r="J2685" s="124"/>
      <c r="K2685" s="124"/>
      <c r="L2685" s="124"/>
      <c r="M2685" s="124"/>
      <c r="N2685" s="213">
        <v>0</v>
      </c>
      <c r="O2685" s="213">
        <v>3487.66</v>
      </c>
      <c r="P2685" s="124" t="s">
        <v>1315</v>
      </c>
    </row>
    <row r="2686" spans="1:16" ht="51">
      <c r="A2686" s="266" t="s">
        <v>619</v>
      </c>
      <c r="B2686" s="124"/>
      <c r="C2686" s="125" t="s">
        <v>713</v>
      </c>
      <c r="D2686" s="119">
        <v>43171</v>
      </c>
      <c r="E2686" s="120" t="s">
        <v>6513</v>
      </c>
      <c r="F2686" s="120" t="s">
        <v>3</v>
      </c>
      <c r="G2686" s="120">
        <v>1604196</v>
      </c>
      <c r="H2686" s="124"/>
      <c r="I2686" s="128" t="s">
        <v>6514</v>
      </c>
      <c r="J2686" s="124"/>
      <c r="K2686" s="124"/>
      <c r="L2686" s="124"/>
      <c r="M2686" s="124"/>
      <c r="N2686" s="213">
        <v>0</v>
      </c>
      <c r="O2686" s="213">
        <v>190</v>
      </c>
      <c r="P2686" s="124" t="s">
        <v>1315</v>
      </c>
    </row>
    <row r="2687" spans="1:16" ht="51">
      <c r="A2687" s="266" t="s">
        <v>619</v>
      </c>
      <c r="B2687" s="124"/>
      <c r="C2687" s="125" t="s">
        <v>713</v>
      </c>
      <c r="D2687" s="119">
        <v>43171</v>
      </c>
      <c r="E2687" s="120" t="s">
        <v>6515</v>
      </c>
      <c r="F2687" s="120" t="s">
        <v>3</v>
      </c>
      <c r="G2687" s="120">
        <v>1604234</v>
      </c>
      <c r="H2687" s="124"/>
      <c r="I2687" s="128" t="s">
        <v>6516</v>
      </c>
      <c r="J2687" s="124"/>
      <c r="K2687" s="124"/>
      <c r="L2687" s="124"/>
      <c r="M2687" s="124"/>
      <c r="N2687" s="213">
        <v>0</v>
      </c>
      <c r="O2687" s="213">
        <v>647.59</v>
      </c>
      <c r="P2687" s="124" t="s">
        <v>1315</v>
      </c>
    </row>
    <row r="2688" spans="1:16" ht="51">
      <c r="A2688" s="266" t="s">
        <v>619</v>
      </c>
      <c r="B2688" s="124"/>
      <c r="C2688" s="125" t="s">
        <v>713</v>
      </c>
      <c r="D2688" s="119">
        <v>43171</v>
      </c>
      <c r="E2688" s="120" t="s">
        <v>6517</v>
      </c>
      <c r="F2688" s="120" t="s">
        <v>3</v>
      </c>
      <c r="G2688" s="120">
        <v>1604242</v>
      </c>
      <c r="H2688" s="124"/>
      <c r="I2688" s="128" t="s">
        <v>6518</v>
      </c>
      <c r="J2688" s="124"/>
      <c r="K2688" s="124"/>
      <c r="L2688" s="124"/>
      <c r="M2688" s="124"/>
      <c r="N2688" s="213">
        <v>0</v>
      </c>
      <c r="O2688" s="213">
        <v>504.51</v>
      </c>
      <c r="P2688" s="124" t="s">
        <v>1315</v>
      </c>
    </row>
    <row r="2689" spans="1:16" ht="51">
      <c r="A2689" s="266">
        <v>292</v>
      </c>
      <c r="B2689" s="124"/>
      <c r="C2689" s="125" t="s">
        <v>152</v>
      </c>
      <c r="D2689" s="119">
        <v>43171</v>
      </c>
      <c r="E2689" s="120" t="s">
        <v>6519</v>
      </c>
      <c r="F2689" s="120" t="s">
        <v>3</v>
      </c>
      <c r="G2689" s="120">
        <v>1604252</v>
      </c>
      <c r="H2689" s="124"/>
      <c r="I2689" s="128" t="s">
        <v>6520</v>
      </c>
      <c r="J2689" s="124"/>
      <c r="K2689" s="124"/>
      <c r="L2689" s="124"/>
      <c r="M2689" s="124"/>
      <c r="N2689" s="213">
        <v>0</v>
      </c>
      <c r="O2689" s="213">
        <v>87</v>
      </c>
      <c r="P2689" s="124" t="s">
        <v>1315</v>
      </c>
    </row>
    <row r="2690" spans="1:16" ht="51">
      <c r="A2690" s="266">
        <v>292</v>
      </c>
      <c r="B2690" s="124"/>
      <c r="C2690" s="125" t="s">
        <v>152</v>
      </c>
      <c r="D2690" s="119">
        <v>43171</v>
      </c>
      <c r="E2690" s="120" t="s">
        <v>6521</v>
      </c>
      <c r="F2690" s="120" t="s">
        <v>3</v>
      </c>
      <c r="G2690" s="120">
        <v>1604260</v>
      </c>
      <c r="H2690" s="124"/>
      <c r="I2690" s="128" t="s">
        <v>6520</v>
      </c>
      <c r="J2690" s="124"/>
      <c r="K2690" s="124"/>
      <c r="L2690" s="124"/>
      <c r="M2690" s="124"/>
      <c r="N2690" s="213">
        <v>0</v>
      </c>
      <c r="O2690" s="213">
        <v>80</v>
      </c>
      <c r="P2690" s="124" t="s">
        <v>1315</v>
      </c>
    </row>
    <row r="2691" spans="1:16" ht="51">
      <c r="A2691" s="266" t="s">
        <v>619</v>
      </c>
      <c r="B2691" s="124"/>
      <c r="C2691" s="125" t="s">
        <v>713</v>
      </c>
      <c r="D2691" s="119">
        <v>43171</v>
      </c>
      <c r="E2691" s="120" t="s">
        <v>6522</v>
      </c>
      <c r="F2691" s="120" t="s">
        <v>3</v>
      </c>
      <c r="G2691" s="120">
        <v>1604261</v>
      </c>
      <c r="H2691" s="124"/>
      <c r="I2691" s="128" t="s">
        <v>6523</v>
      </c>
      <c r="J2691" s="124"/>
      <c r="K2691" s="124"/>
      <c r="L2691" s="124"/>
      <c r="M2691" s="124"/>
      <c r="N2691" s="213">
        <v>0</v>
      </c>
      <c r="O2691" s="213">
        <v>13944</v>
      </c>
      <c r="P2691" s="124" t="s">
        <v>1315</v>
      </c>
    </row>
    <row r="2692" spans="1:16" ht="51">
      <c r="A2692" s="266">
        <v>292</v>
      </c>
      <c r="B2692" s="124"/>
      <c r="C2692" s="125" t="s">
        <v>152</v>
      </c>
      <c r="D2692" s="119">
        <v>43171</v>
      </c>
      <c r="E2692" s="120" t="s">
        <v>6524</v>
      </c>
      <c r="F2692" s="120" t="s">
        <v>3</v>
      </c>
      <c r="G2692" s="120">
        <v>1604266</v>
      </c>
      <c r="H2692" s="124"/>
      <c r="I2692" s="128" t="s">
        <v>6520</v>
      </c>
      <c r="J2692" s="124"/>
      <c r="K2692" s="124"/>
      <c r="L2692" s="124"/>
      <c r="M2692" s="124"/>
      <c r="N2692" s="213">
        <v>0</v>
      </c>
      <c r="O2692" s="213">
        <v>102</v>
      </c>
      <c r="P2692" s="124" t="s">
        <v>1315</v>
      </c>
    </row>
    <row r="2693" spans="1:16" ht="51">
      <c r="A2693" s="266">
        <v>20</v>
      </c>
      <c r="B2693" s="124"/>
      <c r="C2693" s="125" t="s">
        <v>693</v>
      </c>
      <c r="D2693" s="119">
        <v>43171</v>
      </c>
      <c r="E2693" s="120" t="s">
        <v>6525</v>
      </c>
      <c r="F2693" s="120" t="s">
        <v>3</v>
      </c>
      <c r="G2693" s="120">
        <v>1604268</v>
      </c>
      <c r="H2693" s="124"/>
      <c r="I2693" s="128" t="s">
        <v>6526</v>
      </c>
      <c r="J2693" s="124"/>
      <c r="K2693" s="124"/>
      <c r="L2693" s="124"/>
      <c r="M2693" s="124"/>
      <c r="N2693" s="213">
        <v>0</v>
      </c>
      <c r="O2693" s="213">
        <v>217</v>
      </c>
      <c r="P2693" s="124" t="s">
        <v>1315</v>
      </c>
    </row>
    <row r="2694" spans="1:16" ht="51">
      <c r="A2694" s="266">
        <v>292</v>
      </c>
      <c r="B2694" s="124"/>
      <c r="C2694" s="125" t="s">
        <v>152</v>
      </c>
      <c r="D2694" s="119">
        <v>43171</v>
      </c>
      <c r="E2694" s="120" t="s">
        <v>6527</v>
      </c>
      <c r="F2694" s="120" t="s">
        <v>3</v>
      </c>
      <c r="G2694" s="120">
        <v>1604269</v>
      </c>
      <c r="H2694" s="124"/>
      <c r="I2694" s="128" t="s">
        <v>6528</v>
      </c>
      <c r="J2694" s="124"/>
      <c r="K2694" s="124"/>
      <c r="L2694" s="124"/>
      <c r="M2694" s="124"/>
      <c r="N2694" s="213">
        <v>0</v>
      </c>
      <c r="O2694" s="213">
        <v>93</v>
      </c>
      <c r="P2694" s="124" t="s">
        <v>1315</v>
      </c>
    </row>
    <row r="2695" spans="1:16" ht="51">
      <c r="A2695" s="266">
        <v>292</v>
      </c>
      <c r="B2695" s="124"/>
      <c r="C2695" s="125" t="s">
        <v>152</v>
      </c>
      <c r="D2695" s="119">
        <v>43171</v>
      </c>
      <c r="E2695" s="120" t="s">
        <v>6529</v>
      </c>
      <c r="F2695" s="120" t="s">
        <v>3</v>
      </c>
      <c r="G2695" s="120">
        <v>1604270</v>
      </c>
      <c r="H2695" s="124"/>
      <c r="I2695" s="128" t="s">
        <v>6520</v>
      </c>
      <c r="J2695" s="124"/>
      <c r="K2695" s="124"/>
      <c r="L2695" s="124"/>
      <c r="M2695" s="124"/>
      <c r="N2695" s="213">
        <v>0</v>
      </c>
      <c r="O2695" s="213">
        <v>10</v>
      </c>
      <c r="P2695" s="124" t="s">
        <v>1315</v>
      </c>
    </row>
    <row r="2696" spans="1:16" ht="51">
      <c r="A2696" s="266">
        <v>292</v>
      </c>
      <c r="B2696" s="124"/>
      <c r="C2696" s="125" t="s">
        <v>152</v>
      </c>
      <c r="D2696" s="119">
        <v>43171</v>
      </c>
      <c r="E2696" s="120" t="s">
        <v>6530</v>
      </c>
      <c r="F2696" s="120" t="s">
        <v>3</v>
      </c>
      <c r="G2696" s="120">
        <v>1604273</v>
      </c>
      <c r="H2696" s="124"/>
      <c r="I2696" s="128" t="s">
        <v>6528</v>
      </c>
      <c r="J2696" s="124"/>
      <c r="K2696" s="124"/>
      <c r="L2696" s="124"/>
      <c r="M2696" s="124"/>
      <c r="N2696" s="213">
        <v>0</v>
      </c>
      <c r="O2696" s="213">
        <v>78</v>
      </c>
      <c r="P2696" s="124" t="s">
        <v>1315</v>
      </c>
    </row>
    <row r="2697" spans="1:16" ht="51">
      <c r="A2697" s="266">
        <v>292</v>
      </c>
      <c r="B2697" s="124"/>
      <c r="C2697" s="125" t="s">
        <v>152</v>
      </c>
      <c r="D2697" s="119">
        <v>43171</v>
      </c>
      <c r="E2697" s="120" t="s">
        <v>6531</v>
      </c>
      <c r="F2697" s="120" t="s">
        <v>3</v>
      </c>
      <c r="G2697" s="120">
        <v>1604278</v>
      </c>
      <c r="H2697" s="124"/>
      <c r="I2697" s="128" t="s">
        <v>6520</v>
      </c>
      <c r="J2697" s="124"/>
      <c r="K2697" s="124"/>
      <c r="L2697" s="124"/>
      <c r="M2697" s="124"/>
      <c r="N2697" s="213">
        <v>0</v>
      </c>
      <c r="O2697" s="213">
        <v>89</v>
      </c>
      <c r="P2697" s="124" t="s">
        <v>1315</v>
      </c>
    </row>
    <row r="2698" spans="1:16" ht="51">
      <c r="A2698" s="266">
        <v>292</v>
      </c>
      <c r="B2698" s="124"/>
      <c r="C2698" s="125" t="s">
        <v>152</v>
      </c>
      <c r="D2698" s="119">
        <v>43171</v>
      </c>
      <c r="E2698" s="120" t="s">
        <v>6532</v>
      </c>
      <c r="F2698" s="120" t="s">
        <v>3</v>
      </c>
      <c r="G2698" s="120">
        <v>1604283</v>
      </c>
      <c r="H2698" s="124"/>
      <c r="I2698" s="128" t="s">
        <v>6520</v>
      </c>
      <c r="J2698" s="124"/>
      <c r="K2698" s="124"/>
      <c r="L2698" s="124"/>
      <c r="M2698" s="124"/>
      <c r="N2698" s="213">
        <v>0</v>
      </c>
      <c r="O2698" s="213">
        <v>65</v>
      </c>
      <c r="P2698" s="124" t="s">
        <v>1315</v>
      </c>
    </row>
    <row r="2699" spans="1:16" ht="51">
      <c r="A2699" s="266">
        <v>292</v>
      </c>
      <c r="B2699" s="124"/>
      <c r="C2699" s="125" t="s">
        <v>152</v>
      </c>
      <c r="D2699" s="119">
        <v>43171</v>
      </c>
      <c r="E2699" s="120" t="s">
        <v>6533</v>
      </c>
      <c r="F2699" s="120" t="s">
        <v>3</v>
      </c>
      <c r="G2699" s="120">
        <v>1604284</v>
      </c>
      <c r="H2699" s="124"/>
      <c r="I2699" s="128" t="s">
        <v>6520</v>
      </c>
      <c r="J2699" s="124"/>
      <c r="K2699" s="124"/>
      <c r="L2699" s="124"/>
      <c r="M2699" s="124"/>
      <c r="N2699" s="213">
        <v>0</v>
      </c>
      <c r="O2699" s="213">
        <v>69</v>
      </c>
      <c r="P2699" s="124" t="s">
        <v>1315</v>
      </c>
    </row>
    <row r="2700" spans="1:16" ht="51">
      <c r="A2700" s="266">
        <v>292</v>
      </c>
      <c r="B2700" s="124"/>
      <c r="C2700" s="125" t="s">
        <v>152</v>
      </c>
      <c r="D2700" s="119">
        <v>43171</v>
      </c>
      <c r="E2700" s="120" t="s">
        <v>6534</v>
      </c>
      <c r="F2700" s="120" t="s">
        <v>3</v>
      </c>
      <c r="G2700" s="120">
        <v>1604285</v>
      </c>
      <c r="H2700" s="124"/>
      <c r="I2700" s="128" t="s">
        <v>6520</v>
      </c>
      <c r="J2700" s="124"/>
      <c r="K2700" s="124"/>
      <c r="L2700" s="124"/>
      <c r="M2700" s="124"/>
      <c r="N2700" s="213">
        <v>0</v>
      </c>
      <c r="O2700" s="213">
        <v>51</v>
      </c>
      <c r="P2700" s="124" t="s">
        <v>1315</v>
      </c>
    </row>
    <row r="2701" spans="1:16" ht="51">
      <c r="A2701" s="266">
        <v>292</v>
      </c>
      <c r="B2701" s="124"/>
      <c r="C2701" s="125" t="s">
        <v>152</v>
      </c>
      <c r="D2701" s="119">
        <v>43171</v>
      </c>
      <c r="E2701" s="120" t="s">
        <v>6535</v>
      </c>
      <c r="F2701" s="120" t="s">
        <v>3</v>
      </c>
      <c r="G2701" s="120">
        <v>1604287</v>
      </c>
      <c r="H2701" s="124"/>
      <c r="I2701" s="128" t="s">
        <v>6520</v>
      </c>
      <c r="J2701" s="124"/>
      <c r="K2701" s="124"/>
      <c r="L2701" s="124"/>
      <c r="M2701" s="124"/>
      <c r="N2701" s="213">
        <v>0</v>
      </c>
      <c r="O2701" s="213">
        <v>36</v>
      </c>
      <c r="P2701" s="124" t="s">
        <v>1315</v>
      </c>
    </row>
    <row r="2702" spans="1:16" ht="51">
      <c r="A2702" s="266">
        <v>292</v>
      </c>
      <c r="B2702" s="124"/>
      <c r="C2702" s="125" t="s">
        <v>152</v>
      </c>
      <c r="D2702" s="119">
        <v>43171</v>
      </c>
      <c r="E2702" s="120" t="s">
        <v>6536</v>
      </c>
      <c r="F2702" s="120" t="s">
        <v>3</v>
      </c>
      <c r="G2702" s="120">
        <v>1604289</v>
      </c>
      <c r="H2702" s="124"/>
      <c r="I2702" s="128" t="s">
        <v>6520</v>
      </c>
      <c r="J2702" s="124"/>
      <c r="K2702" s="124"/>
      <c r="L2702" s="124"/>
      <c r="M2702" s="124"/>
      <c r="N2702" s="213">
        <v>0</v>
      </c>
      <c r="O2702" s="213">
        <v>88</v>
      </c>
      <c r="P2702" s="124" t="s">
        <v>1315</v>
      </c>
    </row>
    <row r="2703" spans="1:16" ht="51">
      <c r="A2703" s="266">
        <v>292</v>
      </c>
      <c r="B2703" s="124"/>
      <c r="C2703" s="125" t="s">
        <v>152</v>
      </c>
      <c r="D2703" s="119">
        <v>43171</v>
      </c>
      <c r="E2703" s="120" t="s">
        <v>6537</v>
      </c>
      <c r="F2703" s="120" t="s">
        <v>3</v>
      </c>
      <c r="G2703" s="120">
        <v>1604290</v>
      </c>
      <c r="H2703" s="124"/>
      <c r="I2703" s="128" t="s">
        <v>6520</v>
      </c>
      <c r="J2703" s="124"/>
      <c r="K2703" s="124"/>
      <c r="L2703" s="124"/>
      <c r="M2703" s="124"/>
      <c r="N2703" s="213">
        <v>0</v>
      </c>
      <c r="O2703" s="213">
        <v>83</v>
      </c>
      <c r="P2703" s="124" t="s">
        <v>1315</v>
      </c>
    </row>
    <row r="2704" spans="1:16" ht="51">
      <c r="A2704" s="266">
        <v>593</v>
      </c>
      <c r="B2704" s="124"/>
      <c r="C2704" s="125" t="s">
        <v>863</v>
      </c>
      <c r="D2704" s="119">
        <v>43171</v>
      </c>
      <c r="E2704" s="120" t="s">
        <v>6538</v>
      </c>
      <c r="F2704" s="120" t="s">
        <v>3</v>
      </c>
      <c r="G2704" s="120">
        <v>1604291</v>
      </c>
      <c r="H2704" s="124"/>
      <c r="I2704" s="128" t="s">
        <v>6539</v>
      </c>
      <c r="J2704" s="124"/>
      <c r="K2704" s="124"/>
      <c r="L2704" s="124"/>
      <c r="M2704" s="124"/>
      <c r="N2704" s="213">
        <v>0</v>
      </c>
      <c r="O2704" s="213">
        <v>0.73</v>
      </c>
      <c r="P2704" s="124" t="s">
        <v>1315</v>
      </c>
    </row>
    <row r="2705" spans="1:16" ht="51">
      <c r="A2705" s="266">
        <v>292</v>
      </c>
      <c r="B2705" s="124"/>
      <c r="C2705" s="125" t="s">
        <v>152</v>
      </c>
      <c r="D2705" s="119">
        <v>43171</v>
      </c>
      <c r="E2705" s="120" t="s">
        <v>6540</v>
      </c>
      <c r="F2705" s="120" t="s">
        <v>3</v>
      </c>
      <c r="G2705" s="120">
        <v>1604292</v>
      </c>
      <c r="H2705" s="124"/>
      <c r="I2705" s="128" t="s">
        <v>6520</v>
      </c>
      <c r="J2705" s="124"/>
      <c r="K2705" s="124"/>
      <c r="L2705" s="124"/>
      <c r="M2705" s="124"/>
      <c r="N2705" s="213">
        <v>0</v>
      </c>
      <c r="O2705" s="213">
        <v>98</v>
      </c>
      <c r="P2705" s="124" t="s">
        <v>1315</v>
      </c>
    </row>
    <row r="2706" spans="1:16" ht="51">
      <c r="A2706" s="266">
        <v>292</v>
      </c>
      <c r="B2706" s="124"/>
      <c r="C2706" s="125" t="s">
        <v>152</v>
      </c>
      <c r="D2706" s="119">
        <v>43171</v>
      </c>
      <c r="E2706" s="120" t="s">
        <v>6541</v>
      </c>
      <c r="F2706" s="120" t="s">
        <v>3</v>
      </c>
      <c r="G2706" s="120">
        <v>1604294</v>
      </c>
      <c r="H2706" s="124"/>
      <c r="I2706" s="128" t="s">
        <v>6520</v>
      </c>
      <c r="J2706" s="124"/>
      <c r="K2706" s="124"/>
      <c r="L2706" s="124"/>
      <c r="M2706" s="124"/>
      <c r="N2706" s="213">
        <v>0</v>
      </c>
      <c r="O2706" s="213">
        <v>67</v>
      </c>
      <c r="P2706" s="124" t="s">
        <v>1315</v>
      </c>
    </row>
    <row r="2707" spans="1:16" ht="51">
      <c r="A2707" s="266" t="s">
        <v>619</v>
      </c>
      <c r="B2707" s="124"/>
      <c r="C2707" s="125" t="s">
        <v>713</v>
      </c>
      <c r="D2707" s="119">
        <v>43171</v>
      </c>
      <c r="E2707" s="120" t="s">
        <v>6542</v>
      </c>
      <c r="F2707" s="120" t="s">
        <v>3</v>
      </c>
      <c r="G2707" s="120">
        <v>1604296</v>
      </c>
      <c r="H2707" s="124"/>
      <c r="I2707" s="128" t="s">
        <v>6543</v>
      </c>
      <c r="J2707" s="124"/>
      <c r="K2707" s="124"/>
      <c r="L2707" s="124"/>
      <c r="M2707" s="124"/>
      <c r="N2707" s="213">
        <v>0</v>
      </c>
      <c r="O2707" s="213">
        <v>474</v>
      </c>
      <c r="P2707" s="124" t="s">
        <v>1315</v>
      </c>
    </row>
    <row r="2708" spans="1:16" ht="51">
      <c r="A2708" s="266">
        <v>292</v>
      </c>
      <c r="B2708" s="124"/>
      <c r="C2708" s="125" t="s">
        <v>152</v>
      </c>
      <c r="D2708" s="119">
        <v>43171</v>
      </c>
      <c r="E2708" s="120" t="s">
        <v>6544</v>
      </c>
      <c r="F2708" s="120" t="s">
        <v>3</v>
      </c>
      <c r="G2708" s="120">
        <v>1604297</v>
      </c>
      <c r="H2708" s="124"/>
      <c r="I2708" s="128" t="s">
        <v>6520</v>
      </c>
      <c r="J2708" s="124"/>
      <c r="K2708" s="124"/>
      <c r="L2708" s="124"/>
      <c r="M2708" s="124"/>
      <c r="N2708" s="213">
        <v>0</v>
      </c>
      <c r="O2708" s="213">
        <v>70</v>
      </c>
      <c r="P2708" s="124" t="s">
        <v>1315</v>
      </c>
    </row>
    <row r="2709" spans="1:16" ht="51">
      <c r="A2709" s="266">
        <v>292</v>
      </c>
      <c r="B2709" s="124"/>
      <c r="C2709" s="125" t="s">
        <v>152</v>
      </c>
      <c r="D2709" s="119">
        <v>43171</v>
      </c>
      <c r="E2709" s="120" t="s">
        <v>6545</v>
      </c>
      <c r="F2709" s="120" t="s">
        <v>3</v>
      </c>
      <c r="G2709" s="120">
        <v>1604298</v>
      </c>
      <c r="H2709" s="124"/>
      <c r="I2709" s="128" t="s">
        <v>6520</v>
      </c>
      <c r="J2709" s="124"/>
      <c r="K2709" s="124"/>
      <c r="L2709" s="124"/>
      <c r="M2709" s="124"/>
      <c r="N2709" s="213">
        <v>0</v>
      </c>
      <c r="O2709" s="213">
        <v>92</v>
      </c>
      <c r="P2709" s="124" t="s">
        <v>1315</v>
      </c>
    </row>
    <row r="2710" spans="1:16" ht="51">
      <c r="A2710" s="266">
        <v>292</v>
      </c>
      <c r="B2710" s="124"/>
      <c r="C2710" s="125" t="s">
        <v>152</v>
      </c>
      <c r="D2710" s="119">
        <v>43171</v>
      </c>
      <c r="E2710" s="120" t="s">
        <v>6546</v>
      </c>
      <c r="F2710" s="120" t="s">
        <v>3</v>
      </c>
      <c r="G2710" s="120">
        <v>1604300</v>
      </c>
      <c r="H2710" s="124"/>
      <c r="I2710" s="128" t="s">
        <v>6520</v>
      </c>
      <c r="J2710" s="124"/>
      <c r="K2710" s="124"/>
      <c r="L2710" s="124"/>
      <c r="M2710" s="124"/>
      <c r="N2710" s="213">
        <v>0</v>
      </c>
      <c r="O2710" s="213">
        <v>85</v>
      </c>
      <c r="P2710" s="124" t="s">
        <v>1315</v>
      </c>
    </row>
    <row r="2711" spans="1:16" ht="51">
      <c r="A2711" s="266" t="s">
        <v>619</v>
      </c>
      <c r="B2711" s="124"/>
      <c r="C2711" s="125" t="s">
        <v>713</v>
      </c>
      <c r="D2711" s="119">
        <v>43171</v>
      </c>
      <c r="E2711" s="120" t="s">
        <v>6547</v>
      </c>
      <c r="F2711" s="120" t="s">
        <v>3</v>
      </c>
      <c r="G2711" s="120">
        <v>1604301</v>
      </c>
      <c r="H2711" s="124"/>
      <c r="I2711" s="128" t="s">
        <v>6548</v>
      </c>
      <c r="J2711" s="124"/>
      <c r="K2711" s="124"/>
      <c r="L2711" s="124"/>
      <c r="M2711" s="124"/>
      <c r="N2711" s="213">
        <v>0</v>
      </c>
      <c r="O2711" s="213">
        <v>5144</v>
      </c>
      <c r="P2711" s="124" t="s">
        <v>1315</v>
      </c>
    </row>
    <row r="2712" spans="1:16" ht="51">
      <c r="A2712" s="266">
        <v>292</v>
      </c>
      <c r="B2712" s="124"/>
      <c r="C2712" s="125" t="s">
        <v>152</v>
      </c>
      <c r="D2712" s="119">
        <v>43171</v>
      </c>
      <c r="E2712" s="120" t="s">
        <v>6549</v>
      </c>
      <c r="F2712" s="120" t="s">
        <v>3</v>
      </c>
      <c r="G2712" s="120">
        <v>1604303</v>
      </c>
      <c r="H2712" s="124"/>
      <c r="I2712" s="128" t="s">
        <v>6520</v>
      </c>
      <c r="J2712" s="124"/>
      <c r="K2712" s="124"/>
      <c r="L2712" s="124"/>
      <c r="M2712" s="124"/>
      <c r="N2712" s="213">
        <v>0</v>
      </c>
      <c r="O2712" s="213">
        <v>47</v>
      </c>
      <c r="P2712" s="124" t="s">
        <v>1315</v>
      </c>
    </row>
    <row r="2713" spans="1:16" ht="51">
      <c r="A2713" s="266">
        <v>292</v>
      </c>
      <c r="B2713" s="124"/>
      <c r="C2713" s="125" t="s">
        <v>152</v>
      </c>
      <c r="D2713" s="119">
        <v>43171</v>
      </c>
      <c r="E2713" s="120" t="s">
        <v>6550</v>
      </c>
      <c r="F2713" s="120" t="s">
        <v>3</v>
      </c>
      <c r="G2713" s="120">
        <v>1604305</v>
      </c>
      <c r="H2713" s="124"/>
      <c r="I2713" s="128" t="s">
        <v>6520</v>
      </c>
      <c r="J2713" s="124"/>
      <c r="K2713" s="124"/>
      <c r="L2713" s="124"/>
      <c r="M2713" s="124"/>
      <c r="N2713" s="213">
        <v>0</v>
      </c>
      <c r="O2713" s="213">
        <v>87</v>
      </c>
      <c r="P2713" s="124" t="s">
        <v>1315</v>
      </c>
    </row>
    <row r="2714" spans="1:16" ht="51">
      <c r="A2714" s="266">
        <v>292</v>
      </c>
      <c r="B2714" s="124"/>
      <c r="C2714" s="125" t="s">
        <v>152</v>
      </c>
      <c r="D2714" s="119">
        <v>43171</v>
      </c>
      <c r="E2714" s="120" t="s">
        <v>6551</v>
      </c>
      <c r="F2714" s="120" t="s">
        <v>3</v>
      </c>
      <c r="G2714" s="120">
        <v>1604308</v>
      </c>
      <c r="H2714" s="124"/>
      <c r="I2714" s="128" t="s">
        <v>6520</v>
      </c>
      <c r="J2714" s="124"/>
      <c r="K2714" s="124"/>
      <c r="L2714" s="124"/>
      <c r="M2714" s="124"/>
      <c r="N2714" s="213">
        <v>0</v>
      </c>
      <c r="O2714" s="213">
        <v>78</v>
      </c>
      <c r="P2714" s="124" t="s">
        <v>1315</v>
      </c>
    </row>
    <row r="2715" spans="1:16" ht="51">
      <c r="A2715" s="266">
        <v>292</v>
      </c>
      <c r="B2715" s="124"/>
      <c r="C2715" s="125" t="s">
        <v>152</v>
      </c>
      <c r="D2715" s="119">
        <v>43171</v>
      </c>
      <c r="E2715" s="120" t="s">
        <v>6552</v>
      </c>
      <c r="F2715" s="120" t="s">
        <v>3</v>
      </c>
      <c r="G2715" s="120">
        <v>1604311</v>
      </c>
      <c r="H2715" s="124"/>
      <c r="I2715" s="128" t="s">
        <v>6520</v>
      </c>
      <c r="J2715" s="124"/>
      <c r="K2715" s="124"/>
      <c r="L2715" s="124"/>
      <c r="M2715" s="124"/>
      <c r="N2715" s="213">
        <v>0</v>
      </c>
      <c r="O2715" s="213">
        <v>61</v>
      </c>
      <c r="P2715" s="124" t="s">
        <v>1315</v>
      </c>
    </row>
    <row r="2716" spans="1:16" ht="51">
      <c r="A2716" s="266">
        <v>292</v>
      </c>
      <c r="B2716" s="124"/>
      <c r="C2716" s="125" t="s">
        <v>152</v>
      </c>
      <c r="D2716" s="119">
        <v>43171</v>
      </c>
      <c r="E2716" s="120" t="s">
        <v>6553</v>
      </c>
      <c r="F2716" s="120" t="s">
        <v>3</v>
      </c>
      <c r="G2716" s="120">
        <v>1604314</v>
      </c>
      <c r="H2716" s="124"/>
      <c r="I2716" s="128" t="s">
        <v>6520</v>
      </c>
      <c r="J2716" s="124"/>
      <c r="K2716" s="124"/>
      <c r="L2716" s="124"/>
      <c r="M2716" s="124"/>
      <c r="N2716" s="213">
        <v>0</v>
      </c>
      <c r="O2716" s="213">
        <v>62</v>
      </c>
      <c r="P2716" s="124" t="s">
        <v>1315</v>
      </c>
    </row>
    <row r="2717" spans="1:16" ht="51">
      <c r="A2717" s="266">
        <v>292</v>
      </c>
      <c r="B2717" s="124"/>
      <c r="C2717" s="125" t="s">
        <v>152</v>
      </c>
      <c r="D2717" s="119">
        <v>43171</v>
      </c>
      <c r="E2717" s="120" t="s">
        <v>6554</v>
      </c>
      <c r="F2717" s="120" t="s">
        <v>3</v>
      </c>
      <c r="G2717" s="120">
        <v>1604317</v>
      </c>
      <c r="H2717" s="124"/>
      <c r="I2717" s="128" t="s">
        <v>6520</v>
      </c>
      <c r="J2717" s="124"/>
      <c r="K2717" s="124"/>
      <c r="L2717" s="124"/>
      <c r="M2717" s="124"/>
      <c r="N2717" s="213">
        <v>0</v>
      </c>
      <c r="O2717" s="213">
        <v>77</v>
      </c>
      <c r="P2717" s="124" t="s">
        <v>1315</v>
      </c>
    </row>
    <row r="2718" spans="1:16" ht="63.75">
      <c r="A2718" s="266">
        <v>212</v>
      </c>
      <c r="B2718" s="124"/>
      <c r="C2718" s="125" t="s">
        <v>761</v>
      </c>
      <c r="D2718" s="119">
        <v>43171</v>
      </c>
      <c r="E2718" s="120" t="s">
        <v>6555</v>
      </c>
      <c r="F2718" s="120" t="s">
        <v>3</v>
      </c>
      <c r="G2718" s="120">
        <v>1604318</v>
      </c>
      <c r="H2718" s="124"/>
      <c r="I2718" s="128" t="s">
        <v>6556</v>
      </c>
      <c r="J2718" s="124"/>
      <c r="K2718" s="124"/>
      <c r="L2718" s="124"/>
      <c r="M2718" s="124"/>
      <c r="N2718" s="213">
        <v>0</v>
      </c>
      <c r="O2718" s="213">
        <v>259.74</v>
      </c>
      <c r="P2718" s="124" t="s">
        <v>1315</v>
      </c>
    </row>
    <row r="2719" spans="1:16" ht="51">
      <c r="A2719" s="266">
        <v>292</v>
      </c>
      <c r="B2719" s="124"/>
      <c r="C2719" s="125" t="s">
        <v>152</v>
      </c>
      <c r="D2719" s="119">
        <v>43171</v>
      </c>
      <c r="E2719" s="120" t="s">
        <v>6557</v>
      </c>
      <c r="F2719" s="120" t="s">
        <v>3</v>
      </c>
      <c r="G2719" s="120">
        <v>1604319</v>
      </c>
      <c r="H2719" s="124"/>
      <c r="I2719" s="128" t="s">
        <v>6520</v>
      </c>
      <c r="J2719" s="124"/>
      <c r="K2719" s="124"/>
      <c r="L2719" s="124"/>
      <c r="M2719" s="124"/>
      <c r="N2719" s="213">
        <v>0</v>
      </c>
      <c r="O2719" s="213">
        <v>81</v>
      </c>
      <c r="P2719" s="124" t="s">
        <v>1315</v>
      </c>
    </row>
    <row r="2720" spans="1:16" ht="51">
      <c r="A2720" s="266">
        <v>292</v>
      </c>
      <c r="B2720" s="124"/>
      <c r="C2720" s="125" t="s">
        <v>152</v>
      </c>
      <c r="D2720" s="119">
        <v>43171</v>
      </c>
      <c r="E2720" s="120" t="s">
        <v>6558</v>
      </c>
      <c r="F2720" s="120" t="s">
        <v>3</v>
      </c>
      <c r="G2720" s="120">
        <v>1604320</v>
      </c>
      <c r="H2720" s="124"/>
      <c r="I2720" s="128" t="s">
        <v>6520</v>
      </c>
      <c r="J2720" s="124"/>
      <c r="K2720" s="124"/>
      <c r="L2720" s="124"/>
      <c r="M2720" s="124"/>
      <c r="N2720" s="213">
        <v>0</v>
      </c>
      <c r="O2720" s="213">
        <v>79</v>
      </c>
      <c r="P2720" s="124" t="s">
        <v>1315</v>
      </c>
    </row>
    <row r="2721" spans="1:16" ht="63.75">
      <c r="A2721" s="266" t="s">
        <v>619</v>
      </c>
      <c r="B2721" s="124"/>
      <c r="C2721" s="125" t="s">
        <v>713</v>
      </c>
      <c r="D2721" s="119">
        <v>43171</v>
      </c>
      <c r="E2721" s="120" t="s">
        <v>6559</v>
      </c>
      <c r="F2721" s="120" t="s">
        <v>3</v>
      </c>
      <c r="G2721" s="120">
        <v>1604366</v>
      </c>
      <c r="H2721" s="124"/>
      <c r="I2721" s="128" t="s">
        <v>5617</v>
      </c>
      <c r="J2721" s="124"/>
      <c r="K2721" s="124"/>
      <c r="L2721" s="124"/>
      <c r="M2721" s="124"/>
      <c r="N2721" s="213">
        <v>0</v>
      </c>
      <c r="O2721" s="213">
        <v>343.49</v>
      </c>
      <c r="P2721" s="124" t="s">
        <v>1315</v>
      </c>
    </row>
    <row r="2722" spans="1:16" ht="51">
      <c r="A2722" s="266" t="s">
        <v>619</v>
      </c>
      <c r="B2722" s="124"/>
      <c r="C2722" s="125" t="s">
        <v>713</v>
      </c>
      <c r="D2722" s="119">
        <v>43171</v>
      </c>
      <c r="E2722" s="120" t="s">
        <v>6560</v>
      </c>
      <c r="F2722" s="120" t="s">
        <v>3</v>
      </c>
      <c r="G2722" s="120">
        <v>1604370</v>
      </c>
      <c r="H2722" s="124"/>
      <c r="I2722" s="128" t="s">
        <v>6561</v>
      </c>
      <c r="J2722" s="124"/>
      <c r="K2722" s="124"/>
      <c r="L2722" s="124"/>
      <c r="M2722" s="124"/>
      <c r="N2722" s="213">
        <v>0</v>
      </c>
      <c r="O2722" s="213">
        <v>343.49</v>
      </c>
      <c r="P2722" s="124" t="s">
        <v>1315</v>
      </c>
    </row>
    <row r="2723" spans="1:16" ht="63.75">
      <c r="A2723" s="266" t="s">
        <v>619</v>
      </c>
      <c r="B2723" s="124"/>
      <c r="C2723" s="125" t="s">
        <v>713</v>
      </c>
      <c r="D2723" s="119">
        <v>43171</v>
      </c>
      <c r="E2723" s="120" t="s">
        <v>6562</v>
      </c>
      <c r="F2723" s="120" t="s">
        <v>3</v>
      </c>
      <c r="G2723" s="120">
        <v>1604372</v>
      </c>
      <c r="H2723" s="124"/>
      <c r="I2723" s="128" t="s">
        <v>5613</v>
      </c>
      <c r="J2723" s="124"/>
      <c r="K2723" s="124"/>
      <c r="L2723" s="124"/>
      <c r="M2723" s="124"/>
      <c r="N2723" s="213">
        <v>0</v>
      </c>
      <c r="O2723" s="213">
        <v>343.49</v>
      </c>
      <c r="P2723" s="124" t="s">
        <v>1315</v>
      </c>
    </row>
    <row r="2724" spans="1:16" ht="51">
      <c r="A2724" s="266" t="s">
        <v>619</v>
      </c>
      <c r="B2724" s="124"/>
      <c r="C2724" s="125" t="s">
        <v>713</v>
      </c>
      <c r="D2724" s="119">
        <v>43171</v>
      </c>
      <c r="E2724" s="120" t="s">
        <v>6563</v>
      </c>
      <c r="F2724" s="120" t="s">
        <v>3</v>
      </c>
      <c r="G2724" s="120">
        <v>1604374</v>
      </c>
      <c r="H2724" s="124"/>
      <c r="I2724" s="128" t="s">
        <v>6564</v>
      </c>
      <c r="J2724" s="124"/>
      <c r="K2724" s="124"/>
      <c r="L2724" s="124"/>
      <c r="M2724" s="124"/>
      <c r="N2724" s="213">
        <v>0</v>
      </c>
      <c r="O2724" s="213">
        <v>343.49</v>
      </c>
      <c r="P2724" s="124" t="s">
        <v>1315</v>
      </c>
    </row>
    <row r="2725" spans="1:16" ht="63.75">
      <c r="A2725" s="266" t="s">
        <v>619</v>
      </c>
      <c r="B2725" s="124"/>
      <c r="C2725" s="125" t="s">
        <v>713</v>
      </c>
      <c r="D2725" s="119">
        <v>43171</v>
      </c>
      <c r="E2725" s="120" t="s">
        <v>6565</v>
      </c>
      <c r="F2725" s="120" t="s">
        <v>3</v>
      </c>
      <c r="G2725" s="120">
        <v>1604378</v>
      </c>
      <c r="H2725" s="124"/>
      <c r="I2725" s="128" t="s">
        <v>5614</v>
      </c>
      <c r="J2725" s="124"/>
      <c r="K2725" s="124"/>
      <c r="L2725" s="124"/>
      <c r="M2725" s="124"/>
      <c r="N2725" s="213">
        <v>0</v>
      </c>
      <c r="O2725" s="213">
        <v>177.47</v>
      </c>
      <c r="P2725" s="124" t="s">
        <v>1315</v>
      </c>
    </row>
    <row r="2726" spans="1:16" ht="51">
      <c r="A2726" s="266" t="s">
        <v>619</v>
      </c>
      <c r="B2726" s="124"/>
      <c r="C2726" s="125" t="s">
        <v>713</v>
      </c>
      <c r="D2726" s="119">
        <v>43171</v>
      </c>
      <c r="E2726" s="120" t="s">
        <v>6566</v>
      </c>
      <c r="F2726" s="120" t="s">
        <v>3</v>
      </c>
      <c r="G2726" s="120">
        <v>1604382</v>
      </c>
      <c r="H2726" s="124"/>
      <c r="I2726" s="128" t="s">
        <v>5615</v>
      </c>
      <c r="J2726" s="124"/>
      <c r="K2726" s="124"/>
      <c r="L2726" s="124"/>
      <c r="M2726" s="124"/>
      <c r="N2726" s="213">
        <v>0</v>
      </c>
      <c r="O2726" s="213">
        <v>343.49</v>
      </c>
      <c r="P2726" s="124" t="s">
        <v>1315</v>
      </c>
    </row>
    <row r="2727" spans="1:16" ht="51">
      <c r="A2727" s="266" t="s">
        <v>619</v>
      </c>
      <c r="B2727" s="124"/>
      <c r="C2727" s="125" t="s">
        <v>713</v>
      </c>
      <c r="D2727" s="119">
        <v>43171</v>
      </c>
      <c r="E2727" s="120" t="s">
        <v>6567</v>
      </c>
      <c r="F2727" s="120" t="s">
        <v>3</v>
      </c>
      <c r="G2727" s="120">
        <v>1604384</v>
      </c>
      <c r="H2727" s="124"/>
      <c r="I2727" s="128" t="s">
        <v>5616</v>
      </c>
      <c r="J2727" s="124"/>
      <c r="K2727" s="124"/>
      <c r="L2727" s="124"/>
      <c r="M2727" s="124"/>
      <c r="N2727" s="213">
        <v>0</v>
      </c>
      <c r="O2727" s="213">
        <v>343.49</v>
      </c>
      <c r="P2727" s="124" t="s">
        <v>1315</v>
      </c>
    </row>
    <row r="2728" spans="1:16" ht="51">
      <c r="A2728" s="266" t="s">
        <v>619</v>
      </c>
      <c r="B2728" s="124"/>
      <c r="C2728" s="125" t="s">
        <v>713</v>
      </c>
      <c r="D2728" s="119">
        <v>43171</v>
      </c>
      <c r="E2728" s="120" t="s">
        <v>6568</v>
      </c>
      <c r="F2728" s="120" t="s">
        <v>3</v>
      </c>
      <c r="G2728" s="120">
        <v>1604386</v>
      </c>
      <c r="H2728" s="124"/>
      <c r="I2728" s="128" t="s">
        <v>6569</v>
      </c>
      <c r="J2728" s="124"/>
      <c r="K2728" s="124"/>
      <c r="L2728" s="124"/>
      <c r="M2728" s="124"/>
      <c r="N2728" s="213">
        <v>0</v>
      </c>
      <c r="O2728" s="213">
        <v>343.49</v>
      </c>
      <c r="P2728" s="124" t="s">
        <v>1315</v>
      </c>
    </row>
    <row r="2729" spans="1:16" ht="51">
      <c r="A2729" s="266" t="s">
        <v>619</v>
      </c>
      <c r="B2729" s="124"/>
      <c r="C2729" s="125" t="s">
        <v>713</v>
      </c>
      <c r="D2729" s="119">
        <v>43171</v>
      </c>
      <c r="E2729" s="120" t="s">
        <v>6570</v>
      </c>
      <c r="F2729" s="120" t="s">
        <v>3</v>
      </c>
      <c r="G2729" s="120">
        <v>1604388</v>
      </c>
      <c r="H2729" s="124"/>
      <c r="I2729" s="128" t="s">
        <v>6571</v>
      </c>
      <c r="J2729" s="124"/>
      <c r="K2729" s="124"/>
      <c r="L2729" s="124"/>
      <c r="M2729" s="124"/>
      <c r="N2729" s="213">
        <v>0</v>
      </c>
      <c r="O2729" s="213">
        <v>177.47</v>
      </c>
      <c r="P2729" s="124" t="s">
        <v>1315</v>
      </c>
    </row>
    <row r="2730" spans="1:16" ht="51">
      <c r="A2730" s="266">
        <v>20</v>
      </c>
      <c r="B2730" s="124"/>
      <c r="C2730" s="125" t="s">
        <v>693</v>
      </c>
      <c r="D2730" s="119">
        <v>43171</v>
      </c>
      <c r="E2730" s="120" t="s">
        <v>6572</v>
      </c>
      <c r="F2730" s="120" t="s">
        <v>3</v>
      </c>
      <c r="G2730" s="120">
        <v>1604389</v>
      </c>
      <c r="H2730" s="124"/>
      <c r="I2730" s="128" t="s">
        <v>6573</v>
      </c>
      <c r="J2730" s="124"/>
      <c r="K2730" s="124"/>
      <c r="L2730" s="124"/>
      <c r="M2730" s="124"/>
      <c r="N2730" s="213">
        <v>0</v>
      </c>
      <c r="O2730" s="213">
        <v>44</v>
      </c>
      <c r="P2730" s="124" t="s">
        <v>1315</v>
      </c>
    </row>
    <row r="2731" spans="1:16" ht="51">
      <c r="A2731" s="266" t="s">
        <v>619</v>
      </c>
      <c r="B2731" s="124"/>
      <c r="C2731" s="125" t="s">
        <v>713</v>
      </c>
      <c r="D2731" s="119">
        <v>43171</v>
      </c>
      <c r="E2731" s="120" t="s">
        <v>6574</v>
      </c>
      <c r="F2731" s="120" t="s">
        <v>3</v>
      </c>
      <c r="G2731" s="120">
        <v>1604391</v>
      </c>
      <c r="H2731" s="124"/>
      <c r="I2731" s="128" t="s">
        <v>6575</v>
      </c>
      <c r="J2731" s="124"/>
      <c r="K2731" s="124"/>
      <c r="L2731" s="124"/>
      <c r="M2731" s="124"/>
      <c r="N2731" s="213">
        <v>0</v>
      </c>
      <c r="O2731" s="213">
        <v>177.47</v>
      </c>
      <c r="P2731" s="124" t="s">
        <v>1315</v>
      </c>
    </row>
    <row r="2732" spans="1:16" ht="51">
      <c r="A2732" s="266">
        <v>682</v>
      </c>
      <c r="B2732" s="124"/>
      <c r="C2732" s="125" t="s">
        <v>867</v>
      </c>
      <c r="D2732" s="119">
        <v>43172</v>
      </c>
      <c r="E2732" s="120" t="s">
        <v>6576</v>
      </c>
      <c r="F2732" s="120" t="s">
        <v>3</v>
      </c>
      <c r="G2732" s="120">
        <v>1604547</v>
      </c>
      <c r="H2732" s="124"/>
      <c r="I2732" s="128" t="s">
        <v>6577</v>
      </c>
      <c r="J2732" s="124"/>
      <c r="K2732" s="124"/>
      <c r="L2732" s="124"/>
      <c r="M2732" s="124"/>
      <c r="N2732" s="213">
        <v>0</v>
      </c>
      <c r="O2732" s="213">
        <v>1106.7</v>
      </c>
      <c r="P2732" s="124" t="s">
        <v>1315</v>
      </c>
    </row>
    <row r="2733" spans="1:16" ht="51">
      <c r="A2733" s="266">
        <v>25</v>
      </c>
      <c r="B2733" s="124"/>
      <c r="C2733" s="125" t="s">
        <v>694</v>
      </c>
      <c r="D2733" s="119">
        <v>43172</v>
      </c>
      <c r="E2733" s="120" t="s">
        <v>6578</v>
      </c>
      <c r="F2733" s="120" t="s">
        <v>3</v>
      </c>
      <c r="G2733" s="120">
        <v>1604568</v>
      </c>
      <c r="H2733" s="124"/>
      <c r="I2733" s="128" t="s">
        <v>6579</v>
      </c>
      <c r="J2733" s="124"/>
      <c r="K2733" s="124"/>
      <c r="L2733" s="124"/>
      <c r="M2733" s="124"/>
      <c r="N2733" s="213">
        <v>0</v>
      </c>
      <c r="O2733" s="213">
        <v>84758.69</v>
      </c>
      <c r="P2733" s="124" t="s">
        <v>1315</v>
      </c>
    </row>
    <row r="2734" spans="1:16" ht="51">
      <c r="A2734" s="266">
        <v>290</v>
      </c>
      <c r="B2734" s="124"/>
      <c r="C2734" s="125" t="s">
        <v>793</v>
      </c>
      <c r="D2734" s="119">
        <v>43172</v>
      </c>
      <c r="E2734" s="120" t="s">
        <v>6580</v>
      </c>
      <c r="F2734" s="120" t="s">
        <v>3</v>
      </c>
      <c r="G2734" s="120">
        <v>1604629</v>
      </c>
      <c r="H2734" s="124"/>
      <c r="I2734" s="128" t="s">
        <v>6581</v>
      </c>
      <c r="J2734" s="124"/>
      <c r="K2734" s="124"/>
      <c r="L2734" s="124"/>
      <c r="M2734" s="124"/>
      <c r="N2734" s="213">
        <v>0</v>
      </c>
      <c r="O2734" s="213">
        <v>2392.8000000000002</v>
      </c>
      <c r="P2734" s="124" t="s">
        <v>1315</v>
      </c>
    </row>
    <row r="2735" spans="1:16" ht="51">
      <c r="A2735" s="266">
        <v>290</v>
      </c>
      <c r="B2735" s="124"/>
      <c r="C2735" s="125" t="s">
        <v>793</v>
      </c>
      <c r="D2735" s="119">
        <v>43172</v>
      </c>
      <c r="E2735" s="120" t="s">
        <v>6582</v>
      </c>
      <c r="F2735" s="120" t="s">
        <v>3</v>
      </c>
      <c r="G2735" s="120">
        <v>1604631</v>
      </c>
      <c r="H2735" s="124"/>
      <c r="I2735" s="128" t="s">
        <v>6583</v>
      </c>
      <c r="J2735" s="124"/>
      <c r="K2735" s="124"/>
      <c r="L2735" s="124"/>
      <c r="M2735" s="124"/>
      <c r="N2735" s="213">
        <v>0</v>
      </c>
      <c r="O2735" s="213">
        <v>8049.3</v>
      </c>
      <c r="P2735" s="124" t="s">
        <v>1315</v>
      </c>
    </row>
    <row r="2736" spans="1:16" ht="51">
      <c r="A2736" s="266">
        <v>290</v>
      </c>
      <c r="B2736" s="124"/>
      <c r="C2736" s="125" t="s">
        <v>793</v>
      </c>
      <c r="D2736" s="119">
        <v>43172</v>
      </c>
      <c r="E2736" s="120" t="s">
        <v>6584</v>
      </c>
      <c r="F2736" s="120" t="s">
        <v>3</v>
      </c>
      <c r="G2736" s="120">
        <v>1604633</v>
      </c>
      <c r="H2736" s="124"/>
      <c r="I2736" s="128" t="s">
        <v>6585</v>
      </c>
      <c r="J2736" s="124"/>
      <c r="K2736" s="124"/>
      <c r="L2736" s="124"/>
      <c r="M2736" s="124"/>
      <c r="N2736" s="213">
        <v>0</v>
      </c>
      <c r="O2736" s="213">
        <v>3870.32</v>
      </c>
      <c r="P2736" s="124" t="s">
        <v>1315</v>
      </c>
    </row>
    <row r="2737" spans="1:16" ht="51">
      <c r="A2737" s="266">
        <v>20</v>
      </c>
      <c r="B2737" s="124"/>
      <c r="C2737" s="125" t="s">
        <v>693</v>
      </c>
      <c r="D2737" s="119">
        <v>43172</v>
      </c>
      <c r="E2737" s="120" t="s">
        <v>6586</v>
      </c>
      <c r="F2737" s="120" t="s">
        <v>3</v>
      </c>
      <c r="G2737" s="120">
        <v>1604635</v>
      </c>
      <c r="H2737" s="124"/>
      <c r="I2737" s="128" t="s">
        <v>6587</v>
      </c>
      <c r="J2737" s="124"/>
      <c r="K2737" s="124"/>
      <c r="L2737" s="124"/>
      <c r="M2737" s="124"/>
      <c r="N2737" s="213">
        <v>0</v>
      </c>
      <c r="O2737" s="213">
        <v>783423.24</v>
      </c>
      <c r="P2737" s="124" t="s">
        <v>1315</v>
      </c>
    </row>
    <row r="2738" spans="1:16" ht="63.75">
      <c r="A2738" s="266">
        <v>87</v>
      </c>
      <c r="B2738" s="124"/>
      <c r="C2738" s="125" t="s">
        <v>711</v>
      </c>
      <c r="D2738" s="119">
        <v>43172</v>
      </c>
      <c r="E2738" s="120" t="s">
        <v>6588</v>
      </c>
      <c r="F2738" s="120" t="s">
        <v>3</v>
      </c>
      <c r="G2738" s="120">
        <v>1604637</v>
      </c>
      <c r="H2738" s="124"/>
      <c r="I2738" s="128" t="s">
        <v>6589</v>
      </c>
      <c r="J2738" s="124"/>
      <c r="K2738" s="124"/>
      <c r="L2738" s="124"/>
      <c r="M2738" s="124"/>
      <c r="N2738" s="213">
        <v>0</v>
      </c>
      <c r="O2738" s="213">
        <v>560</v>
      </c>
      <c r="P2738" s="124" t="s">
        <v>1315</v>
      </c>
    </row>
    <row r="2739" spans="1:16" ht="51">
      <c r="A2739" s="266" t="s">
        <v>626</v>
      </c>
      <c r="B2739" s="124"/>
      <c r="C2739" s="125" t="s">
        <v>1234</v>
      </c>
      <c r="D2739" s="119">
        <v>43172</v>
      </c>
      <c r="E2739" s="120" t="s">
        <v>6590</v>
      </c>
      <c r="F2739" s="120" t="s">
        <v>3</v>
      </c>
      <c r="G2739" s="120">
        <v>1604638</v>
      </c>
      <c r="H2739" s="124"/>
      <c r="I2739" s="128" t="s">
        <v>6591</v>
      </c>
      <c r="J2739" s="124"/>
      <c r="K2739" s="124"/>
      <c r="L2739" s="124"/>
      <c r="M2739" s="124"/>
      <c r="N2739" s="213">
        <v>0</v>
      </c>
      <c r="O2739" s="213">
        <v>351680.18</v>
      </c>
      <c r="P2739" s="124" t="s">
        <v>1315</v>
      </c>
    </row>
    <row r="2740" spans="1:16" ht="63.75">
      <c r="A2740" s="266">
        <v>35</v>
      </c>
      <c r="B2740" s="124"/>
      <c r="C2740" s="125" t="s">
        <v>696</v>
      </c>
      <c r="D2740" s="119">
        <v>43172</v>
      </c>
      <c r="E2740" s="120" t="s">
        <v>6592</v>
      </c>
      <c r="F2740" s="120" t="s">
        <v>3</v>
      </c>
      <c r="G2740" s="120">
        <v>1604639</v>
      </c>
      <c r="H2740" s="124"/>
      <c r="I2740" s="128" t="s">
        <v>6593</v>
      </c>
      <c r="J2740" s="124"/>
      <c r="K2740" s="124"/>
      <c r="L2740" s="124"/>
      <c r="M2740" s="124"/>
      <c r="N2740" s="213">
        <v>0</v>
      </c>
      <c r="O2740" s="213">
        <v>6665.35</v>
      </c>
      <c r="P2740" s="124" t="s">
        <v>1315</v>
      </c>
    </row>
    <row r="2741" spans="1:16" ht="51">
      <c r="A2741" s="266" t="s">
        <v>626</v>
      </c>
      <c r="B2741" s="124"/>
      <c r="C2741" s="125" t="s">
        <v>1234</v>
      </c>
      <c r="D2741" s="119">
        <v>43172</v>
      </c>
      <c r="E2741" s="120" t="s">
        <v>6594</v>
      </c>
      <c r="F2741" s="120" t="s">
        <v>3</v>
      </c>
      <c r="G2741" s="120">
        <v>1604641</v>
      </c>
      <c r="H2741" s="124"/>
      <c r="I2741" s="128" t="s">
        <v>6595</v>
      </c>
      <c r="J2741" s="124"/>
      <c r="K2741" s="124"/>
      <c r="L2741" s="124"/>
      <c r="M2741" s="124"/>
      <c r="N2741" s="213">
        <v>0</v>
      </c>
      <c r="O2741" s="213">
        <v>659.04</v>
      </c>
      <c r="P2741" s="124" t="s">
        <v>1315</v>
      </c>
    </row>
    <row r="2742" spans="1:16" ht="63.75">
      <c r="A2742" s="266" t="s">
        <v>619</v>
      </c>
      <c r="B2742" s="124"/>
      <c r="C2742" s="125" t="s">
        <v>713</v>
      </c>
      <c r="D2742" s="119">
        <v>43172</v>
      </c>
      <c r="E2742" s="120" t="s">
        <v>6596</v>
      </c>
      <c r="F2742" s="120" t="s">
        <v>3</v>
      </c>
      <c r="G2742" s="120">
        <v>1604643</v>
      </c>
      <c r="H2742" s="124"/>
      <c r="I2742" s="128" t="s">
        <v>6597</v>
      </c>
      <c r="J2742" s="124"/>
      <c r="K2742" s="124"/>
      <c r="L2742" s="124"/>
      <c r="M2742" s="124"/>
      <c r="N2742" s="213">
        <v>0</v>
      </c>
      <c r="O2742" s="213">
        <v>407.82</v>
      </c>
      <c r="P2742" s="124" t="s">
        <v>1315</v>
      </c>
    </row>
    <row r="2743" spans="1:16" ht="51">
      <c r="A2743" s="266">
        <v>47</v>
      </c>
      <c r="B2743" s="124"/>
      <c r="C2743" s="125" t="s">
        <v>699</v>
      </c>
      <c r="D2743" s="119">
        <v>43172</v>
      </c>
      <c r="E2743" s="120" t="s">
        <v>6598</v>
      </c>
      <c r="F2743" s="120" t="s">
        <v>3</v>
      </c>
      <c r="G2743" s="120">
        <v>1604668</v>
      </c>
      <c r="H2743" s="124"/>
      <c r="I2743" s="128" t="s">
        <v>6599</v>
      </c>
      <c r="J2743" s="124"/>
      <c r="K2743" s="124"/>
      <c r="L2743" s="124"/>
      <c r="M2743" s="124"/>
      <c r="N2743" s="213">
        <v>0</v>
      </c>
      <c r="O2743" s="213">
        <v>10285.879999999999</v>
      </c>
      <c r="P2743" s="124" t="s">
        <v>1315</v>
      </c>
    </row>
    <row r="2744" spans="1:16" ht="63.75">
      <c r="A2744" s="266" t="s">
        <v>619</v>
      </c>
      <c r="B2744" s="124"/>
      <c r="C2744" s="125" t="s">
        <v>713</v>
      </c>
      <c r="D2744" s="119">
        <v>43172</v>
      </c>
      <c r="E2744" s="120" t="s">
        <v>6600</v>
      </c>
      <c r="F2744" s="120" t="s">
        <v>3</v>
      </c>
      <c r="G2744" s="120">
        <v>1604672</v>
      </c>
      <c r="H2744" s="124"/>
      <c r="I2744" s="128" t="s">
        <v>6601</v>
      </c>
      <c r="J2744" s="124"/>
      <c r="K2744" s="124"/>
      <c r="L2744" s="124"/>
      <c r="M2744" s="124"/>
      <c r="N2744" s="213">
        <v>0</v>
      </c>
      <c r="O2744" s="213">
        <v>13843.65</v>
      </c>
      <c r="P2744" s="124" t="s">
        <v>1315</v>
      </c>
    </row>
    <row r="2745" spans="1:16" ht="63.75">
      <c r="A2745" s="266">
        <v>86</v>
      </c>
      <c r="B2745" s="124"/>
      <c r="C2745" s="125" t="s">
        <v>710</v>
      </c>
      <c r="D2745" s="119">
        <v>43172</v>
      </c>
      <c r="E2745" s="120" t="s">
        <v>6602</v>
      </c>
      <c r="F2745" s="120" t="s">
        <v>3</v>
      </c>
      <c r="G2745" s="120">
        <v>1604677</v>
      </c>
      <c r="H2745" s="124"/>
      <c r="I2745" s="128" t="s">
        <v>6603</v>
      </c>
      <c r="J2745" s="124"/>
      <c r="K2745" s="124"/>
      <c r="L2745" s="124"/>
      <c r="M2745" s="124"/>
      <c r="N2745" s="213">
        <v>0</v>
      </c>
      <c r="O2745" s="213">
        <v>3584734</v>
      </c>
      <c r="P2745" s="124" t="s">
        <v>1315</v>
      </c>
    </row>
    <row r="2746" spans="1:16" ht="63.75">
      <c r="A2746" s="266">
        <v>20</v>
      </c>
      <c r="B2746" s="124"/>
      <c r="C2746" s="125" t="s">
        <v>693</v>
      </c>
      <c r="D2746" s="119">
        <v>43172</v>
      </c>
      <c r="E2746" s="120" t="s">
        <v>6604</v>
      </c>
      <c r="F2746" s="120" t="s">
        <v>3</v>
      </c>
      <c r="G2746" s="120">
        <v>1604537</v>
      </c>
      <c r="H2746" s="124"/>
      <c r="I2746" s="128" t="s">
        <v>6605</v>
      </c>
      <c r="J2746" s="124"/>
      <c r="K2746" s="124"/>
      <c r="L2746" s="124"/>
      <c r="M2746" s="124"/>
      <c r="N2746" s="213">
        <v>0</v>
      </c>
      <c r="O2746" s="213">
        <v>21.82</v>
      </c>
      <c r="P2746" s="124" t="s">
        <v>1315</v>
      </c>
    </row>
    <row r="2747" spans="1:16" ht="51">
      <c r="A2747" s="266">
        <v>20</v>
      </c>
      <c r="B2747" s="124"/>
      <c r="C2747" s="125" t="s">
        <v>693</v>
      </c>
      <c r="D2747" s="119">
        <v>43172</v>
      </c>
      <c r="E2747" s="120" t="s">
        <v>6606</v>
      </c>
      <c r="F2747" s="120" t="s">
        <v>3</v>
      </c>
      <c r="G2747" s="120">
        <v>1604539</v>
      </c>
      <c r="H2747" s="124"/>
      <c r="I2747" s="128" t="s">
        <v>6607</v>
      </c>
      <c r="J2747" s="124"/>
      <c r="K2747" s="124"/>
      <c r="L2747" s="124"/>
      <c r="M2747" s="124"/>
      <c r="N2747" s="213">
        <v>0</v>
      </c>
      <c r="O2747" s="213">
        <v>1443.46</v>
      </c>
      <c r="P2747" s="124" t="s">
        <v>1315</v>
      </c>
    </row>
    <row r="2748" spans="1:16" ht="51">
      <c r="A2748" s="266">
        <v>20</v>
      </c>
      <c r="B2748" s="124"/>
      <c r="C2748" s="125" t="s">
        <v>693</v>
      </c>
      <c r="D2748" s="119">
        <v>43172</v>
      </c>
      <c r="E2748" s="120" t="s">
        <v>6608</v>
      </c>
      <c r="F2748" s="120" t="s">
        <v>3</v>
      </c>
      <c r="G2748" s="120">
        <v>1604541</v>
      </c>
      <c r="H2748" s="124"/>
      <c r="I2748" s="128" t="s">
        <v>6609</v>
      </c>
      <c r="J2748" s="124"/>
      <c r="K2748" s="124"/>
      <c r="L2748" s="124"/>
      <c r="M2748" s="124"/>
      <c r="N2748" s="213">
        <v>0</v>
      </c>
      <c r="O2748" s="213">
        <v>312.48</v>
      </c>
      <c r="P2748" s="124" t="s">
        <v>1315</v>
      </c>
    </row>
    <row r="2749" spans="1:16" ht="51">
      <c r="A2749" s="266" t="s">
        <v>619</v>
      </c>
      <c r="B2749" s="124"/>
      <c r="C2749" s="125" t="s">
        <v>713</v>
      </c>
      <c r="D2749" s="119">
        <v>43172</v>
      </c>
      <c r="E2749" s="120" t="s">
        <v>6610</v>
      </c>
      <c r="F2749" s="120" t="s">
        <v>3</v>
      </c>
      <c r="G2749" s="120">
        <v>1604542</v>
      </c>
      <c r="H2749" s="124"/>
      <c r="I2749" s="128" t="s">
        <v>6611</v>
      </c>
      <c r="J2749" s="124"/>
      <c r="K2749" s="124"/>
      <c r="L2749" s="124"/>
      <c r="M2749" s="124"/>
      <c r="N2749" s="213">
        <v>0</v>
      </c>
      <c r="O2749" s="213">
        <v>144.69</v>
      </c>
      <c r="P2749" s="124" t="s">
        <v>1315</v>
      </c>
    </row>
    <row r="2750" spans="1:16" ht="51">
      <c r="A2750" s="266" t="s">
        <v>619</v>
      </c>
      <c r="B2750" s="124"/>
      <c r="C2750" s="125" t="s">
        <v>713</v>
      </c>
      <c r="D2750" s="119">
        <v>43172</v>
      </c>
      <c r="E2750" s="120" t="s">
        <v>6612</v>
      </c>
      <c r="F2750" s="120" t="s">
        <v>3</v>
      </c>
      <c r="G2750" s="120">
        <v>1604546</v>
      </c>
      <c r="H2750" s="124"/>
      <c r="I2750" s="128" t="s">
        <v>6613</v>
      </c>
      <c r="J2750" s="124"/>
      <c r="K2750" s="124"/>
      <c r="L2750" s="124"/>
      <c r="M2750" s="124"/>
      <c r="N2750" s="213">
        <v>0</v>
      </c>
      <c r="O2750" s="213">
        <v>50.5</v>
      </c>
      <c r="P2750" s="124" t="s">
        <v>1315</v>
      </c>
    </row>
    <row r="2751" spans="1:16" ht="51">
      <c r="A2751" s="266" t="s">
        <v>619</v>
      </c>
      <c r="B2751" s="124"/>
      <c r="C2751" s="125" t="s">
        <v>713</v>
      </c>
      <c r="D2751" s="119">
        <v>43172</v>
      </c>
      <c r="E2751" s="120" t="s">
        <v>6614</v>
      </c>
      <c r="F2751" s="120" t="s">
        <v>3</v>
      </c>
      <c r="G2751" s="120">
        <v>1604548</v>
      </c>
      <c r="H2751" s="124"/>
      <c r="I2751" s="128" t="s">
        <v>6615</v>
      </c>
      <c r="J2751" s="124"/>
      <c r="K2751" s="124"/>
      <c r="L2751" s="124"/>
      <c r="M2751" s="124"/>
      <c r="N2751" s="213">
        <v>0</v>
      </c>
      <c r="O2751" s="213">
        <v>108.52</v>
      </c>
      <c r="P2751" s="124" t="s">
        <v>1315</v>
      </c>
    </row>
    <row r="2752" spans="1:16" ht="51">
      <c r="A2752" s="266">
        <v>132</v>
      </c>
      <c r="B2752" s="124"/>
      <c r="C2752" s="125" t="s">
        <v>728</v>
      </c>
      <c r="D2752" s="119">
        <v>43172</v>
      </c>
      <c r="E2752" s="120" t="s">
        <v>6616</v>
      </c>
      <c r="F2752" s="120" t="s">
        <v>3</v>
      </c>
      <c r="G2752" s="120">
        <v>1604571</v>
      </c>
      <c r="H2752" s="124"/>
      <c r="I2752" s="128" t="s">
        <v>6617</v>
      </c>
      <c r="J2752" s="124"/>
      <c r="K2752" s="124"/>
      <c r="L2752" s="124"/>
      <c r="M2752" s="124"/>
      <c r="N2752" s="213">
        <v>0</v>
      </c>
      <c r="O2752" s="213">
        <v>371</v>
      </c>
      <c r="P2752" s="124" t="s">
        <v>1315</v>
      </c>
    </row>
    <row r="2753" spans="1:16" ht="51">
      <c r="A2753" s="266" t="s">
        <v>619</v>
      </c>
      <c r="B2753" s="124"/>
      <c r="C2753" s="125" t="s">
        <v>713</v>
      </c>
      <c r="D2753" s="119">
        <v>43172</v>
      </c>
      <c r="E2753" s="120" t="s">
        <v>6618</v>
      </c>
      <c r="F2753" s="120" t="s">
        <v>3</v>
      </c>
      <c r="G2753" s="120">
        <v>1604572</v>
      </c>
      <c r="H2753" s="124"/>
      <c r="I2753" s="128" t="s">
        <v>6619</v>
      </c>
      <c r="J2753" s="124"/>
      <c r="K2753" s="124"/>
      <c r="L2753" s="124"/>
      <c r="M2753" s="124"/>
      <c r="N2753" s="213">
        <v>0</v>
      </c>
      <c r="O2753" s="213">
        <v>3611.89</v>
      </c>
      <c r="P2753" s="124" t="s">
        <v>1315</v>
      </c>
    </row>
    <row r="2754" spans="1:16" ht="51">
      <c r="A2754" s="266" t="s">
        <v>619</v>
      </c>
      <c r="B2754" s="124"/>
      <c r="C2754" s="125" t="s">
        <v>713</v>
      </c>
      <c r="D2754" s="119">
        <v>43172</v>
      </c>
      <c r="E2754" s="120" t="s">
        <v>6620</v>
      </c>
      <c r="F2754" s="120" t="s">
        <v>3</v>
      </c>
      <c r="G2754" s="120">
        <v>1604579</v>
      </c>
      <c r="H2754" s="124"/>
      <c r="I2754" s="128" t="s">
        <v>6621</v>
      </c>
      <c r="J2754" s="124"/>
      <c r="K2754" s="124"/>
      <c r="L2754" s="124"/>
      <c r="M2754" s="124"/>
      <c r="N2754" s="213">
        <v>0</v>
      </c>
      <c r="O2754" s="213">
        <v>50</v>
      </c>
      <c r="P2754" s="124" t="s">
        <v>1315</v>
      </c>
    </row>
    <row r="2755" spans="1:16" ht="51">
      <c r="A2755" s="266" t="s">
        <v>619</v>
      </c>
      <c r="B2755" s="124"/>
      <c r="C2755" s="125" t="s">
        <v>713</v>
      </c>
      <c r="D2755" s="119">
        <v>43172</v>
      </c>
      <c r="E2755" s="120" t="s">
        <v>6622</v>
      </c>
      <c r="F2755" s="120" t="s">
        <v>3</v>
      </c>
      <c r="G2755" s="120">
        <v>1604590</v>
      </c>
      <c r="H2755" s="124"/>
      <c r="I2755" s="128" t="s">
        <v>6623</v>
      </c>
      <c r="J2755" s="124"/>
      <c r="K2755" s="124"/>
      <c r="L2755" s="124"/>
      <c r="M2755" s="124"/>
      <c r="N2755" s="213">
        <v>0</v>
      </c>
      <c r="O2755" s="213">
        <v>1641.32</v>
      </c>
      <c r="P2755" s="124" t="s">
        <v>1315</v>
      </c>
    </row>
    <row r="2756" spans="1:16" ht="51">
      <c r="A2756" s="266">
        <v>591</v>
      </c>
      <c r="B2756" s="124"/>
      <c r="C2756" s="125" t="s">
        <v>861</v>
      </c>
      <c r="D2756" s="119">
        <v>43172</v>
      </c>
      <c r="E2756" s="120" t="s">
        <v>6624</v>
      </c>
      <c r="F2756" s="120" t="s">
        <v>3</v>
      </c>
      <c r="G2756" s="120">
        <v>1604605</v>
      </c>
      <c r="H2756" s="124"/>
      <c r="I2756" s="128" t="s">
        <v>3497</v>
      </c>
      <c r="J2756" s="124"/>
      <c r="K2756" s="124"/>
      <c r="L2756" s="124"/>
      <c r="M2756" s="124"/>
      <c r="N2756" s="213">
        <v>0</v>
      </c>
      <c r="O2756" s="213">
        <v>31.7</v>
      </c>
      <c r="P2756" s="124" t="s">
        <v>1315</v>
      </c>
    </row>
    <row r="2757" spans="1:16" ht="51">
      <c r="A2757" s="266" t="s">
        <v>619</v>
      </c>
      <c r="B2757" s="124"/>
      <c r="C2757" s="125" t="s">
        <v>713</v>
      </c>
      <c r="D2757" s="119">
        <v>43172</v>
      </c>
      <c r="E2757" s="120" t="s">
        <v>6625</v>
      </c>
      <c r="F2757" s="120" t="s">
        <v>3</v>
      </c>
      <c r="G2757" s="120">
        <v>1604609</v>
      </c>
      <c r="H2757" s="124"/>
      <c r="I2757" s="128" t="s">
        <v>6626</v>
      </c>
      <c r="J2757" s="124"/>
      <c r="K2757" s="124"/>
      <c r="L2757" s="124"/>
      <c r="M2757" s="124"/>
      <c r="N2757" s="213">
        <v>0</v>
      </c>
      <c r="O2757" s="213">
        <v>1123.5</v>
      </c>
      <c r="P2757" s="124" t="s">
        <v>1315</v>
      </c>
    </row>
    <row r="2758" spans="1:16" ht="51">
      <c r="A2758" s="266" t="s">
        <v>619</v>
      </c>
      <c r="B2758" s="124"/>
      <c r="C2758" s="125" t="s">
        <v>713</v>
      </c>
      <c r="D2758" s="119">
        <v>43172</v>
      </c>
      <c r="E2758" s="120" t="s">
        <v>6627</v>
      </c>
      <c r="F2758" s="120" t="s">
        <v>3</v>
      </c>
      <c r="G2758" s="120">
        <v>1604616</v>
      </c>
      <c r="H2758" s="124"/>
      <c r="I2758" s="128" t="s">
        <v>6628</v>
      </c>
      <c r="J2758" s="124"/>
      <c r="K2758" s="124"/>
      <c r="L2758" s="124"/>
      <c r="M2758" s="124"/>
      <c r="N2758" s="213">
        <v>0</v>
      </c>
      <c r="O2758" s="213">
        <v>10558.7</v>
      </c>
      <c r="P2758" s="124" t="s">
        <v>1315</v>
      </c>
    </row>
    <row r="2759" spans="1:16" ht="51">
      <c r="A2759" s="266" t="s">
        <v>619</v>
      </c>
      <c r="B2759" s="124"/>
      <c r="C2759" s="125" t="s">
        <v>713</v>
      </c>
      <c r="D2759" s="119">
        <v>43172</v>
      </c>
      <c r="E2759" s="120" t="s">
        <v>6629</v>
      </c>
      <c r="F2759" s="120" t="s">
        <v>3</v>
      </c>
      <c r="G2759" s="120">
        <v>1604623</v>
      </c>
      <c r="H2759" s="124"/>
      <c r="I2759" s="128" t="s">
        <v>6630</v>
      </c>
      <c r="J2759" s="124"/>
      <c r="K2759" s="124"/>
      <c r="L2759" s="124"/>
      <c r="M2759" s="124"/>
      <c r="N2759" s="213">
        <v>0</v>
      </c>
      <c r="O2759" s="213">
        <v>4027</v>
      </c>
      <c r="P2759" s="124" t="s">
        <v>1315</v>
      </c>
    </row>
    <row r="2760" spans="1:16" ht="38.25">
      <c r="A2760" s="266">
        <v>20</v>
      </c>
      <c r="B2760" s="124"/>
      <c r="C2760" s="125" t="s">
        <v>693</v>
      </c>
      <c r="D2760" s="119">
        <v>43172</v>
      </c>
      <c r="E2760" s="120" t="s">
        <v>6631</v>
      </c>
      <c r="F2760" s="120" t="s">
        <v>3</v>
      </c>
      <c r="G2760" s="120">
        <v>1604628</v>
      </c>
      <c r="H2760" s="124"/>
      <c r="I2760" s="128" t="s">
        <v>6632</v>
      </c>
      <c r="J2760" s="124"/>
      <c r="K2760" s="124"/>
      <c r="L2760" s="124"/>
      <c r="M2760" s="124"/>
      <c r="N2760" s="213">
        <v>0</v>
      </c>
      <c r="O2760" s="213">
        <v>507</v>
      </c>
      <c r="P2760" s="124" t="s">
        <v>1315</v>
      </c>
    </row>
    <row r="2761" spans="1:16" ht="51">
      <c r="A2761" s="266" t="s">
        <v>619</v>
      </c>
      <c r="B2761" s="124"/>
      <c r="C2761" s="125" t="s">
        <v>713</v>
      </c>
      <c r="D2761" s="119">
        <v>43172</v>
      </c>
      <c r="E2761" s="120" t="s">
        <v>6633</v>
      </c>
      <c r="F2761" s="120" t="s">
        <v>3</v>
      </c>
      <c r="G2761" s="120">
        <v>1604630</v>
      </c>
      <c r="H2761" s="124"/>
      <c r="I2761" s="128" t="s">
        <v>6634</v>
      </c>
      <c r="J2761" s="124"/>
      <c r="K2761" s="124"/>
      <c r="L2761" s="124"/>
      <c r="M2761" s="124"/>
      <c r="N2761" s="213">
        <v>0</v>
      </c>
      <c r="O2761" s="213">
        <v>875.5</v>
      </c>
      <c r="P2761" s="124" t="s">
        <v>1315</v>
      </c>
    </row>
    <row r="2762" spans="1:16" ht="51">
      <c r="A2762" s="266" t="s">
        <v>619</v>
      </c>
      <c r="B2762" s="124"/>
      <c r="C2762" s="125" t="s">
        <v>713</v>
      </c>
      <c r="D2762" s="119">
        <v>43172</v>
      </c>
      <c r="E2762" s="120" t="s">
        <v>6635</v>
      </c>
      <c r="F2762" s="120" t="s">
        <v>3</v>
      </c>
      <c r="G2762" s="120">
        <v>1604654</v>
      </c>
      <c r="H2762" s="124"/>
      <c r="I2762" s="128" t="s">
        <v>6636</v>
      </c>
      <c r="J2762" s="124"/>
      <c r="K2762" s="124"/>
      <c r="L2762" s="124"/>
      <c r="M2762" s="124"/>
      <c r="N2762" s="213">
        <v>0</v>
      </c>
      <c r="O2762" s="213">
        <v>77.5</v>
      </c>
      <c r="P2762" s="124" t="s">
        <v>1315</v>
      </c>
    </row>
    <row r="2763" spans="1:16" ht="51">
      <c r="A2763" s="266">
        <v>203</v>
      </c>
      <c r="B2763" s="124"/>
      <c r="C2763" s="125" t="s">
        <v>757</v>
      </c>
      <c r="D2763" s="119">
        <v>43172</v>
      </c>
      <c r="E2763" s="120" t="s">
        <v>6637</v>
      </c>
      <c r="F2763" s="120" t="s">
        <v>3</v>
      </c>
      <c r="G2763" s="120">
        <v>1604658</v>
      </c>
      <c r="H2763" s="124"/>
      <c r="I2763" s="128" t="s">
        <v>6638</v>
      </c>
      <c r="J2763" s="124"/>
      <c r="K2763" s="124"/>
      <c r="L2763" s="124"/>
      <c r="M2763" s="124"/>
      <c r="N2763" s="213">
        <v>0</v>
      </c>
      <c r="O2763" s="213">
        <v>779</v>
      </c>
      <c r="P2763" s="124" t="s">
        <v>1315</v>
      </c>
    </row>
    <row r="2764" spans="1:16" ht="51">
      <c r="A2764" s="266" t="s">
        <v>619</v>
      </c>
      <c r="B2764" s="124"/>
      <c r="C2764" s="125" t="s">
        <v>713</v>
      </c>
      <c r="D2764" s="119">
        <v>43172</v>
      </c>
      <c r="E2764" s="120" t="s">
        <v>6639</v>
      </c>
      <c r="F2764" s="120" t="s">
        <v>3</v>
      </c>
      <c r="G2764" s="120">
        <v>1604665</v>
      </c>
      <c r="H2764" s="124"/>
      <c r="I2764" s="128" t="s">
        <v>6640</v>
      </c>
      <c r="J2764" s="124"/>
      <c r="K2764" s="124"/>
      <c r="L2764" s="124"/>
      <c r="M2764" s="124"/>
      <c r="N2764" s="213">
        <v>0</v>
      </c>
      <c r="O2764" s="213">
        <v>9327.9599999999991</v>
      </c>
      <c r="P2764" s="124" t="s">
        <v>1315</v>
      </c>
    </row>
    <row r="2765" spans="1:16" ht="63.75">
      <c r="A2765" s="266">
        <v>249</v>
      </c>
      <c r="B2765" s="124"/>
      <c r="C2765" s="125" t="s">
        <v>775</v>
      </c>
      <c r="D2765" s="119">
        <v>43172</v>
      </c>
      <c r="E2765" s="120" t="s">
        <v>6641</v>
      </c>
      <c r="F2765" s="120" t="s">
        <v>3</v>
      </c>
      <c r="G2765" s="120">
        <v>1604671</v>
      </c>
      <c r="H2765" s="124"/>
      <c r="I2765" s="128" t="s">
        <v>6642</v>
      </c>
      <c r="J2765" s="124"/>
      <c r="K2765" s="124"/>
      <c r="L2765" s="124"/>
      <c r="M2765" s="124"/>
      <c r="N2765" s="213">
        <v>0</v>
      </c>
      <c r="O2765" s="213">
        <v>0.7</v>
      </c>
      <c r="P2765" s="124" t="s">
        <v>1315</v>
      </c>
    </row>
    <row r="2766" spans="1:16" ht="51">
      <c r="A2766" s="266">
        <v>132</v>
      </c>
      <c r="B2766" s="124"/>
      <c r="C2766" s="125" t="s">
        <v>728</v>
      </c>
      <c r="D2766" s="119">
        <v>43172</v>
      </c>
      <c r="E2766" s="120" t="s">
        <v>6643</v>
      </c>
      <c r="F2766" s="120" t="s">
        <v>3</v>
      </c>
      <c r="G2766" s="120">
        <v>1604701</v>
      </c>
      <c r="H2766" s="124"/>
      <c r="I2766" s="128" t="s">
        <v>6644</v>
      </c>
      <c r="J2766" s="124"/>
      <c r="K2766" s="124"/>
      <c r="L2766" s="124"/>
      <c r="M2766" s="124"/>
      <c r="N2766" s="213">
        <v>0</v>
      </c>
      <c r="O2766" s="213">
        <v>4</v>
      </c>
      <c r="P2766" s="124" t="s">
        <v>1315</v>
      </c>
    </row>
    <row r="2767" spans="1:16" ht="51">
      <c r="A2767" s="266">
        <v>20</v>
      </c>
      <c r="B2767" s="124"/>
      <c r="C2767" s="125" t="s">
        <v>693</v>
      </c>
      <c r="D2767" s="119">
        <v>43172</v>
      </c>
      <c r="E2767" s="120" t="s">
        <v>6645</v>
      </c>
      <c r="F2767" s="120" t="s">
        <v>3</v>
      </c>
      <c r="G2767" s="120">
        <v>1604705</v>
      </c>
      <c r="H2767" s="124"/>
      <c r="I2767" s="128" t="s">
        <v>6646</v>
      </c>
      <c r="J2767" s="124"/>
      <c r="K2767" s="124"/>
      <c r="L2767" s="124"/>
      <c r="M2767" s="124"/>
      <c r="N2767" s="213">
        <v>0</v>
      </c>
      <c r="O2767" s="213">
        <v>860</v>
      </c>
      <c r="P2767" s="124" t="s">
        <v>1315</v>
      </c>
    </row>
    <row r="2768" spans="1:16" ht="51">
      <c r="A2768" s="266" t="s">
        <v>619</v>
      </c>
      <c r="B2768" s="124"/>
      <c r="C2768" s="125" t="s">
        <v>713</v>
      </c>
      <c r="D2768" s="119">
        <v>43172</v>
      </c>
      <c r="E2768" s="120" t="s">
        <v>6647</v>
      </c>
      <c r="F2768" s="120" t="s">
        <v>3</v>
      </c>
      <c r="G2768" s="120">
        <v>1604707</v>
      </c>
      <c r="H2768" s="124"/>
      <c r="I2768" s="128" t="s">
        <v>6648</v>
      </c>
      <c r="J2768" s="124"/>
      <c r="K2768" s="124"/>
      <c r="L2768" s="124"/>
      <c r="M2768" s="124"/>
      <c r="N2768" s="213">
        <v>0</v>
      </c>
      <c r="O2768" s="213">
        <v>252</v>
      </c>
      <c r="P2768" s="124" t="s">
        <v>1315</v>
      </c>
    </row>
    <row r="2769" spans="1:16" ht="51">
      <c r="A2769" s="266">
        <v>132</v>
      </c>
      <c r="B2769" s="124"/>
      <c r="C2769" s="125" t="s">
        <v>728</v>
      </c>
      <c r="D2769" s="119">
        <v>43172</v>
      </c>
      <c r="E2769" s="120" t="s">
        <v>6649</v>
      </c>
      <c r="F2769" s="120" t="s">
        <v>3</v>
      </c>
      <c r="G2769" s="120">
        <v>1604754</v>
      </c>
      <c r="H2769" s="124"/>
      <c r="I2769" s="128" t="s">
        <v>6650</v>
      </c>
      <c r="J2769" s="124"/>
      <c r="K2769" s="124"/>
      <c r="L2769" s="124"/>
      <c r="M2769" s="124"/>
      <c r="N2769" s="213">
        <v>0</v>
      </c>
      <c r="O2769" s="213">
        <v>35733.21</v>
      </c>
      <c r="P2769" s="124" t="s">
        <v>1315</v>
      </c>
    </row>
    <row r="2770" spans="1:16" ht="51">
      <c r="A2770" s="266" t="s">
        <v>619</v>
      </c>
      <c r="B2770" s="124"/>
      <c r="C2770" s="125" t="s">
        <v>713</v>
      </c>
      <c r="D2770" s="119">
        <v>43172</v>
      </c>
      <c r="E2770" s="120" t="s">
        <v>6651</v>
      </c>
      <c r="F2770" s="120" t="s">
        <v>3</v>
      </c>
      <c r="G2770" s="120">
        <v>1604764</v>
      </c>
      <c r="H2770" s="124"/>
      <c r="I2770" s="128" t="s">
        <v>6652</v>
      </c>
      <c r="J2770" s="124"/>
      <c r="K2770" s="124"/>
      <c r="L2770" s="124"/>
      <c r="M2770" s="124"/>
      <c r="N2770" s="213">
        <v>0</v>
      </c>
      <c r="O2770" s="213">
        <v>15.24</v>
      </c>
      <c r="P2770" s="124" t="s">
        <v>1315</v>
      </c>
    </row>
    <row r="2771" spans="1:16" ht="51">
      <c r="A2771" s="266" t="s">
        <v>619</v>
      </c>
      <c r="B2771" s="124"/>
      <c r="C2771" s="125" t="s">
        <v>713</v>
      </c>
      <c r="D2771" s="119">
        <v>43172</v>
      </c>
      <c r="E2771" s="120" t="s">
        <v>6653</v>
      </c>
      <c r="F2771" s="120" t="s">
        <v>3</v>
      </c>
      <c r="G2771" s="120">
        <v>1604765</v>
      </c>
      <c r="H2771" s="124"/>
      <c r="I2771" s="128" t="s">
        <v>6654</v>
      </c>
      <c r="J2771" s="124"/>
      <c r="K2771" s="124"/>
      <c r="L2771" s="124"/>
      <c r="M2771" s="124"/>
      <c r="N2771" s="213">
        <v>0</v>
      </c>
      <c r="O2771" s="213">
        <v>1</v>
      </c>
      <c r="P2771" s="124" t="s">
        <v>1315</v>
      </c>
    </row>
    <row r="2772" spans="1:16" ht="51">
      <c r="A2772" s="266">
        <v>25</v>
      </c>
      <c r="B2772" s="124"/>
      <c r="C2772" s="125" t="s">
        <v>694</v>
      </c>
      <c r="D2772" s="119">
        <v>43172</v>
      </c>
      <c r="E2772" s="120" t="s">
        <v>6655</v>
      </c>
      <c r="F2772" s="120" t="s">
        <v>3</v>
      </c>
      <c r="G2772" s="120">
        <v>1604768</v>
      </c>
      <c r="H2772" s="124"/>
      <c r="I2772" s="128" t="s">
        <v>6656</v>
      </c>
      <c r="J2772" s="124"/>
      <c r="K2772" s="124"/>
      <c r="L2772" s="124"/>
      <c r="M2772" s="124"/>
      <c r="N2772" s="213">
        <v>0</v>
      </c>
      <c r="O2772" s="213">
        <v>200</v>
      </c>
      <c r="P2772" s="124" t="s">
        <v>1315</v>
      </c>
    </row>
    <row r="2773" spans="1:16" ht="51">
      <c r="A2773" s="266">
        <v>592</v>
      </c>
      <c r="B2773" s="124"/>
      <c r="C2773" s="125" t="s">
        <v>862</v>
      </c>
      <c r="D2773" s="119">
        <v>43172</v>
      </c>
      <c r="E2773" s="120" t="s">
        <v>6657</v>
      </c>
      <c r="F2773" s="120" t="s">
        <v>3</v>
      </c>
      <c r="G2773" s="120">
        <v>1604797</v>
      </c>
      <c r="H2773" s="124"/>
      <c r="I2773" s="128" t="s">
        <v>6658</v>
      </c>
      <c r="J2773" s="124"/>
      <c r="K2773" s="124"/>
      <c r="L2773" s="124"/>
      <c r="M2773" s="124"/>
      <c r="N2773" s="213">
        <v>0</v>
      </c>
      <c r="O2773" s="213">
        <v>90</v>
      </c>
      <c r="P2773" s="124" t="s">
        <v>1315</v>
      </c>
    </row>
    <row r="2774" spans="1:16" ht="51">
      <c r="A2774" s="266">
        <v>592</v>
      </c>
      <c r="B2774" s="124"/>
      <c r="C2774" s="125" t="s">
        <v>862</v>
      </c>
      <c r="D2774" s="119">
        <v>43172</v>
      </c>
      <c r="E2774" s="120" t="s">
        <v>6659</v>
      </c>
      <c r="F2774" s="120" t="s">
        <v>3</v>
      </c>
      <c r="G2774" s="120">
        <v>1604799</v>
      </c>
      <c r="H2774" s="124"/>
      <c r="I2774" s="128" t="s">
        <v>6660</v>
      </c>
      <c r="J2774" s="124"/>
      <c r="K2774" s="124"/>
      <c r="L2774" s="124"/>
      <c r="M2774" s="124"/>
      <c r="N2774" s="213">
        <v>0</v>
      </c>
      <c r="O2774" s="213">
        <v>60</v>
      </c>
      <c r="P2774" s="124" t="s">
        <v>1315</v>
      </c>
    </row>
    <row r="2775" spans="1:16" ht="51">
      <c r="A2775" s="266">
        <v>292</v>
      </c>
      <c r="B2775" s="124"/>
      <c r="C2775" s="125" t="s">
        <v>152</v>
      </c>
      <c r="D2775" s="119">
        <v>43172</v>
      </c>
      <c r="E2775" s="120" t="s">
        <v>6661</v>
      </c>
      <c r="F2775" s="120" t="s">
        <v>3</v>
      </c>
      <c r="G2775" s="120">
        <v>1604801</v>
      </c>
      <c r="H2775" s="124"/>
      <c r="I2775" s="128" t="s">
        <v>6662</v>
      </c>
      <c r="J2775" s="124"/>
      <c r="K2775" s="124"/>
      <c r="L2775" s="124"/>
      <c r="M2775" s="124"/>
      <c r="N2775" s="213">
        <v>0</v>
      </c>
      <c r="O2775" s="213">
        <v>2817</v>
      </c>
      <c r="P2775" s="124" t="s">
        <v>1315</v>
      </c>
    </row>
    <row r="2776" spans="1:16" ht="51">
      <c r="A2776" s="266">
        <v>155</v>
      </c>
      <c r="B2776" s="124"/>
      <c r="C2776" s="125" t="s">
        <v>744</v>
      </c>
      <c r="D2776" s="119">
        <v>43172</v>
      </c>
      <c r="E2776" s="120" t="s">
        <v>6663</v>
      </c>
      <c r="F2776" s="120" t="s">
        <v>3</v>
      </c>
      <c r="G2776" s="120">
        <v>1604816</v>
      </c>
      <c r="H2776" s="124"/>
      <c r="I2776" s="128" t="s">
        <v>6664</v>
      </c>
      <c r="J2776" s="124"/>
      <c r="K2776" s="124"/>
      <c r="L2776" s="124"/>
      <c r="M2776" s="124"/>
      <c r="N2776" s="213">
        <v>0</v>
      </c>
      <c r="O2776" s="213">
        <v>18</v>
      </c>
      <c r="P2776" s="124" t="s">
        <v>1315</v>
      </c>
    </row>
    <row r="2777" spans="1:16" ht="51">
      <c r="A2777" s="266">
        <v>70</v>
      </c>
      <c r="B2777" s="124"/>
      <c r="C2777" s="125" t="s">
        <v>705</v>
      </c>
      <c r="D2777" s="119">
        <v>43172</v>
      </c>
      <c r="E2777" s="120" t="s">
        <v>6665</v>
      </c>
      <c r="F2777" s="120" t="s">
        <v>3</v>
      </c>
      <c r="G2777" s="120">
        <v>1604817</v>
      </c>
      <c r="H2777" s="124"/>
      <c r="I2777" s="128" t="s">
        <v>6666</v>
      </c>
      <c r="J2777" s="124"/>
      <c r="K2777" s="124"/>
      <c r="L2777" s="124"/>
      <c r="M2777" s="124"/>
      <c r="N2777" s="213">
        <v>0</v>
      </c>
      <c r="O2777" s="213">
        <v>184.8</v>
      </c>
      <c r="P2777" s="124" t="s">
        <v>6020</v>
      </c>
    </row>
    <row r="2778" spans="1:16" ht="51">
      <c r="A2778" s="266">
        <v>342</v>
      </c>
      <c r="B2778" s="124"/>
      <c r="C2778" s="125" t="s">
        <v>816</v>
      </c>
      <c r="D2778" s="119">
        <v>43173</v>
      </c>
      <c r="E2778" s="120" t="s">
        <v>6667</v>
      </c>
      <c r="F2778" s="120" t="s">
        <v>3</v>
      </c>
      <c r="G2778" s="120">
        <v>1605002</v>
      </c>
      <c r="H2778" s="124"/>
      <c r="I2778" s="128" t="s">
        <v>6668</v>
      </c>
      <c r="J2778" s="124"/>
      <c r="K2778" s="124"/>
      <c r="L2778" s="124"/>
      <c r="M2778" s="124"/>
      <c r="N2778" s="213">
        <v>0</v>
      </c>
      <c r="O2778" s="213">
        <v>661</v>
      </c>
      <c r="P2778" s="124" t="s">
        <v>1315</v>
      </c>
    </row>
    <row r="2779" spans="1:16" ht="51">
      <c r="A2779" s="266">
        <v>290</v>
      </c>
      <c r="B2779" s="124"/>
      <c r="C2779" s="125" t="s">
        <v>793</v>
      </c>
      <c r="D2779" s="119">
        <v>43173</v>
      </c>
      <c r="E2779" s="120" t="s">
        <v>6669</v>
      </c>
      <c r="F2779" s="120" t="s">
        <v>3</v>
      </c>
      <c r="G2779" s="120">
        <v>1605003</v>
      </c>
      <c r="H2779" s="124"/>
      <c r="I2779" s="128" t="s">
        <v>6670</v>
      </c>
      <c r="J2779" s="124"/>
      <c r="K2779" s="124"/>
      <c r="L2779" s="124"/>
      <c r="M2779" s="124"/>
      <c r="N2779" s="213">
        <v>0</v>
      </c>
      <c r="O2779" s="213">
        <v>252</v>
      </c>
      <c r="P2779" s="124" t="s">
        <v>1315</v>
      </c>
    </row>
    <row r="2780" spans="1:16" ht="51">
      <c r="A2780" s="266">
        <v>290</v>
      </c>
      <c r="B2780" s="124"/>
      <c r="C2780" s="125" t="s">
        <v>793</v>
      </c>
      <c r="D2780" s="119">
        <v>43173</v>
      </c>
      <c r="E2780" s="120" t="s">
        <v>6671</v>
      </c>
      <c r="F2780" s="120" t="s">
        <v>3</v>
      </c>
      <c r="G2780" s="120">
        <v>1605006</v>
      </c>
      <c r="H2780" s="124"/>
      <c r="I2780" s="128" t="s">
        <v>6672</v>
      </c>
      <c r="J2780" s="124"/>
      <c r="K2780" s="124"/>
      <c r="L2780" s="124"/>
      <c r="M2780" s="124"/>
      <c r="N2780" s="213">
        <v>0</v>
      </c>
      <c r="O2780" s="213">
        <v>2430</v>
      </c>
      <c r="P2780" s="124" t="s">
        <v>1315</v>
      </c>
    </row>
    <row r="2781" spans="1:16" ht="51">
      <c r="A2781" s="266">
        <v>290</v>
      </c>
      <c r="B2781" s="124"/>
      <c r="C2781" s="125" t="s">
        <v>793</v>
      </c>
      <c r="D2781" s="119">
        <v>43173</v>
      </c>
      <c r="E2781" s="120" t="s">
        <v>6673</v>
      </c>
      <c r="F2781" s="120" t="s">
        <v>3</v>
      </c>
      <c r="G2781" s="120">
        <v>1605033</v>
      </c>
      <c r="H2781" s="124"/>
      <c r="I2781" s="128" t="s">
        <v>6674</v>
      </c>
      <c r="J2781" s="124"/>
      <c r="K2781" s="124"/>
      <c r="L2781" s="124"/>
      <c r="M2781" s="124"/>
      <c r="N2781" s="213">
        <v>0</v>
      </c>
      <c r="O2781" s="213">
        <v>7905.64</v>
      </c>
      <c r="P2781" s="124" t="s">
        <v>1315</v>
      </c>
    </row>
    <row r="2782" spans="1:16" ht="63.75">
      <c r="A2782" s="266">
        <v>290</v>
      </c>
      <c r="B2782" s="124"/>
      <c r="C2782" s="125" t="s">
        <v>793</v>
      </c>
      <c r="D2782" s="119">
        <v>43173</v>
      </c>
      <c r="E2782" s="120" t="s">
        <v>6675</v>
      </c>
      <c r="F2782" s="120" t="s">
        <v>3</v>
      </c>
      <c r="G2782" s="120">
        <v>1605036</v>
      </c>
      <c r="H2782" s="124"/>
      <c r="I2782" s="128" t="s">
        <v>6676</v>
      </c>
      <c r="J2782" s="124"/>
      <c r="K2782" s="124"/>
      <c r="L2782" s="124"/>
      <c r="M2782" s="124"/>
      <c r="N2782" s="213">
        <v>0</v>
      </c>
      <c r="O2782" s="213">
        <v>65647.61</v>
      </c>
      <c r="P2782" s="124" t="s">
        <v>1315</v>
      </c>
    </row>
    <row r="2783" spans="1:16" ht="63.75">
      <c r="A2783" s="266">
        <v>574</v>
      </c>
      <c r="B2783" s="124"/>
      <c r="C2783" s="125" t="s">
        <v>850</v>
      </c>
      <c r="D2783" s="119">
        <v>43173</v>
      </c>
      <c r="E2783" s="120" t="s">
        <v>6677</v>
      </c>
      <c r="F2783" s="120" t="s">
        <v>3</v>
      </c>
      <c r="G2783" s="120">
        <v>1605059</v>
      </c>
      <c r="H2783" s="124"/>
      <c r="I2783" s="128" t="s">
        <v>6678</v>
      </c>
      <c r="J2783" s="124"/>
      <c r="K2783" s="124"/>
      <c r="L2783" s="124"/>
      <c r="M2783" s="124"/>
      <c r="N2783" s="213">
        <v>0</v>
      </c>
      <c r="O2783" s="213">
        <v>2611.8000000000002</v>
      </c>
      <c r="P2783" s="124" t="s">
        <v>1315</v>
      </c>
    </row>
    <row r="2784" spans="1:16" ht="63.75">
      <c r="A2784" s="266">
        <v>574</v>
      </c>
      <c r="B2784" s="124"/>
      <c r="C2784" s="125" t="s">
        <v>850</v>
      </c>
      <c r="D2784" s="119">
        <v>43173</v>
      </c>
      <c r="E2784" s="120" t="s">
        <v>6679</v>
      </c>
      <c r="F2784" s="120" t="s">
        <v>3</v>
      </c>
      <c r="G2784" s="120">
        <v>1605067</v>
      </c>
      <c r="H2784" s="124"/>
      <c r="I2784" s="128" t="s">
        <v>6680</v>
      </c>
      <c r="J2784" s="124"/>
      <c r="K2784" s="124"/>
      <c r="L2784" s="124"/>
      <c r="M2784" s="124"/>
      <c r="N2784" s="213">
        <v>0</v>
      </c>
      <c r="O2784" s="213">
        <v>4701.6000000000004</v>
      </c>
      <c r="P2784" s="124" t="s">
        <v>1315</v>
      </c>
    </row>
    <row r="2785" spans="1:16" ht="51">
      <c r="A2785" s="266">
        <v>514</v>
      </c>
      <c r="B2785" s="124"/>
      <c r="C2785" s="125" t="s">
        <v>841</v>
      </c>
      <c r="D2785" s="119">
        <v>43173</v>
      </c>
      <c r="E2785" s="120" t="s">
        <v>6681</v>
      </c>
      <c r="F2785" s="120" t="s">
        <v>3</v>
      </c>
      <c r="G2785" s="120">
        <v>1605070</v>
      </c>
      <c r="H2785" s="124"/>
      <c r="I2785" s="128" t="s">
        <v>6682</v>
      </c>
      <c r="J2785" s="124"/>
      <c r="K2785" s="124"/>
      <c r="L2785" s="124"/>
      <c r="M2785" s="124"/>
      <c r="N2785" s="213">
        <v>0</v>
      </c>
      <c r="O2785" s="213">
        <v>20550127.949999999</v>
      </c>
      <c r="P2785" s="124" t="s">
        <v>1315</v>
      </c>
    </row>
    <row r="2786" spans="1:16" ht="38.25">
      <c r="A2786" s="266">
        <v>212</v>
      </c>
      <c r="B2786" s="124"/>
      <c r="C2786" s="125" t="s">
        <v>761</v>
      </c>
      <c r="D2786" s="119">
        <v>43173</v>
      </c>
      <c r="E2786" s="120" t="s">
        <v>6683</v>
      </c>
      <c r="F2786" s="120" t="s">
        <v>3</v>
      </c>
      <c r="G2786" s="120">
        <v>1604991</v>
      </c>
      <c r="H2786" s="124"/>
      <c r="I2786" s="128" t="s">
        <v>6684</v>
      </c>
      <c r="J2786" s="124"/>
      <c r="K2786" s="124"/>
      <c r="L2786" s="124"/>
      <c r="M2786" s="124"/>
      <c r="N2786" s="213">
        <v>0</v>
      </c>
      <c r="O2786" s="213">
        <v>245.31</v>
      </c>
      <c r="P2786" s="124" t="s">
        <v>1315</v>
      </c>
    </row>
    <row r="2787" spans="1:16" ht="51">
      <c r="A2787" s="266" t="s">
        <v>619</v>
      </c>
      <c r="B2787" s="124"/>
      <c r="C2787" s="125" t="s">
        <v>713</v>
      </c>
      <c r="D2787" s="119">
        <v>43173</v>
      </c>
      <c r="E2787" s="120" t="s">
        <v>6685</v>
      </c>
      <c r="F2787" s="120" t="s">
        <v>3</v>
      </c>
      <c r="G2787" s="120">
        <v>1604999</v>
      </c>
      <c r="H2787" s="124"/>
      <c r="I2787" s="128" t="s">
        <v>6686</v>
      </c>
      <c r="J2787" s="124"/>
      <c r="K2787" s="124"/>
      <c r="L2787" s="124"/>
      <c r="M2787" s="124"/>
      <c r="N2787" s="213">
        <v>0</v>
      </c>
      <c r="O2787" s="213">
        <v>466.46</v>
      </c>
      <c r="P2787" s="124" t="s">
        <v>1315</v>
      </c>
    </row>
    <row r="2788" spans="1:16" ht="51">
      <c r="A2788" s="266" t="s">
        <v>619</v>
      </c>
      <c r="B2788" s="124"/>
      <c r="C2788" s="125" t="s">
        <v>713</v>
      </c>
      <c r="D2788" s="119">
        <v>43173</v>
      </c>
      <c r="E2788" s="120" t="s">
        <v>6687</v>
      </c>
      <c r="F2788" s="120" t="s">
        <v>3</v>
      </c>
      <c r="G2788" s="120">
        <v>1605032</v>
      </c>
      <c r="H2788" s="124"/>
      <c r="I2788" s="128" t="s">
        <v>6688</v>
      </c>
      <c r="J2788" s="124"/>
      <c r="K2788" s="124"/>
      <c r="L2788" s="124"/>
      <c r="M2788" s="124"/>
      <c r="N2788" s="213">
        <v>0</v>
      </c>
      <c r="O2788" s="213">
        <v>6638.39</v>
      </c>
      <c r="P2788" s="124" t="s">
        <v>1315</v>
      </c>
    </row>
    <row r="2789" spans="1:16" ht="51">
      <c r="A2789" s="266" t="s">
        <v>619</v>
      </c>
      <c r="B2789" s="124"/>
      <c r="C2789" s="125" t="s">
        <v>713</v>
      </c>
      <c r="D2789" s="119">
        <v>43173</v>
      </c>
      <c r="E2789" s="120" t="s">
        <v>6689</v>
      </c>
      <c r="F2789" s="120" t="s">
        <v>3</v>
      </c>
      <c r="G2789" s="120">
        <v>1605073</v>
      </c>
      <c r="H2789" s="124"/>
      <c r="I2789" s="128" t="s">
        <v>6690</v>
      </c>
      <c r="J2789" s="124"/>
      <c r="K2789" s="124"/>
      <c r="L2789" s="124"/>
      <c r="M2789" s="124"/>
      <c r="N2789" s="213">
        <v>0</v>
      </c>
      <c r="O2789" s="213">
        <v>859</v>
      </c>
      <c r="P2789" s="124" t="s">
        <v>1315</v>
      </c>
    </row>
    <row r="2790" spans="1:16" ht="51">
      <c r="A2790" s="266">
        <v>46</v>
      </c>
      <c r="B2790" s="124"/>
      <c r="C2790" s="125" t="s">
        <v>698</v>
      </c>
      <c r="D2790" s="119">
        <v>43173</v>
      </c>
      <c r="E2790" s="120" t="s">
        <v>6691</v>
      </c>
      <c r="F2790" s="120" t="s">
        <v>3</v>
      </c>
      <c r="G2790" s="120">
        <v>1605156</v>
      </c>
      <c r="H2790" s="124"/>
      <c r="I2790" s="128" t="s">
        <v>6692</v>
      </c>
      <c r="J2790" s="124"/>
      <c r="K2790" s="124"/>
      <c r="L2790" s="124"/>
      <c r="M2790" s="124"/>
      <c r="N2790" s="213">
        <v>0</v>
      </c>
      <c r="O2790" s="213">
        <v>802.88</v>
      </c>
      <c r="P2790" s="124" t="s">
        <v>1315</v>
      </c>
    </row>
    <row r="2791" spans="1:16" ht="51">
      <c r="A2791" s="266">
        <v>46</v>
      </c>
      <c r="B2791" s="124"/>
      <c r="C2791" s="125" t="s">
        <v>698</v>
      </c>
      <c r="D2791" s="119">
        <v>43173</v>
      </c>
      <c r="E2791" s="120" t="s">
        <v>6693</v>
      </c>
      <c r="F2791" s="120" t="s">
        <v>3</v>
      </c>
      <c r="G2791" s="120">
        <v>1605157</v>
      </c>
      <c r="H2791" s="124"/>
      <c r="I2791" s="128" t="s">
        <v>6694</v>
      </c>
      <c r="J2791" s="124"/>
      <c r="K2791" s="124"/>
      <c r="L2791" s="124"/>
      <c r="M2791" s="124"/>
      <c r="N2791" s="213">
        <v>0</v>
      </c>
      <c r="O2791" s="213">
        <v>1505.4</v>
      </c>
      <c r="P2791" s="124" t="s">
        <v>1315</v>
      </c>
    </row>
    <row r="2792" spans="1:16" ht="51">
      <c r="A2792" s="266">
        <v>46</v>
      </c>
      <c r="B2792" s="124"/>
      <c r="C2792" s="125" t="s">
        <v>698</v>
      </c>
      <c r="D2792" s="119">
        <v>43173</v>
      </c>
      <c r="E2792" s="120" t="s">
        <v>6695</v>
      </c>
      <c r="F2792" s="120" t="s">
        <v>3</v>
      </c>
      <c r="G2792" s="120">
        <v>1605158</v>
      </c>
      <c r="H2792" s="124"/>
      <c r="I2792" s="128" t="s">
        <v>6696</v>
      </c>
      <c r="J2792" s="124"/>
      <c r="K2792" s="124"/>
      <c r="L2792" s="124"/>
      <c r="M2792" s="124"/>
      <c r="N2792" s="213">
        <v>0</v>
      </c>
      <c r="O2792" s="213">
        <v>1505.4</v>
      </c>
      <c r="P2792" s="124" t="s">
        <v>1315</v>
      </c>
    </row>
    <row r="2793" spans="1:16" ht="51">
      <c r="A2793" s="266">
        <v>86</v>
      </c>
      <c r="B2793" s="124"/>
      <c r="C2793" s="125" t="s">
        <v>710</v>
      </c>
      <c r="D2793" s="119">
        <v>43173</v>
      </c>
      <c r="E2793" s="120" t="s">
        <v>6697</v>
      </c>
      <c r="F2793" s="120" t="s">
        <v>3</v>
      </c>
      <c r="G2793" s="120">
        <v>1605159</v>
      </c>
      <c r="H2793" s="124"/>
      <c r="I2793" s="128" t="s">
        <v>6698</v>
      </c>
      <c r="J2793" s="124"/>
      <c r="K2793" s="124"/>
      <c r="L2793" s="124"/>
      <c r="M2793" s="124"/>
      <c r="N2793" s="213">
        <v>0</v>
      </c>
      <c r="O2793" s="213">
        <v>411.6</v>
      </c>
      <c r="P2793" s="124" t="s">
        <v>1315</v>
      </c>
    </row>
    <row r="2794" spans="1:16" ht="51">
      <c r="A2794" s="266">
        <v>86</v>
      </c>
      <c r="B2794" s="124"/>
      <c r="C2794" s="125" t="s">
        <v>710</v>
      </c>
      <c r="D2794" s="119">
        <v>43173</v>
      </c>
      <c r="E2794" s="120" t="s">
        <v>6699</v>
      </c>
      <c r="F2794" s="120" t="s">
        <v>3</v>
      </c>
      <c r="G2794" s="120">
        <v>1605160</v>
      </c>
      <c r="H2794" s="124"/>
      <c r="I2794" s="128" t="s">
        <v>6700</v>
      </c>
      <c r="J2794" s="124"/>
      <c r="K2794" s="124"/>
      <c r="L2794" s="124"/>
      <c r="M2794" s="124"/>
      <c r="N2794" s="213">
        <v>0</v>
      </c>
      <c r="O2794" s="213">
        <v>1646.4</v>
      </c>
      <c r="P2794" s="124" t="s">
        <v>1315</v>
      </c>
    </row>
    <row r="2795" spans="1:16" ht="63.75">
      <c r="A2795" s="266">
        <v>344</v>
      </c>
      <c r="B2795" s="124"/>
      <c r="C2795" s="125" t="s">
        <v>818</v>
      </c>
      <c r="D2795" s="119">
        <v>43173</v>
      </c>
      <c r="E2795" s="120" t="s">
        <v>6701</v>
      </c>
      <c r="F2795" s="120" t="s">
        <v>3</v>
      </c>
      <c r="G2795" s="120">
        <v>1605175</v>
      </c>
      <c r="H2795" s="124"/>
      <c r="I2795" s="128" t="s">
        <v>6702</v>
      </c>
      <c r="J2795" s="124"/>
      <c r="K2795" s="124"/>
      <c r="L2795" s="124"/>
      <c r="M2795" s="124"/>
      <c r="N2795" s="213">
        <v>0</v>
      </c>
      <c r="O2795" s="213">
        <v>10</v>
      </c>
      <c r="P2795" s="124" t="s">
        <v>6020</v>
      </c>
    </row>
    <row r="2796" spans="1:16" ht="51">
      <c r="A2796" s="266">
        <v>593</v>
      </c>
      <c r="B2796" s="124"/>
      <c r="C2796" s="125" t="s">
        <v>863</v>
      </c>
      <c r="D2796" s="119">
        <v>43173</v>
      </c>
      <c r="E2796" s="120" t="s">
        <v>6703</v>
      </c>
      <c r="F2796" s="120" t="s">
        <v>3</v>
      </c>
      <c r="G2796" s="120">
        <v>1605237</v>
      </c>
      <c r="H2796" s="124"/>
      <c r="I2796" s="128" t="s">
        <v>6704</v>
      </c>
      <c r="J2796" s="124"/>
      <c r="K2796" s="124"/>
      <c r="L2796" s="124"/>
      <c r="M2796" s="124"/>
      <c r="N2796" s="213">
        <v>0</v>
      </c>
      <c r="O2796" s="213">
        <v>296.10000000000002</v>
      </c>
      <c r="P2796" s="124" t="s">
        <v>1315</v>
      </c>
    </row>
    <row r="2797" spans="1:16" ht="38.25">
      <c r="A2797" s="266">
        <v>593</v>
      </c>
      <c r="B2797" s="124"/>
      <c r="C2797" s="125" t="s">
        <v>863</v>
      </c>
      <c r="D2797" s="119">
        <v>43173</v>
      </c>
      <c r="E2797" s="120" t="s">
        <v>6705</v>
      </c>
      <c r="F2797" s="120" t="s">
        <v>3</v>
      </c>
      <c r="G2797" s="120">
        <v>1605239</v>
      </c>
      <c r="H2797" s="124"/>
      <c r="I2797" s="128" t="s">
        <v>6706</v>
      </c>
      <c r="J2797" s="124"/>
      <c r="K2797" s="124"/>
      <c r="L2797" s="124"/>
      <c r="M2797" s="124"/>
      <c r="N2797" s="213">
        <v>0</v>
      </c>
      <c r="O2797" s="213">
        <v>110.88</v>
      </c>
      <c r="P2797" s="124" t="s">
        <v>1315</v>
      </c>
    </row>
    <row r="2798" spans="1:16" ht="51">
      <c r="A2798" s="266" t="s">
        <v>619</v>
      </c>
      <c r="B2798" s="124"/>
      <c r="C2798" s="125" t="s">
        <v>713</v>
      </c>
      <c r="D2798" s="119">
        <v>43173</v>
      </c>
      <c r="E2798" s="120" t="s">
        <v>6707</v>
      </c>
      <c r="F2798" s="120" t="s">
        <v>3</v>
      </c>
      <c r="G2798" s="120">
        <v>1605241</v>
      </c>
      <c r="H2798" s="124"/>
      <c r="I2798" s="128" t="s">
        <v>6708</v>
      </c>
      <c r="J2798" s="124"/>
      <c r="K2798" s="124"/>
      <c r="L2798" s="124"/>
      <c r="M2798" s="124"/>
      <c r="N2798" s="213">
        <v>0</v>
      </c>
      <c r="O2798" s="213">
        <v>4375.68</v>
      </c>
      <c r="P2798" s="124" t="s">
        <v>1315</v>
      </c>
    </row>
    <row r="2799" spans="1:16" ht="63.75">
      <c r="A2799" s="266">
        <v>20</v>
      </c>
      <c r="B2799" s="124"/>
      <c r="C2799" s="125" t="s">
        <v>693</v>
      </c>
      <c r="D2799" s="119">
        <v>43174</v>
      </c>
      <c r="E2799" s="120" t="s">
        <v>6709</v>
      </c>
      <c r="F2799" s="120" t="s">
        <v>3</v>
      </c>
      <c r="G2799" s="120">
        <v>1605381</v>
      </c>
      <c r="H2799" s="124"/>
      <c r="I2799" s="128" t="s">
        <v>6710</v>
      </c>
      <c r="J2799" s="124"/>
      <c r="K2799" s="124"/>
      <c r="L2799" s="124"/>
      <c r="M2799" s="124"/>
      <c r="N2799" s="213">
        <v>0</v>
      </c>
      <c r="O2799" s="213">
        <v>270604.79999999999</v>
      </c>
      <c r="P2799" s="124" t="s">
        <v>1315</v>
      </c>
    </row>
    <row r="2800" spans="1:16" ht="51">
      <c r="A2800" s="266" t="s">
        <v>619</v>
      </c>
      <c r="B2800" s="124"/>
      <c r="C2800" s="125" t="s">
        <v>713</v>
      </c>
      <c r="D2800" s="119">
        <v>43174</v>
      </c>
      <c r="E2800" s="120" t="s">
        <v>6711</v>
      </c>
      <c r="F2800" s="120" t="s">
        <v>3</v>
      </c>
      <c r="G2800" s="120">
        <v>1605407</v>
      </c>
      <c r="H2800" s="124"/>
      <c r="I2800" s="128" t="s">
        <v>6712</v>
      </c>
      <c r="J2800" s="124"/>
      <c r="K2800" s="124"/>
      <c r="L2800" s="124"/>
      <c r="M2800" s="124"/>
      <c r="N2800" s="213">
        <v>0</v>
      </c>
      <c r="O2800" s="213">
        <v>5620</v>
      </c>
      <c r="P2800" s="124" t="s">
        <v>1315</v>
      </c>
    </row>
    <row r="2801" spans="1:16" ht="76.5">
      <c r="A2801" s="266">
        <v>512</v>
      </c>
      <c r="B2801" s="124"/>
      <c r="C2801" s="125" t="s">
        <v>840</v>
      </c>
      <c r="D2801" s="119">
        <v>43174</v>
      </c>
      <c r="E2801" s="120" t="s">
        <v>6713</v>
      </c>
      <c r="F2801" s="120" t="s">
        <v>3</v>
      </c>
      <c r="G2801" s="120">
        <v>1605426</v>
      </c>
      <c r="H2801" s="124"/>
      <c r="I2801" s="128" t="s">
        <v>10520</v>
      </c>
      <c r="J2801" s="124"/>
      <c r="K2801" s="124"/>
      <c r="L2801" s="124"/>
      <c r="M2801" s="124"/>
      <c r="N2801" s="213">
        <v>0</v>
      </c>
      <c r="O2801" s="213">
        <v>2365.7800000000002</v>
      </c>
      <c r="P2801" s="124" t="s">
        <v>1315</v>
      </c>
    </row>
    <row r="2802" spans="1:16" ht="76.5">
      <c r="A2802" s="266">
        <v>681</v>
      </c>
      <c r="B2802" s="124"/>
      <c r="C2802" s="125" t="s">
        <v>237</v>
      </c>
      <c r="D2802" s="119">
        <v>43174</v>
      </c>
      <c r="E2802" s="120" t="s">
        <v>6713</v>
      </c>
      <c r="F2802" s="120" t="s">
        <v>3</v>
      </c>
      <c r="G2802" s="120">
        <v>1605426</v>
      </c>
      <c r="H2802" s="124"/>
      <c r="I2802" s="128" t="s">
        <v>10520</v>
      </c>
      <c r="J2802" s="124"/>
      <c r="K2802" s="124"/>
      <c r="L2802" s="124"/>
      <c r="M2802" s="124"/>
      <c r="N2802" s="213">
        <v>0</v>
      </c>
      <c r="O2802" s="213">
        <v>684.5</v>
      </c>
      <c r="P2802" s="124" t="s">
        <v>1315</v>
      </c>
    </row>
    <row r="2803" spans="1:16" ht="76.5">
      <c r="A2803" s="266">
        <v>20</v>
      </c>
      <c r="B2803" s="124"/>
      <c r="C2803" s="125" t="s">
        <v>693</v>
      </c>
      <c r="D2803" s="119">
        <v>43174</v>
      </c>
      <c r="E2803" s="120" t="s">
        <v>6713</v>
      </c>
      <c r="F2803" s="120" t="s">
        <v>3</v>
      </c>
      <c r="G2803" s="120">
        <v>1605426</v>
      </c>
      <c r="H2803" s="124"/>
      <c r="I2803" s="128" t="s">
        <v>10520</v>
      </c>
      <c r="J2803" s="124"/>
      <c r="K2803" s="124"/>
      <c r="L2803" s="124"/>
      <c r="M2803" s="124"/>
      <c r="N2803" s="213">
        <v>0</v>
      </c>
      <c r="O2803" s="213">
        <v>605.76</v>
      </c>
      <c r="P2803" s="124" t="s">
        <v>1315</v>
      </c>
    </row>
    <row r="2804" spans="1:16" ht="76.5">
      <c r="A2804" s="266">
        <v>283</v>
      </c>
      <c r="B2804" s="124"/>
      <c r="C2804" s="125" t="s">
        <v>146</v>
      </c>
      <c r="D2804" s="119">
        <v>43174</v>
      </c>
      <c r="E2804" s="120" t="s">
        <v>6713</v>
      </c>
      <c r="F2804" s="120" t="s">
        <v>3</v>
      </c>
      <c r="G2804" s="120">
        <v>1605426</v>
      </c>
      <c r="H2804" s="124"/>
      <c r="I2804" s="128" t="s">
        <v>10520</v>
      </c>
      <c r="J2804" s="124"/>
      <c r="K2804" s="124"/>
      <c r="L2804" s="124"/>
      <c r="M2804" s="124"/>
      <c r="N2804" s="213">
        <v>0</v>
      </c>
      <c r="O2804" s="213">
        <v>266.83</v>
      </c>
      <c r="P2804" s="124" t="s">
        <v>1315</v>
      </c>
    </row>
    <row r="2805" spans="1:16" ht="76.5">
      <c r="A2805" s="266">
        <v>269</v>
      </c>
      <c r="B2805" s="124"/>
      <c r="C2805" s="125" t="s">
        <v>784</v>
      </c>
      <c r="D2805" s="119">
        <v>43174</v>
      </c>
      <c r="E2805" s="120" t="s">
        <v>6713</v>
      </c>
      <c r="F2805" s="120" t="s">
        <v>3</v>
      </c>
      <c r="G2805" s="120">
        <v>1605426</v>
      </c>
      <c r="H2805" s="124"/>
      <c r="I2805" s="128" t="s">
        <v>10520</v>
      </c>
      <c r="J2805" s="124"/>
      <c r="K2805" s="124"/>
      <c r="L2805" s="124"/>
      <c r="M2805" s="124"/>
      <c r="N2805" s="213">
        <v>0</v>
      </c>
      <c r="O2805" s="213">
        <v>55808.88</v>
      </c>
      <c r="P2805" s="124" t="s">
        <v>1315</v>
      </c>
    </row>
    <row r="2806" spans="1:16" ht="76.5">
      <c r="A2806" s="266">
        <v>269</v>
      </c>
      <c r="B2806" s="124"/>
      <c r="C2806" s="125" t="s">
        <v>784</v>
      </c>
      <c r="D2806" s="119">
        <v>43174</v>
      </c>
      <c r="E2806" s="120" t="s">
        <v>6713</v>
      </c>
      <c r="F2806" s="120" t="s">
        <v>3</v>
      </c>
      <c r="G2806" s="120">
        <v>1605426</v>
      </c>
      <c r="H2806" s="124"/>
      <c r="I2806" s="128" t="s">
        <v>10520</v>
      </c>
      <c r="J2806" s="124"/>
      <c r="K2806" s="124"/>
      <c r="L2806" s="124"/>
      <c r="M2806" s="124"/>
      <c r="N2806" s="213">
        <v>0</v>
      </c>
      <c r="O2806" s="213">
        <v>53215.040000000001</v>
      </c>
      <c r="P2806" s="124" t="s">
        <v>1315</v>
      </c>
    </row>
    <row r="2807" spans="1:16" ht="76.5">
      <c r="A2807" s="266">
        <v>269</v>
      </c>
      <c r="B2807" s="124"/>
      <c r="C2807" s="125" t="s">
        <v>784</v>
      </c>
      <c r="D2807" s="119">
        <v>43174</v>
      </c>
      <c r="E2807" s="120" t="s">
        <v>6713</v>
      </c>
      <c r="F2807" s="120" t="s">
        <v>3</v>
      </c>
      <c r="G2807" s="120">
        <v>1605426</v>
      </c>
      <c r="H2807" s="124"/>
      <c r="I2807" s="128" t="s">
        <v>10520</v>
      </c>
      <c r="J2807" s="124"/>
      <c r="K2807" s="124"/>
      <c r="L2807" s="124"/>
      <c r="M2807" s="124"/>
      <c r="N2807" s="213">
        <v>0</v>
      </c>
      <c r="O2807" s="213">
        <v>36698.31</v>
      </c>
      <c r="P2807" s="124" t="s">
        <v>1315</v>
      </c>
    </row>
    <row r="2808" spans="1:16" ht="76.5">
      <c r="A2808" s="266">
        <v>269</v>
      </c>
      <c r="B2808" s="124"/>
      <c r="C2808" s="125" t="s">
        <v>784</v>
      </c>
      <c r="D2808" s="119">
        <v>43174</v>
      </c>
      <c r="E2808" s="120" t="s">
        <v>6713</v>
      </c>
      <c r="F2808" s="120" t="s">
        <v>3</v>
      </c>
      <c r="G2808" s="120">
        <v>1605426</v>
      </c>
      <c r="H2808" s="124"/>
      <c r="I2808" s="128" t="s">
        <v>10520</v>
      </c>
      <c r="J2808" s="124"/>
      <c r="K2808" s="124"/>
      <c r="L2808" s="124"/>
      <c r="M2808" s="124"/>
      <c r="N2808" s="213">
        <v>0</v>
      </c>
      <c r="O2808" s="213">
        <v>29625.26</v>
      </c>
      <c r="P2808" s="124" t="s">
        <v>1315</v>
      </c>
    </row>
    <row r="2809" spans="1:16" ht="76.5">
      <c r="A2809" s="266">
        <v>269</v>
      </c>
      <c r="B2809" s="124"/>
      <c r="C2809" s="125" t="s">
        <v>784</v>
      </c>
      <c r="D2809" s="119">
        <v>43174</v>
      </c>
      <c r="E2809" s="120" t="s">
        <v>6713</v>
      </c>
      <c r="F2809" s="120" t="s">
        <v>3</v>
      </c>
      <c r="G2809" s="120">
        <v>1605426</v>
      </c>
      <c r="H2809" s="124"/>
      <c r="I2809" s="128" t="s">
        <v>10520</v>
      </c>
      <c r="J2809" s="124"/>
      <c r="K2809" s="124"/>
      <c r="L2809" s="124"/>
      <c r="M2809" s="124"/>
      <c r="N2809" s="213">
        <v>0</v>
      </c>
      <c r="O2809" s="213">
        <v>6955.2</v>
      </c>
      <c r="P2809" s="124" t="s">
        <v>1315</v>
      </c>
    </row>
    <row r="2810" spans="1:16" ht="76.5">
      <c r="A2810" s="266">
        <v>269</v>
      </c>
      <c r="B2810" s="124"/>
      <c r="C2810" s="125" t="s">
        <v>784</v>
      </c>
      <c r="D2810" s="119">
        <v>43174</v>
      </c>
      <c r="E2810" s="120" t="s">
        <v>6713</v>
      </c>
      <c r="F2810" s="120" t="s">
        <v>3</v>
      </c>
      <c r="G2810" s="120">
        <v>1605426</v>
      </c>
      <c r="H2810" s="124"/>
      <c r="I2810" s="128" t="s">
        <v>10520</v>
      </c>
      <c r="J2810" s="124"/>
      <c r="K2810" s="124"/>
      <c r="L2810" s="124"/>
      <c r="M2810" s="124"/>
      <c r="N2810" s="213">
        <v>0</v>
      </c>
      <c r="O2810" s="213">
        <v>189504.53</v>
      </c>
      <c r="P2810" s="124" t="s">
        <v>1315</v>
      </c>
    </row>
    <row r="2811" spans="1:16" ht="76.5">
      <c r="A2811" s="266">
        <v>681</v>
      </c>
      <c r="B2811" s="124"/>
      <c r="C2811" s="125" t="s">
        <v>237</v>
      </c>
      <c r="D2811" s="119">
        <v>43174</v>
      </c>
      <c r="E2811" s="120" t="s">
        <v>6713</v>
      </c>
      <c r="F2811" s="120" t="s">
        <v>3</v>
      </c>
      <c r="G2811" s="120">
        <v>1605426</v>
      </c>
      <c r="H2811" s="124"/>
      <c r="I2811" s="128" t="s">
        <v>10520</v>
      </c>
      <c r="J2811" s="124"/>
      <c r="K2811" s="124"/>
      <c r="L2811" s="124"/>
      <c r="M2811" s="124"/>
      <c r="N2811" s="213">
        <v>0</v>
      </c>
      <c r="O2811" s="213">
        <v>1166.78</v>
      </c>
      <c r="P2811" s="124" t="s">
        <v>1315</v>
      </c>
    </row>
    <row r="2812" spans="1:16" ht="76.5">
      <c r="A2812" s="266">
        <v>15</v>
      </c>
      <c r="B2812" s="124"/>
      <c r="C2812" s="125" t="s">
        <v>691</v>
      </c>
      <c r="D2812" s="119">
        <v>43174</v>
      </c>
      <c r="E2812" s="120" t="s">
        <v>6713</v>
      </c>
      <c r="F2812" s="120" t="s">
        <v>3</v>
      </c>
      <c r="G2812" s="120">
        <v>1605426</v>
      </c>
      <c r="H2812" s="124"/>
      <c r="I2812" s="128" t="s">
        <v>10520</v>
      </c>
      <c r="J2812" s="124"/>
      <c r="K2812" s="124"/>
      <c r="L2812" s="124"/>
      <c r="M2812" s="124"/>
      <c r="N2812" s="213">
        <v>0</v>
      </c>
      <c r="O2812" s="213">
        <v>23666.32</v>
      </c>
      <c r="P2812" s="124" t="s">
        <v>1315</v>
      </c>
    </row>
    <row r="2813" spans="1:16" ht="76.5">
      <c r="A2813" s="266">
        <v>660</v>
      </c>
      <c r="B2813" s="124"/>
      <c r="C2813" s="125" t="s">
        <v>233</v>
      </c>
      <c r="D2813" s="119">
        <v>43174</v>
      </c>
      <c r="E2813" s="120" t="s">
        <v>6713</v>
      </c>
      <c r="F2813" s="120" t="s">
        <v>3</v>
      </c>
      <c r="G2813" s="120">
        <v>1605426</v>
      </c>
      <c r="H2813" s="124"/>
      <c r="I2813" s="128" t="s">
        <v>10520</v>
      </c>
      <c r="J2813" s="124"/>
      <c r="K2813" s="124"/>
      <c r="L2813" s="124"/>
      <c r="M2813" s="124"/>
      <c r="N2813" s="213">
        <v>0</v>
      </c>
      <c r="O2813" s="213">
        <v>2670.44</v>
      </c>
      <c r="P2813" s="124" t="s">
        <v>1315</v>
      </c>
    </row>
    <row r="2814" spans="1:16" ht="76.5">
      <c r="A2814" s="266">
        <v>660</v>
      </c>
      <c r="B2814" s="124"/>
      <c r="C2814" s="125" t="s">
        <v>233</v>
      </c>
      <c r="D2814" s="119">
        <v>43174</v>
      </c>
      <c r="E2814" s="120" t="s">
        <v>6713</v>
      </c>
      <c r="F2814" s="120" t="s">
        <v>3</v>
      </c>
      <c r="G2814" s="120">
        <v>1605426</v>
      </c>
      <c r="H2814" s="124"/>
      <c r="I2814" s="128" t="s">
        <v>10520</v>
      </c>
      <c r="J2814" s="124"/>
      <c r="K2814" s="124"/>
      <c r="L2814" s="124"/>
      <c r="M2814" s="124"/>
      <c r="N2814" s="213">
        <v>0</v>
      </c>
      <c r="O2814" s="213">
        <v>253.16</v>
      </c>
      <c r="P2814" s="124" t="s">
        <v>1315</v>
      </c>
    </row>
    <row r="2815" spans="1:16" ht="76.5">
      <c r="A2815" s="266">
        <v>572</v>
      </c>
      <c r="B2815" s="124"/>
      <c r="C2815" s="125" t="s">
        <v>848</v>
      </c>
      <c r="D2815" s="119">
        <v>43174</v>
      </c>
      <c r="E2815" s="120" t="s">
        <v>6713</v>
      </c>
      <c r="F2815" s="120" t="s">
        <v>3</v>
      </c>
      <c r="G2815" s="120">
        <v>1605426</v>
      </c>
      <c r="H2815" s="124"/>
      <c r="I2815" s="128" t="s">
        <v>10520</v>
      </c>
      <c r="J2815" s="124"/>
      <c r="K2815" s="124"/>
      <c r="L2815" s="124"/>
      <c r="M2815" s="124"/>
      <c r="N2815" s="213">
        <v>0</v>
      </c>
      <c r="O2815" s="213">
        <v>782.15</v>
      </c>
      <c r="P2815" s="124" t="s">
        <v>1315</v>
      </c>
    </row>
    <row r="2816" spans="1:16" ht="76.5">
      <c r="A2816" s="266">
        <v>681</v>
      </c>
      <c r="B2816" s="124"/>
      <c r="C2816" s="125" t="s">
        <v>237</v>
      </c>
      <c r="D2816" s="119">
        <v>43174</v>
      </c>
      <c r="E2816" s="120" t="s">
        <v>6713</v>
      </c>
      <c r="F2816" s="120" t="s">
        <v>3</v>
      </c>
      <c r="G2816" s="120">
        <v>1605426</v>
      </c>
      <c r="H2816" s="124"/>
      <c r="I2816" s="128" t="s">
        <v>10520</v>
      </c>
      <c r="J2816" s="124"/>
      <c r="K2816" s="124"/>
      <c r="L2816" s="124"/>
      <c r="M2816" s="124"/>
      <c r="N2816" s="213">
        <v>0</v>
      </c>
      <c r="O2816" s="213">
        <v>4733.42</v>
      </c>
      <c r="P2816" s="124" t="s">
        <v>1315</v>
      </c>
    </row>
    <row r="2817" spans="1:16" ht="76.5">
      <c r="A2817" s="266">
        <v>15</v>
      </c>
      <c r="B2817" s="124"/>
      <c r="C2817" s="125" t="s">
        <v>691</v>
      </c>
      <c r="D2817" s="119">
        <v>43174</v>
      </c>
      <c r="E2817" s="120" t="s">
        <v>6713</v>
      </c>
      <c r="F2817" s="120" t="s">
        <v>3</v>
      </c>
      <c r="G2817" s="120">
        <v>1605426</v>
      </c>
      <c r="H2817" s="124"/>
      <c r="I2817" s="128" t="s">
        <v>10520</v>
      </c>
      <c r="J2817" s="124"/>
      <c r="K2817" s="124"/>
      <c r="L2817" s="124"/>
      <c r="M2817" s="124"/>
      <c r="N2817" s="213">
        <v>0</v>
      </c>
      <c r="O2817" s="213">
        <v>30030.34</v>
      </c>
      <c r="P2817" s="124" t="s">
        <v>1315</v>
      </c>
    </row>
    <row r="2818" spans="1:16" ht="76.5">
      <c r="A2818" s="266">
        <v>660</v>
      </c>
      <c r="B2818" s="124"/>
      <c r="C2818" s="125" t="s">
        <v>233</v>
      </c>
      <c r="D2818" s="119">
        <v>43174</v>
      </c>
      <c r="E2818" s="120" t="s">
        <v>6713</v>
      </c>
      <c r="F2818" s="120" t="s">
        <v>3</v>
      </c>
      <c r="G2818" s="120">
        <v>1605426</v>
      </c>
      <c r="H2818" s="124"/>
      <c r="I2818" s="128" t="s">
        <v>10520</v>
      </c>
      <c r="J2818" s="124"/>
      <c r="K2818" s="124"/>
      <c r="L2818" s="124"/>
      <c r="M2818" s="124"/>
      <c r="N2818" s="213">
        <v>0</v>
      </c>
      <c r="O2818" s="213">
        <v>2894.77</v>
      </c>
      <c r="P2818" s="124" t="s">
        <v>1315</v>
      </c>
    </row>
    <row r="2819" spans="1:16" ht="76.5">
      <c r="A2819" s="266">
        <v>660</v>
      </c>
      <c r="B2819" s="124"/>
      <c r="C2819" s="125" t="s">
        <v>233</v>
      </c>
      <c r="D2819" s="119">
        <v>43174</v>
      </c>
      <c r="E2819" s="120" t="s">
        <v>6713</v>
      </c>
      <c r="F2819" s="120" t="s">
        <v>3</v>
      </c>
      <c r="G2819" s="120">
        <v>1605426</v>
      </c>
      <c r="H2819" s="124"/>
      <c r="I2819" s="128" t="s">
        <v>10520</v>
      </c>
      <c r="J2819" s="124"/>
      <c r="K2819" s="124"/>
      <c r="L2819" s="124"/>
      <c r="M2819" s="124"/>
      <c r="N2819" s="213">
        <v>0</v>
      </c>
      <c r="O2819" s="213">
        <v>17873.97</v>
      </c>
      <c r="P2819" s="124" t="s">
        <v>1315</v>
      </c>
    </row>
    <row r="2820" spans="1:16" ht="76.5">
      <c r="A2820" s="266">
        <v>660</v>
      </c>
      <c r="B2820" s="124"/>
      <c r="C2820" s="125" t="s">
        <v>233</v>
      </c>
      <c r="D2820" s="119">
        <v>43174</v>
      </c>
      <c r="E2820" s="120" t="s">
        <v>6713</v>
      </c>
      <c r="F2820" s="120" t="s">
        <v>3</v>
      </c>
      <c r="G2820" s="120">
        <v>1605426</v>
      </c>
      <c r="H2820" s="124"/>
      <c r="I2820" s="128" t="s">
        <v>10520</v>
      </c>
      <c r="J2820" s="124"/>
      <c r="K2820" s="124"/>
      <c r="L2820" s="124"/>
      <c r="M2820" s="124"/>
      <c r="N2820" s="213">
        <v>0</v>
      </c>
      <c r="O2820" s="213">
        <v>43321.59</v>
      </c>
      <c r="P2820" s="124" t="s">
        <v>1315</v>
      </c>
    </row>
    <row r="2821" spans="1:16" ht="76.5">
      <c r="A2821" s="266">
        <v>660</v>
      </c>
      <c r="B2821" s="124"/>
      <c r="C2821" s="125" t="s">
        <v>233</v>
      </c>
      <c r="D2821" s="119">
        <v>43174</v>
      </c>
      <c r="E2821" s="120" t="s">
        <v>6713</v>
      </c>
      <c r="F2821" s="120" t="s">
        <v>3</v>
      </c>
      <c r="G2821" s="120">
        <v>1605426</v>
      </c>
      <c r="H2821" s="124"/>
      <c r="I2821" s="128" t="s">
        <v>10520</v>
      </c>
      <c r="J2821" s="124"/>
      <c r="K2821" s="124"/>
      <c r="L2821" s="124"/>
      <c r="M2821" s="124"/>
      <c r="N2821" s="213">
        <v>0</v>
      </c>
      <c r="O2821" s="213">
        <v>11598.3</v>
      </c>
      <c r="P2821" s="124" t="s">
        <v>1315</v>
      </c>
    </row>
    <row r="2822" spans="1:16" ht="76.5">
      <c r="A2822" s="266">
        <v>660</v>
      </c>
      <c r="B2822" s="124"/>
      <c r="C2822" s="125" t="s">
        <v>233</v>
      </c>
      <c r="D2822" s="119">
        <v>43174</v>
      </c>
      <c r="E2822" s="120" t="s">
        <v>6713</v>
      </c>
      <c r="F2822" s="120" t="s">
        <v>3</v>
      </c>
      <c r="G2822" s="120">
        <v>1605426</v>
      </c>
      <c r="H2822" s="124"/>
      <c r="I2822" s="128" t="s">
        <v>10520</v>
      </c>
      <c r="J2822" s="124"/>
      <c r="K2822" s="124"/>
      <c r="L2822" s="124"/>
      <c r="M2822" s="124"/>
      <c r="N2822" s="213">
        <v>0</v>
      </c>
      <c r="O2822" s="213">
        <v>652.48</v>
      </c>
      <c r="P2822" s="124" t="s">
        <v>1315</v>
      </c>
    </row>
    <row r="2823" spans="1:16" ht="76.5">
      <c r="A2823" s="266">
        <v>660</v>
      </c>
      <c r="B2823" s="124"/>
      <c r="C2823" s="125" t="s">
        <v>233</v>
      </c>
      <c r="D2823" s="119">
        <v>43174</v>
      </c>
      <c r="E2823" s="120" t="s">
        <v>6713</v>
      </c>
      <c r="F2823" s="120" t="s">
        <v>3</v>
      </c>
      <c r="G2823" s="120">
        <v>1605426</v>
      </c>
      <c r="H2823" s="124"/>
      <c r="I2823" s="128" t="s">
        <v>10520</v>
      </c>
      <c r="J2823" s="124"/>
      <c r="K2823" s="124"/>
      <c r="L2823" s="124"/>
      <c r="M2823" s="124"/>
      <c r="N2823" s="213">
        <v>0</v>
      </c>
      <c r="O2823" s="213">
        <v>1331.59</v>
      </c>
      <c r="P2823" s="124" t="s">
        <v>1315</v>
      </c>
    </row>
    <row r="2824" spans="1:16" ht="76.5">
      <c r="A2824" s="266">
        <v>15</v>
      </c>
      <c r="B2824" s="124"/>
      <c r="C2824" s="125" t="s">
        <v>691</v>
      </c>
      <c r="D2824" s="119">
        <v>43174</v>
      </c>
      <c r="E2824" s="120" t="s">
        <v>6713</v>
      </c>
      <c r="F2824" s="120" t="s">
        <v>3</v>
      </c>
      <c r="G2824" s="120">
        <v>1605426</v>
      </c>
      <c r="H2824" s="124"/>
      <c r="I2824" s="128" t="s">
        <v>10520</v>
      </c>
      <c r="J2824" s="124"/>
      <c r="K2824" s="124"/>
      <c r="L2824" s="124"/>
      <c r="M2824" s="124"/>
      <c r="N2824" s="213">
        <v>0</v>
      </c>
      <c r="O2824" s="213">
        <v>11085.6</v>
      </c>
      <c r="P2824" s="124" t="s">
        <v>1315</v>
      </c>
    </row>
    <row r="2825" spans="1:16" ht="76.5">
      <c r="A2825" s="266">
        <v>660</v>
      </c>
      <c r="B2825" s="124"/>
      <c r="C2825" s="125" t="s">
        <v>233</v>
      </c>
      <c r="D2825" s="119">
        <v>43174</v>
      </c>
      <c r="E2825" s="120" t="s">
        <v>6713</v>
      </c>
      <c r="F2825" s="120" t="s">
        <v>3</v>
      </c>
      <c r="G2825" s="120">
        <v>1605426</v>
      </c>
      <c r="H2825" s="124"/>
      <c r="I2825" s="128" t="s">
        <v>10520</v>
      </c>
      <c r="J2825" s="124"/>
      <c r="K2825" s="124"/>
      <c r="L2825" s="124"/>
      <c r="M2825" s="124"/>
      <c r="N2825" s="213">
        <v>0</v>
      </c>
      <c r="O2825" s="213">
        <v>204.86</v>
      </c>
      <c r="P2825" s="124" t="s">
        <v>1315</v>
      </c>
    </row>
    <row r="2826" spans="1:16" ht="76.5">
      <c r="A2826" s="266">
        <v>660</v>
      </c>
      <c r="B2826" s="124"/>
      <c r="C2826" s="125" t="s">
        <v>233</v>
      </c>
      <c r="D2826" s="119">
        <v>43174</v>
      </c>
      <c r="E2826" s="120" t="s">
        <v>6713</v>
      </c>
      <c r="F2826" s="120" t="s">
        <v>3</v>
      </c>
      <c r="G2826" s="120">
        <v>1605426</v>
      </c>
      <c r="H2826" s="124"/>
      <c r="I2826" s="128" t="s">
        <v>10520</v>
      </c>
      <c r="J2826" s="124"/>
      <c r="K2826" s="124"/>
      <c r="L2826" s="124"/>
      <c r="M2826" s="124"/>
      <c r="N2826" s="213">
        <v>0</v>
      </c>
      <c r="O2826" s="213">
        <v>2043.17</v>
      </c>
      <c r="P2826" s="124" t="s">
        <v>1315</v>
      </c>
    </row>
    <row r="2827" spans="1:16" ht="76.5">
      <c r="A2827" s="266">
        <v>660</v>
      </c>
      <c r="B2827" s="124"/>
      <c r="C2827" s="125" t="s">
        <v>233</v>
      </c>
      <c r="D2827" s="119">
        <v>43174</v>
      </c>
      <c r="E2827" s="120" t="s">
        <v>6713</v>
      </c>
      <c r="F2827" s="120" t="s">
        <v>3</v>
      </c>
      <c r="G2827" s="120">
        <v>1605426</v>
      </c>
      <c r="H2827" s="124"/>
      <c r="I2827" s="128" t="s">
        <v>10520</v>
      </c>
      <c r="J2827" s="124"/>
      <c r="K2827" s="124"/>
      <c r="L2827" s="124"/>
      <c r="M2827" s="124"/>
      <c r="N2827" s="213">
        <v>0</v>
      </c>
      <c r="O2827" s="213">
        <v>3843.35</v>
      </c>
      <c r="P2827" s="124" t="s">
        <v>1315</v>
      </c>
    </row>
    <row r="2828" spans="1:16" ht="76.5">
      <c r="A2828" s="266">
        <v>660</v>
      </c>
      <c r="B2828" s="124"/>
      <c r="C2828" s="125" t="s">
        <v>233</v>
      </c>
      <c r="D2828" s="119">
        <v>43174</v>
      </c>
      <c r="E2828" s="120" t="s">
        <v>6713</v>
      </c>
      <c r="F2828" s="120" t="s">
        <v>3</v>
      </c>
      <c r="G2828" s="120">
        <v>1605426</v>
      </c>
      <c r="H2828" s="124"/>
      <c r="I2828" s="128" t="s">
        <v>10520</v>
      </c>
      <c r="J2828" s="124"/>
      <c r="K2828" s="124"/>
      <c r="L2828" s="124"/>
      <c r="M2828" s="124"/>
      <c r="N2828" s="213">
        <v>0</v>
      </c>
      <c r="O2828" s="213">
        <v>2936.1</v>
      </c>
      <c r="P2828" s="124" t="s">
        <v>1315</v>
      </c>
    </row>
    <row r="2829" spans="1:16" ht="76.5">
      <c r="A2829" s="266">
        <v>660</v>
      </c>
      <c r="B2829" s="124"/>
      <c r="C2829" s="125" t="s">
        <v>233</v>
      </c>
      <c r="D2829" s="119">
        <v>43174</v>
      </c>
      <c r="E2829" s="120" t="s">
        <v>6713</v>
      </c>
      <c r="F2829" s="120" t="s">
        <v>3</v>
      </c>
      <c r="G2829" s="120">
        <v>1605426</v>
      </c>
      <c r="H2829" s="124"/>
      <c r="I2829" s="128" t="s">
        <v>10520</v>
      </c>
      <c r="J2829" s="124"/>
      <c r="K2829" s="124"/>
      <c r="L2829" s="124"/>
      <c r="M2829" s="124"/>
      <c r="N2829" s="213">
        <v>0</v>
      </c>
      <c r="O2829" s="213">
        <v>23393.06</v>
      </c>
      <c r="P2829" s="124" t="s">
        <v>1315</v>
      </c>
    </row>
    <row r="2830" spans="1:16" ht="76.5">
      <c r="A2830" s="266">
        <v>16</v>
      </c>
      <c r="B2830" s="124"/>
      <c r="C2830" s="125" t="s">
        <v>692</v>
      </c>
      <c r="D2830" s="119">
        <v>43174</v>
      </c>
      <c r="E2830" s="120" t="s">
        <v>6713</v>
      </c>
      <c r="F2830" s="120" t="s">
        <v>3</v>
      </c>
      <c r="G2830" s="120">
        <v>1605426</v>
      </c>
      <c r="H2830" s="124"/>
      <c r="I2830" s="128" t="s">
        <v>10520</v>
      </c>
      <c r="J2830" s="124"/>
      <c r="K2830" s="124"/>
      <c r="L2830" s="124"/>
      <c r="M2830" s="124"/>
      <c r="N2830" s="213">
        <v>0</v>
      </c>
      <c r="O2830" s="213">
        <v>8983.7999999999993</v>
      </c>
      <c r="P2830" s="124" t="s">
        <v>1315</v>
      </c>
    </row>
    <row r="2831" spans="1:16" ht="76.5">
      <c r="A2831" s="266">
        <v>16</v>
      </c>
      <c r="B2831" s="124"/>
      <c r="C2831" s="125" t="s">
        <v>692</v>
      </c>
      <c r="D2831" s="119">
        <v>43174</v>
      </c>
      <c r="E2831" s="120" t="s">
        <v>6713</v>
      </c>
      <c r="F2831" s="120" t="s">
        <v>3</v>
      </c>
      <c r="G2831" s="120">
        <v>1605426</v>
      </c>
      <c r="H2831" s="124"/>
      <c r="I2831" s="128" t="s">
        <v>10520</v>
      </c>
      <c r="J2831" s="124"/>
      <c r="K2831" s="124"/>
      <c r="L2831" s="124"/>
      <c r="M2831" s="124"/>
      <c r="N2831" s="213">
        <v>0</v>
      </c>
      <c r="O2831" s="213">
        <v>6600.24</v>
      </c>
      <c r="P2831" s="124" t="s">
        <v>1315</v>
      </c>
    </row>
    <row r="2832" spans="1:16" ht="76.5">
      <c r="A2832" s="266">
        <v>16</v>
      </c>
      <c r="B2832" s="124"/>
      <c r="C2832" s="125" t="s">
        <v>692</v>
      </c>
      <c r="D2832" s="119">
        <v>43174</v>
      </c>
      <c r="E2832" s="120" t="s">
        <v>6713</v>
      </c>
      <c r="F2832" s="120" t="s">
        <v>3</v>
      </c>
      <c r="G2832" s="120">
        <v>1605426</v>
      </c>
      <c r="H2832" s="124"/>
      <c r="I2832" s="128" t="s">
        <v>10520</v>
      </c>
      <c r="J2832" s="124"/>
      <c r="K2832" s="124"/>
      <c r="L2832" s="124"/>
      <c r="M2832" s="124"/>
      <c r="N2832" s="213">
        <v>0</v>
      </c>
      <c r="O2832" s="213">
        <v>22073.87</v>
      </c>
      <c r="P2832" s="124" t="s">
        <v>1315</v>
      </c>
    </row>
    <row r="2833" spans="1:16" ht="76.5">
      <c r="A2833" s="266">
        <v>16</v>
      </c>
      <c r="B2833" s="124"/>
      <c r="C2833" s="125" t="s">
        <v>692</v>
      </c>
      <c r="D2833" s="119">
        <v>43174</v>
      </c>
      <c r="E2833" s="120" t="s">
        <v>6713</v>
      </c>
      <c r="F2833" s="120" t="s">
        <v>3</v>
      </c>
      <c r="G2833" s="120">
        <v>1605426</v>
      </c>
      <c r="H2833" s="124"/>
      <c r="I2833" s="128" t="s">
        <v>10520</v>
      </c>
      <c r="J2833" s="124"/>
      <c r="K2833" s="124"/>
      <c r="L2833" s="124"/>
      <c r="M2833" s="124"/>
      <c r="N2833" s="213">
        <v>0</v>
      </c>
      <c r="O2833" s="213">
        <v>8948.34</v>
      </c>
      <c r="P2833" s="124" t="s">
        <v>1315</v>
      </c>
    </row>
    <row r="2834" spans="1:16" ht="76.5">
      <c r="A2834" s="266">
        <v>16</v>
      </c>
      <c r="B2834" s="124"/>
      <c r="C2834" s="125" t="s">
        <v>692</v>
      </c>
      <c r="D2834" s="119">
        <v>43174</v>
      </c>
      <c r="E2834" s="120" t="s">
        <v>6713</v>
      </c>
      <c r="F2834" s="120" t="s">
        <v>3</v>
      </c>
      <c r="G2834" s="120">
        <v>1605426</v>
      </c>
      <c r="H2834" s="124"/>
      <c r="I2834" s="128" t="s">
        <v>10520</v>
      </c>
      <c r="J2834" s="124"/>
      <c r="K2834" s="124"/>
      <c r="L2834" s="124"/>
      <c r="M2834" s="124"/>
      <c r="N2834" s="213">
        <v>0</v>
      </c>
      <c r="O2834" s="213">
        <v>9012</v>
      </c>
      <c r="P2834" s="124" t="s">
        <v>1315</v>
      </c>
    </row>
    <row r="2835" spans="1:16" ht="76.5">
      <c r="A2835" s="266">
        <v>16</v>
      </c>
      <c r="B2835" s="124"/>
      <c r="C2835" s="125" t="s">
        <v>692</v>
      </c>
      <c r="D2835" s="119">
        <v>43174</v>
      </c>
      <c r="E2835" s="120" t="s">
        <v>6713</v>
      </c>
      <c r="F2835" s="120" t="s">
        <v>3</v>
      </c>
      <c r="G2835" s="120">
        <v>1605426</v>
      </c>
      <c r="H2835" s="124"/>
      <c r="I2835" s="128" t="s">
        <v>10520</v>
      </c>
      <c r="J2835" s="124"/>
      <c r="K2835" s="124"/>
      <c r="L2835" s="124"/>
      <c r="M2835" s="124"/>
      <c r="N2835" s="213">
        <v>0</v>
      </c>
      <c r="O2835" s="213">
        <v>10141.16</v>
      </c>
      <c r="P2835" s="124" t="s">
        <v>1315</v>
      </c>
    </row>
    <row r="2836" spans="1:16" ht="76.5">
      <c r="A2836" s="266">
        <v>16</v>
      </c>
      <c r="B2836" s="124"/>
      <c r="C2836" s="125" t="s">
        <v>692</v>
      </c>
      <c r="D2836" s="119">
        <v>43174</v>
      </c>
      <c r="E2836" s="120" t="s">
        <v>6713</v>
      </c>
      <c r="F2836" s="120" t="s">
        <v>3</v>
      </c>
      <c r="G2836" s="120">
        <v>1605426</v>
      </c>
      <c r="H2836" s="124"/>
      <c r="I2836" s="128" t="s">
        <v>10520</v>
      </c>
      <c r="J2836" s="124"/>
      <c r="K2836" s="124"/>
      <c r="L2836" s="124"/>
      <c r="M2836" s="124"/>
      <c r="N2836" s="213">
        <v>0</v>
      </c>
      <c r="O2836" s="213">
        <v>8411.1299999999992</v>
      </c>
      <c r="P2836" s="124" t="s">
        <v>1315</v>
      </c>
    </row>
    <row r="2837" spans="1:16" ht="76.5">
      <c r="A2837" s="266">
        <v>16</v>
      </c>
      <c r="B2837" s="124"/>
      <c r="C2837" s="125" t="s">
        <v>692</v>
      </c>
      <c r="D2837" s="119">
        <v>43174</v>
      </c>
      <c r="E2837" s="120" t="s">
        <v>6713</v>
      </c>
      <c r="F2837" s="120" t="s">
        <v>3</v>
      </c>
      <c r="G2837" s="120">
        <v>1605426</v>
      </c>
      <c r="H2837" s="124"/>
      <c r="I2837" s="128" t="s">
        <v>10520</v>
      </c>
      <c r="J2837" s="124"/>
      <c r="K2837" s="124"/>
      <c r="L2837" s="124"/>
      <c r="M2837" s="124"/>
      <c r="N2837" s="213">
        <v>0</v>
      </c>
      <c r="O2837" s="213">
        <v>5184</v>
      </c>
      <c r="P2837" s="124" t="s">
        <v>1315</v>
      </c>
    </row>
    <row r="2838" spans="1:16" ht="76.5">
      <c r="A2838" s="266">
        <v>271</v>
      </c>
      <c r="B2838" s="124"/>
      <c r="C2838" s="125" t="s">
        <v>786</v>
      </c>
      <c r="D2838" s="119">
        <v>43174</v>
      </c>
      <c r="E2838" s="120" t="s">
        <v>6713</v>
      </c>
      <c r="F2838" s="120" t="s">
        <v>3</v>
      </c>
      <c r="G2838" s="120">
        <v>1605426</v>
      </c>
      <c r="H2838" s="124"/>
      <c r="I2838" s="128" t="s">
        <v>10520</v>
      </c>
      <c r="J2838" s="124"/>
      <c r="K2838" s="124"/>
      <c r="L2838" s="124"/>
      <c r="M2838" s="124"/>
      <c r="N2838" s="213">
        <v>0</v>
      </c>
      <c r="O2838" s="213">
        <v>10607.02</v>
      </c>
      <c r="P2838" s="124" t="s">
        <v>1315</v>
      </c>
    </row>
    <row r="2839" spans="1:16" ht="76.5">
      <c r="A2839" s="266">
        <v>271</v>
      </c>
      <c r="B2839" s="124"/>
      <c r="C2839" s="125" t="s">
        <v>786</v>
      </c>
      <c r="D2839" s="119">
        <v>43174</v>
      </c>
      <c r="E2839" s="120" t="s">
        <v>6713</v>
      </c>
      <c r="F2839" s="120" t="s">
        <v>3</v>
      </c>
      <c r="G2839" s="120">
        <v>1605426</v>
      </c>
      <c r="H2839" s="124"/>
      <c r="I2839" s="128" t="s">
        <v>10520</v>
      </c>
      <c r="J2839" s="124"/>
      <c r="K2839" s="124"/>
      <c r="L2839" s="124"/>
      <c r="M2839" s="124"/>
      <c r="N2839" s="213">
        <v>0</v>
      </c>
      <c r="O2839" s="213">
        <v>5850</v>
      </c>
      <c r="P2839" s="124" t="s">
        <v>1315</v>
      </c>
    </row>
    <row r="2840" spans="1:16" ht="76.5">
      <c r="A2840" s="266">
        <v>271</v>
      </c>
      <c r="B2840" s="124"/>
      <c r="C2840" s="125" t="s">
        <v>786</v>
      </c>
      <c r="D2840" s="119">
        <v>43174</v>
      </c>
      <c r="E2840" s="120" t="s">
        <v>6713</v>
      </c>
      <c r="F2840" s="120" t="s">
        <v>3</v>
      </c>
      <c r="G2840" s="120">
        <v>1605426</v>
      </c>
      <c r="H2840" s="124"/>
      <c r="I2840" s="128" t="s">
        <v>10520</v>
      </c>
      <c r="J2840" s="124"/>
      <c r="K2840" s="124"/>
      <c r="L2840" s="124"/>
      <c r="M2840" s="124"/>
      <c r="N2840" s="213">
        <v>0</v>
      </c>
      <c r="O2840" s="213">
        <v>9806.4</v>
      </c>
      <c r="P2840" s="124" t="s">
        <v>1315</v>
      </c>
    </row>
    <row r="2841" spans="1:16" ht="76.5">
      <c r="A2841" s="266">
        <v>16</v>
      </c>
      <c r="B2841" s="124"/>
      <c r="C2841" s="125" t="s">
        <v>692</v>
      </c>
      <c r="D2841" s="119">
        <v>43174</v>
      </c>
      <c r="E2841" s="120" t="s">
        <v>6713</v>
      </c>
      <c r="F2841" s="120" t="s">
        <v>3</v>
      </c>
      <c r="G2841" s="120">
        <v>1605426</v>
      </c>
      <c r="H2841" s="124"/>
      <c r="I2841" s="128" t="s">
        <v>10520</v>
      </c>
      <c r="J2841" s="124"/>
      <c r="K2841" s="124"/>
      <c r="L2841" s="124"/>
      <c r="M2841" s="124"/>
      <c r="N2841" s="213">
        <v>0</v>
      </c>
      <c r="O2841" s="213">
        <v>60498.43</v>
      </c>
      <c r="P2841" s="124" t="s">
        <v>1315</v>
      </c>
    </row>
    <row r="2842" spans="1:16" ht="76.5">
      <c r="A2842" s="266">
        <v>16</v>
      </c>
      <c r="B2842" s="124"/>
      <c r="C2842" s="125" t="s">
        <v>692</v>
      </c>
      <c r="D2842" s="119">
        <v>43174</v>
      </c>
      <c r="E2842" s="120" t="s">
        <v>6713</v>
      </c>
      <c r="F2842" s="120" t="s">
        <v>3</v>
      </c>
      <c r="G2842" s="120">
        <v>1605426</v>
      </c>
      <c r="H2842" s="124"/>
      <c r="I2842" s="128" t="s">
        <v>10520</v>
      </c>
      <c r="J2842" s="124"/>
      <c r="K2842" s="124"/>
      <c r="L2842" s="124"/>
      <c r="M2842" s="124"/>
      <c r="N2842" s="213">
        <v>0</v>
      </c>
      <c r="O2842" s="213">
        <v>26030.57</v>
      </c>
      <c r="P2842" s="124" t="s">
        <v>1315</v>
      </c>
    </row>
    <row r="2843" spans="1:16" ht="76.5">
      <c r="A2843" s="266">
        <v>16</v>
      </c>
      <c r="B2843" s="124"/>
      <c r="C2843" s="125" t="s">
        <v>692</v>
      </c>
      <c r="D2843" s="119">
        <v>43174</v>
      </c>
      <c r="E2843" s="120" t="s">
        <v>6713</v>
      </c>
      <c r="F2843" s="120" t="s">
        <v>3</v>
      </c>
      <c r="G2843" s="120">
        <v>1605426</v>
      </c>
      <c r="H2843" s="124"/>
      <c r="I2843" s="128" t="s">
        <v>10520</v>
      </c>
      <c r="J2843" s="124"/>
      <c r="K2843" s="124"/>
      <c r="L2843" s="124"/>
      <c r="M2843" s="124"/>
      <c r="N2843" s="213">
        <v>0</v>
      </c>
      <c r="O2843" s="213">
        <v>18427.830000000002</v>
      </c>
      <c r="P2843" s="124" t="s">
        <v>1315</v>
      </c>
    </row>
    <row r="2844" spans="1:16" ht="76.5">
      <c r="A2844" s="266">
        <v>16</v>
      </c>
      <c r="B2844" s="124"/>
      <c r="C2844" s="125" t="s">
        <v>692</v>
      </c>
      <c r="D2844" s="119">
        <v>43174</v>
      </c>
      <c r="E2844" s="120" t="s">
        <v>6713</v>
      </c>
      <c r="F2844" s="120" t="s">
        <v>3</v>
      </c>
      <c r="G2844" s="120">
        <v>1605426</v>
      </c>
      <c r="H2844" s="124"/>
      <c r="I2844" s="128" t="s">
        <v>10520</v>
      </c>
      <c r="J2844" s="124"/>
      <c r="K2844" s="124"/>
      <c r="L2844" s="124"/>
      <c r="M2844" s="124"/>
      <c r="N2844" s="213">
        <v>0</v>
      </c>
      <c r="O2844" s="213">
        <v>6555.8</v>
      </c>
      <c r="P2844" s="124" t="s">
        <v>1315</v>
      </c>
    </row>
    <row r="2845" spans="1:16" ht="76.5">
      <c r="A2845" s="266">
        <v>16</v>
      </c>
      <c r="B2845" s="124"/>
      <c r="C2845" s="125" t="s">
        <v>692</v>
      </c>
      <c r="D2845" s="119">
        <v>43174</v>
      </c>
      <c r="E2845" s="120" t="s">
        <v>6713</v>
      </c>
      <c r="F2845" s="120" t="s">
        <v>3</v>
      </c>
      <c r="G2845" s="120">
        <v>1605426</v>
      </c>
      <c r="H2845" s="124"/>
      <c r="I2845" s="128" t="s">
        <v>10520</v>
      </c>
      <c r="J2845" s="124"/>
      <c r="K2845" s="124"/>
      <c r="L2845" s="124"/>
      <c r="M2845" s="124"/>
      <c r="N2845" s="213">
        <v>0</v>
      </c>
      <c r="O2845" s="213">
        <v>25050.48</v>
      </c>
      <c r="P2845" s="124" t="s">
        <v>1315</v>
      </c>
    </row>
    <row r="2846" spans="1:16" ht="51">
      <c r="A2846" s="266">
        <v>25</v>
      </c>
      <c r="B2846" s="124"/>
      <c r="C2846" s="125" t="s">
        <v>694</v>
      </c>
      <c r="D2846" s="119">
        <v>43174</v>
      </c>
      <c r="E2846" s="120" t="s">
        <v>6714</v>
      </c>
      <c r="F2846" s="120" t="s">
        <v>3</v>
      </c>
      <c r="G2846" s="120">
        <v>1605429</v>
      </c>
      <c r="H2846" s="124"/>
      <c r="I2846" s="128" t="s">
        <v>6715</v>
      </c>
      <c r="J2846" s="124"/>
      <c r="K2846" s="124"/>
      <c r="L2846" s="124"/>
      <c r="M2846" s="124"/>
      <c r="N2846" s="213">
        <v>0</v>
      </c>
      <c r="O2846" s="213">
        <v>101999.81</v>
      </c>
      <c r="P2846" s="124" t="s">
        <v>1315</v>
      </c>
    </row>
    <row r="2847" spans="1:16" ht="76.5">
      <c r="A2847" s="266">
        <v>681</v>
      </c>
      <c r="B2847" s="124"/>
      <c r="C2847" s="125" t="s">
        <v>237</v>
      </c>
      <c r="D2847" s="119">
        <v>43174</v>
      </c>
      <c r="E2847" s="120" t="s">
        <v>6716</v>
      </c>
      <c r="F2847" s="120" t="s">
        <v>3</v>
      </c>
      <c r="G2847" s="120">
        <v>1605430</v>
      </c>
      <c r="H2847" s="124"/>
      <c r="I2847" s="128" t="s">
        <v>10521</v>
      </c>
      <c r="J2847" s="124"/>
      <c r="K2847" s="124"/>
      <c r="L2847" s="124"/>
      <c r="M2847" s="124"/>
      <c r="N2847" s="213">
        <v>0</v>
      </c>
      <c r="O2847" s="213">
        <v>513.9</v>
      </c>
      <c r="P2847" s="124" t="s">
        <v>1315</v>
      </c>
    </row>
    <row r="2848" spans="1:16" ht="76.5">
      <c r="A2848" s="266">
        <v>16</v>
      </c>
      <c r="B2848" s="124"/>
      <c r="C2848" s="125" t="s">
        <v>692</v>
      </c>
      <c r="D2848" s="119">
        <v>43174</v>
      </c>
      <c r="E2848" s="120" t="s">
        <v>6716</v>
      </c>
      <c r="F2848" s="120" t="s">
        <v>3</v>
      </c>
      <c r="G2848" s="120">
        <v>1605430</v>
      </c>
      <c r="H2848" s="124"/>
      <c r="I2848" s="128" t="s">
        <v>10521</v>
      </c>
      <c r="J2848" s="124"/>
      <c r="K2848" s="124"/>
      <c r="L2848" s="124"/>
      <c r="M2848" s="124"/>
      <c r="N2848" s="213">
        <v>0</v>
      </c>
      <c r="O2848" s="213">
        <v>722066.84</v>
      </c>
      <c r="P2848" s="124" t="s">
        <v>1315</v>
      </c>
    </row>
    <row r="2849" spans="1:16" ht="76.5">
      <c r="A2849" s="266">
        <v>16</v>
      </c>
      <c r="B2849" s="124"/>
      <c r="C2849" s="125" t="s">
        <v>692</v>
      </c>
      <c r="D2849" s="119">
        <v>43174</v>
      </c>
      <c r="E2849" s="120" t="s">
        <v>6716</v>
      </c>
      <c r="F2849" s="120" t="s">
        <v>3</v>
      </c>
      <c r="G2849" s="120">
        <v>1605430</v>
      </c>
      <c r="H2849" s="124"/>
      <c r="I2849" s="128" t="s">
        <v>10521</v>
      </c>
      <c r="J2849" s="124"/>
      <c r="K2849" s="124"/>
      <c r="L2849" s="124"/>
      <c r="M2849" s="124"/>
      <c r="N2849" s="213">
        <v>0</v>
      </c>
      <c r="O2849" s="213">
        <v>600227.73</v>
      </c>
      <c r="P2849" s="124" t="s">
        <v>1315</v>
      </c>
    </row>
    <row r="2850" spans="1:16" ht="76.5">
      <c r="A2850" s="266">
        <v>35</v>
      </c>
      <c r="B2850" s="124"/>
      <c r="C2850" s="125" t="s">
        <v>696</v>
      </c>
      <c r="D2850" s="119">
        <v>43174</v>
      </c>
      <c r="E2850" s="120" t="s">
        <v>6716</v>
      </c>
      <c r="F2850" s="120" t="s">
        <v>3</v>
      </c>
      <c r="G2850" s="120">
        <v>1605430</v>
      </c>
      <c r="H2850" s="124"/>
      <c r="I2850" s="128" t="s">
        <v>10521</v>
      </c>
      <c r="J2850" s="124"/>
      <c r="K2850" s="124"/>
      <c r="L2850" s="124"/>
      <c r="M2850" s="124"/>
      <c r="N2850" s="213">
        <v>0</v>
      </c>
      <c r="O2850" s="213">
        <v>417.4</v>
      </c>
      <c r="P2850" s="124" t="s">
        <v>1315</v>
      </c>
    </row>
    <row r="2851" spans="1:16" ht="76.5">
      <c r="A2851" s="266">
        <v>86</v>
      </c>
      <c r="B2851" s="124"/>
      <c r="C2851" s="125" t="s">
        <v>710</v>
      </c>
      <c r="D2851" s="119">
        <v>43174</v>
      </c>
      <c r="E2851" s="120" t="s">
        <v>6716</v>
      </c>
      <c r="F2851" s="120" t="s">
        <v>3</v>
      </c>
      <c r="G2851" s="120">
        <v>1605430</v>
      </c>
      <c r="H2851" s="124"/>
      <c r="I2851" s="128" t="s">
        <v>10521</v>
      </c>
      <c r="J2851" s="124"/>
      <c r="K2851" s="124"/>
      <c r="L2851" s="124"/>
      <c r="M2851" s="124"/>
      <c r="N2851" s="213">
        <v>0</v>
      </c>
      <c r="O2851" s="213">
        <v>1394.64</v>
      </c>
      <c r="P2851" s="124" t="s">
        <v>1315</v>
      </c>
    </row>
    <row r="2852" spans="1:16" ht="76.5">
      <c r="A2852" s="266">
        <v>660</v>
      </c>
      <c r="B2852" s="124"/>
      <c r="C2852" s="125" t="s">
        <v>233</v>
      </c>
      <c r="D2852" s="119">
        <v>43174</v>
      </c>
      <c r="E2852" s="120" t="s">
        <v>6716</v>
      </c>
      <c r="F2852" s="120" t="s">
        <v>3</v>
      </c>
      <c r="G2852" s="120">
        <v>1605430</v>
      </c>
      <c r="H2852" s="124"/>
      <c r="I2852" s="128" t="s">
        <v>10521</v>
      </c>
      <c r="J2852" s="124"/>
      <c r="K2852" s="124"/>
      <c r="L2852" s="124"/>
      <c r="M2852" s="124"/>
      <c r="N2852" s="213">
        <v>0</v>
      </c>
      <c r="O2852" s="213">
        <v>76194.460000000006</v>
      </c>
      <c r="P2852" s="124" t="s">
        <v>1315</v>
      </c>
    </row>
    <row r="2853" spans="1:16" ht="76.5">
      <c r="A2853" s="266">
        <v>660</v>
      </c>
      <c r="B2853" s="124"/>
      <c r="C2853" s="125" t="s">
        <v>233</v>
      </c>
      <c r="D2853" s="119">
        <v>43174</v>
      </c>
      <c r="E2853" s="120" t="s">
        <v>6716</v>
      </c>
      <c r="F2853" s="120" t="s">
        <v>3</v>
      </c>
      <c r="G2853" s="120">
        <v>1605430</v>
      </c>
      <c r="H2853" s="124"/>
      <c r="I2853" s="128" t="s">
        <v>10521</v>
      </c>
      <c r="J2853" s="124"/>
      <c r="K2853" s="124"/>
      <c r="L2853" s="124"/>
      <c r="M2853" s="124"/>
      <c r="N2853" s="213">
        <v>0</v>
      </c>
      <c r="O2853" s="213">
        <v>32218.73</v>
      </c>
      <c r="P2853" s="124" t="s">
        <v>1315</v>
      </c>
    </row>
    <row r="2854" spans="1:16" ht="76.5">
      <c r="A2854" s="266">
        <v>660</v>
      </c>
      <c r="B2854" s="124"/>
      <c r="C2854" s="125" t="s">
        <v>233</v>
      </c>
      <c r="D2854" s="119">
        <v>43174</v>
      </c>
      <c r="E2854" s="120" t="s">
        <v>6716</v>
      </c>
      <c r="F2854" s="120" t="s">
        <v>3</v>
      </c>
      <c r="G2854" s="120">
        <v>1605430</v>
      </c>
      <c r="H2854" s="124"/>
      <c r="I2854" s="128" t="s">
        <v>10521</v>
      </c>
      <c r="J2854" s="124"/>
      <c r="K2854" s="124"/>
      <c r="L2854" s="124"/>
      <c r="M2854" s="124"/>
      <c r="N2854" s="213">
        <v>0</v>
      </c>
      <c r="O2854" s="213">
        <v>6772.19</v>
      </c>
      <c r="P2854" s="124" t="s">
        <v>1315</v>
      </c>
    </row>
    <row r="2855" spans="1:16" ht="76.5">
      <c r="A2855" s="266">
        <v>265</v>
      </c>
      <c r="B2855" s="124"/>
      <c r="C2855" s="125" t="s">
        <v>780</v>
      </c>
      <c r="D2855" s="119">
        <v>43174</v>
      </c>
      <c r="E2855" s="120" t="s">
        <v>6716</v>
      </c>
      <c r="F2855" s="120" t="s">
        <v>3</v>
      </c>
      <c r="G2855" s="120">
        <v>1605430</v>
      </c>
      <c r="H2855" s="124"/>
      <c r="I2855" s="128" t="s">
        <v>10521</v>
      </c>
      <c r="J2855" s="124"/>
      <c r="K2855" s="124"/>
      <c r="L2855" s="124"/>
      <c r="M2855" s="124"/>
      <c r="N2855" s="213">
        <v>0</v>
      </c>
      <c r="O2855" s="213">
        <v>300316.93</v>
      </c>
      <c r="P2855" s="124" t="s">
        <v>1315</v>
      </c>
    </row>
    <row r="2856" spans="1:16" ht="76.5">
      <c r="A2856" s="266">
        <v>681</v>
      </c>
      <c r="B2856" s="124"/>
      <c r="C2856" s="125" t="s">
        <v>237</v>
      </c>
      <c r="D2856" s="119">
        <v>43174</v>
      </c>
      <c r="E2856" s="120" t="s">
        <v>6716</v>
      </c>
      <c r="F2856" s="120" t="s">
        <v>3</v>
      </c>
      <c r="G2856" s="120">
        <v>1605430</v>
      </c>
      <c r="H2856" s="124"/>
      <c r="I2856" s="128" t="s">
        <v>10521</v>
      </c>
      <c r="J2856" s="124"/>
      <c r="K2856" s="124"/>
      <c r="L2856" s="124"/>
      <c r="M2856" s="124"/>
      <c r="N2856" s="213">
        <v>0</v>
      </c>
      <c r="O2856" s="213">
        <v>4018.56</v>
      </c>
      <c r="P2856" s="124" t="s">
        <v>1315</v>
      </c>
    </row>
    <row r="2857" spans="1:16" ht="76.5">
      <c r="A2857" s="266">
        <v>681</v>
      </c>
      <c r="B2857" s="124"/>
      <c r="C2857" s="125" t="s">
        <v>237</v>
      </c>
      <c r="D2857" s="119">
        <v>43174</v>
      </c>
      <c r="E2857" s="120" t="s">
        <v>6716</v>
      </c>
      <c r="F2857" s="120" t="s">
        <v>3</v>
      </c>
      <c r="G2857" s="120">
        <v>1605430</v>
      </c>
      <c r="H2857" s="124"/>
      <c r="I2857" s="128" t="s">
        <v>10521</v>
      </c>
      <c r="J2857" s="124"/>
      <c r="K2857" s="124"/>
      <c r="L2857" s="124"/>
      <c r="M2857" s="124"/>
      <c r="N2857" s="213">
        <v>0</v>
      </c>
      <c r="O2857" s="213">
        <v>19272.900000000001</v>
      </c>
      <c r="P2857" s="124" t="s">
        <v>1315</v>
      </c>
    </row>
    <row r="2858" spans="1:16" ht="76.5">
      <c r="A2858" s="266">
        <v>15</v>
      </c>
      <c r="B2858" s="124"/>
      <c r="C2858" s="125" t="s">
        <v>691</v>
      </c>
      <c r="D2858" s="119">
        <v>43174</v>
      </c>
      <c r="E2858" s="120" t="s">
        <v>6716</v>
      </c>
      <c r="F2858" s="120" t="s">
        <v>3</v>
      </c>
      <c r="G2858" s="120">
        <v>1605430</v>
      </c>
      <c r="H2858" s="124"/>
      <c r="I2858" s="128" t="s">
        <v>10521</v>
      </c>
      <c r="J2858" s="124"/>
      <c r="K2858" s="124"/>
      <c r="L2858" s="124"/>
      <c r="M2858" s="124"/>
      <c r="N2858" s="213">
        <v>0</v>
      </c>
      <c r="O2858" s="213">
        <v>20079.349999999999</v>
      </c>
      <c r="P2858" s="124" t="s">
        <v>1315</v>
      </c>
    </row>
    <row r="2859" spans="1:16" ht="76.5">
      <c r="A2859" s="266">
        <v>660</v>
      </c>
      <c r="B2859" s="124"/>
      <c r="C2859" s="125" t="s">
        <v>233</v>
      </c>
      <c r="D2859" s="119">
        <v>43174</v>
      </c>
      <c r="E2859" s="120" t="s">
        <v>6716</v>
      </c>
      <c r="F2859" s="120" t="s">
        <v>3</v>
      </c>
      <c r="G2859" s="120">
        <v>1605430</v>
      </c>
      <c r="H2859" s="124"/>
      <c r="I2859" s="128" t="s">
        <v>10521</v>
      </c>
      <c r="J2859" s="124"/>
      <c r="K2859" s="124"/>
      <c r="L2859" s="124"/>
      <c r="M2859" s="124"/>
      <c r="N2859" s="213">
        <v>0</v>
      </c>
      <c r="O2859" s="213">
        <v>44364.6</v>
      </c>
      <c r="P2859" s="124" t="s">
        <v>1315</v>
      </c>
    </row>
    <row r="2860" spans="1:16" ht="76.5">
      <c r="A2860" s="266">
        <v>660</v>
      </c>
      <c r="B2860" s="124"/>
      <c r="C2860" s="125" t="s">
        <v>233</v>
      </c>
      <c r="D2860" s="119">
        <v>43174</v>
      </c>
      <c r="E2860" s="120" t="s">
        <v>6716</v>
      </c>
      <c r="F2860" s="120" t="s">
        <v>3</v>
      </c>
      <c r="G2860" s="120">
        <v>1605430</v>
      </c>
      <c r="H2860" s="124"/>
      <c r="I2860" s="128" t="s">
        <v>10521</v>
      </c>
      <c r="J2860" s="124"/>
      <c r="K2860" s="124"/>
      <c r="L2860" s="124"/>
      <c r="M2860" s="124"/>
      <c r="N2860" s="213">
        <v>0</v>
      </c>
      <c r="O2860" s="213">
        <v>14701.47</v>
      </c>
      <c r="P2860" s="124" t="s">
        <v>1315</v>
      </c>
    </row>
    <row r="2861" spans="1:16" ht="76.5">
      <c r="A2861" s="266">
        <v>660</v>
      </c>
      <c r="B2861" s="124"/>
      <c r="C2861" s="125" t="s">
        <v>233</v>
      </c>
      <c r="D2861" s="119">
        <v>43174</v>
      </c>
      <c r="E2861" s="120" t="s">
        <v>6716</v>
      </c>
      <c r="F2861" s="120" t="s">
        <v>3</v>
      </c>
      <c r="G2861" s="120">
        <v>1605430</v>
      </c>
      <c r="H2861" s="124"/>
      <c r="I2861" s="128" t="s">
        <v>10521</v>
      </c>
      <c r="J2861" s="124"/>
      <c r="K2861" s="124"/>
      <c r="L2861" s="124"/>
      <c r="M2861" s="124"/>
      <c r="N2861" s="213">
        <v>0</v>
      </c>
      <c r="O2861" s="213">
        <v>2761.85</v>
      </c>
      <c r="P2861" s="124" t="s">
        <v>1315</v>
      </c>
    </row>
    <row r="2862" spans="1:16" ht="76.5">
      <c r="A2862" s="266">
        <v>283</v>
      </c>
      <c r="B2862" s="124"/>
      <c r="C2862" s="125" t="s">
        <v>146</v>
      </c>
      <c r="D2862" s="119">
        <v>43174</v>
      </c>
      <c r="E2862" s="120" t="s">
        <v>6716</v>
      </c>
      <c r="F2862" s="120" t="s">
        <v>3</v>
      </c>
      <c r="G2862" s="120">
        <v>1605430</v>
      </c>
      <c r="H2862" s="124"/>
      <c r="I2862" s="128" t="s">
        <v>10521</v>
      </c>
      <c r="J2862" s="124"/>
      <c r="K2862" s="124"/>
      <c r="L2862" s="124"/>
      <c r="M2862" s="124"/>
      <c r="N2862" s="213">
        <v>0</v>
      </c>
      <c r="O2862" s="213">
        <v>57618.25</v>
      </c>
      <c r="P2862" s="124" t="s">
        <v>1315</v>
      </c>
    </row>
    <row r="2863" spans="1:16" ht="76.5">
      <c r="A2863" s="266">
        <v>283</v>
      </c>
      <c r="B2863" s="124"/>
      <c r="C2863" s="125" t="s">
        <v>146</v>
      </c>
      <c r="D2863" s="119">
        <v>43174</v>
      </c>
      <c r="E2863" s="120" t="s">
        <v>6716</v>
      </c>
      <c r="F2863" s="120" t="s">
        <v>3</v>
      </c>
      <c r="G2863" s="120">
        <v>1605430</v>
      </c>
      <c r="H2863" s="124"/>
      <c r="I2863" s="128" t="s">
        <v>10521</v>
      </c>
      <c r="J2863" s="124"/>
      <c r="K2863" s="124"/>
      <c r="L2863" s="124"/>
      <c r="M2863" s="124"/>
      <c r="N2863" s="213">
        <v>0</v>
      </c>
      <c r="O2863" s="213">
        <v>276.5</v>
      </c>
      <c r="P2863" s="124" t="s">
        <v>1315</v>
      </c>
    </row>
    <row r="2864" spans="1:16" ht="76.5">
      <c r="A2864" s="266">
        <v>212</v>
      </c>
      <c r="B2864" s="124"/>
      <c r="C2864" s="125" t="s">
        <v>761</v>
      </c>
      <c r="D2864" s="119">
        <v>43174</v>
      </c>
      <c r="E2864" s="120" t="s">
        <v>6716</v>
      </c>
      <c r="F2864" s="120" t="s">
        <v>3</v>
      </c>
      <c r="G2864" s="120">
        <v>1605430</v>
      </c>
      <c r="H2864" s="124"/>
      <c r="I2864" s="128" t="s">
        <v>10521</v>
      </c>
      <c r="J2864" s="124"/>
      <c r="K2864" s="124"/>
      <c r="L2864" s="124"/>
      <c r="M2864" s="124"/>
      <c r="N2864" s="213">
        <v>0</v>
      </c>
      <c r="O2864" s="213">
        <v>17732.34</v>
      </c>
      <c r="P2864" s="124" t="s">
        <v>1315</v>
      </c>
    </row>
    <row r="2865" spans="1:16" ht="76.5">
      <c r="A2865" s="266">
        <v>15</v>
      </c>
      <c r="B2865" s="124"/>
      <c r="C2865" s="125" t="s">
        <v>691</v>
      </c>
      <c r="D2865" s="119">
        <v>43174</v>
      </c>
      <c r="E2865" s="120" t="s">
        <v>6716</v>
      </c>
      <c r="F2865" s="120" t="s">
        <v>3</v>
      </c>
      <c r="G2865" s="120">
        <v>1605430</v>
      </c>
      <c r="H2865" s="124"/>
      <c r="I2865" s="128" t="s">
        <v>10521</v>
      </c>
      <c r="J2865" s="124"/>
      <c r="K2865" s="124"/>
      <c r="L2865" s="124"/>
      <c r="M2865" s="124"/>
      <c r="N2865" s="213">
        <v>0</v>
      </c>
      <c r="O2865" s="213">
        <v>15323.69</v>
      </c>
      <c r="P2865" s="124" t="s">
        <v>1315</v>
      </c>
    </row>
    <row r="2866" spans="1:16" ht="76.5">
      <c r="A2866" s="266">
        <v>15</v>
      </c>
      <c r="B2866" s="124"/>
      <c r="C2866" s="125" t="s">
        <v>691</v>
      </c>
      <c r="D2866" s="119">
        <v>43174</v>
      </c>
      <c r="E2866" s="120" t="s">
        <v>6716</v>
      </c>
      <c r="F2866" s="120" t="s">
        <v>3</v>
      </c>
      <c r="G2866" s="120">
        <v>1605430</v>
      </c>
      <c r="H2866" s="124"/>
      <c r="I2866" s="128" t="s">
        <v>10521</v>
      </c>
      <c r="J2866" s="124"/>
      <c r="K2866" s="124"/>
      <c r="L2866" s="124"/>
      <c r="M2866" s="124"/>
      <c r="N2866" s="213">
        <v>0</v>
      </c>
      <c r="O2866" s="213">
        <v>36160.19</v>
      </c>
      <c r="P2866" s="124" t="s">
        <v>1315</v>
      </c>
    </row>
    <row r="2867" spans="1:16" ht="76.5">
      <c r="A2867" s="266">
        <v>35</v>
      </c>
      <c r="B2867" s="124"/>
      <c r="C2867" s="125" t="s">
        <v>696</v>
      </c>
      <c r="D2867" s="119">
        <v>43174</v>
      </c>
      <c r="E2867" s="120" t="s">
        <v>6716</v>
      </c>
      <c r="F2867" s="120" t="s">
        <v>3</v>
      </c>
      <c r="G2867" s="120">
        <v>1605430</v>
      </c>
      <c r="H2867" s="124"/>
      <c r="I2867" s="128" t="s">
        <v>10521</v>
      </c>
      <c r="J2867" s="124"/>
      <c r="K2867" s="124"/>
      <c r="L2867" s="124"/>
      <c r="M2867" s="124"/>
      <c r="N2867" s="213">
        <v>0</v>
      </c>
      <c r="O2867" s="213">
        <v>457.76</v>
      </c>
      <c r="P2867" s="124" t="s">
        <v>1315</v>
      </c>
    </row>
    <row r="2868" spans="1:16" ht="76.5">
      <c r="A2868" s="266" t="s">
        <v>619</v>
      </c>
      <c r="B2868" s="124"/>
      <c r="C2868" s="125" t="s">
        <v>713</v>
      </c>
      <c r="D2868" s="119">
        <v>43174</v>
      </c>
      <c r="E2868" s="120" t="s">
        <v>6716</v>
      </c>
      <c r="F2868" s="120" t="s">
        <v>3</v>
      </c>
      <c r="G2868" s="120">
        <v>1605430</v>
      </c>
      <c r="H2868" s="124"/>
      <c r="I2868" s="128" t="s">
        <v>10521</v>
      </c>
      <c r="J2868" s="124"/>
      <c r="K2868" s="124"/>
      <c r="L2868" s="124"/>
      <c r="M2868" s="124"/>
      <c r="N2868" s="213">
        <v>0</v>
      </c>
      <c r="O2868" s="213">
        <v>13742.1</v>
      </c>
      <c r="P2868" s="124" t="s">
        <v>1315</v>
      </c>
    </row>
    <row r="2869" spans="1:16" ht="76.5">
      <c r="A2869" s="266" t="s">
        <v>619</v>
      </c>
      <c r="B2869" s="124"/>
      <c r="C2869" s="125" t="s">
        <v>713</v>
      </c>
      <c r="D2869" s="119">
        <v>43174</v>
      </c>
      <c r="E2869" s="120" t="s">
        <v>6716</v>
      </c>
      <c r="F2869" s="120" t="s">
        <v>3</v>
      </c>
      <c r="G2869" s="120">
        <v>1605430</v>
      </c>
      <c r="H2869" s="124"/>
      <c r="I2869" s="128" t="s">
        <v>10521</v>
      </c>
      <c r="J2869" s="124"/>
      <c r="K2869" s="124"/>
      <c r="L2869" s="124"/>
      <c r="M2869" s="124"/>
      <c r="N2869" s="213">
        <v>0</v>
      </c>
      <c r="O2869" s="213">
        <v>7755.52</v>
      </c>
      <c r="P2869" s="124" t="s">
        <v>1315</v>
      </c>
    </row>
    <row r="2870" spans="1:16" ht="76.5">
      <c r="A2870" s="266" t="s">
        <v>619</v>
      </c>
      <c r="B2870" s="124"/>
      <c r="C2870" s="125" t="s">
        <v>713</v>
      </c>
      <c r="D2870" s="119">
        <v>43174</v>
      </c>
      <c r="E2870" s="120" t="s">
        <v>6716</v>
      </c>
      <c r="F2870" s="120" t="s">
        <v>3</v>
      </c>
      <c r="G2870" s="120">
        <v>1605430</v>
      </c>
      <c r="H2870" s="124"/>
      <c r="I2870" s="128" t="s">
        <v>10521</v>
      </c>
      <c r="J2870" s="124"/>
      <c r="K2870" s="124"/>
      <c r="L2870" s="124"/>
      <c r="M2870" s="124"/>
      <c r="N2870" s="213">
        <v>0</v>
      </c>
      <c r="O2870" s="213">
        <v>7008</v>
      </c>
      <c r="P2870" s="124" t="s">
        <v>1315</v>
      </c>
    </row>
    <row r="2871" spans="1:16" ht="76.5">
      <c r="A2871" s="266" t="s">
        <v>619</v>
      </c>
      <c r="B2871" s="124"/>
      <c r="C2871" s="125" t="s">
        <v>713</v>
      </c>
      <c r="D2871" s="119">
        <v>43174</v>
      </c>
      <c r="E2871" s="120" t="s">
        <v>6716</v>
      </c>
      <c r="F2871" s="120" t="s">
        <v>3</v>
      </c>
      <c r="G2871" s="120">
        <v>1605430</v>
      </c>
      <c r="H2871" s="124"/>
      <c r="I2871" s="128" t="s">
        <v>10521</v>
      </c>
      <c r="J2871" s="124"/>
      <c r="K2871" s="124"/>
      <c r="L2871" s="124"/>
      <c r="M2871" s="124"/>
      <c r="N2871" s="213">
        <v>0</v>
      </c>
      <c r="O2871" s="213">
        <v>10889.6</v>
      </c>
      <c r="P2871" s="124" t="s">
        <v>1315</v>
      </c>
    </row>
    <row r="2872" spans="1:16" ht="76.5">
      <c r="A2872" s="266">
        <v>660</v>
      </c>
      <c r="B2872" s="124"/>
      <c r="C2872" s="125" t="s">
        <v>233</v>
      </c>
      <c r="D2872" s="119">
        <v>43174</v>
      </c>
      <c r="E2872" s="120" t="s">
        <v>6716</v>
      </c>
      <c r="F2872" s="120" t="s">
        <v>3</v>
      </c>
      <c r="G2872" s="120">
        <v>1605430</v>
      </c>
      <c r="H2872" s="124"/>
      <c r="I2872" s="128" t="s">
        <v>10521</v>
      </c>
      <c r="J2872" s="124"/>
      <c r="K2872" s="124"/>
      <c r="L2872" s="124"/>
      <c r="M2872" s="124"/>
      <c r="N2872" s="213">
        <v>0</v>
      </c>
      <c r="O2872" s="213">
        <v>1339.69</v>
      </c>
      <c r="P2872" s="124" t="s">
        <v>1315</v>
      </c>
    </row>
    <row r="2873" spans="1:16" ht="76.5">
      <c r="A2873" s="266">
        <v>660</v>
      </c>
      <c r="B2873" s="124"/>
      <c r="C2873" s="125" t="s">
        <v>233</v>
      </c>
      <c r="D2873" s="119">
        <v>43174</v>
      </c>
      <c r="E2873" s="120" t="s">
        <v>6716</v>
      </c>
      <c r="F2873" s="120" t="s">
        <v>3</v>
      </c>
      <c r="G2873" s="120">
        <v>1605430</v>
      </c>
      <c r="H2873" s="124"/>
      <c r="I2873" s="128" t="s">
        <v>10521</v>
      </c>
      <c r="J2873" s="124"/>
      <c r="K2873" s="124"/>
      <c r="L2873" s="124"/>
      <c r="M2873" s="124"/>
      <c r="N2873" s="213">
        <v>0</v>
      </c>
      <c r="O2873" s="213">
        <v>10438.469999999999</v>
      </c>
      <c r="P2873" s="124" t="s">
        <v>1315</v>
      </c>
    </row>
    <row r="2874" spans="1:16" ht="76.5">
      <c r="A2874" s="266">
        <v>660</v>
      </c>
      <c r="B2874" s="124"/>
      <c r="C2874" s="125" t="s">
        <v>233</v>
      </c>
      <c r="D2874" s="119">
        <v>43174</v>
      </c>
      <c r="E2874" s="120" t="s">
        <v>6716</v>
      </c>
      <c r="F2874" s="120" t="s">
        <v>3</v>
      </c>
      <c r="G2874" s="120">
        <v>1605430</v>
      </c>
      <c r="H2874" s="124"/>
      <c r="I2874" s="128" t="s">
        <v>10521</v>
      </c>
      <c r="J2874" s="124"/>
      <c r="K2874" s="124"/>
      <c r="L2874" s="124"/>
      <c r="M2874" s="124"/>
      <c r="N2874" s="213">
        <v>0</v>
      </c>
      <c r="O2874" s="213">
        <v>2836.68</v>
      </c>
      <c r="P2874" s="124" t="s">
        <v>1315</v>
      </c>
    </row>
    <row r="2875" spans="1:16" ht="76.5">
      <c r="A2875" s="266">
        <v>660</v>
      </c>
      <c r="B2875" s="124"/>
      <c r="C2875" s="125" t="s">
        <v>233</v>
      </c>
      <c r="D2875" s="119">
        <v>43174</v>
      </c>
      <c r="E2875" s="120" t="s">
        <v>6716</v>
      </c>
      <c r="F2875" s="120" t="s">
        <v>3</v>
      </c>
      <c r="G2875" s="120">
        <v>1605430</v>
      </c>
      <c r="H2875" s="124"/>
      <c r="I2875" s="128" t="s">
        <v>10521</v>
      </c>
      <c r="J2875" s="124"/>
      <c r="K2875" s="124"/>
      <c r="L2875" s="124"/>
      <c r="M2875" s="124"/>
      <c r="N2875" s="213">
        <v>0</v>
      </c>
      <c r="O2875" s="213">
        <v>1020.68</v>
      </c>
      <c r="P2875" s="124" t="s">
        <v>1315</v>
      </c>
    </row>
    <row r="2876" spans="1:16" ht="76.5">
      <c r="A2876" s="266">
        <v>660</v>
      </c>
      <c r="B2876" s="124"/>
      <c r="C2876" s="125" t="s">
        <v>233</v>
      </c>
      <c r="D2876" s="119">
        <v>43174</v>
      </c>
      <c r="E2876" s="120" t="s">
        <v>6716</v>
      </c>
      <c r="F2876" s="120" t="s">
        <v>3</v>
      </c>
      <c r="G2876" s="120">
        <v>1605430</v>
      </c>
      <c r="H2876" s="124"/>
      <c r="I2876" s="128" t="s">
        <v>10521</v>
      </c>
      <c r="J2876" s="124"/>
      <c r="K2876" s="124"/>
      <c r="L2876" s="124"/>
      <c r="M2876" s="124"/>
      <c r="N2876" s="213">
        <v>0</v>
      </c>
      <c r="O2876" s="213">
        <v>1611.6</v>
      </c>
      <c r="P2876" s="124" t="s">
        <v>1315</v>
      </c>
    </row>
    <row r="2877" spans="1:16" ht="76.5">
      <c r="A2877" s="266">
        <v>660</v>
      </c>
      <c r="B2877" s="124"/>
      <c r="C2877" s="125" t="s">
        <v>233</v>
      </c>
      <c r="D2877" s="119">
        <v>43174</v>
      </c>
      <c r="E2877" s="120" t="s">
        <v>6716</v>
      </c>
      <c r="F2877" s="120" t="s">
        <v>3</v>
      </c>
      <c r="G2877" s="120">
        <v>1605430</v>
      </c>
      <c r="H2877" s="124"/>
      <c r="I2877" s="128" t="s">
        <v>10521</v>
      </c>
      <c r="J2877" s="124"/>
      <c r="K2877" s="124"/>
      <c r="L2877" s="124"/>
      <c r="M2877" s="124"/>
      <c r="N2877" s="213">
        <v>0</v>
      </c>
      <c r="O2877" s="213">
        <v>16566.3</v>
      </c>
      <c r="P2877" s="124" t="s">
        <v>1315</v>
      </c>
    </row>
    <row r="2878" spans="1:16" ht="76.5">
      <c r="A2878" s="266">
        <v>512</v>
      </c>
      <c r="B2878" s="124"/>
      <c r="C2878" s="125" t="s">
        <v>840</v>
      </c>
      <c r="D2878" s="119">
        <v>43174</v>
      </c>
      <c r="E2878" s="120" t="s">
        <v>6717</v>
      </c>
      <c r="F2878" s="120" t="s">
        <v>3</v>
      </c>
      <c r="G2878" s="120">
        <v>1605432</v>
      </c>
      <c r="H2878" s="124"/>
      <c r="I2878" s="128" t="s">
        <v>10522</v>
      </c>
      <c r="J2878" s="124"/>
      <c r="K2878" s="124"/>
      <c r="L2878" s="124"/>
      <c r="M2878" s="124"/>
      <c r="N2878" s="213">
        <v>0</v>
      </c>
      <c r="O2878" s="213">
        <v>1498.97</v>
      </c>
      <c r="P2878" s="124" t="s">
        <v>1315</v>
      </c>
    </row>
    <row r="2879" spans="1:16" ht="76.5">
      <c r="A2879" s="266">
        <v>283</v>
      </c>
      <c r="B2879" s="124"/>
      <c r="C2879" s="125" t="s">
        <v>146</v>
      </c>
      <c r="D2879" s="119">
        <v>43174</v>
      </c>
      <c r="E2879" s="120" t="s">
        <v>6717</v>
      </c>
      <c r="F2879" s="120" t="s">
        <v>3</v>
      </c>
      <c r="G2879" s="120">
        <v>1605432</v>
      </c>
      <c r="H2879" s="124"/>
      <c r="I2879" s="128" t="s">
        <v>10522</v>
      </c>
      <c r="J2879" s="124"/>
      <c r="K2879" s="124"/>
      <c r="L2879" s="124"/>
      <c r="M2879" s="124"/>
      <c r="N2879" s="213">
        <v>0</v>
      </c>
      <c r="O2879" s="213">
        <v>58109.38</v>
      </c>
      <c r="P2879" s="124" t="s">
        <v>1315</v>
      </c>
    </row>
    <row r="2880" spans="1:16" ht="76.5">
      <c r="A2880" s="266">
        <v>592</v>
      </c>
      <c r="B2880" s="124"/>
      <c r="C2880" s="125" t="s">
        <v>862</v>
      </c>
      <c r="D2880" s="119">
        <v>43174</v>
      </c>
      <c r="E2880" s="120" t="s">
        <v>6717</v>
      </c>
      <c r="F2880" s="120" t="s">
        <v>3</v>
      </c>
      <c r="G2880" s="120">
        <v>1605432</v>
      </c>
      <c r="H2880" s="124"/>
      <c r="I2880" s="128" t="s">
        <v>10522</v>
      </c>
      <c r="J2880" s="124"/>
      <c r="K2880" s="124"/>
      <c r="L2880" s="124"/>
      <c r="M2880" s="124"/>
      <c r="N2880" s="213">
        <v>0</v>
      </c>
      <c r="O2880" s="213">
        <v>9462</v>
      </c>
      <c r="P2880" s="124" t="s">
        <v>1315</v>
      </c>
    </row>
    <row r="2881" spans="1:16" ht="76.5">
      <c r="A2881" s="266">
        <v>650</v>
      </c>
      <c r="B2881" s="124"/>
      <c r="C2881" s="125" t="s">
        <v>232</v>
      </c>
      <c r="D2881" s="119">
        <v>43174</v>
      </c>
      <c r="E2881" s="120" t="s">
        <v>6717</v>
      </c>
      <c r="F2881" s="120" t="s">
        <v>3</v>
      </c>
      <c r="G2881" s="120">
        <v>1605432</v>
      </c>
      <c r="H2881" s="124"/>
      <c r="I2881" s="128" t="s">
        <v>10522</v>
      </c>
      <c r="J2881" s="124"/>
      <c r="K2881" s="124"/>
      <c r="L2881" s="124"/>
      <c r="M2881" s="124"/>
      <c r="N2881" s="213">
        <v>0</v>
      </c>
      <c r="O2881" s="213">
        <v>37792.22</v>
      </c>
      <c r="P2881" s="124" t="s">
        <v>1315</v>
      </c>
    </row>
    <row r="2882" spans="1:16" ht="76.5">
      <c r="A2882" s="266">
        <v>650</v>
      </c>
      <c r="B2882" s="124"/>
      <c r="C2882" s="125" t="s">
        <v>232</v>
      </c>
      <c r="D2882" s="119">
        <v>43174</v>
      </c>
      <c r="E2882" s="120" t="s">
        <v>6717</v>
      </c>
      <c r="F2882" s="120" t="s">
        <v>3</v>
      </c>
      <c r="G2882" s="120">
        <v>1605432</v>
      </c>
      <c r="H2882" s="124"/>
      <c r="I2882" s="128" t="s">
        <v>10522</v>
      </c>
      <c r="J2882" s="124"/>
      <c r="K2882" s="124"/>
      <c r="L2882" s="124"/>
      <c r="M2882" s="124"/>
      <c r="N2882" s="213">
        <v>0</v>
      </c>
      <c r="O2882" s="213">
        <v>7892.43</v>
      </c>
      <c r="P2882" s="124" t="s">
        <v>1315</v>
      </c>
    </row>
    <row r="2883" spans="1:16" ht="76.5">
      <c r="A2883" s="266">
        <v>109</v>
      </c>
      <c r="B2883" s="124"/>
      <c r="C2883" s="125" t="s">
        <v>717</v>
      </c>
      <c r="D2883" s="119">
        <v>43174</v>
      </c>
      <c r="E2883" s="120" t="s">
        <v>6717</v>
      </c>
      <c r="F2883" s="120" t="s">
        <v>3</v>
      </c>
      <c r="G2883" s="120">
        <v>1605432</v>
      </c>
      <c r="H2883" s="124"/>
      <c r="I2883" s="128" t="s">
        <v>10522</v>
      </c>
      <c r="J2883" s="124"/>
      <c r="K2883" s="124"/>
      <c r="L2883" s="124"/>
      <c r="M2883" s="124"/>
      <c r="N2883" s="213">
        <v>0</v>
      </c>
      <c r="O2883" s="213">
        <v>645.20000000000005</v>
      </c>
      <c r="P2883" s="124" t="s">
        <v>1315</v>
      </c>
    </row>
    <row r="2884" spans="1:16" ht="76.5">
      <c r="A2884" s="266">
        <v>682</v>
      </c>
      <c r="B2884" s="124"/>
      <c r="C2884" s="125" t="s">
        <v>867</v>
      </c>
      <c r="D2884" s="119">
        <v>43174</v>
      </c>
      <c r="E2884" s="120" t="s">
        <v>6717</v>
      </c>
      <c r="F2884" s="120" t="s">
        <v>3</v>
      </c>
      <c r="G2884" s="120">
        <v>1605432</v>
      </c>
      <c r="H2884" s="124"/>
      <c r="I2884" s="128" t="s">
        <v>10522</v>
      </c>
      <c r="J2884" s="124"/>
      <c r="K2884" s="124"/>
      <c r="L2884" s="124"/>
      <c r="M2884" s="124"/>
      <c r="N2884" s="213">
        <v>0</v>
      </c>
      <c r="O2884" s="213">
        <v>2880.94</v>
      </c>
      <c r="P2884" s="124" t="s">
        <v>1315</v>
      </c>
    </row>
    <row r="2885" spans="1:16" ht="76.5">
      <c r="A2885" s="266">
        <v>580</v>
      </c>
      <c r="B2885" s="124"/>
      <c r="C2885" s="125" t="s">
        <v>217</v>
      </c>
      <c r="D2885" s="119">
        <v>43174</v>
      </c>
      <c r="E2885" s="120" t="s">
        <v>6717</v>
      </c>
      <c r="F2885" s="120" t="s">
        <v>3</v>
      </c>
      <c r="G2885" s="120">
        <v>1605432</v>
      </c>
      <c r="H2885" s="124"/>
      <c r="I2885" s="128" t="s">
        <v>10522</v>
      </c>
      <c r="J2885" s="124"/>
      <c r="K2885" s="124"/>
      <c r="L2885" s="124"/>
      <c r="M2885" s="124"/>
      <c r="N2885" s="213">
        <v>0</v>
      </c>
      <c r="O2885" s="213">
        <v>4448.42</v>
      </c>
      <c r="P2885" s="124" t="s">
        <v>1315</v>
      </c>
    </row>
    <row r="2886" spans="1:16" ht="76.5">
      <c r="A2886" s="266">
        <v>197</v>
      </c>
      <c r="B2886" s="124"/>
      <c r="C2886" s="125" t="s">
        <v>754</v>
      </c>
      <c r="D2886" s="119">
        <v>43174</v>
      </c>
      <c r="E2886" s="120" t="s">
        <v>6717</v>
      </c>
      <c r="F2886" s="120" t="s">
        <v>3</v>
      </c>
      <c r="G2886" s="120">
        <v>1605432</v>
      </c>
      <c r="H2886" s="124"/>
      <c r="I2886" s="128" t="s">
        <v>10522</v>
      </c>
      <c r="J2886" s="124"/>
      <c r="K2886" s="124"/>
      <c r="L2886" s="124"/>
      <c r="M2886" s="124"/>
      <c r="N2886" s="213">
        <v>0</v>
      </c>
      <c r="O2886" s="213">
        <v>5251.2</v>
      </c>
      <c r="P2886" s="124" t="s">
        <v>1315</v>
      </c>
    </row>
    <row r="2887" spans="1:16" ht="76.5">
      <c r="A2887" s="266">
        <v>572</v>
      </c>
      <c r="B2887" s="124"/>
      <c r="C2887" s="125" t="s">
        <v>848</v>
      </c>
      <c r="D2887" s="119">
        <v>43174</v>
      </c>
      <c r="E2887" s="120" t="s">
        <v>6717</v>
      </c>
      <c r="F2887" s="120" t="s">
        <v>3</v>
      </c>
      <c r="G2887" s="120">
        <v>1605432</v>
      </c>
      <c r="H2887" s="124"/>
      <c r="I2887" s="128" t="s">
        <v>10522</v>
      </c>
      <c r="J2887" s="124"/>
      <c r="K2887" s="124"/>
      <c r="L2887" s="124"/>
      <c r="M2887" s="124"/>
      <c r="N2887" s="213">
        <v>0</v>
      </c>
      <c r="O2887" s="213">
        <v>18417.88</v>
      </c>
      <c r="P2887" s="124" t="s">
        <v>1315</v>
      </c>
    </row>
    <row r="2888" spans="1:16" ht="76.5">
      <c r="A2888" s="266">
        <v>522</v>
      </c>
      <c r="B2888" s="124"/>
      <c r="C2888" s="125" t="s">
        <v>844</v>
      </c>
      <c r="D2888" s="119">
        <v>43174</v>
      </c>
      <c r="E2888" s="120" t="s">
        <v>6717</v>
      </c>
      <c r="F2888" s="120" t="s">
        <v>3</v>
      </c>
      <c r="G2888" s="120">
        <v>1605432</v>
      </c>
      <c r="H2888" s="124"/>
      <c r="I2888" s="128" t="s">
        <v>10522</v>
      </c>
      <c r="J2888" s="124"/>
      <c r="K2888" s="124"/>
      <c r="L2888" s="124"/>
      <c r="M2888" s="124"/>
      <c r="N2888" s="213">
        <v>0</v>
      </c>
      <c r="O2888" s="213">
        <v>1637.1</v>
      </c>
      <c r="P2888" s="124" t="s">
        <v>1315</v>
      </c>
    </row>
    <row r="2889" spans="1:16" ht="76.5">
      <c r="A2889" s="266">
        <v>681</v>
      </c>
      <c r="B2889" s="124"/>
      <c r="C2889" s="125" t="s">
        <v>237</v>
      </c>
      <c r="D2889" s="119">
        <v>43174</v>
      </c>
      <c r="E2889" s="120" t="s">
        <v>6717</v>
      </c>
      <c r="F2889" s="120" t="s">
        <v>3</v>
      </c>
      <c r="G2889" s="120">
        <v>1605432</v>
      </c>
      <c r="H2889" s="124"/>
      <c r="I2889" s="128" t="s">
        <v>10522</v>
      </c>
      <c r="J2889" s="124"/>
      <c r="K2889" s="124"/>
      <c r="L2889" s="124"/>
      <c r="M2889" s="124"/>
      <c r="N2889" s="213">
        <v>0</v>
      </c>
      <c r="O2889" s="213">
        <v>12097.4</v>
      </c>
      <c r="P2889" s="124" t="s">
        <v>1315</v>
      </c>
    </row>
    <row r="2890" spans="1:16" ht="76.5">
      <c r="A2890" s="266">
        <v>254</v>
      </c>
      <c r="B2890" s="124"/>
      <c r="C2890" s="125" t="s">
        <v>779</v>
      </c>
      <c r="D2890" s="119">
        <v>43174</v>
      </c>
      <c r="E2890" s="120" t="s">
        <v>6717</v>
      </c>
      <c r="F2890" s="120" t="s">
        <v>3</v>
      </c>
      <c r="G2890" s="120">
        <v>1605432</v>
      </c>
      <c r="H2890" s="124"/>
      <c r="I2890" s="128" t="s">
        <v>10522</v>
      </c>
      <c r="J2890" s="124"/>
      <c r="K2890" s="124"/>
      <c r="L2890" s="124"/>
      <c r="M2890" s="124"/>
      <c r="N2890" s="213">
        <v>0</v>
      </c>
      <c r="O2890" s="213">
        <v>20385.490000000002</v>
      </c>
      <c r="P2890" s="124" t="s">
        <v>1315</v>
      </c>
    </row>
    <row r="2891" spans="1:16" ht="76.5">
      <c r="A2891" s="266">
        <v>206</v>
      </c>
      <c r="B2891" s="124"/>
      <c r="C2891" s="125" t="s">
        <v>758</v>
      </c>
      <c r="D2891" s="119">
        <v>43174</v>
      </c>
      <c r="E2891" s="120" t="s">
        <v>6717</v>
      </c>
      <c r="F2891" s="120" t="s">
        <v>3</v>
      </c>
      <c r="G2891" s="120">
        <v>1605432</v>
      </c>
      <c r="H2891" s="124"/>
      <c r="I2891" s="128" t="s">
        <v>10522</v>
      </c>
      <c r="J2891" s="124"/>
      <c r="K2891" s="124"/>
      <c r="L2891" s="124"/>
      <c r="M2891" s="124"/>
      <c r="N2891" s="213">
        <v>0</v>
      </c>
      <c r="O2891" s="213">
        <v>6439.53</v>
      </c>
      <c r="P2891" s="124" t="s">
        <v>1315</v>
      </c>
    </row>
    <row r="2892" spans="1:16" ht="76.5">
      <c r="A2892" s="266">
        <v>212</v>
      </c>
      <c r="B2892" s="124"/>
      <c r="C2892" s="125" t="s">
        <v>761</v>
      </c>
      <c r="D2892" s="119">
        <v>43174</v>
      </c>
      <c r="E2892" s="120" t="s">
        <v>6717</v>
      </c>
      <c r="F2892" s="120" t="s">
        <v>3</v>
      </c>
      <c r="G2892" s="120">
        <v>1605432</v>
      </c>
      <c r="H2892" s="124"/>
      <c r="I2892" s="128" t="s">
        <v>10522</v>
      </c>
      <c r="J2892" s="124"/>
      <c r="K2892" s="124"/>
      <c r="L2892" s="124"/>
      <c r="M2892" s="124"/>
      <c r="N2892" s="213">
        <v>0</v>
      </c>
      <c r="O2892" s="213">
        <v>6326.64</v>
      </c>
      <c r="P2892" s="124" t="s">
        <v>1315</v>
      </c>
    </row>
    <row r="2893" spans="1:16" ht="76.5">
      <c r="A2893" s="266">
        <v>212</v>
      </c>
      <c r="B2893" s="124"/>
      <c r="C2893" s="125" t="s">
        <v>761</v>
      </c>
      <c r="D2893" s="119">
        <v>43174</v>
      </c>
      <c r="E2893" s="120" t="s">
        <v>6717</v>
      </c>
      <c r="F2893" s="120" t="s">
        <v>3</v>
      </c>
      <c r="G2893" s="120">
        <v>1605432</v>
      </c>
      <c r="H2893" s="124"/>
      <c r="I2893" s="128" t="s">
        <v>10522</v>
      </c>
      <c r="J2893" s="124"/>
      <c r="K2893" s="124"/>
      <c r="L2893" s="124"/>
      <c r="M2893" s="124"/>
      <c r="N2893" s="213">
        <v>0</v>
      </c>
      <c r="O2893" s="213">
        <v>10691.15</v>
      </c>
      <c r="P2893" s="124" t="s">
        <v>1315</v>
      </c>
    </row>
    <row r="2894" spans="1:16" ht="76.5">
      <c r="A2894" s="266">
        <v>52</v>
      </c>
      <c r="B2894" s="124"/>
      <c r="C2894" s="125" t="s">
        <v>703</v>
      </c>
      <c r="D2894" s="119">
        <v>43174</v>
      </c>
      <c r="E2894" s="120" t="s">
        <v>6717</v>
      </c>
      <c r="F2894" s="120" t="s">
        <v>3</v>
      </c>
      <c r="G2894" s="120">
        <v>1605432</v>
      </c>
      <c r="H2894" s="124"/>
      <c r="I2894" s="128" t="s">
        <v>10522</v>
      </c>
      <c r="J2894" s="124"/>
      <c r="K2894" s="124"/>
      <c r="L2894" s="124"/>
      <c r="M2894" s="124"/>
      <c r="N2894" s="213">
        <v>0</v>
      </c>
      <c r="O2894" s="213">
        <v>4913.3999999999996</v>
      </c>
      <c r="P2894" s="124" t="s">
        <v>1315</v>
      </c>
    </row>
    <row r="2895" spans="1:16" ht="76.5">
      <c r="A2895" s="266">
        <v>16</v>
      </c>
      <c r="B2895" s="124"/>
      <c r="C2895" s="125" t="s">
        <v>692</v>
      </c>
      <c r="D2895" s="119">
        <v>43174</v>
      </c>
      <c r="E2895" s="120" t="s">
        <v>6717</v>
      </c>
      <c r="F2895" s="120" t="s">
        <v>3</v>
      </c>
      <c r="G2895" s="120">
        <v>1605432</v>
      </c>
      <c r="H2895" s="124"/>
      <c r="I2895" s="128" t="s">
        <v>10522</v>
      </c>
      <c r="J2895" s="124"/>
      <c r="K2895" s="124"/>
      <c r="L2895" s="124"/>
      <c r="M2895" s="124"/>
      <c r="N2895" s="213">
        <v>0</v>
      </c>
      <c r="O2895" s="213">
        <v>16149.3</v>
      </c>
      <c r="P2895" s="124" t="s">
        <v>1315</v>
      </c>
    </row>
    <row r="2896" spans="1:16" ht="76.5">
      <c r="A2896" s="266">
        <v>16</v>
      </c>
      <c r="B2896" s="124"/>
      <c r="C2896" s="125" t="s">
        <v>692</v>
      </c>
      <c r="D2896" s="119">
        <v>43174</v>
      </c>
      <c r="E2896" s="120" t="s">
        <v>6717</v>
      </c>
      <c r="F2896" s="120" t="s">
        <v>3</v>
      </c>
      <c r="G2896" s="120">
        <v>1605432</v>
      </c>
      <c r="H2896" s="124"/>
      <c r="I2896" s="128" t="s">
        <v>10522</v>
      </c>
      <c r="J2896" s="124"/>
      <c r="K2896" s="124"/>
      <c r="L2896" s="124"/>
      <c r="M2896" s="124"/>
      <c r="N2896" s="213">
        <v>0</v>
      </c>
      <c r="O2896" s="213">
        <v>605263.37</v>
      </c>
      <c r="P2896" s="124" t="s">
        <v>1315</v>
      </c>
    </row>
    <row r="2897" spans="1:16" ht="76.5">
      <c r="A2897" s="266">
        <v>20</v>
      </c>
      <c r="B2897" s="124"/>
      <c r="C2897" s="125" t="s">
        <v>693</v>
      </c>
      <c r="D2897" s="119">
        <v>43174</v>
      </c>
      <c r="E2897" s="120" t="s">
        <v>6717</v>
      </c>
      <c r="F2897" s="120" t="s">
        <v>3</v>
      </c>
      <c r="G2897" s="120">
        <v>1605432</v>
      </c>
      <c r="H2897" s="124"/>
      <c r="I2897" s="128" t="s">
        <v>10522</v>
      </c>
      <c r="J2897" s="124"/>
      <c r="K2897" s="124"/>
      <c r="L2897" s="124"/>
      <c r="M2897" s="124"/>
      <c r="N2897" s="213">
        <v>0</v>
      </c>
      <c r="O2897" s="213">
        <v>22925.42</v>
      </c>
      <c r="P2897" s="124" t="s">
        <v>1315</v>
      </c>
    </row>
    <row r="2898" spans="1:16" ht="76.5">
      <c r="A2898" s="266">
        <v>20</v>
      </c>
      <c r="B2898" s="124"/>
      <c r="C2898" s="125" t="s">
        <v>693</v>
      </c>
      <c r="D2898" s="119">
        <v>43174</v>
      </c>
      <c r="E2898" s="120" t="s">
        <v>6717</v>
      </c>
      <c r="F2898" s="120" t="s">
        <v>3</v>
      </c>
      <c r="G2898" s="120">
        <v>1605432</v>
      </c>
      <c r="H2898" s="124"/>
      <c r="I2898" s="128" t="s">
        <v>10522</v>
      </c>
      <c r="J2898" s="124"/>
      <c r="K2898" s="124"/>
      <c r="L2898" s="124"/>
      <c r="M2898" s="124"/>
      <c r="N2898" s="213">
        <v>0</v>
      </c>
      <c r="O2898" s="213">
        <v>30486.69</v>
      </c>
      <c r="P2898" s="124" t="s">
        <v>1315</v>
      </c>
    </row>
    <row r="2899" spans="1:16" ht="76.5">
      <c r="A2899" s="266">
        <v>20</v>
      </c>
      <c r="B2899" s="124"/>
      <c r="C2899" s="125" t="s">
        <v>693</v>
      </c>
      <c r="D2899" s="119">
        <v>43174</v>
      </c>
      <c r="E2899" s="120" t="s">
        <v>6717</v>
      </c>
      <c r="F2899" s="120" t="s">
        <v>3</v>
      </c>
      <c r="G2899" s="120">
        <v>1605432</v>
      </c>
      <c r="H2899" s="124"/>
      <c r="I2899" s="128" t="s">
        <v>10522</v>
      </c>
      <c r="J2899" s="124"/>
      <c r="K2899" s="124"/>
      <c r="L2899" s="124"/>
      <c r="M2899" s="124"/>
      <c r="N2899" s="213">
        <v>0</v>
      </c>
      <c r="O2899" s="213">
        <v>6269.6</v>
      </c>
      <c r="P2899" s="124" t="s">
        <v>1315</v>
      </c>
    </row>
    <row r="2900" spans="1:16" ht="76.5">
      <c r="A2900" s="266">
        <v>20</v>
      </c>
      <c r="B2900" s="124"/>
      <c r="C2900" s="125" t="s">
        <v>693</v>
      </c>
      <c r="D2900" s="119">
        <v>43174</v>
      </c>
      <c r="E2900" s="120" t="s">
        <v>6717</v>
      </c>
      <c r="F2900" s="120" t="s">
        <v>3</v>
      </c>
      <c r="G2900" s="120">
        <v>1605432</v>
      </c>
      <c r="H2900" s="124"/>
      <c r="I2900" s="128" t="s">
        <v>10522</v>
      </c>
      <c r="J2900" s="124"/>
      <c r="K2900" s="124"/>
      <c r="L2900" s="124"/>
      <c r="M2900" s="124"/>
      <c r="N2900" s="213">
        <v>0</v>
      </c>
      <c r="O2900" s="213">
        <v>20134.740000000002</v>
      </c>
      <c r="P2900" s="124" t="s">
        <v>1315</v>
      </c>
    </row>
    <row r="2901" spans="1:16" ht="76.5">
      <c r="A2901" s="266">
        <v>47</v>
      </c>
      <c r="B2901" s="124"/>
      <c r="C2901" s="125" t="s">
        <v>699</v>
      </c>
      <c r="D2901" s="119">
        <v>43174</v>
      </c>
      <c r="E2901" s="120" t="s">
        <v>6717</v>
      </c>
      <c r="F2901" s="120" t="s">
        <v>3</v>
      </c>
      <c r="G2901" s="120">
        <v>1605432</v>
      </c>
      <c r="H2901" s="124"/>
      <c r="I2901" s="128" t="s">
        <v>10522</v>
      </c>
      <c r="J2901" s="124"/>
      <c r="K2901" s="124"/>
      <c r="L2901" s="124"/>
      <c r="M2901" s="124"/>
      <c r="N2901" s="213">
        <v>0</v>
      </c>
      <c r="O2901" s="213">
        <v>71.05</v>
      </c>
      <c r="P2901" s="124" t="s">
        <v>1315</v>
      </c>
    </row>
    <row r="2902" spans="1:16" ht="76.5">
      <c r="A2902" s="266">
        <v>15</v>
      </c>
      <c r="B2902" s="124"/>
      <c r="C2902" s="125" t="s">
        <v>691</v>
      </c>
      <c r="D2902" s="119">
        <v>43174</v>
      </c>
      <c r="E2902" s="120" t="s">
        <v>6717</v>
      </c>
      <c r="F2902" s="120" t="s">
        <v>3</v>
      </c>
      <c r="G2902" s="120">
        <v>1605432</v>
      </c>
      <c r="H2902" s="124"/>
      <c r="I2902" s="128" t="s">
        <v>10522</v>
      </c>
      <c r="J2902" s="124"/>
      <c r="K2902" s="124"/>
      <c r="L2902" s="124"/>
      <c r="M2902" s="124"/>
      <c r="N2902" s="213">
        <v>0</v>
      </c>
      <c r="O2902" s="213">
        <v>15048.99</v>
      </c>
      <c r="P2902" s="124" t="s">
        <v>1315</v>
      </c>
    </row>
    <row r="2903" spans="1:16" ht="76.5">
      <c r="A2903" s="266">
        <v>30</v>
      </c>
      <c r="B2903" s="124"/>
      <c r="C2903" s="125" t="s">
        <v>695</v>
      </c>
      <c r="D2903" s="119">
        <v>43174</v>
      </c>
      <c r="E2903" s="120" t="s">
        <v>6717</v>
      </c>
      <c r="F2903" s="120" t="s">
        <v>3</v>
      </c>
      <c r="G2903" s="120">
        <v>1605432</v>
      </c>
      <c r="H2903" s="124"/>
      <c r="I2903" s="128" t="s">
        <v>10522</v>
      </c>
      <c r="J2903" s="124"/>
      <c r="K2903" s="124"/>
      <c r="L2903" s="124"/>
      <c r="M2903" s="124"/>
      <c r="N2903" s="213">
        <v>0</v>
      </c>
      <c r="O2903" s="213">
        <v>44616.45</v>
      </c>
      <c r="P2903" s="124" t="s">
        <v>1315</v>
      </c>
    </row>
    <row r="2904" spans="1:16" ht="76.5">
      <c r="A2904" s="266">
        <v>76</v>
      </c>
      <c r="B2904" s="124"/>
      <c r="C2904" s="125" t="s">
        <v>706</v>
      </c>
      <c r="D2904" s="119">
        <v>43174</v>
      </c>
      <c r="E2904" s="120" t="s">
        <v>6717</v>
      </c>
      <c r="F2904" s="120" t="s">
        <v>3</v>
      </c>
      <c r="G2904" s="120">
        <v>1605432</v>
      </c>
      <c r="H2904" s="124"/>
      <c r="I2904" s="128" t="s">
        <v>10522</v>
      </c>
      <c r="J2904" s="124"/>
      <c r="K2904" s="124"/>
      <c r="L2904" s="124"/>
      <c r="M2904" s="124"/>
      <c r="N2904" s="213">
        <v>0</v>
      </c>
      <c r="O2904" s="213">
        <v>2806.28</v>
      </c>
      <c r="P2904" s="124" t="s">
        <v>1315</v>
      </c>
    </row>
    <row r="2905" spans="1:16" ht="76.5">
      <c r="A2905" s="266">
        <v>25</v>
      </c>
      <c r="B2905" s="124"/>
      <c r="C2905" s="125" t="s">
        <v>694</v>
      </c>
      <c r="D2905" s="119">
        <v>43174</v>
      </c>
      <c r="E2905" s="120" t="s">
        <v>6717</v>
      </c>
      <c r="F2905" s="120" t="s">
        <v>3</v>
      </c>
      <c r="G2905" s="120">
        <v>1605432</v>
      </c>
      <c r="H2905" s="124"/>
      <c r="I2905" s="128" t="s">
        <v>10522</v>
      </c>
      <c r="J2905" s="124"/>
      <c r="K2905" s="124"/>
      <c r="L2905" s="124"/>
      <c r="M2905" s="124"/>
      <c r="N2905" s="213">
        <v>0</v>
      </c>
      <c r="O2905" s="213">
        <v>2329.88</v>
      </c>
      <c r="P2905" s="124" t="s">
        <v>1315</v>
      </c>
    </row>
    <row r="2906" spans="1:16" ht="76.5">
      <c r="A2906" s="266">
        <v>10</v>
      </c>
      <c r="B2906" s="124"/>
      <c r="C2906" s="125" t="s">
        <v>690</v>
      </c>
      <c r="D2906" s="119">
        <v>43174</v>
      </c>
      <c r="E2906" s="120" t="s">
        <v>6717</v>
      </c>
      <c r="F2906" s="120" t="s">
        <v>3</v>
      </c>
      <c r="G2906" s="120">
        <v>1605432</v>
      </c>
      <c r="H2906" s="124"/>
      <c r="I2906" s="128" t="s">
        <v>10522</v>
      </c>
      <c r="J2906" s="124"/>
      <c r="K2906" s="124"/>
      <c r="L2906" s="124"/>
      <c r="M2906" s="124"/>
      <c r="N2906" s="213">
        <v>0</v>
      </c>
      <c r="O2906" s="213">
        <v>3522.22</v>
      </c>
      <c r="P2906" s="124" t="s">
        <v>1315</v>
      </c>
    </row>
    <row r="2907" spans="1:16" ht="76.5">
      <c r="A2907" s="266">
        <v>660</v>
      </c>
      <c r="B2907" s="124"/>
      <c r="C2907" s="125" t="s">
        <v>233</v>
      </c>
      <c r="D2907" s="119">
        <v>43174</v>
      </c>
      <c r="E2907" s="120" t="s">
        <v>6717</v>
      </c>
      <c r="F2907" s="120" t="s">
        <v>3</v>
      </c>
      <c r="G2907" s="120">
        <v>1605432</v>
      </c>
      <c r="H2907" s="124"/>
      <c r="I2907" s="128" t="s">
        <v>10522</v>
      </c>
      <c r="J2907" s="124"/>
      <c r="K2907" s="124"/>
      <c r="L2907" s="124"/>
      <c r="M2907" s="124"/>
      <c r="N2907" s="213">
        <v>0</v>
      </c>
      <c r="O2907" s="213">
        <v>97493.43</v>
      </c>
      <c r="P2907" s="124" t="s">
        <v>1315</v>
      </c>
    </row>
    <row r="2908" spans="1:16" ht="76.5">
      <c r="A2908" s="266">
        <v>15</v>
      </c>
      <c r="B2908" s="124"/>
      <c r="C2908" s="125" t="s">
        <v>691</v>
      </c>
      <c r="D2908" s="119">
        <v>43174</v>
      </c>
      <c r="E2908" s="120" t="s">
        <v>6717</v>
      </c>
      <c r="F2908" s="120" t="s">
        <v>3</v>
      </c>
      <c r="G2908" s="120">
        <v>1605432</v>
      </c>
      <c r="H2908" s="124"/>
      <c r="I2908" s="128" t="s">
        <v>10522</v>
      </c>
      <c r="J2908" s="124"/>
      <c r="K2908" s="124"/>
      <c r="L2908" s="124"/>
      <c r="M2908" s="124"/>
      <c r="N2908" s="213">
        <v>0</v>
      </c>
      <c r="O2908" s="213">
        <v>312771.14</v>
      </c>
      <c r="P2908" s="124" t="s">
        <v>1315</v>
      </c>
    </row>
    <row r="2909" spans="1:16" ht="76.5">
      <c r="A2909" s="266" t="s">
        <v>619</v>
      </c>
      <c r="B2909" s="124"/>
      <c r="C2909" s="125" t="s">
        <v>713</v>
      </c>
      <c r="D2909" s="119">
        <v>43174</v>
      </c>
      <c r="E2909" s="120" t="s">
        <v>6717</v>
      </c>
      <c r="F2909" s="120" t="s">
        <v>3</v>
      </c>
      <c r="G2909" s="120">
        <v>1605432</v>
      </c>
      <c r="H2909" s="124"/>
      <c r="I2909" s="128" t="s">
        <v>10522</v>
      </c>
      <c r="J2909" s="124"/>
      <c r="K2909" s="124"/>
      <c r="L2909" s="124"/>
      <c r="M2909" s="124"/>
      <c r="N2909" s="213">
        <v>0</v>
      </c>
      <c r="O2909" s="213">
        <v>33048.21</v>
      </c>
      <c r="P2909" s="124" t="s">
        <v>1315</v>
      </c>
    </row>
    <row r="2910" spans="1:16" ht="76.5">
      <c r="A2910" s="266">
        <v>46</v>
      </c>
      <c r="B2910" s="124"/>
      <c r="C2910" s="125" t="s">
        <v>698</v>
      </c>
      <c r="D2910" s="119">
        <v>43174</v>
      </c>
      <c r="E2910" s="120" t="s">
        <v>6717</v>
      </c>
      <c r="F2910" s="120" t="s">
        <v>3</v>
      </c>
      <c r="G2910" s="120">
        <v>1605432</v>
      </c>
      <c r="H2910" s="124"/>
      <c r="I2910" s="128" t="s">
        <v>10522</v>
      </c>
      <c r="J2910" s="124"/>
      <c r="K2910" s="124"/>
      <c r="L2910" s="124"/>
      <c r="M2910" s="124"/>
      <c r="N2910" s="213">
        <v>0</v>
      </c>
      <c r="O2910" s="213">
        <v>502607.78</v>
      </c>
      <c r="P2910" s="124" t="s">
        <v>1315</v>
      </c>
    </row>
    <row r="2911" spans="1:16" ht="76.5">
      <c r="A2911" s="266">
        <v>35</v>
      </c>
      <c r="B2911" s="124"/>
      <c r="C2911" s="125" t="s">
        <v>696</v>
      </c>
      <c r="D2911" s="119">
        <v>43174</v>
      </c>
      <c r="E2911" s="120" t="s">
        <v>6717</v>
      </c>
      <c r="F2911" s="120" t="s">
        <v>3</v>
      </c>
      <c r="G2911" s="120">
        <v>1605432</v>
      </c>
      <c r="H2911" s="124"/>
      <c r="I2911" s="128" t="s">
        <v>10522</v>
      </c>
      <c r="J2911" s="124"/>
      <c r="K2911" s="124"/>
      <c r="L2911" s="124"/>
      <c r="M2911" s="124"/>
      <c r="N2911" s="213">
        <v>0</v>
      </c>
      <c r="O2911" s="213">
        <v>3035</v>
      </c>
      <c r="P2911" s="124" t="s">
        <v>1315</v>
      </c>
    </row>
    <row r="2912" spans="1:16" ht="76.5">
      <c r="A2912" s="266">
        <v>670</v>
      </c>
      <c r="B2912" s="124"/>
      <c r="C2912" s="125" t="s">
        <v>235</v>
      </c>
      <c r="D2912" s="119">
        <v>43174</v>
      </c>
      <c r="E2912" s="120" t="s">
        <v>6717</v>
      </c>
      <c r="F2912" s="120" t="s">
        <v>3</v>
      </c>
      <c r="G2912" s="120">
        <v>1605432</v>
      </c>
      <c r="H2912" s="124"/>
      <c r="I2912" s="128" t="s">
        <v>10522</v>
      </c>
      <c r="J2912" s="124"/>
      <c r="K2912" s="124"/>
      <c r="L2912" s="124"/>
      <c r="M2912" s="124"/>
      <c r="N2912" s="213">
        <v>0</v>
      </c>
      <c r="O2912" s="213">
        <v>25697.34</v>
      </c>
      <c r="P2912" s="124" t="s">
        <v>1315</v>
      </c>
    </row>
    <row r="2913" spans="1:16" ht="76.5">
      <c r="A2913" s="266">
        <v>6</v>
      </c>
      <c r="B2913" s="124"/>
      <c r="C2913" s="125" t="s">
        <v>689</v>
      </c>
      <c r="D2913" s="119">
        <v>43174</v>
      </c>
      <c r="E2913" s="120" t="s">
        <v>6717</v>
      </c>
      <c r="F2913" s="120" t="s">
        <v>3</v>
      </c>
      <c r="G2913" s="120">
        <v>1605432</v>
      </c>
      <c r="H2913" s="124"/>
      <c r="I2913" s="128" t="s">
        <v>10522</v>
      </c>
      <c r="J2913" s="124"/>
      <c r="K2913" s="124"/>
      <c r="L2913" s="124"/>
      <c r="M2913" s="124"/>
      <c r="N2913" s="213">
        <v>0</v>
      </c>
      <c r="O2913" s="213">
        <v>511.05</v>
      </c>
      <c r="P2913" s="124" t="s">
        <v>1315</v>
      </c>
    </row>
    <row r="2914" spans="1:16" ht="51">
      <c r="A2914" s="266">
        <v>25</v>
      </c>
      <c r="B2914" s="124"/>
      <c r="C2914" s="125" t="s">
        <v>694</v>
      </c>
      <c r="D2914" s="119">
        <v>43174</v>
      </c>
      <c r="E2914" s="120" t="s">
        <v>6718</v>
      </c>
      <c r="F2914" s="120" t="s">
        <v>3</v>
      </c>
      <c r="G2914" s="120">
        <v>1605435</v>
      </c>
      <c r="H2914" s="124"/>
      <c r="I2914" s="128" t="s">
        <v>6719</v>
      </c>
      <c r="J2914" s="124"/>
      <c r="K2914" s="124"/>
      <c r="L2914" s="124"/>
      <c r="M2914" s="124"/>
      <c r="N2914" s="213">
        <v>0</v>
      </c>
      <c r="O2914" s="213">
        <v>101999.81</v>
      </c>
      <c r="P2914" s="124" t="s">
        <v>1315</v>
      </c>
    </row>
    <row r="2915" spans="1:16" ht="51">
      <c r="A2915" s="266">
        <v>25</v>
      </c>
      <c r="B2915" s="124"/>
      <c r="C2915" s="125" t="s">
        <v>694</v>
      </c>
      <c r="D2915" s="119">
        <v>43174</v>
      </c>
      <c r="E2915" s="120" t="s">
        <v>6720</v>
      </c>
      <c r="F2915" s="120" t="s">
        <v>3</v>
      </c>
      <c r="G2915" s="120">
        <v>1605440</v>
      </c>
      <c r="H2915" s="124"/>
      <c r="I2915" s="128" t="s">
        <v>6721</v>
      </c>
      <c r="J2915" s="124"/>
      <c r="K2915" s="124"/>
      <c r="L2915" s="124"/>
      <c r="M2915" s="124"/>
      <c r="N2915" s="213">
        <v>0</v>
      </c>
      <c r="O2915" s="213">
        <v>289293.75</v>
      </c>
      <c r="P2915" s="124" t="s">
        <v>1315</v>
      </c>
    </row>
    <row r="2916" spans="1:16" ht="51">
      <c r="A2916" s="266">
        <v>25</v>
      </c>
      <c r="B2916" s="124"/>
      <c r="C2916" s="125" t="s">
        <v>694</v>
      </c>
      <c r="D2916" s="119">
        <v>43174</v>
      </c>
      <c r="E2916" s="120" t="s">
        <v>6722</v>
      </c>
      <c r="F2916" s="120" t="s">
        <v>3</v>
      </c>
      <c r="G2916" s="120">
        <v>1605441</v>
      </c>
      <c r="H2916" s="124"/>
      <c r="I2916" s="128" t="s">
        <v>6723</v>
      </c>
      <c r="J2916" s="124"/>
      <c r="K2916" s="124"/>
      <c r="L2916" s="124"/>
      <c r="M2916" s="124"/>
      <c r="N2916" s="213">
        <v>0</v>
      </c>
      <c r="O2916" s="213">
        <v>1348.78</v>
      </c>
      <c r="P2916" s="124" t="s">
        <v>1315</v>
      </c>
    </row>
    <row r="2917" spans="1:16" ht="51">
      <c r="A2917" s="266">
        <v>25</v>
      </c>
      <c r="B2917" s="124"/>
      <c r="C2917" s="125" t="s">
        <v>694</v>
      </c>
      <c r="D2917" s="119">
        <v>43174</v>
      </c>
      <c r="E2917" s="120" t="s">
        <v>6724</v>
      </c>
      <c r="F2917" s="120" t="s">
        <v>3</v>
      </c>
      <c r="G2917" s="120">
        <v>1605444</v>
      </c>
      <c r="H2917" s="124"/>
      <c r="I2917" s="128" t="s">
        <v>6725</v>
      </c>
      <c r="J2917" s="124"/>
      <c r="K2917" s="124"/>
      <c r="L2917" s="124"/>
      <c r="M2917" s="124"/>
      <c r="N2917" s="213">
        <v>0</v>
      </c>
      <c r="O2917" s="213">
        <v>105998.77</v>
      </c>
      <c r="P2917" s="124" t="s">
        <v>1315</v>
      </c>
    </row>
    <row r="2918" spans="1:16" ht="63.75">
      <c r="A2918" s="266">
        <v>313</v>
      </c>
      <c r="B2918" s="124"/>
      <c r="C2918" s="125" t="s">
        <v>810</v>
      </c>
      <c r="D2918" s="119">
        <v>43174</v>
      </c>
      <c r="E2918" s="120" t="s">
        <v>6726</v>
      </c>
      <c r="F2918" s="120" t="s">
        <v>3</v>
      </c>
      <c r="G2918" s="120">
        <v>1605479</v>
      </c>
      <c r="H2918" s="124"/>
      <c r="I2918" s="128" t="s">
        <v>6727</v>
      </c>
      <c r="J2918" s="124"/>
      <c r="K2918" s="124"/>
      <c r="L2918" s="124"/>
      <c r="M2918" s="124"/>
      <c r="N2918" s="213">
        <v>0</v>
      </c>
      <c r="O2918" s="213">
        <v>1066.43</v>
      </c>
      <c r="P2918" s="124" t="s">
        <v>1315</v>
      </c>
    </row>
    <row r="2919" spans="1:16" ht="51">
      <c r="A2919" s="266" t="s">
        <v>626</v>
      </c>
      <c r="B2919" s="124"/>
      <c r="C2919" s="125" t="s">
        <v>1234</v>
      </c>
      <c r="D2919" s="119">
        <v>43174</v>
      </c>
      <c r="E2919" s="120" t="s">
        <v>6728</v>
      </c>
      <c r="F2919" s="120" t="s">
        <v>3</v>
      </c>
      <c r="G2919" s="120">
        <v>1605482</v>
      </c>
      <c r="H2919" s="124"/>
      <c r="I2919" s="128" t="s">
        <v>6729</v>
      </c>
      <c r="J2919" s="124"/>
      <c r="K2919" s="124"/>
      <c r="L2919" s="124"/>
      <c r="M2919" s="124"/>
      <c r="N2919" s="213">
        <v>0</v>
      </c>
      <c r="O2919" s="213">
        <v>1211.25</v>
      </c>
      <c r="P2919" s="124" t="s">
        <v>1315</v>
      </c>
    </row>
    <row r="2920" spans="1:16" ht="63.75">
      <c r="A2920" s="266">
        <v>66</v>
      </c>
      <c r="B2920" s="124"/>
      <c r="C2920" s="125" t="s">
        <v>704</v>
      </c>
      <c r="D2920" s="119">
        <v>43174</v>
      </c>
      <c r="E2920" s="120" t="s">
        <v>6730</v>
      </c>
      <c r="F2920" s="120" t="s">
        <v>3</v>
      </c>
      <c r="G2920" s="120">
        <v>1605499</v>
      </c>
      <c r="H2920" s="124"/>
      <c r="I2920" s="128" t="s">
        <v>6731</v>
      </c>
      <c r="J2920" s="124"/>
      <c r="K2920" s="124"/>
      <c r="L2920" s="124"/>
      <c r="M2920" s="124"/>
      <c r="N2920" s="213">
        <v>0</v>
      </c>
      <c r="O2920" s="213">
        <v>503.2</v>
      </c>
      <c r="P2920" s="124" t="s">
        <v>1315</v>
      </c>
    </row>
    <row r="2921" spans="1:16" ht="63.75">
      <c r="A2921" s="266">
        <v>10</v>
      </c>
      <c r="B2921" s="124"/>
      <c r="C2921" s="125" t="s">
        <v>690</v>
      </c>
      <c r="D2921" s="119">
        <v>43174</v>
      </c>
      <c r="E2921" s="120" t="s">
        <v>6732</v>
      </c>
      <c r="F2921" s="120" t="s">
        <v>3</v>
      </c>
      <c r="G2921" s="120">
        <v>1605507</v>
      </c>
      <c r="H2921" s="124"/>
      <c r="I2921" s="128" t="s">
        <v>6733</v>
      </c>
      <c r="J2921" s="124"/>
      <c r="K2921" s="124"/>
      <c r="L2921" s="124"/>
      <c r="M2921" s="124"/>
      <c r="N2921" s="213">
        <v>0</v>
      </c>
      <c r="O2921" s="213">
        <v>14397.75</v>
      </c>
      <c r="P2921" s="124" t="s">
        <v>1315</v>
      </c>
    </row>
    <row r="2922" spans="1:16" ht="51">
      <c r="A2922" s="266" t="s">
        <v>619</v>
      </c>
      <c r="B2922" s="124"/>
      <c r="C2922" s="125" t="s">
        <v>713</v>
      </c>
      <c r="D2922" s="119">
        <v>43174</v>
      </c>
      <c r="E2922" s="120" t="s">
        <v>6734</v>
      </c>
      <c r="F2922" s="120" t="s">
        <v>3</v>
      </c>
      <c r="G2922" s="120">
        <v>1605375</v>
      </c>
      <c r="H2922" s="124"/>
      <c r="I2922" s="128" t="s">
        <v>6735</v>
      </c>
      <c r="J2922" s="124"/>
      <c r="K2922" s="124"/>
      <c r="L2922" s="124"/>
      <c r="M2922" s="124"/>
      <c r="N2922" s="213">
        <v>0</v>
      </c>
      <c r="O2922" s="213">
        <v>5722.85</v>
      </c>
      <c r="P2922" s="124" t="s">
        <v>1315</v>
      </c>
    </row>
    <row r="2923" spans="1:16" ht="51">
      <c r="A2923" s="266">
        <v>130</v>
      </c>
      <c r="B2923" s="124"/>
      <c r="C2923" s="125" t="s">
        <v>727</v>
      </c>
      <c r="D2923" s="119">
        <v>43174</v>
      </c>
      <c r="E2923" s="120" t="s">
        <v>6736</v>
      </c>
      <c r="F2923" s="120" t="s">
        <v>3</v>
      </c>
      <c r="G2923" s="120">
        <v>1605380</v>
      </c>
      <c r="H2923" s="124"/>
      <c r="I2923" s="128" t="s">
        <v>6737</v>
      </c>
      <c r="J2923" s="124"/>
      <c r="K2923" s="124"/>
      <c r="L2923" s="124"/>
      <c r="M2923" s="124"/>
      <c r="N2923" s="213">
        <v>0</v>
      </c>
      <c r="O2923" s="213">
        <v>234</v>
      </c>
      <c r="P2923" s="124" t="s">
        <v>1315</v>
      </c>
    </row>
    <row r="2924" spans="1:16" ht="51">
      <c r="A2924" s="266">
        <v>270</v>
      </c>
      <c r="B2924" s="124"/>
      <c r="C2924" s="125" t="s">
        <v>785</v>
      </c>
      <c r="D2924" s="119">
        <v>43174</v>
      </c>
      <c r="E2924" s="120" t="s">
        <v>6738</v>
      </c>
      <c r="F2924" s="120" t="s">
        <v>3</v>
      </c>
      <c r="G2924" s="120">
        <v>1605389</v>
      </c>
      <c r="H2924" s="124"/>
      <c r="I2924" s="128" t="s">
        <v>6739</v>
      </c>
      <c r="J2924" s="124"/>
      <c r="K2924" s="124"/>
      <c r="L2924" s="124"/>
      <c r="M2924" s="124"/>
      <c r="N2924" s="213">
        <v>0</v>
      </c>
      <c r="O2924" s="213">
        <v>2184.7399999999998</v>
      </c>
      <c r="P2924" s="124" t="s">
        <v>1315</v>
      </c>
    </row>
    <row r="2925" spans="1:16" ht="51">
      <c r="A2925" s="266">
        <v>20</v>
      </c>
      <c r="B2925" s="124"/>
      <c r="C2925" s="125" t="s">
        <v>693</v>
      </c>
      <c r="D2925" s="119">
        <v>43174</v>
      </c>
      <c r="E2925" s="120" t="s">
        <v>6740</v>
      </c>
      <c r="F2925" s="120" t="s">
        <v>3</v>
      </c>
      <c r="G2925" s="120">
        <v>1605393</v>
      </c>
      <c r="H2925" s="124"/>
      <c r="I2925" s="128" t="s">
        <v>6741</v>
      </c>
      <c r="J2925" s="124"/>
      <c r="K2925" s="124"/>
      <c r="L2925" s="124"/>
      <c r="M2925" s="124"/>
      <c r="N2925" s="213">
        <v>0</v>
      </c>
      <c r="O2925" s="213">
        <v>155</v>
      </c>
      <c r="P2925" s="124" t="s">
        <v>1315</v>
      </c>
    </row>
    <row r="2926" spans="1:16" ht="63.75">
      <c r="A2926" s="266">
        <v>163</v>
      </c>
      <c r="B2926" s="124"/>
      <c r="C2926" s="125" t="s">
        <v>748</v>
      </c>
      <c r="D2926" s="119">
        <v>43174</v>
      </c>
      <c r="E2926" s="120" t="s">
        <v>6742</v>
      </c>
      <c r="F2926" s="120" t="s">
        <v>3</v>
      </c>
      <c r="G2926" s="120">
        <v>1605396</v>
      </c>
      <c r="H2926" s="124"/>
      <c r="I2926" s="128" t="s">
        <v>6743</v>
      </c>
      <c r="J2926" s="124"/>
      <c r="K2926" s="124"/>
      <c r="L2926" s="124"/>
      <c r="M2926" s="124"/>
      <c r="N2926" s="213">
        <v>0</v>
      </c>
      <c r="O2926" s="213">
        <v>69.97</v>
      </c>
      <c r="P2926" s="124" t="s">
        <v>1315</v>
      </c>
    </row>
    <row r="2927" spans="1:16" ht="63.75">
      <c r="A2927" s="266" t="s">
        <v>619</v>
      </c>
      <c r="B2927" s="124"/>
      <c r="C2927" s="125" t="s">
        <v>713</v>
      </c>
      <c r="D2927" s="119">
        <v>43174</v>
      </c>
      <c r="E2927" s="120" t="s">
        <v>6744</v>
      </c>
      <c r="F2927" s="120" t="s">
        <v>3</v>
      </c>
      <c r="G2927" s="120">
        <v>1605459</v>
      </c>
      <c r="H2927" s="124"/>
      <c r="I2927" s="128" t="s">
        <v>6745</v>
      </c>
      <c r="J2927" s="124"/>
      <c r="K2927" s="124"/>
      <c r="L2927" s="124"/>
      <c r="M2927" s="124"/>
      <c r="N2927" s="213">
        <v>0</v>
      </c>
      <c r="O2927" s="213">
        <v>6428.14</v>
      </c>
      <c r="P2927" s="124" t="s">
        <v>1315</v>
      </c>
    </row>
    <row r="2928" spans="1:16" ht="38.25">
      <c r="A2928" s="266">
        <v>212</v>
      </c>
      <c r="B2928" s="124"/>
      <c r="C2928" s="125" t="s">
        <v>761</v>
      </c>
      <c r="D2928" s="119">
        <v>43174</v>
      </c>
      <c r="E2928" s="120" t="s">
        <v>6746</v>
      </c>
      <c r="F2928" s="120" t="s">
        <v>3</v>
      </c>
      <c r="G2928" s="120">
        <v>1605464</v>
      </c>
      <c r="H2928" s="124"/>
      <c r="I2928" s="128" t="s">
        <v>6747</v>
      </c>
      <c r="J2928" s="124"/>
      <c r="K2928" s="124"/>
      <c r="L2928" s="124"/>
      <c r="M2928" s="124"/>
      <c r="N2928" s="213">
        <v>0</v>
      </c>
      <c r="O2928" s="213">
        <v>245.31</v>
      </c>
      <c r="P2928" s="124" t="s">
        <v>1315</v>
      </c>
    </row>
    <row r="2929" spans="1:16" ht="63.75">
      <c r="A2929" s="266">
        <v>512</v>
      </c>
      <c r="B2929" s="124"/>
      <c r="C2929" s="125" t="s">
        <v>840</v>
      </c>
      <c r="D2929" s="119">
        <v>43174</v>
      </c>
      <c r="E2929" s="120" t="s">
        <v>6748</v>
      </c>
      <c r="F2929" s="120" t="s">
        <v>3</v>
      </c>
      <c r="G2929" s="120">
        <v>1605467</v>
      </c>
      <c r="H2929" s="124"/>
      <c r="I2929" s="128" t="s">
        <v>6749</v>
      </c>
      <c r="J2929" s="124"/>
      <c r="K2929" s="124"/>
      <c r="L2929" s="124"/>
      <c r="M2929" s="124"/>
      <c r="N2929" s="213">
        <v>0</v>
      </c>
      <c r="O2929" s="213">
        <v>25</v>
      </c>
      <c r="P2929" s="124" t="s">
        <v>1315</v>
      </c>
    </row>
    <row r="2930" spans="1:16" ht="51">
      <c r="A2930" s="266" t="s">
        <v>619</v>
      </c>
      <c r="B2930" s="124"/>
      <c r="C2930" s="125" t="s">
        <v>713</v>
      </c>
      <c r="D2930" s="119">
        <v>43174</v>
      </c>
      <c r="E2930" s="120" t="s">
        <v>6750</v>
      </c>
      <c r="F2930" s="120" t="s">
        <v>3</v>
      </c>
      <c r="G2930" s="120">
        <v>1605468</v>
      </c>
      <c r="H2930" s="124"/>
      <c r="I2930" s="128" t="s">
        <v>6751</v>
      </c>
      <c r="J2930" s="124"/>
      <c r="K2930" s="124"/>
      <c r="L2930" s="124"/>
      <c r="M2930" s="124"/>
      <c r="N2930" s="213">
        <v>0</v>
      </c>
      <c r="O2930" s="213">
        <v>6.42</v>
      </c>
      <c r="P2930" s="124" t="s">
        <v>1315</v>
      </c>
    </row>
    <row r="2931" spans="1:16" ht="51">
      <c r="A2931" s="266" t="s">
        <v>619</v>
      </c>
      <c r="B2931" s="124"/>
      <c r="C2931" s="125" t="s">
        <v>713</v>
      </c>
      <c r="D2931" s="119">
        <v>43174</v>
      </c>
      <c r="E2931" s="120" t="s">
        <v>6752</v>
      </c>
      <c r="F2931" s="120" t="s">
        <v>3</v>
      </c>
      <c r="G2931" s="120">
        <v>1605469</v>
      </c>
      <c r="H2931" s="124"/>
      <c r="I2931" s="128" t="s">
        <v>6753</v>
      </c>
      <c r="J2931" s="124"/>
      <c r="K2931" s="124"/>
      <c r="L2931" s="124"/>
      <c r="M2931" s="124"/>
      <c r="N2931" s="213">
        <v>0</v>
      </c>
      <c r="O2931" s="213">
        <v>487.77</v>
      </c>
      <c r="P2931" s="124" t="s">
        <v>1315</v>
      </c>
    </row>
    <row r="2932" spans="1:16" ht="51">
      <c r="A2932" s="266" t="s">
        <v>619</v>
      </c>
      <c r="B2932" s="124"/>
      <c r="C2932" s="125" t="s">
        <v>713</v>
      </c>
      <c r="D2932" s="119">
        <v>43174</v>
      </c>
      <c r="E2932" s="120" t="s">
        <v>6754</v>
      </c>
      <c r="F2932" s="120" t="s">
        <v>3</v>
      </c>
      <c r="G2932" s="120">
        <v>1605470</v>
      </c>
      <c r="H2932" s="124"/>
      <c r="I2932" s="128" t="s">
        <v>6755</v>
      </c>
      <c r="J2932" s="124"/>
      <c r="K2932" s="124"/>
      <c r="L2932" s="124"/>
      <c r="M2932" s="124"/>
      <c r="N2932" s="213">
        <v>0</v>
      </c>
      <c r="O2932" s="213">
        <v>620.57000000000005</v>
      </c>
      <c r="P2932" s="124" t="s">
        <v>1315</v>
      </c>
    </row>
    <row r="2933" spans="1:16" ht="51">
      <c r="A2933" s="266" t="s">
        <v>619</v>
      </c>
      <c r="B2933" s="124"/>
      <c r="C2933" s="125" t="s">
        <v>713</v>
      </c>
      <c r="D2933" s="119">
        <v>43174</v>
      </c>
      <c r="E2933" s="120" t="s">
        <v>6756</v>
      </c>
      <c r="F2933" s="120" t="s">
        <v>3</v>
      </c>
      <c r="G2933" s="120">
        <v>1605472</v>
      </c>
      <c r="H2933" s="124"/>
      <c r="I2933" s="128" t="s">
        <v>6757</v>
      </c>
      <c r="J2933" s="124"/>
      <c r="K2933" s="124"/>
      <c r="L2933" s="124"/>
      <c r="M2933" s="124"/>
      <c r="N2933" s="213">
        <v>0</v>
      </c>
      <c r="O2933" s="213">
        <v>932.22</v>
      </c>
      <c r="P2933" s="124" t="s">
        <v>1315</v>
      </c>
    </row>
    <row r="2934" spans="1:16" ht="51">
      <c r="A2934" s="266" t="s">
        <v>619</v>
      </c>
      <c r="B2934" s="124"/>
      <c r="C2934" s="125" t="s">
        <v>713</v>
      </c>
      <c r="D2934" s="119">
        <v>43174</v>
      </c>
      <c r="E2934" s="120" t="s">
        <v>6758</v>
      </c>
      <c r="F2934" s="120" t="s">
        <v>3</v>
      </c>
      <c r="G2934" s="120">
        <v>1605473</v>
      </c>
      <c r="H2934" s="124"/>
      <c r="I2934" s="128" t="s">
        <v>6759</v>
      </c>
      <c r="J2934" s="124"/>
      <c r="K2934" s="124"/>
      <c r="L2934" s="124"/>
      <c r="M2934" s="124"/>
      <c r="N2934" s="213">
        <v>0</v>
      </c>
      <c r="O2934" s="213">
        <v>1072.83</v>
      </c>
      <c r="P2934" s="124" t="s">
        <v>1315</v>
      </c>
    </row>
    <row r="2935" spans="1:16" ht="51">
      <c r="A2935" s="266" t="s">
        <v>619</v>
      </c>
      <c r="B2935" s="124"/>
      <c r="C2935" s="125" t="s">
        <v>713</v>
      </c>
      <c r="D2935" s="119">
        <v>43174</v>
      </c>
      <c r="E2935" s="120" t="s">
        <v>6760</v>
      </c>
      <c r="F2935" s="120" t="s">
        <v>3</v>
      </c>
      <c r="G2935" s="120">
        <v>1605475</v>
      </c>
      <c r="H2935" s="124"/>
      <c r="I2935" s="128" t="s">
        <v>6761</v>
      </c>
      <c r="J2935" s="124"/>
      <c r="K2935" s="124"/>
      <c r="L2935" s="124"/>
      <c r="M2935" s="124"/>
      <c r="N2935" s="213">
        <v>0</v>
      </c>
      <c r="O2935" s="213">
        <v>12000</v>
      </c>
      <c r="P2935" s="124" t="s">
        <v>1315</v>
      </c>
    </row>
    <row r="2936" spans="1:16" ht="51">
      <c r="A2936" s="266">
        <v>580</v>
      </c>
      <c r="B2936" s="124"/>
      <c r="C2936" s="125" t="s">
        <v>217</v>
      </c>
      <c r="D2936" s="119">
        <v>43174</v>
      </c>
      <c r="E2936" s="120" t="s">
        <v>6762</v>
      </c>
      <c r="F2936" s="120" t="s">
        <v>3</v>
      </c>
      <c r="G2936" s="120">
        <v>1605493</v>
      </c>
      <c r="H2936" s="124"/>
      <c r="I2936" s="128" t="s">
        <v>6763</v>
      </c>
      <c r="J2936" s="124"/>
      <c r="K2936" s="124"/>
      <c r="L2936" s="124"/>
      <c r="M2936" s="124"/>
      <c r="N2936" s="213">
        <v>0</v>
      </c>
      <c r="O2936" s="213">
        <v>60</v>
      </c>
      <c r="P2936" s="124" t="s">
        <v>1315</v>
      </c>
    </row>
    <row r="2937" spans="1:16" ht="51">
      <c r="A2937" s="266" t="s">
        <v>619</v>
      </c>
      <c r="B2937" s="124"/>
      <c r="C2937" s="125" t="s">
        <v>713</v>
      </c>
      <c r="D2937" s="119">
        <v>43174</v>
      </c>
      <c r="E2937" s="120" t="s">
        <v>6764</v>
      </c>
      <c r="F2937" s="120" t="s">
        <v>3</v>
      </c>
      <c r="G2937" s="120">
        <v>1605496</v>
      </c>
      <c r="H2937" s="124"/>
      <c r="I2937" s="128" t="s">
        <v>6765</v>
      </c>
      <c r="J2937" s="124"/>
      <c r="K2937" s="124"/>
      <c r="L2937" s="124"/>
      <c r="M2937" s="124"/>
      <c r="N2937" s="213">
        <v>0</v>
      </c>
      <c r="O2937" s="213">
        <v>2947.56</v>
      </c>
      <c r="P2937" s="124" t="s">
        <v>1315</v>
      </c>
    </row>
    <row r="2938" spans="1:16" ht="51">
      <c r="A2938" s="266" t="s">
        <v>619</v>
      </c>
      <c r="B2938" s="124"/>
      <c r="C2938" s="125" t="s">
        <v>713</v>
      </c>
      <c r="D2938" s="119">
        <v>43174</v>
      </c>
      <c r="E2938" s="120" t="s">
        <v>6766</v>
      </c>
      <c r="F2938" s="120" t="s">
        <v>3</v>
      </c>
      <c r="G2938" s="120">
        <v>1605516</v>
      </c>
      <c r="H2938" s="124"/>
      <c r="I2938" s="128" t="s">
        <v>6767</v>
      </c>
      <c r="J2938" s="124"/>
      <c r="K2938" s="124"/>
      <c r="L2938" s="124"/>
      <c r="M2938" s="124"/>
      <c r="N2938" s="213">
        <v>0</v>
      </c>
      <c r="O2938" s="213">
        <v>140</v>
      </c>
      <c r="P2938" s="124" t="s">
        <v>1315</v>
      </c>
    </row>
    <row r="2939" spans="1:16" ht="51">
      <c r="A2939" s="266" t="s">
        <v>619</v>
      </c>
      <c r="B2939" s="124"/>
      <c r="C2939" s="125" t="s">
        <v>713</v>
      </c>
      <c r="D2939" s="119">
        <v>43174</v>
      </c>
      <c r="E2939" s="120" t="s">
        <v>6768</v>
      </c>
      <c r="F2939" s="120" t="s">
        <v>3</v>
      </c>
      <c r="G2939" s="120">
        <v>1605519</v>
      </c>
      <c r="H2939" s="124"/>
      <c r="I2939" s="128" t="s">
        <v>6769</v>
      </c>
      <c r="J2939" s="124"/>
      <c r="K2939" s="124"/>
      <c r="L2939" s="124"/>
      <c r="M2939" s="124"/>
      <c r="N2939" s="213">
        <v>0</v>
      </c>
      <c r="O2939" s="213">
        <v>140</v>
      </c>
      <c r="P2939" s="124" t="s">
        <v>1315</v>
      </c>
    </row>
    <row r="2940" spans="1:16" ht="51">
      <c r="A2940" s="266">
        <v>212</v>
      </c>
      <c r="B2940" s="124"/>
      <c r="C2940" s="125" t="s">
        <v>761</v>
      </c>
      <c r="D2940" s="119">
        <v>43174</v>
      </c>
      <c r="E2940" s="120" t="s">
        <v>6770</v>
      </c>
      <c r="F2940" s="120" t="s">
        <v>3</v>
      </c>
      <c r="G2940" s="120">
        <v>1605543</v>
      </c>
      <c r="H2940" s="124"/>
      <c r="I2940" s="128" t="s">
        <v>6771</v>
      </c>
      <c r="J2940" s="124"/>
      <c r="K2940" s="124"/>
      <c r="L2940" s="124"/>
      <c r="M2940" s="124"/>
      <c r="N2940" s="213">
        <v>0</v>
      </c>
      <c r="O2940" s="213">
        <v>318.89999999999998</v>
      </c>
      <c r="P2940" s="124" t="s">
        <v>1315</v>
      </c>
    </row>
    <row r="2941" spans="1:16" ht="38.25">
      <c r="A2941" s="266">
        <v>20</v>
      </c>
      <c r="B2941" s="124"/>
      <c r="C2941" s="125" t="s">
        <v>693</v>
      </c>
      <c r="D2941" s="119">
        <v>43174</v>
      </c>
      <c r="E2941" s="120" t="s">
        <v>6772</v>
      </c>
      <c r="F2941" s="120" t="s">
        <v>3</v>
      </c>
      <c r="G2941" s="120">
        <v>1605545</v>
      </c>
      <c r="H2941" s="124"/>
      <c r="I2941" s="128" t="s">
        <v>6773</v>
      </c>
      <c r="J2941" s="124"/>
      <c r="K2941" s="124"/>
      <c r="L2941" s="124"/>
      <c r="M2941" s="124"/>
      <c r="N2941" s="213">
        <v>0</v>
      </c>
      <c r="O2941" s="213">
        <v>34.74</v>
      </c>
      <c r="P2941" s="124" t="s">
        <v>1315</v>
      </c>
    </row>
    <row r="2942" spans="1:16" ht="38.25">
      <c r="A2942" s="266">
        <v>86</v>
      </c>
      <c r="B2942" s="124"/>
      <c r="C2942" s="125" t="s">
        <v>710</v>
      </c>
      <c r="D2942" s="119">
        <v>43174</v>
      </c>
      <c r="E2942" s="120" t="s">
        <v>6774</v>
      </c>
      <c r="F2942" s="120" t="s">
        <v>3</v>
      </c>
      <c r="G2942" s="120">
        <v>1605551</v>
      </c>
      <c r="H2942" s="124"/>
      <c r="I2942" s="128" t="s">
        <v>6775</v>
      </c>
      <c r="J2942" s="124"/>
      <c r="K2942" s="124"/>
      <c r="L2942" s="124"/>
      <c r="M2942" s="124"/>
      <c r="N2942" s="213">
        <v>0</v>
      </c>
      <c r="O2942" s="213">
        <v>414.2</v>
      </c>
      <c r="P2942" s="124" t="s">
        <v>1315</v>
      </c>
    </row>
    <row r="2943" spans="1:16" ht="51">
      <c r="A2943" s="266">
        <v>86</v>
      </c>
      <c r="B2943" s="124"/>
      <c r="C2943" s="125" t="s">
        <v>710</v>
      </c>
      <c r="D2943" s="119">
        <v>43174</v>
      </c>
      <c r="E2943" s="120" t="s">
        <v>6776</v>
      </c>
      <c r="F2943" s="120" t="s">
        <v>3</v>
      </c>
      <c r="G2943" s="120">
        <v>1605553</v>
      </c>
      <c r="H2943" s="124"/>
      <c r="I2943" s="128" t="s">
        <v>6777</v>
      </c>
      <c r="J2943" s="124"/>
      <c r="K2943" s="124"/>
      <c r="L2943" s="124"/>
      <c r="M2943" s="124"/>
      <c r="N2943" s="213">
        <v>0</v>
      </c>
      <c r="O2943" s="213">
        <v>300</v>
      </c>
      <c r="P2943" s="124" t="s">
        <v>1315</v>
      </c>
    </row>
    <row r="2944" spans="1:16" ht="38.25">
      <c r="A2944" s="266">
        <v>86</v>
      </c>
      <c r="B2944" s="124"/>
      <c r="C2944" s="125" t="s">
        <v>710</v>
      </c>
      <c r="D2944" s="119">
        <v>43174</v>
      </c>
      <c r="E2944" s="120" t="s">
        <v>6778</v>
      </c>
      <c r="F2944" s="120" t="s">
        <v>3</v>
      </c>
      <c r="G2944" s="120">
        <v>1605554</v>
      </c>
      <c r="H2944" s="124"/>
      <c r="I2944" s="128" t="s">
        <v>6775</v>
      </c>
      <c r="J2944" s="124"/>
      <c r="K2944" s="124"/>
      <c r="L2944" s="124"/>
      <c r="M2944" s="124"/>
      <c r="N2944" s="213">
        <v>0</v>
      </c>
      <c r="O2944" s="213">
        <v>30</v>
      </c>
      <c r="P2944" s="124" t="s">
        <v>1315</v>
      </c>
    </row>
    <row r="2945" spans="1:16" ht="51">
      <c r="A2945" s="266">
        <v>132</v>
      </c>
      <c r="B2945" s="124"/>
      <c r="C2945" s="125" t="s">
        <v>728</v>
      </c>
      <c r="D2945" s="119">
        <v>43174</v>
      </c>
      <c r="E2945" s="120" t="s">
        <v>6779</v>
      </c>
      <c r="F2945" s="120" t="s">
        <v>3</v>
      </c>
      <c r="G2945" s="120">
        <v>1605572</v>
      </c>
      <c r="H2945" s="124"/>
      <c r="I2945" s="128" t="s">
        <v>6780</v>
      </c>
      <c r="J2945" s="124"/>
      <c r="K2945" s="124"/>
      <c r="L2945" s="124"/>
      <c r="M2945" s="124"/>
      <c r="N2945" s="213">
        <v>0</v>
      </c>
      <c r="O2945" s="213">
        <v>310</v>
      </c>
      <c r="P2945" s="124" t="s">
        <v>1315</v>
      </c>
    </row>
    <row r="2946" spans="1:16" ht="51">
      <c r="A2946" s="266">
        <v>513</v>
      </c>
      <c r="B2946" s="124"/>
      <c r="C2946" s="125" t="s">
        <v>201</v>
      </c>
      <c r="D2946" s="119">
        <v>43174</v>
      </c>
      <c r="E2946" s="120" t="s">
        <v>6781</v>
      </c>
      <c r="F2946" s="120" t="s">
        <v>3</v>
      </c>
      <c r="G2946" s="120">
        <v>1605596</v>
      </c>
      <c r="H2946" s="124"/>
      <c r="I2946" s="128" t="s">
        <v>6782</v>
      </c>
      <c r="J2946" s="124"/>
      <c r="K2946" s="124"/>
      <c r="L2946" s="124"/>
      <c r="M2946" s="124"/>
      <c r="N2946" s="213">
        <v>0</v>
      </c>
      <c r="O2946" s="213">
        <v>16.330000000000002</v>
      </c>
      <c r="P2946" s="124" t="s">
        <v>6020</v>
      </c>
    </row>
    <row r="2947" spans="1:16" ht="51">
      <c r="A2947" s="266" t="s">
        <v>619</v>
      </c>
      <c r="B2947" s="124"/>
      <c r="C2947" s="125" t="s">
        <v>713</v>
      </c>
      <c r="D2947" s="119">
        <v>43174</v>
      </c>
      <c r="E2947" s="120" t="s">
        <v>6783</v>
      </c>
      <c r="F2947" s="120" t="s">
        <v>3</v>
      </c>
      <c r="G2947" s="120">
        <v>1605599</v>
      </c>
      <c r="H2947" s="124"/>
      <c r="I2947" s="128" t="s">
        <v>6784</v>
      </c>
      <c r="J2947" s="124"/>
      <c r="K2947" s="124"/>
      <c r="L2947" s="124"/>
      <c r="M2947" s="124"/>
      <c r="N2947" s="213">
        <v>0</v>
      </c>
      <c r="O2947" s="213">
        <v>5713.94</v>
      </c>
      <c r="P2947" s="124" t="s">
        <v>1315</v>
      </c>
    </row>
    <row r="2948" spans="1:16" ht="51">
      <c r="A2948" s="266" t="s">
        <v>619</v>
      </c>
      <c r="B2948" s="124"/>
      <c r="C2948" s="125" t="s">
        <v>713</v>
      </c>
      <c r="D2948" s="119">
        <v>43174</v>
      </c>
      <c r="E2948" s="120" t="s">
        <v>6785</v>
      </c>
      <c r="F2948" s="120" t="s">
        <v>3</v>
      </c>
      <c r="G2948" s="120">
        <v>1605619</v>
      </c>
      <c r="H2948" s="124"/>
      <c r="I2948" s="128" t="s">
        <v>6786</v>
      </c>
      <c r="J2948" s="124"/>
      <c r="K2948" s="124"/>
      <c r="L2948" s="124"/>
      <c r="M2948" s="124"/>
      <c r="N2948" s="213">
        <v>0</v>
      </c>
      <c r="O2948" s="213">
        <v>8057.19</v>
      </c>
      <c r="P2948" s="124" t="s">
        <v>1315</v>
      </c>
    </row>
    <row r="2949" spans="1:16" ht="63.75">
      <c r="A2949" s="266">
        <v>48</v>
      </c>
      <c r="B2949" s="124"/>
      <c r="C2949" s="125" t="s">
        <v>700</v>
      </c>
      <c r="D2949" s="119">
        <v>43174</v>
      </c>
      <c r="E2949" s="120" t="s">
        <v>6787</v>
      </c>
      <c r="F2949" s="120" t="s">
        <v>3</v>
      </c>
      <c r="G2949" s="120">
        <v>1605633</v>
      </c>
      <c r="H2949" s="124"/>
      <c r="I2949" s="128" t="s">
        <v>6788</v>
      </c>
      <c r="J2949" s="124"/>
      <c r="K2949" s="124"/>
      <c r="L2949" s="124"/>
      <c r="M2949" s="124"/>
      <c r="N2949" s="213">
        <v>0</v>
      </c>
      <c r="O2949" s="213">
        <v>53</v>
      </c>
      <c r="P2949" s="124" t="s">
        <v>1315</v>
      </c>
    </row>
    <row r="2950" spans="1:16" ht="51">
      <c r="A2950" s="266">
        <v>342</v>
      </c>
      <c r="B2950" s="124"/>
      <c r="C2950" s="125" t="s">
        <v>816</v>
      </c>
      <c r="D2950" s="119">
        <v>43174</v>
      </c>
      <c r="E2950" s="120" t="s">
        <v>6789</v>
      </c>
      <c r="F2950" s="120" t="s">
        <v>3</v>
      </c>
      <c r="G2950" s="120">
        <v>1605637</v>
      </c>
      <c r="H2950" s="124"/>
      <c r="I2950" s="128" t="s">
        <v>6790</v>
      </c>
      <c r="J2950" s="124"/>
      <c r="K2950" s="124"/>
      <c r="L2950" s="124"/>
      <c r="M2950" s="124"/>
      <c r="N2950" s="213">
        <v>0</v>
      </c>
      <c r="O2950" s="213">
        <v>2125</v>
      </c>
      <c r="P2950" s="124" t="s">
        <v>1315</v>
      </c>
    </row>
    <row r="2951" spans="1:16" ht="63.75">
      <c r="A2951" s="266">
        <v>660</v>
      </c>
      <c r="B2951" s="124"/>
      <c r="C2951" s="125" t="s">
        <v>233</v>
      </c>
      <c r="D2951" s="119">
        <v>43175</v>
      </c>
      <c r="E2951" s="120" t="s">
        <v>6791</v>
      </c>
      <c r="F2951" s="120" t="s">
        <v>3</v>
      </c>
      <c r="G2951" s="120">
        <v>1605782</v>
      </c>
      <c r="H2951" s="124"/>
      <c r="I2951" s="128" t="s">
        <v>6792</v>
      </c>
      <c r="J2951" s="124"/>
      <c r="K2951" s="124"/>
      <c r="L2951" s="124"/>
      <c r="M2951" s="124"/>
      <c r="N2951" s="213">
        <v>0</v>
      </c>
      <c r="O2951" s="213">
        <v>806.6</v>
      </c>
      <c r="P2951" s="124" t="s">
        <v>6020</v>
      </c>
    </row>
    <row r="2952" spans="1:16" ht="63.75">
      <c r="A2952" s="266">
        <v>660</v>
      </c>
      <c r="B2952" s="124"/>
      <c r="C2952" s="125" t="s">
        <v>233</v>
      </c>
      <c r="D2952" s="119">
        <v>43175</v>
      </c>
      <c r="E2952" s="120" t="s">
        <v>6793</v>
      </c>
      <c r="F2952" s="120" t="s">
        <v>3</v>
      </c>
      <c r="G2952" s="120">
        <v>1605786</v>
      </c>
      <c r="H2952" s="124"/>
      <c r="I2952" s="128" t="s">
        <v>6794</v>
      </c>
      <c r="J2952" s="124"/>
      <c r="K2952" s="124"/>
      <c r="L2952" s="124"/>
      <c r="M2952" s="124"/>
      <c r="N2952" s="213">
        <v>0</v>
      </c>
      <c r="O2952" s="213">
        <v>1842</v>
      </c>
      <c r="P2952" s="124" t="s">
        <v>1315</v>
      </c>
    </row>
    <row r="2953" spans="1:16" ht="63.75">
      <c r="A2953" s="266">
        <v>340</v>
      </c>
      <c r="B2953" s="124"/>
      <c r="C2953" s="125" t="s">
        <v>814</v>
      </c>
      <c r="D2953" s="119">
        <v>43175</v>
      </c>
      <c r="E2953" s="120" t="s">
        <v>6795</v>
      </c>
      <c r="F2953" s="120" t="s">
        <v>3</v>
      </c>
      <c r="G2953" s="120">
        <v>1605866</v>
      </c>
      <c r="H2953" s="124"/>
      <c r="I2953" s="128" t="s">
        <v>6796</v>
      </c>
      <c r="J2953" s="124"/>
      <c r="K2953" s="124"/>
      <c r="L2953" s="124"/>
      <c r="M2953" s="124"/>
      <c r="N2953" s="213">
        <v>0</v>
      </c>
      <c r="O2953" s="213">
        <v>95</v>
      </c>
      <c r="P2953" s="124" t="s">
        <v>1315</v>
      </c>
    </row>
    <row r="2954" spans="1:16" ht="63.75">
      <c r="A2954" s="266">
        <v>87</v>
      </c>
      <c r="B2954" s="124"/>
      <c r="C2954" s="125" t="s">
        <v>711</v>
      </c>
      <c r="D2954" s="119">
        <v>43175</v>
      </c>
      <c r="E2954" s="120" t="s">
        <v>6797</v>
      </c>
      <c r="F2954" s="120" t="s">
        <v>3</v>
      </c>
      <c r="G2954" s="120">
        <v>1605885</v>
      </c>
      <c r="H2954" s="124"/>
      <c r="I2954" s="128" t="s">
        <v>6798</v>
      </c>
      <c r="J2954" s="124"/>
      <c r="K2954" s="124"/>
      <c r="L2954" s="124"/>
      <c r="M2954" s="124"/>
      <c r="N2954" s="213">
        <v>0</v>
      </c>
      <c r="O2954" s="213">
        <v>1802.45</v>
      </c>
      <c r="P2954" s="124" t="s">
        <v>1315</v>
      </c>
    </row>
    <row r="2955" spans="1:16" ht="51">
      <c r="A2955" s="266">
        <v>46</v>
      </c>
      <c r="B2955" s="124"/>
      <c r="C2955" s="125" t="s">
        <v>698</v>
      </c>
      <c r="D2955" s="119">
        <v>43175</v>
      </c>
      <c r="E2955" s="120" t="s">
        <v>6799</v>
      </c>
      <c r="F2955" s="120" t="s">
        <v>3</v>
      </c>
      <c r="G2955" s="120">
        <v>1605905</v>
      </c>
      <c r="H2955" s="124"/>
      <c r="I2955" s="128" t="s">
        <v>6800</v>
      </c>
      <c r="J2955" s="124"/>
      <c r="K2955" s="124"/>
      <c r="L2955" s="124"/>
      <c r="M2955" s="124"/>
      <c r="N2955" s="213">
        <v>0</v>
      </c>
      <c r="O2955" s="213">
        <v>2473179.5499999998</v>
      </c>
      <c r="P2955" s="124" t="s">
        <v>1315</v>
      </c>
    </row>
    <row r="2956" spans="1:16" ht="51">
      <c r="A2956" s="266">
        <v>46</v>
      </c>
      <c r="B2956" s="124"/>
      <c r="C2956" s="125" t="s">
        <v>698</v>
      </c>
      <c r="D2956" s="119">
        <v>43175</v>
      </c>
      <c r="E2956" s="120" t="s">
        <v>6801</v>
      </c>
      <c r="F2956" s="120" t="s">
        <v>3</v>
      </c>
      <c r="G2956" s="120">
        <v>1605907</v>
      </c>
      <c r="H2956" s="124"/>
      <c r="I2956" s="128" t="s">
        <v>6802</v>
      </c>
      <c r="J2956" s="124"/>
      <c r="K2956" s="124"/>
      <c r="L2956" s="124"/>
      <c r="M2956" s="124"/>
      <c r="N2956" s="213">
        <v>0</v>
      </c>
      <c r="O2956" s="213">
        <v>50404.98</v>
      </c>
      <c r="P2956" s="124" t="s">
        <v>1315</v>
      </c>
    </row>
    <row r="2957" spans="1:16" ht="51">
      <c r="A2957" s="266">
        <v>203</v>
      </c>
      <c r="B2957" s="124"/>
      <c r="C2957" s="125" t="s">
        <v>757</v>
      </c>
      <c r="D2957" s="119">
        <v>43175</v>
      </c>
      <c r="E2957" s="120" t="s">
        <v>6803</v>
      </c>
      <c r="F2957" s="120" t="s">
        <v>3</v>
      </c>
      <c r="G2957" s="120">
        <v>1605772</v>
      </c>
      <c r="H2957" s="124"/>
      <c r="I2957" s="128" t="s">
        <v>6804</v>
      </c>
      <c r="J2957" s="124"/>
      <c r="K2957" s="124"/>
      <c r="L2957" s="124"/>
      <c r="M2957" s="124"/>
      <c r="N2957" s="213">
        <v>0</v>
      </c>
      <c r="O2957" s="213">
        <v>0.01</v>
      </c>
      <c r="P2957" s="124" t="s">
        <v>6020</v>
      </c>
    </row>
    <row r="2958" spans="1:16" ht="51">
      <c r="A2958" s="266">
        <v>20</v>
      </c>
      <c r="B2958" s="124"/>
      <c r="C2958" s="125" t="s">
        <v>693</v>
      </c>
      <c r="D2958" s="119">
        <v>43175</v>
      </c>
      <c r="E2958" s="120" t="s">
        <v>6805</v>
      </c>
      <c r="F2958" s="120" t="s">
        <v>3</v>
      </c>
      <c r="G2958" s="120">
        <v>1605781</v>
      </c>
      <c r="H2958" s="124"/>
      <c r="I2958" s="128" t="s">
        <v>6806</v>
      </c>
      <c r="J2958" s="124"/>
      <c r="K2958" s="124"/>
      <c r="L2958" s="124"/>
      <c r="M2958" s="124"/>
      <c r="N2958" s="213">
        <v>0</v>
      </c>
      <c r="O2958" s="213">
        <v>270</v>
      </c>
      <c r="P2958" s="124" t="s">
        <v>1315</v>
      </c>
    </row>
    <row r="2959" spans="1:16" ht="51">
      <c r="A2959" s="266">
        <v>20</v>
      </c>
      <c r="B2959" s="124"/>
      <c r="C2959" s="125" t="s">
        <v>693</v>
      </c>
      <c r="D2959" s="119">
        <v>43175</v>
      </c>
      <c r="E2959" s="120" t="s">
        <v>6807</v>
      </c>
      <c r="F2959" s="120" t="s">
        <v>3</v>
      </c>
      <c r="G2959" s="120">
        <v>1605783</v>
      </c>
      <c r="H2959" s="124"/>
      <c r="I2959" s="128" t="s">
        <v>6808</v>
      </c>
      <c r="J2959" s="124"/>
      <c r="K2959" s="124"/>
      <c r="L2959" s="124"/>
      <c r="M2959" s="124"/>
      <c r="N2959" s="213">
        <v>0</v>
      </c>
      <c r="O2959" s="213">
        <v>31</v>
      </c>
      <c r="P2959" s="124" t="s">
        <v>1315</v>
      </c>
    </row>
    <row r="2960" spans="1:16" ht="51">
      <c r="A2960" s="266" t="s">
        <v>619</v>
      </c>
      <c r="B2960" s="124"/>
      <c r="C2960" s="125" t="s">
        <v>713</v>
      </c>
      <c r="D2960" s="119">
        <v>43175</v>
      </c>
      <c r="E2960" s="120" t="s">
        <v>6809</v>
      </c>
      <c r="F2960" s="120" t="s">
        <v>3</v>
      </c>
      <c r="G2960" s="120">
        <v>1605789</v>
      </c>
      <c r="H2960" s="124"/>
      <c r="I2960" s="128" t="s">
        <v>6810</v>
      </c>
      <c r="J2960" s="124"/>
      <c r="K2960" s="124"/>
      <c r="L2960" s="124"/>
      <c r="M2960" s="124"/>
      <c r="N2960" s="213">
        <v>0</v>
      </c>
      <c r="O2960" s="213">
        <v>4249.51</v>
      </c>
      <c r="P2960" s="124" t="s">
        <v>1315</v>
      </c>
    </row>
    <row r="2961" spans="1:16" ht="51">
      <c r="A2961" s="266">
        <v>20</v>
      </c>
      <c r="B2961" s="124"/>
      <c r="C2961" s="125" t="s">
        <v>693</v>
      </c>
      <c r="D2961" s="119">
        <v>43175</v>
      </c>
      <c r="E2961" s="120" t="s">
        <v>6811</v>
      </c>
      <c r="F2961" s="120" t="s">
        <v>3</v>
      </c>
      <c r="G2961" s="120">
        <v>1605828</v>
      </c>
      <c r="H2961" s="124"/>
      <c r="I2961" s="128" t="s">
        <v>6812</v>
      </c>
      <c r="J2961" s="124"/>
      <c r="K2961" s="124"/>
      <c r="L2961" s="124"/>
      <c r="M2961" s="124"/>
      <c r="N2961" s="213">
        <v>0</v>
      </c>
      <c r="O2961" s="213">
        <v>17.3</v>
      </c>
      <c r="P2961" s="124" t="s">
        <v>1315</v>
      </c>
    </row>
    <row r="2962" spans="1:16" ht="51">
      <c r="A2962" s="266" t="s">
        <v>619</v>
      </c>
      <c r="B2962" s="124"/>
      <c r="C2962" s="125" t="s">
        <v>713</v>
      </c>
      <c r="D2962" s="119">
        <v>43175</v>
      </c>
      <c r="E2962" s="120" t="s">
        <v>6813</v>
      </c>
      <c r="F2962" s="120" t="s">
        <v>3</v>
      </c>
      <c r="G2962" s="120">
        <v>1605847</v>
      </c>
      <c r="H2962" s="124"/>
      <c r="I2962" s="128" t="s">
        <v>6814</v>
      </c>
      <c r="J2962" s="124"/>
      <c r="K2962" s="124"/>
      <c r="L2962" s="124"/>
      <c r="M2962" s="124"/>
      <c r="N2962" s="213">
        <v>0</v>
      </c>
      <c r="O2962" s="213">
        <v>4682.28</v>
      </c>
      <c r="P2962" s="124" t="s">
        <v>1315</v>
      </c>
    </row>
    <row r="2963" spans="1:16" ht="51">
      <c r="A2963" s="266" t="s">
        <v>619</v>
      </c>
      <c r="B2963" s="124"/>
      <c r="C2963" s="125" t="s">
        <v>713</v>
      </c>
      <c r="D2963" s="119">
        <v>43175</v>
      </c>
      <c r="E2963" s="120" t="s">
        <v>6815</v>
      </c>
      <c r="F2963" s="120" t="s">
        <v>3</v>
      </c>
      <c r="G2963" s="120">
        <v>1605850</v>
      </c>
      <c r="H2963" s="124"/>
      <c r="I2963" s="128" t="s">
        <v>6816</v>
      </c>
      <c r="J2963" s="124"/>
      <c r="K2963" s="124"/>
      <c r="L2963" s="124"/>
      <c r="M2963" s="124"/>
      <c r="N2963" s="213">
        <v>0</v>
      </c>
      <c r="O2963" s="213">
        <v>31881.5</v>
      </c>
      <c r="P2963" s="124" t="s">
        <v>1315</v>
      </c>
    </row>
    <row r="2964" spans="1:16" ht="51">
      <c r="A2964" s="266" t="s">
        <v>619</v>
      </c>
      <c r="B2964" s="124"/>
      <c r="C2964" s="125" t="s">
        <v>713</v>
      </c>
      <c r="D2964" s="119">
        <v>43175</v>
      </c>
      <c r="E2964" s="120" t="s">
        <v>6817</v>
      </c>
      <c r="F2964" s="120" t="s">
        <v>3</v>
      </c>
      <c r="G2964" s="120">
        <v>1605865</v>
      </c>
      <c r="H2964" s="124"/>
      <c r="I2964" s="128" t="s">
        <v>6818</v>
      </c>
      <c r="J2964" s="124"/>
      <c r="K2964" s="124"/>
      <c r="L2964" s="124"/>
      <c r="M2964" s="124"/>
      <c r="N2964" s="213">
        <v>0</v>
      </c>
      <c r="O2964" s="213">
        <v>1</v>
      </c>
      <c r="P2964" s="124" t="s">
        <v>1315</v>
      </c>
    </row>
    <row r="2965" spans="1:16" ht="63.75">
      <c r="A2965" s="266" t="s">
        <v>619</v>
      </c>
      <c r="B2965" s="124"/>
      <c r="C2965" s="125" t="s">
        <v>713</v>
      </c>
      <c r="D2965" s="119">
        <v>43175</v>
      </c>
      <c r="E2965" s="120" t="s">
        <v>6819</v>
      </c>
      <c r="F2965" s="120" t="s">
        <v>3</v>
      </c>
      <c r="G2965" s="120">
        <v>1605915</v>
      </c>
      <c r="H2965" s="124"/>
      <c r="I2965" s="128" t="s">
        <v>6820</v>
      </c>
      <c r="J2965" s="124"/>
      <c r="K2965" s="124"/>
      <c r="L2965" s="124"/>
      <c r="M2965" s="124"/>
      <c r="N2965" s="213">
        <v>0</v>
      </c>
      <c r="O2965" s="213">
        <v>7800.45</v>
      </c>
      <c r="P2965" s="124" t="s">
        <v>1315</v>
      </c>
    </row>
    <row r="2966" spans="1:16" ht="38.25">
      <c r="A2966" s="266">
        <v>212</v>
      </c>
      <c r="B2966" s="124"/>
      <c r="C2966" s="125" t="s">
        <v>761</v>
      </c>
      <c r="D2966" s="119">
        <v>43175</v>
      </c>
      <c r="E2966" s="120" t="s">
        <v>6821</v>
      </c>
      <c r="F2966" s="120" t="s">
        <v>3</v>
      </c>
      <c r="G2966" s="120">
        <v>1605929</v>
      </c>
      <c r="H2966" s="124"/>
      <c r="I2966" s="128" t="s">
        <v>6822</v>
      </c>
      <c r="J2966" s="124"/>
      <c r="K2966" s="124"/>
      <c r="L2966" s="124"/>
      <c r="M2966" s="124"/>
      <c r="N2966" s="213">
        <v>0</v>
      </c>
      <c r="O2966" s="213">
        <v>144.30000000000001</v>
      </c>
      <c r="P2966" s="124" t="s">
        <v>1315</v>
      </c>
    </row>
    <row r="2967" spans="1:16" ht="51">
      <c r="A2967" s="266" t="s">
        <v>619</v>
      </c>
      <c r="B2967" s="124"/>
      <c r="C2967" s="125" t="s">
        <v>713</v>
      </c>
      <c r="D2967" s="119">
        <v>43175</v>
      </c>
      <c r="E2967" s="120" t="s">
        <v>6823</v>
      </c>
      <c r="F2967" s="120" t="s">
        <v>3</v>
      </c>
      <c r="G2967" s="120">
        <v>1605933</v>
      </c>
      <c r="H2967" s="124"/>
      <c r="I2967" s="128" t="s">
        <v>6824</v>
      </c>
      <c r="J2967" s="124"/>
      <c r="K2967" s="124"/>
      <c r="L2967" s="124"/>
      <c r="M2967" s="124"/>
      <c r="N2967" s="213">
        <v>0</v>
      </c>
      <c r="O2967" s="213">
        <v>313.97000000000003</v>
      </c>
      <c r="P2967" s="124" t="s">
        <v>1315</v>
      </c>
    </row>
    <row r="2968" spans="1:16" ht="51">
      <c r="A2968" s="266">
        <v>574</v>
      </c>
      <c r="B2968" s="124"/>
      <c r="C2968" s="125" t="s">
        <v>850</v>
      </c>
      <c r="D2968" s="119">
        <v>43175</v>
      </c>
      <c r="E2968" s="120" t="s">
        <v>6825</v>
      </c>
      <c r="F2968" s="120" t="s">
        <v>3</v>
      </c>
      <c r="G2968" s="120">
        <v>1605955</v>
      </c>
      <c r="H2968" s="124"/>
      <c r="I2968" s="128" t="s">
        <v>6826</v>
      </c>
      <c r="J2968" s="124"/>
      <c r="K2968" s="124"/>
      <c r="L2968" s="124"/>
      <c r="M2968" s="124"/>
      <c r="N2968" s="213">
        <v>0</v>
      </c>
      <c r="O2968" s="213">
        <v>2</v>
      </c>
      <c r="P2968" s="124" t="s">
        <v>1315</v>
      </c>
    </row>
    <row r="2969" spans="1:16" ht="51">
      <c r="A2969" s="266">
        <v>46</v>
      </c>
      <c r="B2969" s="124"/>
      <c r="C2969" s="125" t="s">
        <v>698</v>
      </c>
      <c r="D2969" s="119">
        <v>43175</v>
      </c>
      <c r="E2969" s="120" t="s">
        <v>6827</v>
      </c>
      <c r="F2969" s="120" t="s">
        <v>3</v>
      </c>
      <c r="G2969" s="120">
        <v>1605959</v>
      </c>
      <c r="H2969" s="124"/>
      <c r="I2969" s="128" t="s">
        <v>6828</v>
      </c>
      <c r="J2969" s="124"/>
      <c r="K2969" s="124"/>
      <c r="L2969" s="124"/>
      <c r="M2969" s="124"/>
      <c r="N2969" s="213">
        <v>0</v>
      </c>
      <c r="O2969" s="213">
        <v>371</v>
      </c>
      <c r="P2969" s="124" t="s">
        <v>1315</v>
      </c>
    </row>
    <row r="2970" spans="1:16" ht="63.75">
      <c r="A2970" s="266" t="s">
        <v>619</v>
      </c>
      <c r="B2970" s="124"/>
      <c r="C2970" s="125" t="s">
        <v>713</v>
      </c>
      <c r="D2970" s="119">
        <v>43175</v>
      </c>
      <c r="E2970" s="120" t="s">
        <v>6829</v>
      </c>
      <c r="F2970" s="120" t="s">
        <v>3</v>
      </c>
      <c r="G2970" s="120">
        <v>1605981</v>
      </c>
      <c r="H2970" s="124"/>
      <c r="I2970" s="128" t="s">
        <v>6830</v>
      </c>
      <c r="J2970" s="124"/>
      <c r="K2970" s="124"/>
      <c r="L2970" s="124"/>
      <c r="M2970" s="124"/>
      <c r="N2970" s="213">
        <v>0</v>
      </c>
      <c r="O2970" s="213">
        <v>34.5</v>
      </c>
      <c r="P2970" s="124" t="s">
        <v>1315</v>
      </c>
    </row>
    <row r="2971" spans="1:16" ht="63.75">
      <c r="A2971" s="266" t="s">
        <v>619</v>
      </c>
      <c r="B2971" s="124"/>
      <c r="C2971" s="125" t="s">
        <v>713</v>
      </c>
      <c r="D2971" s="119">
        <v>43175</v>
      </c>
      <c r="E2971" s="120" t="s">
        <v>6831</v>
      </c>
      <c r="F2971" s="120" t="s">
        <v>3</v>
      </c>
      <c r="G2971" s="120">
        <v>1605983</v>
      </c>
      <c r="H2971" s="124"/>
      <c r="I2971" s="128" t="s">
        <v>6832</v>
      </c>
      <c r="J2971" s="124"/>
      <c r="K2971" s="124"/>
      <c r="L2971" s="124"/>
      <c r="M2971" s="124"/>
      <c r="N2971" s="213">
        <v>0</v>
      </c>
      <c r="O2971" s="213">
        <v>14</v>
      </c>
      <c r="P2971" s="124" t="s">
        <v>1315</v>
      </c>
    </row>
    <row r="2972" spans="1:16" ht="63.75">
      <c r="A2972" s="266" t="s">
        <v>619</v>
      </c>
      <c r="B2972" s="124"/>
      <c r="C2972" s="125" t="s">
        <v>713</v>
      </c>
      <c r="D2972" s="119">
        <v>43175</v>
      </c>
      <c r="E2972" s="120" t="s">
        <v>6833</v>
      </c>
      <c r="F2972" s="120" t="s">
        <v>3</v>
      </c>
      <c r="G2972" s="120">
        <v>1605984</v>
      </c>
      <c r="H2972" s="124"/>
      <c r="I2972" s="128" t="s">
        <v>6834</v>
      </c>
      <c r="J2972" s="124"/>
      <c r="K2972" s="124"/>
      <c r="L2972" s="124"/>
      <c r="M2972" s="124"/>
      <c r="N2972" s="213">
        <v>0</v>
      </c>
      <c r="O2972" s="213">
        <v>8.6999999999999993</v>
      </c>
      <c r="P2972" s="124" t="s">
        <v>1315</v>
      </c>
    </row>
    <row r="2973" spans="1:16" ht="51">
      <c r="A2973" s="266">
        <v>224</v>
      </c>
      <c r="B2973" s="124"/>
      <c r="C2973" s="125" t="s">
        <v>120</v>
      </c>
      <c r="D2973" s="119">
        <v>43175</v>
      </c>
      <c r="E2973" s="120" t="s">
        <v>6835</v>
      </c>
      <c r="F2973" s="120" t="s">
        <v>3</v>
      </c>
      <c r="G2973" s="120">
        <v>1605985</v>
      </c>
      <c r="H2973" s="124"/>
      <c r="I2973" s="128" t="s">
        <v>6836</v>
      </c>
      <c r="J2973" s="124"/>
      <c r="K2973" s="124"/>
      <c r="L2973" s="124"/>
      <c r="M2973" s="124"/>
      <c r="N2973" s="213">
        <v>0</v>
      </c>
      <c r="O2973" s="213">
        <v>300</v>
      </c>
      <c r="P2973" s="124" t="s">
        <v>1315</v>
      </c>
    </row>
    <row r="2974" spans="1:16" ht="63.75">
      <c r="A2974" s="266" t="s">
        <v>619</v>
      </c>
      <c r="B2974" s="124"/>
      <c r="C2974" s="125" t="s">
        <v>713</v>
      </c>
      <c r="D2974" s="119">
        <v>43175</v>
      </c>
      <c r="E2974" s="120" t="s">
        <v>6837</v>
      </c>
      <c r="F2974" s="120" t="s">
        <v>3</v>
      </c>
      <c r="G2974" s="120">
        <v>1605986</v>
      </c>
      <c r="H2974" s="124"/>
      <c r="I2974" s="128" t="s">
        <v>6838</v>
      </c>
      <c r="J2974" s="124"/>
      <c r="K2974" s="124"/>
      <c r="L2974" s="124"/>
      <c r="M2974" s="124"/>
      <c r="N2974" s="213">
        <v>0</v>
      </c>
      <c r="O2974" s="213">
        <v>353.7</v>
      </c>
      <c r="P2974" s="124" t="s">
        <v>1315</v>
      </c>
    </row>
    <row r="2975" spans="1:16" ht="63.75">
      <c r="A2975" s="266" t="s">
        <v>619</v>
      </c>
      <c r="B2975" s="124"/>
      <c r="C2975" s="125" t="s">
        <v>713</v>
      </c>
      <c r="D2975" s="119">
        <v>43175</v>
      </c>
      <c r="E2975" s="120" t="s">
        <v>6839</v>
      </c>
      <c r="F2975" s="120" t="s">
        <v>3</v>
      </c>
      <c r="G2975" s="120">
        <v>1605987</v>
      </c>
      <c r="H2975" s="124"/>
      <c r="I2975" s="128" t="s">
        <v>6840</v>
      </c>
      <c r="J2975" s="124"/>
      <c r="K2975" s="124"/>
      <c r="L2975" s="124"/>
      <c r="M2975" s="124"/>
      <c r="N2975" s="213">
        <v>0</v>
      </c>
      <c r="O2975" s="213">
        <v>356</v>
      </c>
      <c r="P2975" s="124" t="s">
        <v>1315</v>
      </c>
    </row>
    <row r="2976" spans="1:16" ht="51">
      <c r="A2976" s="266">
        <v>224</v>
      </c>
      <c r="B2976" s="124"/>
      <c r="C2976" s="125" t="s">
        <v>120</v>
      </c>
      <c r="D2976" s="119">
        <v>43175</v>
      </c>
      <c r="E2976" s="120" t="s">
        <v>6841</v>
      </c>
      <c r="F2976" s="120" t="s">
        <v>3</v>
      </c>
      <c r="G2976" s="120">
        <v>1606001</v>
      </c>
      <c r="H2976" s="124"/>
      <c r="I2976" s="128" t="s">
        <v>6842</v>
      </c>
      <c r="J2976" s="124"/>
      <c r="K2976" s="124"/>
      <c r="L2976" s="124"/>
      <c r="M2976" s="124"/>
      <c r="N2976" s="213">
        <v>0</v>
      </c>
      <c r="O2976" s="213">
        <v>50</v>
      </c>
      <c r="P2976" s="124" t="s">
        <v>1315</v>
      </c>
    </row>
    <row r="2977" spans="1:16" ht="51">
      <c r="A2977" s="266">
        <v>86</v>
      </c>
      <c r="B2977" s="124"/>
      <c r="C2977" s="125" t="s">
        <v>710</v>
      </c>
      <c r="D2977" s="119">
        <v>43175</v>
      </c>
      <c r="E2977" s="120" t="s">
        <v>6843</v>
      </c>
      <c r="F2977" s="120" t="s">
        <v>3</v>
      </c>
      <c r="G2977" s="120">
        <v>1606017</v>
      </c>
      <c r="H2977" s="124"/>
      <c r="I2977" s="128" t="s">
        <v>6844</v>
      </c>
      <c r="J2977" s="124"/>
      <c r="K2977" s="124"/>
      <c r="L2977" s="124"/>
      <c r="M2977" s="124"/>
      <c r="N2977" s="213">
        <v>0</v>
      </c>
      <c r="O2977" s="213">
        <v>9.7799999999999994</v>
      </c>
      <c r="P2977" s="124" t="s">
        <v>1315</v>
      </c>
    </row>
    <row r="2978" spans="1:16" ht="51">
      <c r="A2978" s="266" t="s">
        <v>619</v>
      </c>
      <c r="B2978" s="124"/>
      <c r="C2978" s="125" t="s">
        <v>713</v>
      </c>
      <c r="D2978" s="119">
        <v>43175</v>
      </c>
      <c r="E2978" s="120" t="s">
        <v>6845</v>
      </c>
      <c r="F2978" s="120" t="s">
        <v>3</v>
      </c>
      <c r="G2978" s="120">
        <v>1606069</v>
      </c>
      <c r="H2978" s="124"/>
      <c r="I2978" s="128" t="s">
        <v>6846</v>
      </c>
      <c r="J2978" s="124"/>
      <c r="K2978" s="124"/>
      <c r="L2978" s="124"/>
      <c r="M2978" s="124"/>
      <c r="N2978" s="213">
        <v>0</v>
      </c>
      <c r="O2978" s="213">
        <v>500</v>
      </c>
      <c r="P2978" s="124" t="s">
        <v>1315</v>
      </c>
    </row>
    <row r="2979" spans="1:16" ht="38.25">
      <c r="A2979" s="266">
        <v>342</v>
      </c>
      <c r="B2979" s="124"/>
      <c r="C2979" s="125" t="s">
        <v>816</v>
      </c>
      <c r="D2979" s="119">
        <v>43175</v>
      </c>
      <c r="E2979" s="120" t="s">
        <v>6847</v>
      </c>
      <c r="F2979" s="120" t="s">
        <v>3</v>
      </c>
      <c r="G2979" s="120">
        <v>1606085</v>
      </c>
      <c r="H2979" s="124"/>
      <c r="I2979" s="128" t="s">
        <v>6848</v>
      </c>
      <c r="J2979" s="124"/>
      <c r="K2979" s="124"/>
      <c r="L2979" s="124"/>
      <c r="M2979" s="124"/>
      <c r="N2979" s="213">
        <v>0</v>
      </c>
      <c r="O2979" s="213">
        <v>129.9</v>
      </c>
      <c r="P2979" s="124" t="s">
        <v>1315</v>
      </c>
    </row>
    <row r="2980" spans="1:16" ht="38.25">
      <c r="A2980" s="266">
        <v>342</v>
      </c>
      <c r="B2980" s="124"/>
      <c r="C2980" s="125" t="s">
        <v>816</v>
      </c>
      <c r="D2980" s="119">
        <v>43175</v>
      </c>
      <c r="E2980" s="120" t="s">
        <v>6849</v>
      </c>
      <c r="F2980" s="120" t="s">
        <v>3</v>
      </c>
      <c r="G2980" s="120">
        <v>1606089</v>
      </c>
      <c r="H2980" s="124"/>
      <c r="I2980" s="128" t="s">
        <v>6850</v>
      </c>
      <c r="J2980" s="124"/>
      <c r="K2980" s="124"/>
      <c r="L2980" s="124"/>
      <c r="M2980" s="124"/>
      <c r="N2980" s="213">
        <v>0</v>
      </c>
      <c r="O2980" s="213">
        <v>129.9</v>
      </c>
      <c r="P2980" s="124" t="s">
        <v>1315</v>
      </c>
    </row>
    <row r="2981" spans="1:16" ht="51">
      <c r="A2981" s="266">
        <v>70</v>
      </c>
      <c r="B2981" s="124"/>
      <c r="C2981" s="125" t="s">
        <v>705</v>
      </c>
      <c r="D2981" s="119">
        <v>43175</v>
      </c>
      <c r="E2981" s="120" t="s">
        <v>6851</v>
      </c>
      <c r="F2981" s="120" t="s">
        <v>3</v>
      </c>
      <c r="G2981" s="120">
        <v>1606121</v>
      </c>
      <c r="H2981" s="124"/>
      <c r="I2981" s="128" t="s">
        <v>6852</v>
      </c>
      <c r="J2981" s="124"/>
      <c r="K2981" s="124"/>
      <c r="L2981" s="124"/>
      <c r="M2981" s="124"/>
      <c r="N2981" s="213">
        <v>0</v>
      </c>
      <c r="O2981" s="213">
        <v>20.18</v>
      </c>
      <c r="P2981" s="124" t="s">
        <v>1315</v>
      </c>
    </row>
    <row r="2982" spans="1:16" ht="51">
      <c r="A2982" s="266">
        <v>47</v>
      </c>
      <c r="B2982" s="124"/>
      <c r="C2982" s="125" t="s">
        <v>699</v>
      </c>
      <c r="D2982" s="119">
        <v>43178</v>
      </c>
      <c r="E2982" s="120" t="s">
        <v>6853</v>
      </c>
      <c r="F2982" s="120" t="s">
        <v>3</v>
      </c>
      <c r="G2982" s="120">
        <v>1606310</v>
      </c>
      <c r="H2982" s="124"/>
      <c r="I2982" s="128" t="s">
        <v>6854</v>
      </c>
      <c r="J2982" s="124"/>
      <c r="K2982" s="124"/>
      <c r="L2982" s="124"/>
      <c r="M2982" s="124"/>
      <c r="N2982" s="213">
        <v>0</v>
      </c>
      <c r="O2982" s="213">
        <v>142000</v>
      </c>
      <c r="P2982" s="124" t="s">
        <v>1315</v>
      </c>
    </row>
    <row r="2983" spans="1:16" ht="51">
      <c r="A2983" s="266">
        <v>47</v>
      </c>
      <c r="B2983" s="124"/>
      <c r="C2983" s="125" t="s">
        <v>699</v>
      </c>
      <c r="D2983" s="119">
        <v>43178</v>
      </c>
      <c r="E2983" s="120" t="s">
        <v>6855</v>
      </c>
      <c r="F2983" s="120" t="s">
        <v>3</v>
      </c>
      <c r="G2983" s="120">
        <v>1606312</v>
      </c>
      <c r="H2983" s="124"/>
      <c r="I2983" s="128" t="s">
        <v>6856</v>
      </c>
      <c r="J2983" s="124"/>
      <c r="K2983" s="124"/>
      <c r="L2983" s="124"/>
      <c r="M2983" s="124"/>
      <c r="N2983" s="213">
        <v>0</v>
      </c>
      <c r="O2983" s="213">
        <v>71000</v>
      </c>
      <c r="P2983" s="124" t="s">
        <v>1315</v>
      </c>
    </row>
    <row r="2984" spans="1:16" ht="51">
      <c r="A2984" s="266">
        <v>47</v>
      </c>
      <c r="B2984" s="124"/>
      <c r="C2984" s="125" t="s">
        <v>699</v>
      </c>
      <c r="D2984" s="119">
        <v>43178</v>
      </c>
      <c r="E2984" s="120" t="s">
        <v>6857</v>
      </c>
      <c r="F2984" s="120" t="s">
        <v>3</v>
      </c>
      <c r="G2984" s="120">
        <v>1606315</v>
      </c>
      <c r="H2984" s="124"/>
      <c r="I2984" s="128" t="s">
        <v>6858</v>
      </c>
      <c r="J2984" s="124"/>
      <c r="K2984" s="124"/>
      <c r="L2984" s="124"/>
      <c r="M2984" s="124"/>
      <c r="N2984" s="213">
        <v>0</v>
      </c>
      <c r="O2984" s="213">
        <v>71000</v>
      </c>
      <c r="P2984" s="124" t="s">
        <v>1315</v>
      </c>
    </row>
    <row r="2985" spans="1:16" ht="51">
      <c r="A2985" s="266">
        <v>47</v>
      </c>
      <c r="B2985" s="124"/>
      <c r="C2985" s="125" t="s">
        <v>699</v>
      </c>
      <c r="D2985" s="119">
        <v>43178</v>
      </c>
      <c r="E2985" s="120" t="s">
        <v>6859</v>
      </c>
      <c r="F2985" s="120" t="s">
        <v>3</v>
      </c>
      <c r="G2985" s="120">
        <v>1606317</v>
      </c>
      <c r="H2985" s="124"/>
      <c r="I2985" s="128" t="s">
        <v>6860</v>
      </c>
      <c r="J2985" s="124"/>
      <c r="K2985" s="124"/>
      <c r="L2985" s="124"/>
      <c r="M2985" s="124"/>
      <c r="N2985" s="213">
        <v>0</v>
      </c>
      <c r="O2985" s="213">
        <v>142000</v>
      </c>
      <c r="P2985" s="124" t="s">
        <v>1315</v>
      </c>
    </row>
    <row r="2986" spans="1:16" ht="51">
      <c r="A2986" s="266">
        <v>47</v>
      </c>
      <c r="B2986" s="124"/>
      <c r="C2986" s="125" t="s">
        <v>699</v>
      </c>
      <c r="D2986" s="119">
        <v>43178</v>
      </c>
      <c r="E2986" s="120" t="s">
        <v>6861</v>
      </c>
      <c r="F2986" s="120" t="s">
        <v>3</v>
      </c>
      <c r="G2986" s="120">
        <v>1606319</v>
      </c>
      <c r="H2986" s="124"/>
      <c r="I2986" s="128" t="s">
        <v>6862</v>
      </c>
      <c r="J2986" s="124"/>
      <c r="K2986" s="124"/>
      <c r="L2986" s="124"/>
      <c r="M2986" s="124"/>
      <c r="N2986" s="213">
        <v>0</v>
      </c>
      <c r="O2986" s="213">
        <v>142000</v>
      </c>
      <c r="P2986" s="124" t="s">
        <v>1315</v>
      </c>
    </row>
    <row r="2987" spans="1:16" ht="51">
      <c r="A2987" s="266">
        <v>47</v>
      </c>
      <c r="B2987" s="124"/>
      <c r="C2987" s="125" t="s">
        <v>699</v>
      </c>
      <c r="D2987" s="119">
        <v>43178</v>
      </c>
      <c r="E2987" s="120" t="s">
        <v>6863</v>
      </c>
      <c r="F2987" s="120" t="s">
        <v>3</v>
      </c>
      <c r="G2987" s="120">
        <v>1606320</v>
      </c>
      <c r="H2987" s="124"/>
      <c r="I2987" s="128" t="s">
        <v>6864</v>
      </c>
      <c r="J2987" s="124"/>
      <c r="K2987" s="124"/>
      <c r="L2987" s="124"/>
      <c r="M2987" s="124"/>
      <c r="N2987" s="213">
        <v>0</v>
      </c>
      <c r="O2987" s="213">
        <v>71000</v>
      </c>
      <c r="P2987" s="124" t="s">
        <v>1315</v>
      </c>
    </row>
    <row r="2988" spans="1:16" ht="51">
      <c r="A2988" s="266">
        <v>47</v>
      </c>
      <c r="B2988" s="124"/>
      <c r="C2988" s="125" t="s">
        <v>699</v>
      </c>
      <c r="D2988" s="119">
        <v>43178</v>
      </c>
      <c r="E2988" s="120" t="s">
        <v>6865</v>
      </c>
      <c r="F2988" s="120" t="s">
        <v>3</v>
      </c>
      <c r="G2988" s="120">
        <v>1606321</v>
      </c>
      <c r="H2988" s="124"/>
      <c r="I2988" s="128" t="s">
        <v>6866</v>
      </c>
      <c r="J2988" s="124"/>
      <c r="K2988" s="124"/>
      <c r="L2988" s="124"/>
      <c r="M2988" s="124"/>
      <c r="N2988" s="213">
        <v>0</v>
      </c>
      <c r="O2988" s="213">
        <v>142000</v>
      </c>
      <c r="P2988" s="124" t="s">
        <v>1315</v>
      </c>
    </row>
    <row r="2989" spans="1:16" ht="63.75">
      <c r="A2989" s="266">
        <v>299</v>
      </c>
      <c r="B2989" s="124"/>
      <c r="C2989" s="125" t="s">
        <v>798</v>
      </c>
      <c r="D2989" s="119">
        <v>43178</v>
      </c>
      <c r="E2989" s="120" t="s">
        <v>6867</v>
      </c>
      <c r="F2989" s="120" t="s">
        <v>3</v>
      </c>
      <c r="G2989" s="120">
        <v>1606343</v>
      </c>
      <c r="H2989" s="124"/>
      <c r="I2989" s="128" t="s">
        <v>6868</v>
      </c>
      <c r="J2989" s="124"/>
      <c r="K2989" s="124"/>
      <c r="L2989" s="124"/>
      <c r="M2989" s="124"/>
      <c r="N2989" s="213">
        <v>0</v>
      </c>
      <c r="O2989" s="213">
        <v>675000</v>
      </c>
      <c r="P2989" s="124" t="s">
        <v>1315</v>
      </c>
    </row>
    <row r="2990" spans="1:16" ht="51">
      <c r="A2990" s="266">
        <v>46</v>
      </c>
      <c r="B2990" s="124"/>
      <c r="C2990" s="125" t="s">
        <v>698</v>
      </c>
      <c r="D2990" s="119">
        <v>43178</v>
      </c>
      <c r="E2990" s="120" t="s">
        <v>6869</v>
      </c>
      <c r="F2990" s="120" t="s">
        <v>3</v>
      </c>
      <c r="G2990" s="120">
        <v>1606368</v>
      </c>
      <c r="H2990" s="124"/>
      <c r="I2990" s="128" t="s">
        <v>6870</v>
      </c>
      <c r="J2990" s="124"/>
      <c r="K2990" s="124"/>
      <c r="L2990" s="124"/>
      <c r="M2990" s="124"/>
      <c r="N2990" s="213">
        <v>0</v>
      </c>
      <c r="O2990" s="213">
        <v>700000</v>
      </c>
      <c r="P2990" s="124" t="s">
        <v>1315</v>
      </c>
    </row>
    <row r="2991" spans="1:16" ht="51">
      <c r="A2991" s="266">
        <v>20</v>
      </c>
      <c r="B2991" s="124"/>
      <c r="C2991" s="125" t="s">
        <v>693</v>
      </c>
      <c r="D2991" s="119">
        <v>43178</v>
      </c>
      <c r="E2991" s="120" t="s">
        <v>6871</v>
      </c>
      <c r="F2991" s="120" t="s">
        <v>3</v>
      </c>
      <c r="G2991" s="120">
        <v>1606391</v>
      </c>
      <c r="H2991" s="124"/>
      <c r="I2991" s="128" t="s">
        <v>6872</v>
      </c>
      <c r="J2991" s="124"/>
      <c r="K2991" s="124"/>
      <c r="L2991" s="124"/>
      <c r="M2991" s="124"/>
      <c r="N2991" s="213">
        <v>0</v>
      </c>
      <c r="O2991" s="213">
        <v>948111.54</v>
      </c>
      <c r="P2991" s="124" t="s">
        <v>1315</v>
      </c>
    </row>
    <row r="2992" spans="1:16" ht="51">
      <c r="A2992" s="266" t="s">
        <v>619</v>
      </c>
      <c r="B2992" s="124"/>
      <c r="C2992" s="125" t="s">
        <v>713</v>
      </c>
      <c r="D2992" s="119">
        <v>43178</v>
      </c>
      <c r="E2992" s="120" t="s">
        <v>6873</v>
      </c>
      <c r="F2992" s="120" t="s">
        <v>3</v>
      </c>
      <c r="G2992" s="120">
        <v>1606275</v>
      </c>
      <c r="H2992" s="124"/>
      <c r="I2992" s="128" t="s">
        <v>6874</v>
      </c>
      <c r="J2992" s="124"/>
      <c r="K2992" s="124"/>
      <c r="L2992" s="124"/>
      <c r="M2992" s="124"/>
      <c r="N2992" s="213">
        <v>0</v>
      </c>
      <c r="O2992" s="213">
        <v>159.31</v>
      </c>
      <c r="P2992" s="124" t="s">
        <v>1315</v>
      </c>
    </row>
    <row r="2993" spans="1:16" ht="51">
      <c r="A2993" s="266">
        <v>292</v>
      </c>
      <c r="B2993" s="124"/>
      <c r="C2993" s="125" t="s">
        <v>152</v>
      </c>
      <c r="D2993" s="119">
        <v>43178</v>
      </c>
      <c r="E2993" s="120" t="s">
        <v>6875</v>
      </c>
      <c r="F2993" s="120" t="s">
        <v>3</v>
      </c>
      <c r="G2993" s="120">
        <v>1606344</v>
      </c>
      <c r="H2993" s="124"/>
      <c r="I2993" s="128" t="s">
        <v>6876</v>
      </c>
      <c r="J2993" s="124"/>
      <c r="K2993" s="124"/>
      <c r="L2993" s="124"/>
      <c r="M2993" s="124"/>
      <c r="N2993" s="213">
        <v>0</v>
      </c>
      <c r="O2993" s="213">
        <v>2071.7600000000002</v>
      </c>
      <c r="P2993" s="124" t="s">
        <v>1315</v>
      </c>
    </row>
    <row r="2994" spans="1:16" ht="51">
      <c r="A2994" s="266" t="s">
        <v>619</v>
      </c>
      <c r="B2994" s="124"/>
      <c r="C2994" s="125" t="s">
        <v>713</v>
      </c>
      <c r="D2994" s="119">
        <v>43178</v>
      </c>
      <c r="E2994" s="120" t="s">
        <v>6877</v>
      </c>
      <c r="F2994" s="120" t="s">
        <v>3</v>
      </c>
      <c r="G2994" s="120">
        <v>1606348</v>
      </c>
      <c r="H2994" s="124"/>
      <c r="I2994" s="128" t="s">
        <v>6878</v>
      </c>
      <c r="J2994" s="124"/>
      <c r="K2994" s="124"/>
      <c r="L2994" s="124"/>
      <c r="M2994" s="124"/>
      <c r="N2994" s="213">
        <v>0</v>
      </c>
      <c r="O2994" s="213">
        <v>140.94</v>
      </c>
      <c r="P2994" s="124" t="s">
        <v>1315</v>
      </c>
    </row>
    <row r="2995" spans="1:16" ht="51">
      <c r="A2995" s="266" t="s">
        <v>619</v>
      </c>
      <c r="B2995" s="124"/>
      <c r="C2995" s="125" t="s">
        <v>713</v>
      </c>
      <c r="D2995" s="119">
        <v>43178</v>
      </c>
      <c r="E2995" s="120" t="s">
        <v>6880</v>
      </c>
      <c r="F2995" s="120" t="s">
        <v>3</v>
      </c>
      <c r="G2995" s="120">
        <v>1606367</v>
      </c>
      <c r="H2995" s="124"/>
      <c r="I2995" s="128" t="s">
        <v>6881</v>
      </c>
      <c r="J2995" s="124"/>
      <c r="K2995" s="124"/>
      <c r="L2995" s="124"/>
      <c r="M2995" s="124"/>
      <c r="N2995" s="213">
        <v>0</v>
      </c>
      <c r="O2995" s="213">
        <v>50</v>
      </c>
      <c r="P2995" s="124" t="s">
        <v>1315</v>
      </c>
    </row>
    <row r="2996" spans="1:16" ht="51">
      <c r="A2996" s="266" t="s">
        <v>619</v>
      </c>
      <c r="B2996" s="124"/>
      <c r="C2996" s="125" t="s">
        <v>713</v>
      </c>
      <c r="D2996" s="119">
        <v>43178</v>
      </c>
      <c r="E2996" s="120" t="s">
        <v>6882</v>
      </c>
      <c r="F2996" s="120" t="s">
        <v>3</v>
      </c>
      <c r="G2996" s="120">
        <v>1606407</v>
      </c>
      <c r="H2996" s="124"/>
      <c r="I2996" s="128" t="s">
        <v>5834</v>
      </c>
      <c r="J2996" s="124"/>
      <c r="K2996" s="124"/>
      <c r="L2996" s="124"/>
      <c r="M2996" s="124"/>
      <c r="N2996" s="213">
        <v>0</v>
      </c>
      <c r="O2996" s="213">
        <v>700</v>
      </c>
      <c r="P2996" s="124" t="s">
        <v>1315</v>
      </c>
    </row>
    <row r="2997" spans="1:16" ht="51">
      <c r="A2997" s="266">
        <v>46</v>
      </c>
      <c r="B2997" s="124"/>
      <c r="C2997" s="125" t="s">
        <v>698</v>
      </c>
      <c r="D2997" s="119">
        <v>43178</v>
      </c>
      <c r="E2997" s="120" t="s">
        <v>6883</v>
      </c>
      <c r="F2997" s="120" t="s">
        <v>3</v>
      </c>
      <c r="G2997" s="120">
        <v>1606411</v>
      </c>
      <c r="H2997" s="124"/>
      <c r="I2997" s="128" t="s">
        <v>6884</v>
      </c>
      <c r="J2997" s="124"/>
      <c r="K2997" s="124"/>
      <c r="L2997" s="124"/>
      <c r="M2997" s="124"/>
      <c r="N2997" s="213">
        <v>0</v>
      </c>
      <c r="O2997" s="213">
        <v>378.91</v>
      </c>
      <c r="P2997" s="124" t="s">
        <v>1315</v>
      </c>
    </row>
    <row r="2998" spans="1:16" ht="51">
      <c r="A2998" s="266" t="s">
        <v>619</v>
      </c>
      <c r="B2998" s="124"/>
      <c r="C2998" s="125" t="s">
        <v>713</v>
      </c>
      <c r="D2998" s="119">
        <v>43178</v>
      </c>
      <c r="E2998" s="120" t="s">
        <v>6885</v>
      </c>
      <c r="F2998" s="120" t="s">
        <v>3</v>
      </c>
      <c r="G2998" s="120">
        <v>1606453</v>
      </c>
      <c r="H2998" s="124"/>
      <c r="I2998" s="128" t="s">
        <v>6260</v>
      </c>
      <c r="J2998" s="124"/>
      <c r="K2998" s="124"/>
      <c r="L2998" s="124"/>
      <c r="M2998" s="124"/>
      <c r="N2998" s="213">
        <v>0</v>
      </c>
      <c r="O2998" s="213">
        <v>2700</v>
      </c>
      <c r="P2998" s="124" t="s">
        <v>1315</v>
      </c>
    </row>
    <row r="2999" spans="1:16" ht="63.75">
      <c r="A2999" s="266" t="s">
        <v>619</v>
      </c>
      <c r="B2999" s="124"/>
      <c r="C2999" s="125" t="s">
        <v>713</v>
      </c>
      <c r="D2999" s="119">
        <v>43178</v>
      </c>
      <c r="E2999" s="120" t="s">
        <v>6886</v>
      </c>
      <c r="F2999" s="120" t="s">
        <v>3</v>
      </c>
      <c r="G2999" s="120">
        <v>1606497</v>
      </c>
      <c r="H2999" s="124"/>
      <c r="I2999" s="128" t="s">
        <v>6887</v>
      </c>
      <c r="J2999" s="124"/>
      <c r="K2999" s="124"/>
      <c r="L2999" s="124"/>
      <c r="M2999" s="124"/>
      <c r="N2999" s="213">
        <v>0</v>
      </c>
      <c r="O2999" s="213">
        <v>0.2</v>
      </c>
      <c r="P2999" s="124" t="s">
        <v>6020</v>
      </c>
    </row>
    <row r="3000" spans="1:16" ht="51">
      <c r="A3000" s="266">
        <v>20</v>
      </c>
      <c r="B3000" s="124"/>
      <c r="C3000" s="125" t="s">
        <v>693</v>
      </c>
      <c r="D3000" s="119">
        <v>43178</v>
      </c>
      <c r="E3000" s="120" t="s">
        <v>6888</v>
      </c>
      <c r="F3000" s="120" t="s">
        <v>3</v>
      </c>
      <c r="G3000" s="120">
        <v>1606512</v>
      </c>
      <c r="H3000" s="124"/>
      <c r="I3000" s="128" t="s">
        <v>6889</v>
      </c>
      <c r="J3000" s="124"/>
      <c r="K3000" s="124"/>
      <c r="L3000" s="124"/>
      <c r="M3000" s="124"/>
      <c r="N3000" s="213">
        <v>0</v>
      </c>
      <c r="O3000" s="213">
        <v>16.600000000000001</v>
      </c>
      <c r="P3000" s="124" t="s">
        <v>1315</v>
      </c>
    </row>
    <row r="3001" spans="1:16" ht="51">
      <c r="A3001" s="266">
        <v>20</v>
      </c>
      <c r="B3001" s="124"/>
      <c r="C3001" s="125" t="s">
        <v>693</v>
      </c>
      <c r="D3001" s="119">
        <v>43178</v>
      </c>
      <c r="E3001" s="120" t="s">
        <v>6890</v>
      </c>
      <c r="F3001" s="120" t="s">
        <v>3</v>
      </c>
      <c r="G3001" s="120">
        <v>1606514</v>
      </c>
      <c r="H3001" s="124"/>
      <c r="I3001" s="128" t="s">
        <v>6891</v>
      </c>
      <c r="J3001" s="124"/>
      <c r="K3001" s="124"/>
      <c r="L3001" s="124"/>
      <c r="M3001" s="124"/>
      <c r="N3001" s="213">
        <v>0</v>
      </c>
      <c r="O3001" s="213">
        <v>19</v>
      </c>
      <c r="P3001" s="124" t="s">
        <v>1315</v>
      </c>
    </row>
    <row r="3002" spans="1:16" ht="51">
      <c r="A3002" s="266">
        <v>20</v>
      </c>
      <c r="B3002" s="124"/>
      <c r="C3002" s="125" t="s">
        <v>693</v>
      </c>
      <c r="D3002" s="119">
        <v>43178</v>
      </c>
      <c r="E3002" s="120" t="s">
        <v>6892</v>
      </c>
      <c r="F3002" s="120" t="s">
        <v>3</v>
      </c>
      <c r="G3002" s="120">
        <v>1606515</v>
      </c>
      <c r="H3002" s="124"/>
      <c r="I3002" s="128" t="s">
        <v>6893</v>
      </c>
      <c r="J3002" s="124"/>
      <c r="K3002" s="124"/>
      <c r="L3002" s="124"/>
      <c r="M3002" s="124"/>
      <c r="N3002" s="213">
        <v>0</v>
      </c>
      <c r="O3002" s="213">
        <v>4</v>
      </c>
      <c r="P3002" s="124" t="s">
        <v>1315</v>
      </c>
    </row>
    <row r="3003" spans="1:16" ht="51">
      <c r="A3003" s="266">
        <v>20</v>
      </c>
      <c r="B3003" s="124"/>
      <c r="C3003" s="125" t="s">
        <v>693</v>
      </c>
      <c r="D3003" s="119">
        <v>43178</v>
      </c>
      <c r="E3003" s="120" t="s">
        <v>6894</v>
      </c>
      <c r="F3003" s="120" t="s">
        <v>3</v>
      </c>
      <c r="G3003" s="120">
        <v>1606517</v>
      </c>
      <c r="H3003" s="124"/>
      <c r="I3003" s="128" t="s">
        <v>6895</v>
      </c>
      <c r="J3003" s="124"/>
      <c r="K3003" s="124"/>
      <c r="L3003" s="124"/>
      <c r="M3003" s="124"/>
      <c r="N3003" s="213">
        <v>0</v>
      </c>
      <c r="O3003" s="213">
        <v>22415</v>
      </c>
      <c r="P3003" s="124" t="s">
        <v>1315</v>
      </c>
    </row>
    <row r="3004" spans="1:16" ht="51">
      <c r="A3004" s="266">
        <v>20</v>
      </c>
      <c r="B3004" s="124"/>
      <c r="C3004" s="125" t="s">
        <v>693</v>
      </c>
      <c r="D3004" s="119">
        <v>43179</v>
      </c>
      <c r="E3004" s="120" t="s">
        <v>6896</v>
      </c>
      <c r="F3004" s="120" t="s">
        <v>3</v>
      </c>
      <c r="G3004" s="120">
        <v>1606644</v>
      </c>
      <c r="H3004" s="124"/>
      <c r="I3004" s="128" t="s">
        <v>6897</v>
      </c>
      <c r="J3004" s="124"/>
      <c r="K3004" s="124"/>
      <c r="L3004" s="124"/>
      <c r="M3004" s="124"/>
      <c r="N3004" s="213">
        <v>0</v>
      </c>
      <c r="O3004" s="213">
        <v>1000</v>
      </c>
      <c r="P3004" s="124" t="s">
        <v>1315</v>
      </c>
    </row>
    <row r="3005" spans="1:16" ht="63.75">
      <c r="A3005" s="266">
        <v>16</v>
      </c>
      <c r="B3005" s="124"/>
      <c r="C3005" s="125" t="s">
        <v>692</v>
      </c>
      <c r="D3005" s="119">
        <v>43179</v>
      </c>
      <c r="E3005" s="120" t="s">
        <v>6898</v>
      </c>
      <c r="F3005" s="120" t="s">
        <v>3</v>
      </c>
      <c r="G3005" s="120">
        <v>1606677</v>
      </c>
      <c r="H3005" s="124"/>
      <c r="I3005" s="128" t="s">
        <v>6899</v>
      </c>
      <c r="J3005" s="124"/>
      <c r="K3005" s="124"/>
      <c r="L3005" s="124"/>
      <c r="M3005" s="124"/>
      <c r="N3005" s="213">
        <v>0</v>
      </c>
      <c r="O3005" s="213">
        <v>91400</v>
      </c>
      <c r="P3005" s="124" t="s">
        <v>1315</v>
      </c>
    </row>
    <row r="3006" spans="1:16" ht="51">
      <c r="A3006" s="266">
        <v>16</v>
      </c>
      <c r="B3006" s="124"/>
      <c r="C3006" s="125" t="s">
        <v>692</v>
      </c>
      <c r="D3006" s="119">
        <v>43179</v>
      </c>
      <c r="E3006" s="120" t="s">
        <v>6900</v>
      </c>
      <c r="F3006" s="120" t="s">
        <v>3</v>
      </c>
      <c r="G3006" s="120">
        <v>1606679</v>
      </c>
      <c r="H3006" s="124"/>
      <c r="I3006" s="128" t="s">
        <v>6901</v>
      </c>
      <c r="J3006" s="124"/>
      <c r="K3006" s="124"/>
      <c r="L3006" s="124"/>
      <c r="M3006" s="124"/>
      <c r="N3006" s="213">
        <v>0</v>
      </c>
      <c r="O3006" s="213">
        <v>566200</v>
      </c>
      <c r="P3006" s="124" t="s">
        <v>1315</v>
      </c>
    </row>
    <row r="3007" spans="1:16" ht="51">
      <c r="A3007" s="266">
        <v>16</v>
      </c>
      <c r="B3007" s="124"/>
      <c r="C3007" s="125" t="s">
        <v>692</v>
      </c>
      <c r="D3007" s="119">
        <v>43179</v>
      </c>
      <c r="E3007" s="120" t="s">
        <v>6902</v>
      </c>
      <c r="F3007" s="120" t="s">
        <v>3</v>
      </c>
      <c r="G3007" s="120">
        <v>1606681</v>
      </c>
      <c r="H3007" s="124"/>
      <c r="I3007" s="128" t="s">
        <v>6903</v>
      </c>
      <c r="J3007" s="124"/>
      <c r="K3007" s="124"/>
      <c r="L3007" s="124"/>
      <c r="M3007" s="124"/>
      <c r="N3007" s="213">
        <v>0</v>
      </c>
      <c r="O3007" s="213">
        <v>1750000</v>
      </c>
      <c r="P3007" s="124" t="s">
        <v>1315</v>
      </c>
    </row>
    <row r="3008" spans="1:16" ht="51">
      <c r="A3008" s="266">
        <v>16</v>
      </c>
      <c r="B3008" s="124"/>
      <c r="C3008" s="125" t="s">
        <v>692</v>
      </c>
      <c r="D3008" s="119">
        <v>43179</v>
      </c>
      <c r="E3008" s="120" t="s">
        <v>6904</v>
      </c>
      <c r="F3008" s="120" t="s">
        <v>3</v>
      </c>
      <c r="G3008" s="120">
        <v>1606682</v>
      </c>
      <c r="H3008" s="124"/>
      <c r="I3008" s="128" t="s">
        <v>6905</v>
      </c>
      <c r="J3008" s="124"/>
      <c r="K3008" s="124"/>
      <c r="L3008" s="124"/>
      <c r="M3008" s="124"/>
      <c r="N3008" s="213">
        <v>0</v>
      </c>
      <c r="O3008" s="213">
        <v>454200</v>
      </c>
      <c r="P3008" s="124" t="s">
        <v>1315</v>
      </c>
    </row>
    <row r="3009" spans="1:16" ht="51">
      <c r="A3009" s="266">
        <v>16</v>
      </c>
      <c r="B3009" s="124"/>
      <c r="C3009" s="125" t="s">
        <v>692</v>
      </c>
      <c r="D3009" s="119">
        <v>43179</v>
      </c>
      <c r="E3009" s="120" t="s">
        <v>6906</v>
      </c>
      <c r="F3009" s="120" t="s">
        <v>3</v>
      </c>
      <c r="G3009" s="120">
        <v>1606683</v>
      </c>
      <c r="H3009" s="124"/>
      <c r="I3009" s="128" t="s">
        <v>6907</v>
      </c>
      <c r="J3009" s="124"/>
      <c r="K3009" s="124"/>
      <c r="L3009" s="124"/>
      <c r="M3009" s="124"/>
      <c r="N3009" s="213">
        <v>0</v>
      </c>
      <c r="O3009" s="213">
        <v>478</v>
      </c>
      <c r="P3009" s="124" t="s">
        <v>1315</v>
      </c>
    </row>
    <row r="3010" spans="1:16" ht="51">
      <c r="A3010" s="266" t="s">
        <v>619</v>
      </c>
      <c r="B3010" s="124"/>
      <c r="C3010" s="125" t="s">
        <v>713</v>
      </c>
      <c r="D3010" s="119">
        <v>43179</v>
      </c>
      <c r="E3010" s="120" t="s">
        <v>6908</v>
      </c>
      <c r="F3010" s="120" t="s">
        <v>3</v>
      </c>
      <c r="G3010" s="120">
        <v>1606693</v>
      </c>
      <c r="H3010" s="124"/>
      <c r="I3010" s="128" t="s">
        <v>6909</v>
      </c>
      <c r="J3010" s="124"/>
      <c r="K3010" s="124"/>
      <c r="L3010" s="124"/>
      <c r="M3010" s="124"/>
      <c r="N3010" s="213">
        <v>0</v>
      </c>
      <c r="O3010" s="213">
        <v>9197.82</v>
      </c>
      <c r="P3010" s="124" t="s">
        <v>1315</v>
      </c>
    </row>
    <row r="3011" spans="1:16" ht="51">
      <c r="A3011" s="266">
        <v>342</v>
      </c>
      <c r="B3011" s="124"/>
      <c r="C3011" s="125" t="s">
        <v>816</v>
      </c>
      <c r="D3011" s="119">
        <v>43179</v>
      </c>
      <c r="E3011" s="120" t="s">
        <v>6910</v>
      </c>
      <c r="F3011" s="120" t="s">
        <v>3</v>
      </c>
      <c r="G3011" s="120">
        <v>1606699</v>
      </c>
      <c r="H3011" s="124"/>
      <c r="I3011" s="128" t="s">
        <v>6911</v>
      </c>
      <c r="J3011" s="124"/>
      <c r="K3011" s="124"/>
      <c r="L3011" s="124"/>
      <c r="M3011" s="124"/>
      <c r="N3011" s="213">
        <v>0</v>
      </c>
      <c r="O3011" s="213">
        <v>3608.9</v>
      </c>
      <c r="P3011" s="124" t="s">
        <v>1315</v>
      </c>
    </row>
    <row r="3012" spans="1:16" ht="51">
      <c r="A3012" s="266">
        <v>342</v>
      </c>
      <c r="B3012" s="124"/>
      <c r="C3012" s="125" t="s">
        <v>816</v>
      </c>
      <c r="D3012" s="119">
        <v>43179</v>
      </c>
      <c r="E3012" s="120" t="s">
        <v>6912</v>
      </c>
      <c r="F3012" s="120" t="s">
        <v>3</v>
      </c>
      <c r="G3012" s="120">
        <v>1606701</v>
      </c>
      <c r="H3012" s="124"/>
      <c r="I3012" s="128" t="s">
        <v>6913</v>
      </c>
      <c r="J3012" s="124"/>
      <c r="K3012" s="124"/>
      <c r="L3012" s="124"/>
      <c r="M3012" s="124"/>
      <c r="N3012" s="213">
        <v>0</v>
      </c>
      <c r="O3012" s="213">
        <v>116.57</v>
      </c>
      <c r="P3012" s="124" t="s">
        <v>1315</v>
      </c>
    </row>
    <row r="3013" spans="1:16" ht="51">
      <c r="A3013" s="266">
        <v>290</v>
      </c>
      <c r="B3013" s="124"/>
      <c r="C3013" s="125" t="s">
        <v>793</v>
      </c>
      <c r="D3013" s="119">
        <v>43179</v>
      </c>
      <c r="E3013" s="120" t="s">
        <v>6914</v>
      </c>
      <c r="F3013" s="120" t="s">
        <v>3</v>
      </c>
      <c r="G3013" s="120">
        <v>1606710</v>
      </c>
      <c r="H3013" s="124"/>
      <c r="I3013" s="128" t="s">
        <v>6915</v>
      </c>
      <c r="J3013" s="124"/>
      <c r="K3013" s="124"/>
      <c r="L3013" s="124"/>
      <c r="M3013" s="124"/>
      <c r="N3013" s="213">
        <v>0</v>
      </c>
      <c r="O3013" s="213">
        <v>7861</v>
      </c>
      <c r="P3013" s="124" t="s">
        <v>1315</v>
      </c>
    </row>
    <row r="3014" spans="1:16" ht="63.75">
      <c r="A3014" s="266">
        <v>290</v>
      </c>
      <c r="B3014" s="124"/>
      <c r="C3014" s="125" t="s">
        <v>793</v>
      </c>
      <c r="D3014" s="119">
        <v>43179</v>
      </c>
      <c r="E3014" s="120" t="s">
        <v>6916</v>
      </c>
      <c r="F3014" s="120" t="s">
        <v>3</v>
      </c>
      <c r="G3014" s="120">
        <v>1606711</v>
      </c>
      <c r="H3014" s="124"/>
      <c r="I3014" s="128" t="s">
        <v>6917</v>
      </c>
      <c r="J3014" s="124"/>
      <c r="K3014" s="124"/>
      <c r="L3014" s="124"/>
      <c r="M3014" s="124"/>
      <c r="N3014" s="213">
        <v>0</v>
      </c>
      <c r="O3014" s="213">
        <v>3802.45</v>
      </c>
      <c r="P3014" s="124" t="s">
        <v>1315</v>
      </c>
    </row>
    <row r="3015" spans="1:16" ht="63.75">
      <c r="A3015" s="266">
        <v>290</v>
      </c>
      <c r="B3015" s="124"/>
      <c r="C3015" s="125" t="s">
        <v>793</v>
      </c>
      <c r="D3015" s="119">
        <v>43179</v>
      </c>
      <c r="E3015" s="120" t="s">
        <v>6918</v>
      </c>
      <c r="F3015" s="120" t="s">
        <v>3</v>
      </c>
      <c r="G3015" s="120">
        <v>1606712</v>
      </c>
      <c r="H3015" s="124"/>
      <c r="I3015" s="128" t="s">
        <v>6919</v>
      </c>
      <c r="J3015" s="124"/>
      <c r="K3015" s="124"/>
      <c r="L3015" s="124"/>
      <c r="M3015" s="124"/>
      <c r="N3015" s="213">
        <v>0</v>
      </c>
      <c r="O3015" s="213">
        <v>1109</v>
      </c>
      <c r="P3015" s="124" t="s">
        <v>1315</v>
      </c>
    </row>
    <row r="3016" spans="1:16" ht="63.75">
      <c r="A3016" s="266">
        <v>25</v>
      </c>
      <c r="B3016" s="124"/>
      <c r="C3016" s="125" t="s">
        <v>694</v>
      </c>
      <c r="D3016" s="119">
        <v>43179</v>
      </c>
      <c r="E3016" s="120" t="s">
        <v>6920</v>
      </c>
      <c r="F3016" s="120" t="s">
        <v>3</v>
      </c>
      <c r="G3016" s="120">
        <v>1606721</v>
      </c>
      <c r="H3016" s="124"/>
      <c r="I3016" s="128" t="s">
        <v>6921</v>
      </c>
      <c r="J3016" s="124"/>
      <c r="K3016" s="124"/>
      <c r="L3016" s="124"/>
      <c r="M3016" s="124"/>
      <c r="N3016" s="213">
        <v>0</v>
      </c>
      <c r="O3016" s="213">
        <v>15.57</v>
      </c>
      <c r="P3016" s="124" t="s">
        <v>1315</v>
      </c>
    </row>
    <row r="3017" spans="1:16" ht="38.25">
      <c r="A3017" s="266">
        <v>283</v>
      </c>
      <c r="B3017" s="124"/>
      <c r="C3017" s="125" t="s">
        <v>146</v>
      </c>
      <c r="D3017" s="119">
        <v>43179</v>
      </c>
      <c r="E3017" s="120" t="s">
        <v>6922</v>
      </c>
      <c r="F3017" s="120" t="s">
        <v>3</v>
      </c>
      <c r="G3017" s="120">
        <v>1606748</v>
      </c>
      <c r="H3017" s="124"/>
      <c r="I3017" s="128" t="s">
        <v>6923</v>
      </c>
      <c r="J3017" s="124"/>
      <c r="K3017" s="124"/>
      <c r="L3017" s="124"/>
      <c r="M3017" s="124"/>
      <c r="N3017" s="213">
        <v>0</v>
      </c>
      <c r="O3017" s="213">
        <v>371</v>
      </c>
      <c r="P3017" s="124" t="s">
        <v>6020</v>
      </c>
    </row>
    <row r="3018" spans="1:16" ht="51">
      <c r="A3018" s="266" t="s">
        <v>619</v>
      </c>
      <c r="B3018" s="124"/>
      <c r="C3018" s="125" t="s">
        <v>713</v>
      </c>
      <c r="D3018" s="119">
        <v>43179</v>
      </c>
      <c r="E3018" s="120" t="s">
        <v>6924</v>
      </c>
      <c r="F3018" s="120" t="s">
        <v>3</v>
      </c>
      <c r="G3018" s="120">
        <v>1606647</v>
      </c>
      <c r="H3018" s="124"/>
      <c r="I3018" s="128" t="s">
        <v>6925</v>
      </c>
      <c r="J3018" s="124"/>
      <c r="K3018" s="124"/>
      <c r="L3018" s="124"/>
      <c r="M3018" s="124"/>
      <c r="N3018" s="213">
        <v>0</v>
      </c>
      <c r="O3018" s="213">
        <v>220</v>
      </c>
      <c r="P3018" s="124" t="s">
        <v>1315</v>
      </c>
    </row>
    <row r="3019" spans="1:16" ht="51">
      <c r="A3019" s="266" t="s">
        <v>619</v>
      </c>
      <c r="B3019" s="124"/>
      <c r="C3019" s="125" t="s">
        <v>713</v>
      </c>
      <c r="D3019" s="119">
        <v>43179</v>
      </c>
      <c r="E3019" s="120" t="s">
        <v>6926</v>
      </c>
      <c r="F3019" s="120" t="s">
        <v>3</v>
      </c>
      <c r="G3019" s="120">
        <v>1606669</v>
      </c>
      <c r="H3019" s="124"/>
      <c r="I3019" s="128" t="s">
        <v>6927</v>
      </c>
      <c r="J3019" s="124"/>
      <c r="K3019" s="124"/>
      <c r="L3019" s="124"/>
      <c r="M3019" s="124"/>
      <c r="N3019" s="213">
        <v>0</v>
      </c>
      <c r="O3019" s="213">
        <v>12784.42</v>
      </c>
      <c r="P3019" s="124" t="s">
        <v>1315</v>
      </c>
    </row>
    <row r="3020" spans="1:16" ht="51">
      <c r="A3020" s="266" t="s">
        <v>619</v>
      </c>
      <c r="B3020" s="124"/>
      <c r="C3020" s="125" t="s">
        <v>713</v>
      </c>
      <c r="D3020" s="119">
        <v>43179</v>
      </c>
      <c r="E3020" s="120" t="s">
        <v>6928</v>
      </c>
      <c r="F3020" s="120" t="s">
        <v>3</v>
      </c>
      <c r="G3020" s="120">
        <v>1606678</v>
      </c>
      <c r="H3020" s="124"/>
      <c r="I3020" s="128" t="s">
        <v>6929</v>
      </c>
      <c r="J3020" s="124"/>
      <c r="K3020" s="124"/>
      <c r="L3020" s="124"/>
      <c r="M3020" s="124"/>
      <c r="N3020" s="213">
        <v>0</v>
      </c>
      <c r="O3020" s="213">
        <v>2000</v>
      </c>
      <c r="P3020" s="124" t="s">
        <v>1315</v>
      </c>
    </row>
    <row r="3021" spans="1:16" ht="51">
      <c r="A3021" s="266" t="s">
        <v>619</v>
      </c>
      <c r="B3021" s="124"/>
      <c r="C3021" s="125" t="s">
        <v>713</v>
      </c>
      <c r="D3021" s="119">
        <v>43179</v>
      </c>
      <c r="E3021" s="120" t="s">
        <v>6930</v>
      </c>
      <c r="F3021" s="120" t="s">
        <v>3</v>
      </c>
      <c r="G3021" s="120">
        <v>1606690</v>
      </c>
      <c r="H3021" s="124"/>
      <c r="I3021" s="128" t="s">
        <v>6931</v>
      </c>
      <c r="J3021" s="124"/>
      <c r="K3021" s="124"/>
      <c r="L3021" s="124"/>
      <c r="M3021" s="124"/>
      <c r="N3021" s="213">
        <v>0</v>
      </c>
      <c r="O3021" s="213">
        <v>15000</v>
      </c>
      <c r="P3021" s="124" t="s">
        <v>1315</v>
      </c>
    </row>
    <row r="3022" spans="1:16" ht="38.25">
      <c r="A3022" s="266">
        <v>574</v>
      </c>
      <c r="B3022" s="124"/>
      <c r="C3022" s="125" t="s">
        <v>850</v>
      </c>
      <c r="D3022" s="119">
        <v>43179</v>
      </c>
      <c r="E3022" s="120" t="s">
        <v>6932</v>
      </c>
      <c r="F3022" s="120" t="s">
        <v>3</v>
      </c>
      <c r="G3022" s="120">
        <v>1606702</v>
      </c>
      <c r="H3022" s="124"/>
      <c r="I3022" s="128" t="s">
        <v>6933</v>
      </c>
      <c r="J3022" s="124"/>
      <c r="K3022" s="124"/>
      <c r="L3022" s="124"/>
      <c r="M3022" s="124"/>
      <c r="N3022" s="213">
        <v>0</v>
      </c>
      <c r="O3022" s="213">
        <v>581</v>
      </c>
      <c r="P3022" s="124" t="s">
        <v>1315</v>
      </c>
    </row>
    <row r="3023" spans="1:16" ht="38.25">
      <c r="A3023" s="266">
        <v>574</v>
      </c>
      <c r="B3023" s="124"/>
      <c r="C3023" s="125" t="s">
        <v>850</v>
      </c>
      <c r="D3023" s="119">
        <v>43179</v>
      </c>
      <c r="E3023" s="120" t="s">
        <v>6934</v>
      </c>
      <c r="F3023" s="120" t="s">
        <v>3</v>
      </c>
      <c r="G3023" s="120">
        <v>1606703</v>
      </c>
      <c r="H3023" s="124"/>
      <c r="I3023" s="128" t="s">
        <v>6933</v>
      </c>
      <c r="J3023" s="124"/>
      <c r="K3023" s="124"/>
      <c r="L3023" s="124"/>
      <c r="M3023" s="124"/>
      <c r="N3023" s="213">
        <v>0</v>
      </c>
      <c r="O3023" s="213">
        <v>581</v>
      </c>
      <c r="P3023" s="124" t="s">
        <v>1315</v>
      </c>
    </row>
    <row r="3024" spans="1:16" ht="38.25">
      <c r="A3024" s="266">
        <v>526</v>
      </c>
      <c r="B3024" s="124"/>
      <c r="C3024" s="125" t="s">
        <v>846</v>
      </c>
      <c r="D3024" s="119">
        <v>43179</v>
      </c>
      <c r="E3024" s="120" t="s">
        <v>6936</v>
      </c>
      <c r="F3024" s="120" t="s">
        <v>3</v>
      </c>
      <c r="G3024" s="120">
        <v>1606761</v>
      </c>
      <c r="H3024" s="124"/>
      <c r="I3024" s="128" t="s">
        <v>6935</v>
      </c>
      <c r="J3024" s="124"/>
      <c r="K3024" s="124"/>
      <c r="L3024" s="124"/>
      <c r="M3024" s="124"/>
      <c r="N3024" s="213">
        <v>0</v>
      </c>
      <c r="O3024" s="213">
        <v>100</v>
      </c>
      <c r="P3024" s="124" t="s">
        <v>6020</v>
      </c>
    </row>
    <row r="3025" spans="1:16" ht="51">
      <c r="A3025" s="266" t="s">
        <v>619</v>
      </c>
      <c r="B3025" s="124"/>
      <c r="C3025" s="125" t="s">
        <v>713</v>
      </c>
      <c r="D3025" s="119">
        <v>43179</v>
      </c>
      <c r="E3025" s="120" t="s">
        <v>6937</v>
      </c>
      <c r="F3025" s="120" t="s">
        <v>3</v>
      </c>
      <c r="G3025" s="120">
        <v>1606792</v>
      </c>
      <c r="H3025" s="124"/>
      <c r="I3025" s="128" t="s">
        <v>6938</v>
      </c>
      <c r="J3025" s="124"/>
      <c r="K3025" s="124"/>
      <c r="L3025" s="124"/>
      <c r="M3025" s="124"/>
      <c r="N3025" s="213">
        <v>0</v>
      </c>
      <c r="O3025" s="213">
        <v>1219.79</v>
      </c>
      <c r="P3025" s="124" t="s">
        <v>1315</v>
      </c>
    </row>
    <row r="3026" spans="1:16" ht="51">
      <c r="A3026" s="266">
        <v>81</v>
      </c>
      <c r="B3026" s="124"/>
      <c r="C3026" s="125" t="s">
        <v>709</v>
      </c>
      <c r="D3026" s="119">
        <v>43179</v>
      </c>
      <c r="E3026" s="120" t="s">
        <v>6939</v>
      </c>
      <c r="F3026" s="120" t="s">
        <v>3</v>
      </c>
      <c r="G3026" s="120">
        <v>1606803</v>
      </c>
      <c r="H3026" s="124"/>
      <c r="I3026" s="128" t="s">
        <v>6940</v>
      </c>
      <c r="J3026" s="124"/>
      <c r="K3026" s="124"/>
      <c r="L3026" s="124"/>
      <c r="M3026" s="124"/>
      <c r="N3026" s="213">
        <v>0</v>
      </c>
      <c r="O3026" s="213">
        <v>452.4</v>
      </c>
      <c r="P3026" s="124" t="s">
        <v>1315</v>
      </c>
    </row>
    <row r="3027" spans="1:16" ht="38.25">
      <c r="A3027" s="266">
        <v>46</v>
      </c>
      <c r="B3027" s="124"/>
      <c r="C3027" s="125" t="s">
        <v>698</v>
      </c>
      <c r="D3027" s="119">
        <v>43179</v>
      </c>
      <c r="E3027" s="120" t="s">
        <v>6941</v>
      </c>
      <c r="F3027" s="120" t="s">
        <v>3</v>
      </c>
      <c r="G3027" s="120">
        <v>1606804</v>
      </c>
      <c r="H3027" s="124"/>
      <c r="I3027" s="128" t="s">
        <v>6942</v>
      </c>
      <c r="J3027" s="124"/>
      <c r="K3027" s="124"/>
      <c r="L3027" s="124"/>
      <c r="M3027" s="124"/>
      <c r="N3027" s="213">
        <v>0</v>
      </c>
      <c r="O3027" s="213">
        <v>300</v>
      </c>
      <c r="P3027" s="124" t="s">
        <v>1315</v>
      </c>
    </row>
    <row r="3028" spans="1:16" ht="51">
      <c r="A3028" s="266" t="s">
        <v>619</v>
      </c>
      <c r="B3028" s="124"/>
      <c r="C3028" s="125" t="s">
        <v>713</v>
      </c>
      <c r="D3028" s="119">
        <v>43179</v>
      </c>
      <c r="E3028" s="120" t="s">
        <v>6943</v>
      </c>
      <c r="F3028" s="120" t="s">
        <v>3</v>
      </c>
      <c r="G3028" s="120">
        <v>1606819</v>
      </c>
      <c r="H3028" s="124"/>
      <c r="I3028" s="128" t="s">
        <v>6944</v>
      </c>
      <c r="J3028" s="124"/>
      <c r="K3028" s="124"/>
      <c r="L3028" s="124"/>
      <c r="M3028" s="124"/>
      <c r="N3028" s="213">
        <v>0</v>
      </c>
      <c r="O3028" s="213">
        <v>301</v>
      </c>
      <c r="P3028" s="124" t="s">
        <v>1315</v>
      </c>
    </row>
    <row r="3029" spans="1:16" ht="51">
      <c r="A3029" s="266" t="s">
        <v>619</v>
      </c>
      <c r="B3029" s="124"/>
      <c r="C3029" s="125" t="s">
        <v>713</v>
      </c>
      <c r="D3029" s="119">
        <v>43179</v>
      </c>
      <c r="E3029" s="120" t="s">
        <v>6945</v>
      </c>
      <c r="F3029" s="120" t="s">
        <v>3</v>
      </c>
      <c r="G3029" s="120">
        <v>1606893</v>
      </c>
      <c r="H3029" s="124"/>
      <c r="I3029" s="128" t="s">
        <v>6946</v>
      </c>
      <c r="J3029" s="124"/>
      <c r="K3029" s="124"/>
      <c r="L3029" s="124"/>
      <c r="M3029" s="124"/>
      <c r="N3029" s="213">
        <v>0</v>
      </c>
      <c r="O3029" s="213">
        <v>66</v>
      </c>
      <c r="P3029" s="124" t="s">
        <v>1315</v>
      </c>
    </row>
    <row r="3030" spans="1:16" ht="51">
      <c r="A3030" s="266">
        <v>15</v>
      </c>
      <c r="B3030" s="124"/>
      <c r="C3030" s="125" t="s">
        <v>691</v>
      </c>
      <c r="D3030" s="119">
        <v>43180</v>
      </c>
      <c r="E3030" s="120" t="s">
        <v>6947</v>
      </c>
      <c r="F3030" s="120" t="s">
        <v>3</v>
      </c>
      <c r="G3030" s="120">
        <v>1607052</v>
      </c>
      <c r="H3030" s="124"/>
      <c r="I3030" s="128" t="s">
        <v>6948</v>
      </c>
      <c r="J3030" s="124"/>
      <c r="K3030" s="124"/>
      <c r="L3030" s="124"/>
      <c r="M3030" s="124"/>
      <c r="N3030" s="213">
        <v>0</v>
      </c>
      <c r="O3030" s="213">
        <v>1485.6</v>
      </c>
      <c r="P3030" s="124" t="s">
        <v>1315</v>
      </c>
    </row>
    <row r="3031" spans="1:16" ht="51">
      <c r="A3031" s="266">
        <v>15</v>
      </c>
      <c r="B3031" s="124"/>
      <c r="C3031" s="125" t="s">
        <v>691</v>
      </c>
      <c r="D3031" s="119">
        <v>43180</v>
      </c>
      <c r="E3031" s="120" t="s">
        <v>6949</v>
      </c>
      <c r="F3031" s="120" t="s">
        <v>3</v>
      </c>
      <c r="G3031" s="120">
        <v>1607068</v>
      </c>
      <c r="H3031" s="124"/>
      <c r="I3031" s="128" t="s">
        <v>6950</v>
      </c>
      <c r="J3031" s="124"/>
      <c r="K3031" s="124"/>
      <c r="L3031" s="124"/>
      <c r="M3031" s="124"/>
      <c r="N3031" s="213">
        <v>0</v>
      </c>
      <c r="O3031" s="213">
        <v>140.85</v>
      </c>
      <c r="P3031" s="124" t="s">
        <v>1315</v>
      </c>
    </row>
    <row r="3032" spans="1:16" ht="63.75">
      <c r="A3032" s="266">
        <v>660</v>
      </c>
      <c r="B3032" s="124"/>
      <c r="C3032" s="125" t="s">
        <v>233</v>
      </c>
      <c r="D3032" s="119">
        <v>43180</v>
      </c>
      <c r="E3032" s="120" t="s">
        <v>6951</v>
      </c>
      <c r="F3032" s="120" t="s">
        <v>3</v>
      </c>
      <c r="G3032" s="120">
        <v>1607079</v>
      </c>
      <c r="H3032" s="124"/>
      <c r="I3032" s="128" t="s">
        <v>6952</v>
      </c>
      <c r="J3032" s="124"/>
      <c r="K3032" s="124"/>
      <c r="L3032" s="124"/>
      <c r="M3032" s="124"/>
      <c r="N3032" s="213">
        <v>0</v>
      </c>
      <c r="O3032" s="213">
        <v>1072.73</v>
      </c>
      <c r="P3032" s="124" t="s">
        <v>1315</v>
      </c>
    </row>
    <row r="3033" spans="1:16" ht="51">
      <c r="A3033" s="266">
        <v>70</v>
      </c>
      <c r="B3033" s="124"/>
      <c r="C3033" s="125" t="s">
        <v>705</v>
      </c>
      <c r="D3033" s="119">
        <v>43180</v>
      </c>
      <c r="E3033" s="120" t="s">
        <v>6953</v>
      </c>
      <c r="F3033" s="120" t="s">
        <v>3</v>
      </c>
      <c r="G3033" s="120">
        <v>1607099</v>
      </c>
      <c r="H3033" s="124"/>
      <c r="I3033" s="128" t="s">
        <v>6954</v>
      </c>
      <c r="J3033" s="124"/>
      <c r="K3033" s="124"/>
      <c r="L3033" s="124"/>
      <c r="M3033" s="124"/>
      <c r="N3033" s="213">
        <v>0</v>
      </c>
      <c r="O3033" s="213">
        <v>1226.4000000000001</v>
      </c>
      <c r="P3033" s="124" t="s">
        <v>1315</v>
      </c>
    </row>
    <row r="3034" spans="1:16" ht="51">
      <c r="A3034" s="266">
        <v>70</v>
      </c>
      <c r="B3034" s="124"/>
      <c r="C3034" s="125" t="s">
        <v>705</v>
      </c>
      <c r="D3034" s="119">
        <v>43180</v>
      </c>
      <c r="E3034" s="120" t="s">
        <v>6955</v>
      </c>
      <c r="F3034" s="120" t="s">
        <v>3</v>
      </c>
      <c r="G3034" s="120">
        <v>1607100</v>
      </c>
      <c r="H3034" s="124"/>
      <c r="I3034" s="128" t="s">
        <v>6956</v>
      </c>
      <c r="J3034" s="124"/>
      <c r="K3034" s="124"/>
      <c r="L3034" s="124"/>
      <c r="M3034" s="124"/>
      <c r="N3034" s="213">
        <v>0</v>
      </c>
      <c r="O3034" s="213">
        <v>952.4</v>
      </c>
      <c r="P3034" s="124" t="s">
        <v>1315</v>
      </c>
    </row>
    <row r="3035" spans="1:16" ht="51">
      <c r="A3035" s="266">
        <v>20</v>
      </c>
      <c r="B3035" s="124"/>
      <c r="C3035" s="125" t="s">
        <v>693</v>
      </c>
      <c r="D3035" s="119">
        <v>43180</v>
      </c>
      <c r="E3035" s="120" t="s">
        <v>6957</v>
      </c>
      <c r="F3035" s="120" t="s">
        <v>3</v>
      </c>
      <c r="G3035" s="120">
        <v>1607101</v>
      </c>
      <c r="H3035" s="124"/>
      <c r="I3035" s="128" t="s">
        <v>6958</v>
      </c>
      <c r="J3035" s="124"/>
      <c r="K3035" s="124"/>
      <c r="L3035" s="124"/>
      <c r="M3035" s="124"/>
      <c r="N3035" s="213">
        <v>0</v>
      </c>
      <c r="O3035" s="213">
        <v>139200</v>
      </c>
      <c r="P3035" s="124" t="s">
        <v>1315</v>
      </c>
    </row>
    <row r="3036" spans="1:16" ht="38.25">
      <c r="A3036" s="266">
        <v>70</v>
      </c>
      <c r="B3036" s="124"/>
      <c r="C3036" s="125" t="s">
        <v>705</v>
      </c>
      <c r="D3036" s="119">
        <v>43180</v>
      </c>
      <c r="E3036" s="120" t="s">
        <v>6959</v>
      </c>
      <c r="F3036" s="120" t="s">
        <v>3</v>
      </c>
      <c r="G3036" s="120">
        <v>1607013</v>
      </c>
      <c r="H3036" s="124"/>
      <c r="I3036" s="128" t="s">
        <v>6960</v>
      </c>
      <c r="J3036" s="124"/>
      <c r="K3036" s="124"/>
      <c r="L3036" s="124"/>
      <c r="M3036" s="124"/>
      <c r="N3036" s="213">
        <v>0</v>
      </c>
      <c r="O3036" s="213">
        <v>15</v>
      </c>
      <c r="P3036" s="124" t="s">
        <v>1315</v>
      </c>
    </row>
    <row r="3037" spans="1:16" ht="51">
      <c r="A3037" s="266" t="s">
        <v>619</v>
      </c>
      <c r="B3037" s="124"/>
      <c r="C3037" s="125" t="s">
        <v>713</v>
      </c>
      <c r="D3037" s="119">
        <v>43180</v>
      </c>
      <c r="E3037" s="120" t="s">
        <v>6961</v>
      </c>
      <c r="F3037" s="120" t="s">
        <v>3</v>
      </c>
      <c r="G3037" s="120">
        <v>1607042</v>
      </c>
      <c r="H3037" s="124"/>
      <c r="I3037" s="128" t="s">
        <v>6962</v>
      </c>
      <c r="J3037" s="124"/>
      <c r="K3037" s="124"/>
      <c r="L3037" s="124"/>
      <c r="M3037" s="124"/>
      <c r="N3037" s="213">
        <v>0</v>
      </c>
      <c r="O3037" s="213">
        <v>20760.669999999998</v>
      </c>
      <c r="P3037" s="124" t="s">
        <v>1315</v>
      </c>
    </row>
    <row r="3038" spans="1:16" ht="51">
      <c r="A3038" s="266" t="s">
        <v>619</v>
      </c>
      <c r="B3038" s="124"/>
      <c r="C3038" s="125" t="s">
        <v>713</v>
      </c>
      <c r="D3038" s="119">
        <v>43180</v>
      </c>
      <c r="E3038" s="120" t="s">
        <v>6963</v>
      </c>
      <c r="F3038" s="120" t="s">
        <v>3</v>
      </c>
      <c r="G3038" s="120">
        <v>1607045</v>
      </c>
      <c r="H3038" s="124"/>
      <c r="I3038" s="128" t="s">
        <v>5922</v>
      </c>
      <c r="J3038" s="124"/>
      <c r="K3038" s="124"/>
      <c r="L3038" s="124"/>
      <c r="M3038" s="124"/>
      <c r="N3038" s="213">
        <v>0</v>
      </c>
      <c r="O3038" s="213">
        <v>2878.16</v>
      </c>
      <c r="P3038" s="124" t="s">
        <v>1315</v>
      </c>
    </row>
    <row r="3039" spans="1:16" ht="51">
      <c r="A3039" s="266">
        <v>585</v>
      </c>
      <c r="B3039" s="124"/>
      <c r="C3039" s="125" t="s">
        <v>221</v>
      </c>
      <c r="D3039" s="119">
        <v>43180</v>
      </c>
      <c r="E3039" s="120" t="s">
        <v>6964</v>
      </c>
      <c r="F3039" s="120" t="s">
        <v>3</v>
      </c>
      <c r="G3039" s="120">
        <v>1607058</v>
      </c>
      <c r="H3039" s="124"/>
      <c r="I3039" s="128" t="s">
        <v>6965</v>
      </c>
      <c r="J3039" s="124"/>
      <c r="K3039" s="124"/>
      <c r="L3039" s="124"/>
      <c r="M3039" s="124"/>
      <c r="N3039" s="213">
        <v>0</v>
      </c>
      <c r="O3039" s="213">
        <v>59</v>
      </c>
      <c r="P3039" s="124" t="s">
        <v>1315</v>
      </c>
    </row>
    <row r="3040" spans="1:16" ht="51">
      <c r="A3040" s="266">
        <v>585</v>
      </c>
      <c r="B3040" s="124"/>
      <c r="C3040" s="125" t="s">
        <v>221</v>
      </c>
      <c r="D3040" s="119">
        <v>43180</v>
      </c>
      <c r="E3040" s="120" t="s">
        <v>6966</v>
      </c>
      <c r="F3040" s="120" t="s">
        <v>3</v>
      </c>
      <c r="G3040" s="120">
        <v>1607062</v>
      </c>
      <c r="H3040" s="124"/>
      <c r="I3040" s="128" t="s">
        <v>6967</v>
      </c>
      <c r="J3040" s="124"/>
      <c r="K3040" s="124"/>
      <c r="L3040" s="124"/>
      <c r="M3040" s="124"/>
      <c r="N3040" s="213">
        <v>0</v>
      </c>
      <c r="O3040" s="213">
        <v>185.5</v>
      </c>
      <c r="P3040" s="124" t="s">
        <v>1315</v>
      </c>
    </row>
    <row r="3041" spans="1:16" ht="38.25">
      <c r="A3041" s="266">
        <v>112</v>
      </c>
      <c r="B3041" s="124"/>
      <c r="C3041" s="125" t="s">
        <v>719</v>
      </c>
      <c r="D3041" s="119">
        <v>43180</v>
      </c>
      <c r="E3041" s="120" t="s">
        <v>6968</v>
      </c>
      <c r="F3041" s="120" t="s">
        <v>3</v>
      </c>
      <c r="G3041" s="120">
        <v>1607075</v>
      </c>
      <c r="H3041" s="124"/>
      <c r="I3041" s="128" t="s">
        <v>6969</v>
      </c>
      <c r="J3041" s="124"/>
      <c r="K3041" s="124"/>
      <c r="L3041" s="124"/>
      <c r="M3041" s="124"/>
      <c r="N3041" s="213">
        <v>0</v>
      </c>
      <c r="O3041" s="213">
        <v>251.57</v>
      </c>
      <c r="P3041" s="124" t="s">
        <v>1315</v>
      </c>
    </row>
    <row r="3042" spans="1:16" ht="38.25">
      <c r="A3042" s="266">
        <v>112</v>
      </c>
      <c r="B3042" s="124"/>
      <c r="C3042" s="125" t="s">
        <v>719</v>
      </c>
      <c r="D3042" s="119">
        <v>43180</v>
      </c>
      <c r="E3042" s="120" t="s">
        <v>6970</v>
      </c>
      <c r="F3042" s="120" t="s">
        <v>3</v>
      </c>
      <c r="G3042" s="120">
        <v>1607076</v>
      </c>
      <c r="H3042" s="124"/>
      <c r="I3042" s="128" t="s">
        <v>6969</v>
      </c>
      <c r="J3042" s="124"/>
      <c r="K3042" s="124"/>
      <c r="L3042" s="124"/>
      <c r="M3042" s="124"/>
      <c r="N3042" s="213">
        <v>0</v>
      </c>
      <c r="O3042" s="213">
        <v>97.98</v>
      </c>
      <c r="P3042" s="124" t="s">
        <v>1315</v>
      </c>
    </row>
    <row r="3043" spans="1:16" ht="63.75">
      <c r="A3043" s="266" t="s">
        <v>619</v>
      </c>
      <c r="B3043" s="124"/>
      <c r="C3043" s="125" t="s">
        <v>713</v>
      </c>
      <c r="D3043" s="119">
        <v>43180</v>
      </c>
      <c r="E3043" s="120" t="s">
        <v>6971</v>
      </c>
      <c r="F3043" s="120" t="s">
        <v>3</v>
      </c>
      <c r="G3043" s="120">
        <v>1607080</v>
      </c>
      <c r="H3043" s="124"/>
      <c r="I3043" s="128" t="s">
        <v>6972</v>
      </c>
      <c r="J3043" s="124"/>
      <c r="K3043" s="124"/>
      <c r="L3043" s="124"/>
      <c r="M3043" s="124"/>
      <c r="N3043" s="213">
        <v>0</v>
      </c>
      <c r="O3043" s="213">
        <v>2505.6</v>
      </c>
      <c r="P3043" s="124" t="s">
        <v>1315</v>
      </c>
    </row>
    <row r="3044" spans="1:16" ht="63.75">
      <c r="A3044" s="266" t="s">
        <v>619</v>
      </c>
      <c r="B3044" s="124"/>
      <c r="C3044" s="125" t="s">
        <v>713</v>
      </c>
      <c r="D3044" s="119">
        <v>43180</v>
      </c>
      <c r="E3044" s="120" t="s">
        <v>6973</v>
      </c>
      <c r="F3044" s="120" t="s">
        <v>3</v>
      </c>
      <c r="G3044" s="120">
        <v>1607083</v>
      </c>
      <c r="H3044" s="124"/>
      <c r="I3044" s="128" t="s">
        <v>6974</v>
      </c>
      <c r="J3044" s="124"/>
      <c r="K3044" s="124"/>
      <c r="L3044" s="124"/>
      <c r="M3044" s="124"/>
      <c r="N3044" s="213">
        <v>0</v>
      </c>
      <c r="O3044" s="213">
        <v>626.4</v>
      </c>
      <c r="P3044" s="124" t="s">
        <v>1315</v>
      </c>
    </row>
    <row r="3045" spans="1:16" ht="51">
      <c r="A3045" s="266" t="s">
        <v>619</v>
      </c>
      <c r="B3045" s="124"/>
      <c r="C3045" s="125" t="s">
        <v>713</v>
      </c>
      <c r="D3045" s="119">
        <v>43180</v>
      </c>
      <c r="E3045" s="120" t="s">
        <v>6975</v>
      </c>
      <c r="F3045" s="120" t="s">
        <v>3</v>
      </c>
      <c r="G3045" s="120">
        <v>1607096</v>
      </c>
      <c r="H3045" s="124"/>
      <c r="I3045" s="128" t="s">
        <v>6976</v>
      </c>
      <c r="J3045" s="124"/>
      <c r="K3045" s="124"/>
      <c r="L3045" s="124"/>
      <c r="M3045" s="124"/>
      <c r="N3045" s="213">
        <v>0</v>
      </c>
      <c r="O3045" s="213">
        <v>19738.939999999999</v>
      </c>
      <c r="P3045" s="124" t="s">
        <v>1315</v>
      </c>
    </row>
    <row r="3046" spans="1:16" ht="51">
      <c r="A3046" s="266" t="s">
        <v>619</v>
      </c>
      <c r="B3046" s="124"/>
      <c r="C3046" s="125" t="s">
        <v>713</v>
      </c>
      <c r="D3046" s="119">
        <v>43180</v>
      </c>
      <c r="E3046" s="120" t="s">
        <v>6977</v>
      </c>
      <c r="F3046" s="120" t="s">
        <v>3</v>
      </c>
      <c r="G3046" s="120">
        <v>1607105</v>
      </c>
      <c r="H3046" s="124"/>
      <c r="I3046" s="128" t="s">
        <v>6978</v>
      </c>
      <c r="J3046" s="124"/>
      <c r="K3046" s="124"/>
      <c r="L3046" s="124"/>
      <c r="M3046" s="124"/>
      <c r="N3046" s="213">
        <v>0</v>
      </c>
      <c r="O3046" s="213">
        <v>40</v>
      </c>
      <c r="P3046" s="124" t="s">
        <v>1315</v>
      </c>
    </row>
    <row r="3047" spans="1:16" ht="38.25">
      <c r="A3047" s="266">
        <v>70</v>
      </c>
      <c r="B3047" s="124"/>
      <c r="C3047" s="125" t="s">
        <v>705</v>
      </c>
      <c r="D3047" s="119">
        <v>43180</v>
      </c>
      <c r="E3047" s="120" t="s">
        <v>6979</v>
      </c>
      <c r="F3047" s="120" t="s">
        <v>3</v>
      </c>
      <c r="G3047" s="120">
        <v>1607107</v>
      </c>
      <c r="H3047" s="124"/>
      <c r="I3047" s="128" t="s">
        <v>6960</v>
      </c>
      <c r="J3047" s="124"/>
      <c r="K3047" s="124"/>
      <c r="L3047" s="124"/>
      <c r="M3047" s="124"/>
      <c r="N3047" s="213">
        <v>0</v>
      </c>
      <c r="O3047" s="213">
        <v>0.01</v>
      </c>
      <c r="P3047" s="124" t="s">
        <v>1315</v>
      </c>
    </row>
    <row r="3048" spans="1:16" ht="51">
      <c r="A3048" s="266">
        <v>580</v>
      </c>
      <c r="B3048" s="124"/>
      <c r="C3048" s="125" t="s">
        <v>217</v>
      </c>
      <c r="D3048" s="119">
        <v>43180</v>
      </c>
      <c r="E3048" s="120" t="s">
        <v>6980</v>
      </c>
      <c r="F3048" s="120" t="s">
        <v>3</v>
      </c>
      <c r="G3048" s="120">
        <v>1607109</v>
      </c>
      <c r="H3048" s="124"/>
      <c r="I3048" s="128" t="s">
        <v>6981</v>
      </c>
      <c r="J3048" s="124"/>
      <c r="K3048" s="124"/>
      <c r="L3048" s="124"/>
      <c r="M3048" s="124"/>
      <c r="N3048" s="213">
        <v>0</v>
      </c>
      <c r="O3048" s="213">
        <v>120</v>
      </c>
      <c r="P3048" s="124" t="s">
        <v>1315</v>
      </c>
    </row>
    <row r="3049" spans="1:16" ht="51">
      <c r="A3049" s="266" t="s">
        <v>619</v>
      </c>
      <c r="B3049" s="124"/>
      <c r="C3049" s="125" t="s">
        <v>713</v>
      </c>
      <c r="D3049" s="119">
        <v>43180</v>
      </c>
      <c r="E3049" s="120" t="s">
        <v>6982</v>
      </c>
      <c r="F3049" s="120" t="s">
        <v>3</v>
      </c>
      <c r="G3049" s="120">
        <v>1607127</v>
      </c>
      <c r="H3049" s="124"/>
      <c r="I3049" s="128" t="s">
        <v>6983</v>
      </c>
      <c r="J3049" s="124"/>
      <c r="K3049" s="124"/>
      <c r="L3049" s="124"/>
      <c r="M3049" s="124"/>
      <c r="N3049" s="213">
        <v>0</v>
      </c>
      <c r="O3049" s="213">
        <v>60</v>
      </c>
      <c r="P3049" s="124" t="s">
        <v>1315</v>
      </c>
    </row>
    <row r="3050" spans="1:16" ht="51">
      <c r="A3050" s="266">
        <v>20</v>
      </c>
      <c r="B3050" s="124"/>
      <c r="C3050" s="125" t="s">
        <v>693</v>
      </c>
      <c r="D3050" s="119">
        <v>43180</v>
      </c>
      <c r="E3050" s="120" t="s">
        <v>6984</v>
      </c>
      <c r="F3050" s="120" t="s">
        <v>3</v>
      </c>
      <c r="G3050" s="120">
        <v>1607131</v>
      </c>
      <c r="H3050" s="124"/>
      <c r="I3050" s="128" t="s">
        <v>6985</v>
      </c>
      <c r="J3050" s="124"/>
      <c r="K3050" s="124"/>
      <c r="L3050" s="124"/>
      <c r="M3050" s="124"/>
      <c r="N3050" s="213">
        <v>0</v>
      </c>
      <c r="O3050" s="213">
        <v>108.9</v>
      </c>
      <c r="P3050" s="124" t="s">
        <v>1315</v>
      </c>
    </row>
    <row r="3051" spans="1:16" ht="51">
      <c r="A3051" s="266">
        <v>203</v>
      </c>
      <c r="B3051" s="124"/>
      <c r="C3051" s="125" t="s">
        <v>757</v>
      </c>
      <c r="D3051" s="119">
        <v>43180</v>
      </c>
      <c r="E3051" s="120" t="s">
        <v>6986</v>
      </c>
      <c r="F3051" s="120" t="s">
        <v>3</v>
      </c>
      <c r="G3051" s="120">
        <v>1607135</v>
      </c>
      <c r="H3051" s="124"/>
      <c r="I3051" s="128" t="s">
        <v>6987</v>
      </c>
      <c r="J3051" s="124"/>
      <c r="K3051" s="124"/>
      <c r="L3051" s="124"/>
      <c r="M3051" s="124"/>
      <c r="N3051" s="213">
        <v>0</v>
      </c>
      <c r="O3051" s="213">
        <v>50</v>
      </c>
      <c r="P3051" s="124" t="s">
        <v>1315</v>
      </c>
    </row>
    <row r="3052" spans="1:16" ht="51">
      <c r="A3052" s="266">
        <v>203</v>
      </c>
      <c r="B3052" s="124"/>
      <c r="C3052" s="125" t="s">
        <v>757</v>
      </c>
      <c r="D3052" s="119">
        <v>43180</v>
      </c>
      <c r="E3052" s="120" t="s">
        <v>6988</v>
      </c>
      <c r="F3052" s="120" t="s">
        <v>3</v>
      </c>
      <c r="G3052" s="120">
        <v>1607136</v>
      </c>
      <c r="H3052" s="124"/>
      <c r="I3052" s="128" t="s">
        <v>6989</v>
      </c>
      <c r="J3052" s="124"/>
      <c r="K3052" s="124"/>
      <c r="L3052" s="124"/>
      <c r="M3052" s="124"/>
      <c r="N3052" s="213">
        <v>0</v>
      </c>
      <c r="O3052" s="213">
        <v>15</v>
      </c>
      <c r="P3052" s="124" t="s">
        <v>1315</v>
      </c>
    </row>
    <row r="3053" spans="1:16" ht="63.75">
      <c r="A3053" s="266" t="s">
        <v>619</v>
      </c>
      <c r="B3053" s="124"/>
      <c r="C3053" s="125" t="s">
        <v>713</v>
      </c>
      <c r="D3053" s="119">
        <v>43180</v>
      </c>
      <c r="E3053" s="120" t="s">
        <v>6990</v>
      </c>
      <c r="F3053" s="120" t="s">
        <v>3</v>
      </c>
      <c r="G3053" s="120">
        <v>1607189</v>
      </c>
      <c r="H3053" s="124"/>
      <c r="I3053" s="128" t="s">
        <v>6991</v>
      </c>
      <c r="J3053" s="124"/>
      <c r="K3053" s="124"/>
      <c r="L3053" s="124"/>
      <c r="M3053" s="124"/>
      <c r="N3053" s="213">
        <v>0</v>
      </c>
      <c r="O3053" s="213">
        <v>9006</v>
      </c>
      <c r="P3053" s="124" t="s">
        <v>1315</v>
      </c>
    </row>
    <row r="3054" spans="1:16" ht="51">
      <c r="A3054" s="266" t="s">
        <v>619</v>
      </c>
      <c r="B3054" s="124"/>
      <c r="C3054" s="125" t="s">
        <v>713</v>
      </c>
      <c r="D3054" s="119">
        <v>43180</v>
      </c>
      <c r="E3054" s="120" t="s">
        <v>6992</v>
      </c>
      <c r="F3054" s="120" t="s">
        <v>3</v>
      </c>
      <c r="G3054" s="120">
        <v>1607209</v>
      </c>
      <c r="H3054" s="124"/>
      <c r="I3054" s="128" t="s">
        <v>6993</v>
      </c>
      <c r="J3054" s="124"/>
      <c r="K3054" s="124"/>
      <c r="L3054" s="124"/>
      <c r="M3054" s="124"/>
      <c r="N3054" s="213">
        <v>0</v>
      </c>
      <c r="O3054" s="213">
        <v>262.5</v>
      </c>
      <c r="P3054" s="124" t="s">
        <v>1315</v>
      </c>
    </row>
    <row r="3055" spans="1:16" ht="51">
      <c r="A3055" s="266">
        <v>81</v>
      </c>
      <c r="B3055" s="124"/>
      <c r="C3055" s="125" t="s">
        <v>709</v>
      </c>
      <c r="D3055" s="119">
        <v>43180</v>
      </c>
      <c r="E3055" s="120" t="s">
        <v>6994</v>
      </c>
      <c r="F3055" s="120" t="s">
        <v>3</v>
      </c>
      <c r="G3055" s="120">
        <v>1607211</v>
      </c>
      <c r="H3055" s="124"/>
      <c r="I3055" s="128" t="s">
        <v>6995</v>
      </c>
      <c r="J3055" s="124"/>
      <c r="K3055" s="124"/>
      <c r="L3055" s="124"/>
      <c r="M3055" s="124"/>
      <c r="N3055" s="213">
        <v>0</v>
      </c>
      <c r="O3055" s="213">
        <v>774.4</v>
      </c>
      <c r="P3055" s="124" t="s">
        <v>1315</v>
      </c>
    </row>
    <row r="3056" spans="1:16" ht="51">
      <c r="A3056" s="266" t="s">
        <v>619</v>
      </c>
      <c r="B3056" s="124"/>
      <c r="C3056" s="125" t="s">
        <v>713</v>
      </c>
      <c r="D3056" s="119">
        <v>43180</v>
      </c>
      <c r="E3056" s="120" t="s">
        <v>6996</v>
      </c>
      <c r="F3056" s="120" t="s">
        <v>3</v>
      </c>
      <c r="G3056" s="120">
        <v>1607263</v>
      </c>
      <c r="H3056" s="124"/>
      <c r="I3056" s="128" t="s">
        <v>6997</v>
      </c>
      <c r="J3056" s="124"/>
      <c r="K3056" s="124"/>
      <c r="L3056" s="124"/>
      <c r="M3056" s="124"/>
      <c r="N3056" s="213">
        <v>0</v>
      </c>
      <c r="O3056" s="213">
        <v>63</v>
      </c>
      <c r="P3056" s="124" t="s">
        <v>1315</v>
      </c>
    </row>
    <row r="3057" spans="1:16" ht="63.75">
      <c r="A3057" s="266">
        <v>20</v>
      </c>
      <c r="B3057" s="124"/>
      <c r="C3057" s="125" t="s">
        <v>693</v>
      </c>
      <c r="D3057" s="119">
        <v>43181</v>
      </c>
      <c r="E3057" s="120" t="s">
        <v>6998</v>
      </c>
      <c r="F3057" s="120" t="s">
        <v>3</v>
      </c>
      <c r="G3057" s="120">
        <v>1607389</v>
      </c>
      <c r="H3057" s="124"/>
      <c r="I3057" s="128" t="s">
        <v>6999</v>
      </c>
      <c r="J3057" s="124"/>
      <c r="K3057" s="124"/>
      <c r="L3057" s="124"/>
      <c r="M3057" s="124"/>
      <c r="N3057" s="213">
        <v>0</v>
      </c>
      <c r="O3057" s="213">
        <v>206.88</v>
      </c>
      <c r="P3057" s="124" t="s">
        <v>1315</v>
      </c>
    </row>
    <row r="3058" spans="1:16" ht="63.75">
      <c r="A3058" s="266">
        <v>16</v>
      </c>
      <c r="B3058" s="124"/>
      <c r="C3058" s="125" t="s">
        <v>692</v>
      </c>
      <c r="D3058" s="119">
        <v>43181</v>
      </c>
      <c r="E3058" s="120" t="s">
        <v>6998</v>
      </c>
      <c r="F3058" s="120" t="s">
        <v>3</v>
      </c>
      <c r="G3058" s="120">
        <v>1607389</v>
      </c>
      <c r="H3058" s="124"/>
      <c r="I3058" s="128" t="s">
        <v>6999</v>
      </c>
      <c r="J3058" s="124"/>
      <c r="K3058" s="124"/>
      <c r="L3058" s="124"/>
      <c r="M3058" s="124"/>
      <c r="N3058" s="213">
        <v>0</v>
      </c>
      <c r="O3058" s="213">
        <v>18109.599999999999</v>
      </c>
      <c r="P3058" s="124" t="s">
        <v>1315</v>
      </c>
    </row>
    <row r="3059" spans="1:16" ht="63.75">
      <c r="A3059" s="266">
        <v>16</v>
      </c>
      <c r="B3059" s="124"/>
      <c r="C3059" s="125" t="s">
        <v>692</v>
      </c>
      <c r="D3059" s="119">
        <v>43181</v>
      </c>
      <c r="E3059" s="120" t="s">
        <v>6998</v>
      </c>
      <c r="F3059" s="120" t="s">
        <v>3</v>
      </c>
      <c r="G3059" s="120">
        <v>1607389</v>
      </c>
      <c r="H3059" s="124"/>
      <c r="I3059" s="128" t="s">
        <v>6999</v>
      </c>
      <c r="J3059" s="124"/>
      <c r="K3059" s="124"/>
      <c r="L3059" s="124"/>
      <c r="M3059" s="124"/>
      <c r="N3059" s="213">
        <v>0</v>
      </c>
      <c r="O3059" s="213">
        <v>39636.14</v>
      </c>
      <c r="P3059" s="124" t="s">
        <v>1315</v>
      </c>
    </row>
    <row r="3060" spans="1:16" ht="63.75">
      <c r="A3060" s="266">
        <v>16</v>
      </c>
      <c r="B3060" s="124"/>
      <c r="C3060" s="125" t="s">
        <v>692</v>
      </c>
      <c r="D3060" s="119">
        <v>43181</v>
      </c>
      <c r="E3060" s="120" t="s">
        <v>6998</v>
      </c>
      <c r="F3060" s="120" t="s">
        <v>3</v>
      </c>
      <c r="G3060" s="120">
        <v>1607389</v>
      </c>
      <c r="H3060" s="124"/>
      <c r="I3060" s="128" t="s">
        <v>6999</v>
      </c>
      <c r="J3060" s="124"/>
      <c r="K3060" s="124"/>
      <c r="L3060" s="124"/>
      <c r="M3060" s="124"/>
      <c r="N3060" s="213">
        <v>0</v>
      </c>
      <c r="O3060" s="213">
        <v>21250.78</v>
      </c>
      <c r="P3060" s="124" t="s">
        <v>1315</v>
      </c>
    </row>
    <row r="3061" spans="1:16" ht="63.75">
      <c r="A3061" s="266">
        <v>16</v>
      </c>
      <c r="B3061" s="124"/>
      <c r="C3061" s="125" t="s">
        <v>692</v>
      </c>
      <c r="D3061" s="119">
        <v>43181</v>
      </c>
      <c r="E3061" s="120" t="s">
        <v>6998</v>
      </c>
      <c r="F3061" s="120" t="s">
        <v>3</v>
      </c>
      <c r="G3061" s="120">
        <v>1607389</v>
      </c>
      <c r="H3061" s="124"/>
      <c r="I3061" s="128" t="s">
        <v>6999</v>
      </c>
      <c r="J3061" s="124"/>
      <c r="K3061" s="124"/>
      <c r="L3061" s="124"/>
      <c r="M3061" s="124"/>
      <c r="N3061" s="213">
        <v>0</v>
      </c>
      <c r="O3061" s="213">
        <v>11311.7</v>
      </c>
      <c r="P3061" s="124" t="s">
        <v>1315</v>
      </c>
    </row>
    <row r="3062" spans="1:16" ht="63.75">
      <c r="A3062" s="266">
        <v>16</v>
      </c>
      <c r="B3062" s="124"/>
      <c r="C3062" s="125" t="s">
        <v>692</v>
      </c>
      <c r="D3062" s="119">
        <v>43181</v>
      </c>
      <c r="E3062" s="120" t="s">
        <v>6998</v>
      </c>
      <c r="F3062" s="120" t="s">
        <v>3</v>
      </c>
      <c r="G3062" s="120">
        <v>1607389</v>
      </c>
      <c r="H3062" s="124"/>
      <c r="I3062" s="128" t="s">
        <v>6999</v>
      </c>
      <c r="J3062" s="124"/>
      <c r="K3062" s="124"/>
      <c r="L3062" s="124"/>
      <c r="M3062" s="124"/>
      <c r="N3062" s="213">
        <v>0</v>
      </c>
      <c r="O3062" s="213">
        <v>6767.28</v>
      </c>
      <c r="P3062" s="124" t="s">
        <v>1315</v>
      </c>
    </row>
    <row r="3063" spans="1:16" ht="63.75">
      <c r="A3063" s="266">
        <v>16</v>
      </c>
      <c r="B3063" s="124"/>
      <c r="C3063" s="125" t="s">
        <v>692</v>
      </c>
      <c r="D3063" s="119">
        <v>43181</v>
      </c>
      <c r="E3063" s="120" t="s">
        <v>6998</v>
      </c>
      <c r="F3063" s="120" t="s">
        <v>3</v>
      </c>
      <c r="G3063" s="120">
        <v>1607389</v>
      </c>
      <c r="H3063" s="124"/>
      <c r="I3063" s="128" t="s">
        <v>6999</v>
      </c>
      <c r="J3063" s="124"/>
      <c r="K3063" s="124"/>
      <c r="L3063" s="124"/>
      <c r="M3063" s="124"/>
      <c r="N3063" s="213">
        <v>0</v>
      </c>
      <c r="O3063" s="213">
        <v>9340.7999999999993</v>
      </c>
      <c r="P3063" s="124" t="s">
        <v>1315</v>
      </c>
    </row>
    <row r="3064" spans="1:16" ht="63.75">
      <c r="A3064" s="266">
        <v>16</v>
      </c>
      <c r="B3064" s="124"/>
      <c r="C3064" s="125" t="s">
        <v>692</v>
      </c>
      <c r="D3064" s="119">
        <v>43181</v>
      </c>
      <c r="E3064" s="120" t="s">
        <v>6998</v>
      </c>
      <c r="F3064" s="120" t="s">
        <v>3</v>
      </c>
      <c r="G3064" s="120">
        <v>1607389</v>
      </c>
      <c r="H3064" s="124"/>
      <c r="I3064" s="128" t="s">
        <v>6999</v>
      </c>
      <c r="J3064" s="124"/>
      <c r="K3064" s="124"/>
      <c r="L3064" s="124"/>
      <c r="M3064" s="124"/>
      <c r="N3064" s="213">
        <v>0</v>
      </c>
      <c r="O3064" s="213">
        <v>32186.87</v>
      </c>
      <c r="P3064" s="124" t="s">
        <v>1315</v>
      </c>
    </row>
    <row r="3065" spans="1:16" ht="63.75">
      <c r="A3065" s="266">
        <v>16</v>
      </c>
      <c r="B3065" s="124"/>
      <c r="C3065" s="125" t="s">
        <v>692</v>
      </c>
      <c r="D3065" s="119">
        <v>43181</v>
      </c>
      <c r="E3065" s="120" t="s">
        <v>6998</v>
      </c>
      <c r="F3065" s="120" t="s">
        <v>3</v>
      </c>
      <c r="G3065" s="120">
        <v>1607389</v>
      </c>
      <c r="H3065" s="124"/>
      <c r="I3065" s="128" t="s">
        <v>6999</v>
      </c>
      <c r="J3065" s="124"/>
      <c r="K3065" s="124"/>
      <c r="L3065" s="124"/>
      <c r="M3065" s="124"/>
      <c r="N3065" s="213">
        <v>0</v>
      </c>
      <c r="O3065" s="213">
        <v>10630.27</v>
      </c>
      <c r="P3065" s="124" t="s">
        <v>1315</v>
      </c>
    </row>
    <row r="3066" spans="1:16" ht="63.75">
      <c r="A3066" s="266">
        <v>16</v>
      </c>
      <c r="B3066" s="124"/>
      <c r="C3066" s="125" t="s">
        <v>692</v>
      </c>
      <c r="D3066" s="119">
        <v>43181</v>
      </c>
      <c r="E3066" s="120" t="s">
        <v>6998</v>
      </c>
      <c r="F3066" s="120" t="s">
        <v>3</v>
      </c>
      <c r="G3066" s="120">
        <v>1607389</v>
      </c>
      <c r="H3066" s="124"/>
      <c r="I3066" s="128" t="s">
        <v>6999</v>
      </c>
      <c r="J3066" s="124"/>
      <c r="K3066" s="124"/>
      <c r="L3066" s="124"/>
      <c r="M3066" s="124"/>
      <c r="N3066" s="213">
        <v>0</v>
      </c>
      <c r="O3066" s="213">
        <v>21718.2</v>
      </c>
      <c r="P3066" s="124" t="s">
        <v>1315</v>
      </c>
    </row>
    <row r="3067" spans="1:16" ht="63.75">
      <c r="A3067" s="266">
        <v>16</v>
      </c>
      <c r="B3067" s="124"/>
      <c r="C3067" s="125" t="s">
        <v>692</v>
      </c>
      <c r="D3067" s="119">
        <v>43181</v>
      </c>
      <c r="E3067" s="120" t="s">
        <v>6998</v>
      </c>
      <c r="F3067" s="120" t="s">
        <v>3</v>
      </c>
      <c r="G3067" s="120">
        <v>1607389</v>
      </c>
      <c r="H3067" s="124"/>
      <c r="I3067" s="128" t="s">
        <v>6999</v>
      </c>
      <c r="J3067" s="124"/>
      <c r="K3067" s="124"/>
      <c r="L3067" s="124"/>
      <c r="M3067" s="124"/>
      <c r="N3067" s="213">
        <v>0</v>
      </c>
      <c r="O3067" s="213">
        <v>22284.31</v>
      </c>
      <c r="P3067" s="124" t="s">
        <v>1315</v>
      </c>
    </row>
    <row r="3068" spans="1:16" ht="63.75">
      <c r="A3068" s="266">
        <v>16</v>
      </c>
      <c r="B3068" s="124"/>
      <c r="C3068" s="125" t="s">
        <v>692</v>
      </c>
      <c r="D3068" s="119">
        <v>43181</v>
      </c>
      <c r="E3068" s="120" t="s">
        <v>6998</v>
      </c>
      <c r="F3068" s="120" t="s">
        <v>3</v>
      </c>
      <c r="G3068" s="120">
        <v>1607389</v>
      </c>
      <c r="H3068" s="124"/>
      <c r="I3068" s="128" t="s">
        <v>6999</v>
      </c>
      <c r="J3068" s="124"/>
      <c r="K3068" s="124"/>
      <c r="L3068" s="124"/>
      <c r="M3068" s="124"/>
      <c r="N3068" s="213">
        <v>0</v>
      </c>
      <c r="O3068" s="213">
        <v>29335.53</v>
      </c>
      <c r="P3068" s="124" t="s">
        <v>1315</v>
      </c>
    </row>
    <row r="3069" spans="1:16" ht="63.75">
      <c r="A3069" s="266">
        <v>16</v>
      </c>
      <c r="B3069" s="124"/>
      <c r="C3069" s="125" t="s">
        <v>692</v>
      </c>
      <c r="D3069" s="119">
        <v>43181</v>
      </c>
      <c r="E3069" s="120" t="s">
        <v>6998</v>
      </c>
      <c r="F3069" s="120" t="s">
        <v>3</v>
      </c>
      <c r="G3069" s="120">
        <v>1607389</v>
      </c>
      <c r="H3069" s="124"/>
      <c r="I3069" s="128" t="s">
        <v>6999</v>
      </c>
      <c r="J3069" s="124"/>
      <c r="K3069" s="124"/>
      <c r="L3069" s="124"/>
      <c r="M3069" s="124"/>
      <c r="N3069" s="213">
        <v>0</v>
      </c>
      <c r="O3069" s="213">
        <v>6327.36</v>
      </c>
      <c r="P3069" s="124" t="s">
        <v>1315</v>
      </c>
    </row>
    <row r="3070" spans="1:16" ht="63.75">
      <c r="A3070" s="266">
        <v>16</v>
      </c>
      <c r="B3070" s="124"/>
      <c r="C3070" s="125" t="s">
        <v>692</v>
      </c>
      <c r="D3070" s="119">
        <v>43181</v>
      </c>
      <c r="E3070" s="120" t="s">
        <v>6998</v>
      </c>
      <c r="F3070" s="120" t="s">
        <v>3</v>
      </c>
      <c r="G3070" s="120">
        <v>1607389</v>
      </c>
      <c r="H3070" s="124"/>
      <c r="I3070" s="128" t="s">
        <v>6999</v>
      </c>
      <c r="J3070" s="124"/>
      <c r="K3070" s="124"/>
      <c r="L3070" s="124"/>
      <c r="M3070" s="124"/>
      <c r="N3070" s="213">
        <v>0</v>
      </c>
      <c r="O3070" s="213">
        <v>12313</v>
      </c>
      <c r="P3070" s="124" t="s">
        <v>1315</v>
      </c>
    </row>
    <row r="3071" spans="1:16" ht="63.75">
      <c r="A3071" s="266">
        <v>16</v>
      </c>
      <c r="B3071" s="124"/>
      <c r="C3071" s="125" t="s">
        <v>692</v>
      </c>
      <c r="D3071" s="119">
        <v>43181</v>
      </c>
      <c r="E3071" s="120" t="s">
        <v>6998</v>
      </c>
      <c r="F3071" s="120" t="s">
        <v>3</v>
      </c>
      <c r="G3071" s="120">
        <v>1607389</v>
      </c>
      <c r="H3071" s="124"/>
      <c r="I3071" s="128" t="s">
        <v>6999</v>
      </c>
      <c r="J3071" s="124"/>
      <c r="K3071" s="124"/>
      <c r="L3071" s="124"/>
      <c r="M3071" s="124"/>
      <c r="N3071" s="213">
        <v>0</v>
      </c>
      <c r="O3071" s="213">
        <v>8144.8</v>
      </c>
      <c r="P3071" s="124" t="s">
        <v>1315</v>
      </c>
    </row>
    <row r="3072" spans="1:16" ht="63.75">
      <c r="A3072" s="266">
        <v>16</v>
      </c>
      <c r="B3072" s="124"/>
      <c r="C3072" s="125" t="s">
        <v>692</v>
      </c>
      <c r="D3072" s="119">
        <v>43181</v>
      </c>
      <c r="E3072" s="120" t="s">
        <v>6998</v>
      </c>
      <c r="F3072" s="120" t="s">
        <v>3</v>
      </c>
      <c r="G3072" s="120">
        <v>1607389</v>
      </c>
      <c r="H3072" s="124"/>
      <c r="I3072" s="128" t="s">
        <v>6999</v>
      </c>
      <c r="J3072" s="124"/>
      <c r="K3072" s="124"/>
      <c r="L3072" s="124"/>
      <c r="M3072" s="124"/>
      <c r="N3072" s="213">
        <v>0</v>
      </c>
      <c r="O3072" s="213">
        <v>35022.71</v>
      </c>
      <c r="P3072" s="124" t="s">
        <v>1315</v>
      </c>
    </row>
    <row r="3073" spans="1:16" ht="63.75">
      <c r="A3073" s="266">
        <v>16</v>
      </c>
      <c r="B3073" s="124"/>
      <c r="C3073" s="125" t="s">
        <v>692</v>
      </c>
      <c r="D3073" s="119">
        <v>43181</v>
      </c>
      <c r="E3073" s="120" t="s">
        <v>6998</v>
      </c>
      <c r="F3073" s="120" t="s">
        <v>3</v>
      </c>
      <c r="G3073" s="120">
        <v>1607389</v>
      </c>
      <c r="H3073" s="124"/>
      <c r="I3073" s="128" t="s">
        <v>6999</v>
      </c>
      <c r="J3073" s="124"/>
      <c r="K3073" s="124"/>
      <c r="L3073" s="124"/>
      <c r="M3073" s="124"/>
      <c r="N3073" s="213">
        <v>0</v>
      </c>
      <c r="O3073" s="213">
        <v>14134.21</v>
      </c>
      <c r="P3073" s="124" t="s">
        <v>1315</v>
      </c>
    </row>
    <row r="3074" spans="1:16" ht="63.75">
      <c r="A3074" s="266">
        <v>16</v>
      </c>
      <c r="B3074" s="124"/>
      <c r="C3074" s="125" t="s">
        <v>692</v>
      </c>
      <c r="D3074" s="119">
        <v>43181</v>
      </c>
      <c r="E3074" s="120" t="s">
        <v>6998</v>
      </c>
      <c r="F3074" s="120" t="s">
        <v>3</v>
      </c>
      <c r="G3074" s="120">
        <v>1607389</v>
      </c>
      <c r="H3074" s="124"/>
      <c r="I3074" s="128" t="s">
        <v>6999</v>
      </c>
      <c r="J3074" s="124"/>
      <c r="K3074" s="124"/>
      <c r="L3074" s="124"/>
      <c r="M3074" s="124"/>
      <c r="N3074" s="213">
        <v>0</v>
      </c>
      <c r="O3074" s="213">
        <v>14348.04</v>
      </c>
      <c r="P3074" s="124" t="s">
        <v>1315</v>
      </c>
    </row>
    <row r="3075" spans="1:16" ht="63.75">
      <c r="A3075" s="266">
        <v>16</v>
      </c>
      <c r="B3075" s="124"/>
      <c r="C3075" s="125" t="s">
        <v>692</v>
      </c>
      <c r="D3075" s="119">
        <v>43181</v>
      </c>
      <c r="E3075" s="120" t="s">
        <v>6998</v>
      </c>
      <c r="F3075" s="120" t="s">
        <v>3</v>
      </c>
      <c r="G3075" s="120">
        <v>1607389</v>
      </c>
      <c r="H3075" s="124"/>
      <c r="I3075" s="128" t="s">
        <v>6999</v>
      </c>
      <c r="J3075" s="124"/>
      <c r="K3075" s="124"/>
      <c r="L3075" s="124"/>
      <c r="M3075" s="124"/>
      <c r="N3075" s="213">
        <v>0</v>
      </c>
      <c r="O3075" s="213">
        <v>5329.23</v>
      </c>
      <c r="P3075" s="124" t="s">
        <v>1315</v>
      </c>
    </row>
    <row r="3076" spans="1:16" ht="63.75">
      <c r="A3076" s="266">
        <v>681</v>
      </c>
      <c r="B3076" s="124"/>
      <c r="C3076" s="125" t="s">
        <v>237</v>
      </c>
      <c r="D3076" s="119">
        <v>43181</v>
      </c>
      <c r="E3076" s="120" t="s">
        <v>6998</v>
      </c>
      <c r="F3076" s="120" t="s">
        <v>3</v>
      </c>
      <c r="G3076" s="120">
        <v>1607389</v>
      </c>
      <c r="H3076" s="124"/>
      <c r="I3076" s="128" t="s">
        <v>6999</v>
      </c>
      <c r="J3076" s="124"/>
      <c r="K3076" s="124"/>
      <c r="L3076" s="124"/>
      <c r="M3076" s="124"/>
      <c r="N3076" s="213">
        <v>0</v>
      </c>
      <c r="O3076" s="213">
        <v>11138.4</v>
      </c>
      <c r="P3076" s="124" t="s">
        <v>1315</v>
      </c>
    </row>
    <row r="3077" spans="1:16" ht="63.75">
      <c r="A3077" s="266">
        <v>681</v>
      </c>
      <c r="B3077" s="124"/>
      <c r="C3077" s="125" t="s">
        <v>237</v>
      </c>
      <c r="D3077" s="119">
        <v>43181</v>
      </c>
      <c r="E3077" s="120" t="s">
        <v>6998</v>
      </c>
      <c r="F3077" s="120" t="s">
        <v>3</v>
      </c>
      <c r="G3077" s="120">
        <v>1607389</v>
      </c>
      <c r="H3077" s="124"/>
      <c r="I3077" s="128" t="s">
        <v>6999</v>
      </c>
      <c r="J3077" s="124"/>
      <c r="K3077" s="124"/>
      <c r="L3077" s="124"/>
      <c r="M3077" s="124"/>
      <c r="N3077" s="213">
        <v>0</v>
      </c>
      <c r="O3077" s="213">
        <v>11952.72</v>
      </c>
      <c r="P3077" s="124" t="s">
        <v>1315</v>
      </c>
    </row>
    <row r="3078" spans="1:16" ht="63.75">
      <c r="A3078" s="266">
        <v>15</v>
      </c>
      <c r="B3078" s="124"/>
      <c r="C3078" s="125" t="s">
        <v>691</v>
      </c>
      <c r="D3078" s="119">
        <v>43181</v>
      </c>
      <c r="E3078" s="120" t="s">
        <v>6998</v>
      </c>
      <c r="F3078" s="120" t="s">
        <v>3</v>
      </c>
      <c r="G3078" s="120">
        <v>1607389</v>
      </c>
      <c r="H3078" s="124"/>
      <c r="I3078" s="128" t="s">
        <v>6999</v>
      </c>
      <c r="J3078" s="124"/>
      <c r="K3078" s="124"/>
      <c r="L3078" s="124"/>
      <c r="M3078" s="124"/>
      <c r="N3078" s="213">
        <v>0</v>
      </c>
      <c r="O3078" s="213">
        <v>8570.98</v>
      </c>
      <c r="P3078" s="124" t="s">
        <v>1315</v>
      </c>
    </row>
    <row r="3079" spans="1:16" ht="63.75">
      <c r="A3079" s="266">
        <v>15</v>
      </c>
      <c r="B3079" s="124"/>
      <c r="C3079" s="125" t="s">
        <v>691</v>
      </c>
      <c r="D3079" s="119">
        <v>43181</v>
      </c>
      <c r="E3079" s="120" t="s">
        <v>6998</v>
      </c>
      <c r="F3079" s="120" t="s">
        <v>3</v>
      </c>
      <c r="G3079" s="120">
        <v>1607389</v>
      </c>
      <c r="H3079" s="124"/>
      <c r="I3079" s="128" t="s">
        <v>6999</v>
      </c>
      <c r="J3079" s="124"/>
      <c r="K3079" s="124"/>
      <c r="L3079" s="124"/>
      <c r="M3079" s="124"/>
      <c r="N3079" s="213">
        <v>0</v>
      </c>
      <c r="O3079" s="213">
        <v>7391.48</v>
      </c>
      <c r="P3079" s="124" t="s">
        <v>1315</v>
      </c>
    </row>
    <row r="3080" spans="1:16" ht="63.75">
      <c r="A3080" s="266">
        <v>15</v>
      </c>
      <c r="B3080" s="124"/>
      <c r="C3080" s="125" t="s">
        <v>691</v>
      </c>
      <c r="D3080" s="119">
        <v>43181</v>
      </c>
      <c r="E3080" s="120" t="s">
        <v>6998</v>
      </c>
      <c r="F3080" s="120" t="s">
        <v>3</v>
      </c>
      <c r="G3080" s="120">
        <v>1607389</v>
      </c>
      <c r="H3080" s="124"/>
      <c r="I3080" s="128" t="s">
        <v>6999</v>
      </c>
      <c r="J3080" s="124"/>
      <c r="K3080" s="124"/>
      <c r="L3080" s="124"/>
      <c r="M3080" s="124"/>
      <c r="N3080" s="213">
        <v>0</v>
      </c>
      <c r="O3080" s="213">
        <v>2684.4</v>
      </c>
      <c r="P3080" s="124" t="s">
        <v>1315</v>
      </c>
    </row>
    <row r="3081" spans="1:16" ht="63.75">
      <c r="A3081" s="266">
        <v>20</v>
      </c>
      <c r="B3081" s="124"/>
      <c r="C3081" s="125" t="s">
        <v>693</v>
      </c>
      <c r="D3081" s="119">
        <v>43181</v>
      </c>
      <c r="E3081" s="120" t="s">
        <v>6998</v>
      </c>
      <c r="F3081" s="120" t="s">
        <v>3</v>
      </c>
      <c r="G3081" s="120">
        <v>1607389</v>
      </c>
      <c r="H3081" s="124"/>
      <c r="I3081" s="128" t="s">
        <v>6999</v>
      </c>
      <c r="J3081" s="124"/>
      <c r="K3081" s="124"/>
      <c r="L3081" s="124"/>
      <c r="M3081" s="124"/>
      <c r="N3081" s="213">
        <v>0</v>
      </c>
      <c r="O3081" s="213">
        <v>2329.88</v>
      </c>
      <c r="P3081" s="124" t="s">
        <v>1315</v>
      </c>
    </row>
    <row r="3082" spans="1:16" ht="63.75">
      <c r="A3082" s="266">
        <v>192</v>
      </c>
      <c r="B3082" s="124"/>
      <c r="C3082" s="125" t="s">
        <v>753</v>
      </c>
      <c r="D3082" s="119">
        <v>43181</v>
      </c>
      <c r="E3082" s="120" t="s">
        <v>6998</v>
      </c>
      <c r="F3082" s="120" t="s">
        <v>3</v>
      </c>
      <c r="G3082" s="120">
        <v>1607389</v>
      </c>
      <c r="H3082" s="124"/>
      <c r="I3082" s="128" t="s">
        <v>6999</v>
      </c>
      <c r="J3082" s="124"/>
      <c r="K3082" s="124"/>
      <c r="L3082" s="124"/>
      <c r="M3082" s="124"/>
      <c r="N3082" s="213">
        <v>0</v>
      </c>
      <c r="O3082" s="213">
        <v>2439.36</v>
      </c>
      <c r="P3082" s="124" t="s">
        <v>1315</v>
      </c>
    </row>
    <row r="3083" spans="1:16" ht="63.75">
      <c r="A3083" s="266">
        <v>660</v>
      </c>
      <c r="B3083" s="124"/>
      <c r="C3083" s="125" t="s">
        <v>233</v>
      </c>
      <c r="D3083" s="119">
        <v>43181</v>
      </c>
      <c r="E3083" s="120" t="s">
        <v>6998</v>
      </c>
      <c r="F3083" s="120" t="s">
        <v>3</v>
      </c>
      <c r="G3083" s="120">
        <v>1607389</v>
      </c>
      <c r="H3083" s="124"/>
      <c r="I3083" s="128" t="s">
        <v>6999</v>
      </c>
      <c r="J3083" s="124"/>
      <c r="K3083" s="124"/>
      <c r="L3083" s="124"/>
      <c r="M3083" s="124"/>
      <c r="N3083" s="213">
        <v>0</v>
      </c>
      <c r="O3083" s="213">
        <v>4958.8500000000004</v>
      </c>
      <c r="P3083" s="124" t="s">
        <v>1315</v>
      </c>
    </row>
    <row r="3084" spans="1:16" ht="63.75">
      <c r="A3084" s="266">
        <v>512</v>
      </c>
      <c r="B3084" s="124"/>
      <c r="C3084" s="125" t="s">
        <v>840</v>
      </c>
      <c r="D3084" s="119">
        <v>43181</v>
      </c>
      <c r="E3084" s="120" t="s">
        <v>6998</v>
      </c>
      <c r="F3084" s="120" t="s">
        <v>3</v>
      </c>
      <c r="G3084" s="120">
        <v>1607389</v>
      </c>
      <c r="H3084" s="124"/>
      <c r="I3084" s="128" t="s">
        <v>6999</v>
      </c>
      <c r="J3084" s="124"/>
      <c r="K3084" s="124"/>
      <c r="L3084" s="124"/>
      <c r="M3084" s="124"/>
      <c r="N3084" s="213">
        <v>0</v>
      </c>
      <c r="O3084" s="213">
        <v>10017.08</v>
      </c>
      <c r="P3084" s="124" t="s">
        <v>1315</v>
      </c>
    </row>
    <row r="3085" spans="1:16" ht="63.75">
      <c r="A3085" s="266" t="s">
        <v>619</v>
      </c>
      <c r="B3085" s="124"/>
      <c r="C3085" s="125" t="s">
        <v>713</v>
      </c>
      <c r="D3085" s="119">
        <v>43181</v>
      </c>
      <c r="E3085" s="120" t="s">
        <v>6998</v>
      </c>
      <c r="F3085" s="120" t="s">
        <v>3</v>
      </c>
      <c r="G3085" s="120">
        <v>1607389</v>
      </c>
      <c r="H3085" s="124"/>
      <c r="I3085" s="128" t="s">
        <v>6999</v>
      </c>
      <c r="J3085" s="124"/>
      <c r="K3085" s="124"/>
      <c r="L3085" s="124"/>
      <c r="M3085" s="124"/>
      <c r="N3085" s="213">
        <v>0</v>
      </c>
      <c r="O3085" s="213">
        <v>112818.03</v>
      </c>
      <c r="P3085" s="124" t="s">
        <v>1315</v>
      </c>
    </row>
    <row r="3086" spans="1:16" ht="63.75">
      <c r="A3086" s="266" t="s">
        <v>619</v>
      </c>
      <c r="B3086" s="124"/>
      <c r="C3086" s="125" t="s">
        <v>713</v>
      </c>
      <c r="D3086" s="119">
        <v>43181</v>
      </c>
      <c r="E3086" s="120" t="s">
        <v>6998</v>
      </c>
      <c r="F3086" s="120" t="s">
        <v>3</v>
      </c>
      <c r="G3086" s="120">
        <v>1607389</v>
      </c>
      <c r="H3086" s="124"/>
      <c r="I3086" s="128" t="s">
        <v>6999</v>
      </c>
      <c r="J3086" s="124"/>
      <c r="K3086" s="124"/>
      <c r="L3086" s="124"/>
      <c r="M3086" s="124"/>
      <c r="N3086" s="213">
        <v>0</v>
      </c>
      <c r="O3086" s="213">
        <v>44734.81</v>
      </c>
      <c r="P3086" s="124" t="s">
        <v>1315</v>
      </c>
    </row>
    <row r="3087" spans="1:16" ht="63.75">
      <c r="A3087" s="266" t="s">
        <v>619</v>
      </c>
      <c r="B3087" s="124"/>
      <c r="C3087" s="125" t="s">
        <v>713</v>
      </c>
      <c r="D3087" s="119">
        <v>43181</v>
      </c>
      <c r="E3087" s="120" t="s">
        <v>6998</v>
      </c>
      <c r="F3087" s="120" t="s">
        <v>3</v>
      </c>
      <c r="G3087" s="120">
        <v>1607389</v>
      </c>
      <c r="H3087" s="124"/>
      <c r="I3087" s="128" t="s">
        <v>6999</v>
      </c>
      <c r="J3087" s="124"/>
      <c r="K3087" s="124"/>
      <c r="L3087" s="124"/>
      <c r="M3087" s="124"/>
      <c r="N3087" s="213">
        <v>0</v>
      </c>
      <c r="O3087" s="213">
        <v>21381.69</v>
      </c>
      <c r="P3087" s="124" t="s">
        <v>1315</v>
      </c>
    </row>
    <row r="3088" spans="1:16" ht="63.75">
      <c r="A3088" s="266">
        <v>212</v>
      </c>
      <c r="B3088" s="124"/>
      <c r="C3088" s="125" t="s">
        <v>761</v>
      </c>
      <c r="D3088" s="119">
        <v>43181</v>
      </c>
      <c r="E3088" s="120" t="s">
        <v>6998</v>
      </c>
      <c r="F3088" s="120" t="s">
        <v>3</v>
      </c>
      <c r="G3088" s="120">
        <v>1607389</v>
      </c>
      <c r="H3088" s="124"/>
      <c r="I3088" s="128" t="s">
        <v>6999</v>
      </c>
      <c r="J3088" s="124"/>
      <c r="K3088" s="124"/>
      <c r="L3088" s="124"/>
      <c r="M3088" s="124"/>
      <c r="N3088" s="213">
        <v>0</v>
      </c>
      <c r="O3088" s="213">
        <v>14937.9</v>
      </c>
      <c r="P3088" s="124" t="s">
        <v>1315</v>
      </c>
    </row>
    <row r="3089" spans="1:16" ht="63.75">
      <c r="A3089" s="266">
        <v>212</v>
      </c>
      <c r="B3089" s="124"/>
      <c r="C3089" s="125" t="s">
        <v>761</v>
      </c>
      <c r="D3089" s="119">
        <v>43181</v>
      </c>
      <c r="E3089" s="120" t="s">
        <v>6998</v>
      </c>
      <c r="F3089" s="120" t="s">
        <v>3</v>
      </c>
      <c r="G3089" s="120">
        <v>1607389</v>
      </c>
      <c r="H3089" s="124"/>
      <c r="I3089" s="128" t="s">
        <v>6999</v>
      </c>
      <c r="J3089" s="124"/>
      <c r="K3089" s="124"/>
      <c r="L3089" s="124"/>
      <c r="M3089" s="124"/>
      <c r="N3089" s="213">
        <v>0</v>
      </c>
      <c r="O3089" s="213">
        <v>8735.7000000000007</v>
      </c>
      <c r="P3089" s="124" t="s">
        <v>1315</v>
      </c>
    </row>
    <row r="3090" spans="1:16" ht="63.75">
      <c r="A3090" s="266">
        <v>283</v>
      </c>
      <c r="B3090" s="124"/>
      <c r="C3090" s="125" t="s">
        <v>146</v>
      </c>
      <c r="D3090" s="119">
        <v>43181</v>
      </c>
      <c r="E3090" s="120" t="s">
        <v>6998</v>
      </c>
      <c r="F3090" s="120" t="s">
        <v>3</v>
      </c>
      <c r="G3090" s="120">
        <v>1607389</v>
      </c>
      <c r="H3090" s="124"/>
      <c r="I3090" s="128" t="s">
        <v>6999</v>
      </c>
      <c r="J3090" s="124"/>
      <c r="K3090" s="124"/>
      <c r="L3090" s="124"/>
      <c r="M3090" s="124"/>
      <c r="N3090" s="213">
        <v>0</v>
      </c>
      <c r="O3090" s="213">
        <v>2906.28</v>
      </c>
      <c r="P3090" s="124" t="s">
        <v>1315</v>
      </c>
    </row>
    <row r="3091" spans="1:16" ht="63.75">
      <c r="A3091" s="266">
        <v>660</v>
      </c>
      <c r="B3091" s="124"/>
      <c r="C3091" s="125" t="s">
        <v>233</v>
      </c>
      <c r="D3091" s="119">
        <v>43181</v>
      </c>
      <c r="E3091" s="120" t="s">
        <v>6998</v>
      </c>
      <c r="F3091" s="120" t="s">
        <v>3</v>
      </c>
      <c r="G3091" s="120">
        <v>1607389</v>
      </c>
      <c r="H3091" s="124"/>
      <c r="I3091" s="128" t="s">
        <v>6999</v>
      </c>
      <c r="J3091" s="124"/>
      <c r="K3091" s="124"/>
      <c r="L3091" s="124"/>
      <c r="M3091" s="124"/>
      <c r="N3091" s="213">
        <v>0</v>
      </c>
      <c r="O3091" s="213">
        <v>10906.96</v>
      </c>
      <c r="P3091" s="124" t="s">
        <v>1315</v>
      </c>
    </row>
    <row r="3092" spans="1:16" ht="63.75">
      <c r="A3092" s="266">
        <v>203</v>
      </c>
      <c r="B3092" s="124"/>
      <c r="C3092" s="125" t="s">
        <v>757</v>
      </c>
      <c r="D3092" s="119">
        <v>43181</v>
      </c>
      <c r="E3092" s="120" t="s">
        <v>7000</v>
      </c>
      <c r="F3092" s="120" t="s">
        <v>3</v>
      </c>
      <c r="G3092" s="120">
        <v>1607390</v>
      </c>
      <c r="H3092" s="124"/>
      <c r="I3092" s="128" t="s">
        <v>7001</v>
      </c>
      <c r="J3092" s="124"/>
      <c r="K3092" s="124"/>
      <c r="L3092" s="124"/>
      <c r="M3092" s="124"/>
      <c r="N3092" s="213">
        <v>0</v>
      </c>
      <c r="O3092" s="213">
        <v>2371.3000000000002</v>
      </c>
      <c r="P3092" s="124" t="s">
        <v>1315</v>
      </c>
    </row>
    <row r="3093" spans="1:16" ht="51">
      <c r="A3093" s="266">
        <v>290</v>
      </c>
      <c r="B3093" s="124"/>
      <c r="C3093" s="125" t="s">
        <v>793</v>
      </c>
      <c r="D3093" s="119">
        <v>43181</v>
      </c>
      <c r="E3093" s="120" t="s">
        <v>7002</v>
      </c>
      <c r="F3093" s="120" t="s">
        <v>3</v>
      </c>
      <c r="G3093" s="120">
        <v>1607399</v>
      </c>
      <c r="H3093" s="124"/>
      <c r="I3093" s="128" t="s">
        <v>7003</v>
      </c>
      <c r="J3093" s="124"/>
      <c r="K3093" s="124"/>
      <c r="L3093" s="124"/>
      <c r="M3093" s="124"/>
      <c r="N3093" s="213">
        <v>0</v>
      </c>
      <c r="O3093" s="213">
        <v>135.69999999999999</v>
      </c>
      <c r="P3093" s="124" t="s">
        <v>1315</v>
      </c>
    </row>
    <row r="3094" spans="1:16" ht="51">
      <c r="A3094" s="266">
        <v>290</v>
      </c>
      <c r="B3094" s="124"/>
      <c r="C3094" s="125" t="s">
        <v>793</v>
      </c>
      <c r="D3094" s="119">
        <v>43181</v>
      </c>
      <c r="E3094" s="120" t="s">
        <v>7004</v>
      </c>
      <c r="F3094" s="120" t="s">
        <v>3</v>
      </c>
      <c r="G3094" s="120">
        <v>1607402</v>
      </c>
      <c r="H3094" s="124"/>
      <c r="I3094" s="128" t="s">
        <v>7005</v>
      </c>
      <c r="J3094" s="124"/>
      <c r="K3094" s="124"/>
      <c r="L3094" s="124"/>
      <c r="M3094" s="124"/>
      <c r="N3094" s="213">
        <v>0</v>
      </c>
      <c r="O3094" s="213">
        <v>200.33</v>
      </c>
      <c r="P3094" s="124" t="s">
        <v>1315</v>
      </c>
    </row>
    <row r="3095" spans="1:16" ht="51">
      <c r="A3095" s="266">
        <v>290</v>
      </c>
      <c r="B3095" s="124"/>
      <c r="C3095" s="125" t="s">
        <v>793</v>
      </c>
      <c r="D3095" s="119">
        <v>43181</v>
      </c>
      <c r="E3095" s="120" t="s">
        <v>7006</v>
      </c>
      <c r="F3095" s="120" t="s">
        <v>3</v>
      </c>
      <c r="G3095" s="120">
        <v>1607404</v>
      </c>
      <c r="H3095" s="124"/>
      <c r="I3095" s="128" t="s">
        <v>7007</v>
      </c>
      <c r="J3095" s="124"/>
      <c r="K3095" s="124"/>
      <c r="L3095" s="124"/>
      <c r="M3095" s="124"/>
      <c r="N3095" s="213">
        <v>0</v>
      </c>
      <c r="O3095" s="213">
        <v>283.33</v>
      </c>
      <c r="P3095" s="124" t="s">
        <v>1315</v>
      </c>
    </row>
    <row r="3096" spans="1:16" ht="63.75">
      <c r="A3096" s="266">
        <v>290</v>
      </c>
      <c r="B3096" s="124"/>
      <c r="C3096" s="125" t="s">
        <v>793</v>
      </c>
      <c r="D3096" s="119">
        <v>43181</v>
      </c>
      <c r="E3096" s="120" t="s">
        <v>7008</v>
      </c>
      <c r="F3096" s="120" t="s">
        <v>3</v>
      </c>
      <c r="G3096" s="120">
        <v>1607407</v>
      </c>
      <c r="H3096" s="124"/>
      <c r="I3096" s="128" t="s">
        <v>7009</v>
      </c>
      <c r="J3096" s="124"/>
      <c r="K3096" s="124"/>
      <c r="L3096" s="124"/>
      <c r="M3096" s="124"/>
      <c r="N3096" s="213">
        <v>0</v>
      </c>
      <c r="O3096" s="213">
        <v>21.07</v>
      </c>
      <c r="P3096" s="124" t="s">
        <v>1315</v>
      </c>
    </row>
    <row r="3097" spans="1:16" ht="63.75">
      <c r="A3097" s="266">
        <v>342</v>
      </c>
      <c r="B3097" s="124"/>
      <c r="C3097" s="125" t="s">
        <v>816</v>
      </c>
      <c r="D3097" s="119">
        <v>43181</v>
      </c>
      <c r="E3097" s="120" t="s">
        <v>7010</v>
      </c>
      <c r="F3097" s="120" t="s">
        <v>3</v>
      </c>
      <c r="G3097" s="120">
        <v>1607413</v>
      </c>
      <c r="H3097" s="124"/>
      <c r="I3097" s="128" t="s">
        <v>7011</v>
      </c>
      <c r="J3097" s="124"/>
      <c r="K3097" s="124"/>
      <c r="L3097" s="124"/>
      <c r="M3097" s="124"/>
      <c r="N3097" s="213">
        <v>0</v>
      </c>
      <c r="O3097" s="213">
        <v>954</v>
      </c>
      <c r="P3097" s="124" t="s">
        <v>1315</v>
      </c>
    </row>
    <row r="3098" spans="1:16" ht="51">
      <c r="A3098" s="266" t="s">
        <v>619</v>
      </c>
      <c r="B3098" s="124"/>
      <c r="C3098" s="125" t="s">
        <v>713</v>
      </c>
      <c r="D3098" s="119">
        <v>43181</v>
      </c>
      <c r="E3098" s="120" t="s">
        <v>7012</v>
      </c>
      <c r="F3098" s="120" t="s">
        <v>3</v>
      </c>
      <c r="G3098" s="120">
        <v>1607414</v>
      </c>
      <c r="H3098" s="124"/>
      <c r="I3098" s="128" t="s">
        <v>7013</v>
      </c>
      <c r="J3098" s="124"/>
      <c r="K3098" s="124"/>
      <c r="L3098" s="124"/>
      <c r="M3098" s="124"/>
      <c r="N3098" s="213">
        <v>0</v>
      </c>
      <c r="O3098" s="213">
        <v>5794.35</v>
      </c>
      <c r="P3098" s="124" t="s">
        <v>1315</v>
      </c>
    </row>
    <row r="3099" spans="1:16" ht="51">
      <c r="A3099" s="266" t="s">
        <v>619</v>
      </c>
      <c r="B3099" s="124"/>
      <c r="C3099" s="125" t="s">
        <v>713</v>
      </c>
      <c r="D3099" s="119">
        <v>43181</v>
      </c>
      <c r="E3099" s="120" t="s">
        <v>7014</v>
      </c>
      <c r="F3099" s="120" t="s">
        <v>3</v>
      </c>
      <c r="G3099" s="120">
        <v>1607416</v>
      </c>
      <c r="H3099" s="124"/>
      <c r="I3099" s="128" t="s">
        <v>7015</v>
      </c>
      <c r="J3099" s="124"/>
      <c r="K3099" s="124"/>
      <c r="L3099" s="124"/>
      <c r="M3099" s="124"/>
      <c r="N3099" s="213">
        <v>0</v>
      </c>
      <c r="O3099" s="213">
        <v>1495.55</v>
      </c>
      <c r="P3099" s="124" t="s">
        <v>1315</v>
      </c>
    </row>
    <row r="3100" spans="1:16" ht="51">
      <c r="A3100" s="266">
        <v>20</v>
      </c>
      <c r="B3100" s="124"/>
      <c r="C3100" s="125" t="s">
        <v>693</v>
      </c>
      <c r="D3100" s="119">
        <v>43181</v>
      </c>
      <c r="E3100" s="120" t="s">
        <v>7016</v>
      </c>
      <c r="F3100" s="120" t="s">
        <v>3</v>
      </c>
      <c r="G3100" s="120">
        <v>1607385</v>
      </c>
      <c r="H3100" s="124"/>
      <c r="I3100" s="128" t="s">
        <v>7017</v>
      </c>
      <c r="J3100" s="124"/>
      <c r="K3100" s="124"/>
      <c r="L3100" s="124"/>
      <c r="M3100" s="124"/>
      <c r="N3100" s="213">
        <v>0</v>
      </c>
      <c r="O3100" s="213">
        <v>49</v>
      </c>
      <c r="P3100" s="124" t="s">
        <v>1315</v>
      </c>
    </row>
    <row r="3101" spans="1:16" ht="51">
      <c r="A3101" s="266" t="s">
        <v>619</v>
      </c>
      <c r="B3101" s="124"/>
      <c r="C3101" s="125" t="s">
        <v>713</v>
      </c>
      <c r="D3101" s="119">
        <v>43181</v>
      </c>
      <c r="E3101" s="120" t="s">
        <v>7018</v>
      </c>
      <c r="F3101" s="120" t="s">
        <v>3</v>
      </c>
      <c r="G3101" s="120">
        <v>1607400</v>
      </c>
      <c r="H3101" s="124"/>
      <c r="I3101" s="128" t="s">
        <v>7019</v>
      </c>
      <c r="J3101" s="124"/>
      <c r="K3101" s="124"/>
      <c r="L3101" s="124"/>
      <c r="M3101" s="124"/>
      <c r="N3101" s="213">
        <v>0</v>
      </c>
      <c r="O3101" s="213">
        <v>7222.72</v>
      </c>
      <c r="P3101" s="124" t="s">
        <v>1315</v>
      </c>
    </row>
    <row r="3102" spans="1:16" ht="51">
      <c r="A3102" s="266" t="s">
        <v>619</v>
      </c>
      <c r="B3102" s="124"/>
      <c r="C3102" s="125" t="s">
        <v>713</v>
      </c>
      <c r="D3102" s="119">
        <v>43181</v>
      </c>
      <c r="E3102" s="120" t="s">
        <v>7020</v>
      </c>
      <c r="F3102" s="120" t="s">
        <v>3</v>
      </c>
      <c r="G3102" s="120">
        <v>1607401</v>
      </c>
      <c r="H3102" s="124"/>
      <c r="I3102" s="128" t="s">
        <v>7021</v>
      </c>
      <c r="J3102" s="124"/>
      <c r="K3102" s="124"/>
      <c r="L3102" s="124"/>
      <c r="M3102" s="124"/>
      <c r="N3102" s="213">
        <v>0</v>
      </c>
      <c r="O3102" s="213">
        <v>7222.72</v>
      </c>
      <c r="P3102" s="124" t="s">
        <v>1315</v>
      </c>
    </row>
    <row r="3103" spans="1:16" ht="51">
      <c r="A3103" s="266">
        <v>342</v>
      </c>
      <c r="B3103" s="124"/>
      <c r="C3103" s="125" t="s">
        <v>816</v>
      </c>
      <c r="D3103" s="119">
        <v>43181</v>
      </c>
      <c r="E3103" s="120" t="s">
        <v>7022</v>
      </c>
      <c r="F3103" s="120" t="s">
        <v>3</v>
      </c>
      <c r="G3103" s="120">
        <v>1607409</v>
      </c>
      <c r="H3103" s="124"/>
      <c r="I3103" s="128" t="s">
        <v>7023</v>
      </c>
      <c r="J3103" s="124"/>
      <c r="K3103" s="124"/>
      <c r="L3103" s="124"/>
      <c r="M3103" s="124"/>
      <c r="N3103" s="213">
        <v>0</v>
      </c>
      <c r="O3103" s="213">
        <v>1</v>
      </c>
      <c r="P3103" s="124" t="s">
        <v>1315</v>
      </c>
    </row>
    <row r="3104" spans="1:16" ht="51">
      <c r="A3104" s="266" t="s">
        <v>619</v>
      </c>
      <c r="B3104" s="124"/>
      <c r="C3104" s="125" t="s">
        <v>713</v>
      </c>
      <c r="D3104" s="119">
        <v>43181</v>
      </c>
      <c r="E3104" s="120" t="s">
        <v>7024</v>
      </c>
      <c r="F3104" s="120" t="s">
        <v>3</v>
      </c>
      <c r="G3104" s="120">
        <v>1607439</v>
      </c>
      <c r="H3104" s="124"/>
      <c r="I3104" s="128" t="s">
        <v>7025</v>
      </c>
      <c r="J3104" s="124"/>
      <c r="K3104" s="124"/>
      <c r="L3104" s="124"/>
      <c r="M3104" s="124"/>
      <c r="N3104" s="213">
        <v>0</v>
      </c>
      <c r="O3104" s="213">
        <v>323.94</v>
      </c>
      <c r="P3104" s="124" t="s">
        <v>1315</v>
      </c>
    </row>
    <row r="3105" spans="1:16" ht="51">
      <c r="A3105" s="266">
        <v>132</v>
      </c>
      <c r="B3105" s="124"/>
      <c r="C3105" s="125" t="s">
        <v>728</v>
      </c>
      <c r="D3105" s="119">
        <v>43181</v>
      </c>
      <c r="E3105" s="120" t="s">
        <v>7026</v>
      </c>
      <c r="F3105" s="120" t="s">
        <v>3</v>
      </c>
      <c r="G3105" s="120">
        <v>1607455</v>
      </c>
      <c r="H3105" s="124"/>
      <c r="I3105" s="128" t="s">
        <v>7027</v>
      </c>
      <c r="J3105" s="124"/>
      <c r="K3105" s="124"/>
      <c r="L3105" s="124"/>
      <c r="M3105" s="124"/>
      <c r="N3105" s="213">
        <v>0</v>
      </c>
      <c r="O3105" s="213">
        <v>1696.17</v>
      </c>
      <c r="P3105" s="124" t="s">
        <v>1315</v>
      </c>
    </row>
    <row r="3106" spans="1:16" ht="51">
      <c r="A3106" s="266">
        <v>203</v>
      </c>
      <c r="B3106" s="124"/>
      <c r="C3106" s="125" t="s">
        <v>757</v>
      </c>
      <c r="D3106" s="119">
        <v>43181</v>
      </c>
      <c r="E3106" s="120" t="s">
        <v>7028</v>
      </c>
      <c r="F3106" s="120" t="s">
        <v>3</v>
      </c>
      <c r="G3106" s="120">
        <v>1607475</v>
      </c>
      <c r="H3106" s="124"/>
      <c r="I3106" s="128" t="s">
        <v>7029</v>
      </c>
      <c r="J3106" s="124"/>
      <c r="K3106" s="124"/>
      <c r="L3106" s="124"/>
      <c r="M3106" s="124"/>
      <c r="N3106" s="213">
        <v>0</v>
      </c>
      <c r="O3106" s="213">
        <v>543.16999999999996</v>
      </c>
      <c r="P3106" s="124" t="s">
        <v>1315</v>
      </c>
    </row>
    <row r="3107" spans="1:16" ht="51">
      <c r="A3107" s="266">
        <v>20</v>
      </c>
      <c r="B3107" s="124"/>
      <c r="C3107" s="125" t="s">
        <v>693</v>
      </c>
      <c r="D3107" s="119">
        <v>43181</v>
      </c>
      <c r="E3107" s="120" t="s">
        <v>7030</v>
      </c>
      <c r="F3107" s="120" t="s">
        <v>3</v>
      </c>
      <c r="G3107" s="120">
        <v>1607480</v>
      </c>
      <c r="H3107" s="124"/>
      <c r="I3107" s="128" t="s">
        <v>7031</v>
      </c>
      <c r="J3107" s="124"/>
      <c r="K3107" s="124"/>
      <c r="L3107" s="124"/>
      <c r="M3107" s="124"/>
      <c r="N3107" s="213">
        <v>0</v>
      </c>
      <c r="O3107" s="213">
        <v>377</v>
      </c>
      <c r="P3107" s="124" t="s">
        <v>1315</v>
      </c>
    </row>
    <row r="3108" spans="1:16" ht="51">
      <c r="A3108" s="266" t="s">
        <v>619</v>
      </c>
      <c r="B3108" s="124"/>
      <c r="C3108" s="125" t="s">
        <v>713</v>
      </c>
      <c r="D3108" s="119">
        <v>43181</v>
      </c>
      <c r="E3108" s="120" t="s">
        <v>7032</v>
      </c>
      <c r="F3108" s="120" t="s">
        <v>3</v>
      </c>
      <c r="G3108" s="120">
        <v>1607481</v>
      </c>
      <c r="H3108" s="124"/>
      <c r="I3108" s="128" t="s">
        <v>7033</v>
      </c>
      <c r="J3108" s="124"/>
      <c r="K3108" s="124"/>
      <c r="L3108" s="124"/>
      <c r="M3108" s="124"/>
      <c r="N3108" s="213">
        <v>0</v>
      </c>
      <c r="O3108" s="213">
        <v>40056.18</v>
      </c>
      <c r="P3108" s="124" t="s">
        <v>1315</v>
      </c>
    </row>
    <row r="3109" spans="1:16" ht="51">
      <c r="A3109" s="266">
        <v>292</v>
      </c>
      <c r="B3109" s="124"/>
      <c r="C3109" s="125" t="s">
        <v>152</v>
      </c>
      <c r="D3109" s="119">
        <v>43181</v>
      </c>
      <c r="E3109" s="120" t="s">
        <v>7034</v>
      </c>
      <c r="F3109" s="120" t="s">
        <v>3</v>
      </c>
      <c r="G3109" s="120">
        <v>1607482</v>
      </c>
      <c r="H3109" s="124"/>
      <c r="I3109" s="128" t="s">
        <v>7035</v>
      </c>
      <c r="J3109" s="124"/>
      <c r="K3109" s="124"/>
      <c r="L3109" s="124"/>
      <c r="M3109" s="124"/>
      <c r="N3109" s="213">
        <v>0</v>
      </c>
      <c r="O3109" s="213">
        <v>109</v>
      </c>
      <c r="P3109" s="124" t="s">
        <v>1315</v>
      </c>
    </row>
    <row r="3110" spans="1:16" ht="51">
      <c r="A3110" s="266">
        <v>292</v>
      </c>
      <c r="B3110" s="124"/>
      <c r="C3110" s="125" t="s">
        <v>152</v>
      </c>
      <c r="D3110" s="119">
        <v>43181</v>
      </c>
      <c r="E3110" s="120" t="s">
        <v>7036</v>
      </c>
      <c r="F3110" s="120" t="s">
        <v>3</v>
      </c>
      <c r="G3110" s="120">
        <v>1607483</v>
      </c>
      <c r="H3110" s="124"/>
      <c r="I3110" s="128" t="s">
        <v>7035</v>
      </c>
      <c r="J3110" s="124"/>
      <c r="K3110" s="124"/>
      <c r="L3110" s="124"/>
      <c r="M3110" s="124"/>
      <c r="N3110" s="213">
        <v>0</v>
      </c>
      <c r="O3110" s="213">
        <v>83</v>
      </c>
      <c r="P3110" s="124" t="s">
        <v>1315</v>
      </c>
    </row>
    <row r="3111" spans="1:16" ht="51">
      <c r="A3111" s="266">
        <v>292</v>
      </c>
      <c r="B3111" s="124"/>
      <c r="C3111" s="125" t="s">
        <v>152</v>
      </c>
      <c r="D3111" s="119">
        <v>43181</v>
      </c>
      <c r="E3111" s="120" t="s">
        <v>7037</v>
      </c>
      <c r="F3111" s="120" t="s">
        <v>3</v>
      </c>
      <c r="G3111" s="120">
        <v>1607484</v>
      </c>
      <c r="H3111" s="124"/>
      <c r="I3111" s="128" t="s">
        <v>7035</v>
      </c>
      <c r="J3111" s="124"/>
      <c r="K3111" s="124"/>
      <c r="L3111" s="124"/>
      <c r="M3111" s="124"/>
      <c r="N3111" s="213">
        <v>0</v>
      </c>
      <c r="O3111" s="213">
        <v>107</v>
      </c>
      <c r="P3111" s="124" t="s">
        <v>1315</v>
      </c>
    </row>
    <row r="3112" spans="1:16" ht="51">
      <c r="A3112" s="266">
        <v>292</v>
      </c>
      <c r="B3112" s="124"/>
      <c r="C3112" s="125" t="s">
        <v>152</v>
      </c>
      <c r="D3112" s="119">
        <v>43181</v>
      </c>
      <c r="E3112" s="120" t="s">
        <v>7038</v>
      </c>
      <c r="F3112" s="120" t="s">
        <v>3</v>
      </c>
      <c r="G3112" s="120">
        <v>1607485</v>
      </c>
      <c r="H3112" s="124"/>
      <c r="I3112" s="128" t="s">
        <v>7035</v>
      </c>
      <c r="J3112" s="124"/>
      <c r="K3112" s="124"/>
      <c r="L3112" s="124"/>
      <c r="M3112" s="124"/>
      <c r="N3112" s="213">
        <v>0</v>
      </c>
      <c r="O3112" s="213">
        <v>77</v>
      </c>
      <c r="P3112" s="124" t="s">
        <v>1315</v>
      </c>
    </row>
    <row r="3113" spans="1:16" ht="51">
      <c r="A3113" s="266">
        <v>292</v>
      </c>
      <c r="B3113" s="124"/>
      <c r="C3113" s="125" t="s">
        <v>152</v>
      </c>
      <c r="D3113" s="119">
        <v>43181</v>
      </c>
      <c r="E3113" s="120" t="s">
        <v>7039</v>
      </c>
      <c r="F3113" s="120" t="s">
        <v>3</v>
      </c>
      <c r="G3113" s="120">
        <v>1607486</v>
      </c>
      <c r="H3113" s="124"/>
      <c r="I3113" s="128" t="s">
        <v>7035</v>
      </c>
      <c r="J3113" s="124"/>
      <c r="K3113" s="124"/>
      <c r="L3113" s="124"/>
      <c r="M3113" s="124"/>
      <c r="N3113" s="213">
        <v>0</v>
      </c>
      <c r="O3113" s="213">
        <v>95</v>
      </c>
      <c r="P3113" s="124" t="s">
        <v>1315</v>
      </c>
    </row>
    <row r="3114" spans="1:16" ht="51">
      <c r="A3114" s="266">
        <v>292</v>
      </c>
      <c r="B3114" s="124"/>
      <c r="C3114" s="125" t="s">
        <v>152</v>
      </c>
      <c r="D3114" s="119">
        <v>43181</v>
      </c>
      <c r="E3114" s="120" t="s">
        <v>7040</v>
      </c>
      <c r="F3114" s="120" t="s">
        <v>3</v>
      </c>
      <c r="G3114" s="120">
        <v>1607488</v>
      </c>
      <c r="H3114" s="124"/>
      <c r="I3114" s="128" t="s">
        <v>7035</v>
      </c>
      <c r="J3114" s="124"/>
      <c r="K3114" s="124"/>
      <c r="L3114" s="124"/>
      <c r="M3114" s="124"/>
      <c r="N3114" s="213">
        <v>0</v>
      </c>
      <c r="O3114" s="213">
        <v>78</v>
      </c>
      <c r="P3114" s="124" t="s">
        <v>1315</v>
      </c>
    </row>
    <row r="3115" spans="1:16" ht="51">
      <c r="A3115" s="266">
        <v>292</v>
      </c>
      <c r="B3115" s="124"/>
      <c r="C3115" s="125" t="s">
        <v>152</v>
      </c>
      <c r="D3115" s="119">
        <v>43181</v>
      </c>
      <c r="E3115" s="120" t="s">
        <v>7041</v>
      </c>
      <c r="F3115" s="120" t="s">
        <v>3</v>
      </c>
      <c r="G3115" s="120">
        <v>1607489</v>
      </c>
      <c r="H3115" s="124"/>
      <c r="I3115" s="128" t="s">
        <v>7035</v>
      </c>
      <c r="J3115" s="124"/>
      <c r="K3115" s="124"/>
      <c r="L3115" s="124"/>
      <c r="M3115" s="124"/>
      <c r="N3115" s="213">
        <v>0</v>
      </c>
      <c r="O3115" s="213">
        <v>87</v>
      </c>
      <c r="P3115" s="124" t="s">
        <v>1315</v>
      </c>
    </row>
    <row r="3116" spans="1:16" ht="51">
      <c r="A3116" s="266">
        <v>292</v>
      </c>
      <c r="B3116" s="124"/>
      <c r="C3116" s="125" t="s">
        <v>152</v>
      </c>
      <c r="D3116" s="119">
        <v>43181</v>
      </c>
      <c r="E3116" s="120" t="s">
        <v>7042</v>
      </c>
      <c r="F3116" s="120" t="s">
        <v>3</v>
      </c>
      <c r="G3116" s="120">
        <v>1607491</v>
      </c>
      <c r="H3116" s="124"/>
      <c r="I3116" s="128" t="s">
        <v>7035</v>
      </c>
      <c r="J3116" s="124"/>
      <c r="K3116" s="124"/>
      <c r="L3116" s="124"/>
      <c r="M3116" s="124"/>
      <c r="N3116" s="213">
        <v>0</v>
      </c>
      <c r="O3116" s="213">
        <v>86</v>
      </c>
      <c r="P3116" s="124" t="s">
        <v>1315</v>
      </c>
    </row>
    <row r="3117" spans="1:16" ht="51">
      <c r="A3117" s="266">
        <v>292</v>
      </c>
      <c r="B3117" s="124"/>
      <c r="C3117" s="125" t="s">
        <v>152</v>
      </c>
      <c r="D3117" s="119">
        <v>43181</v>
      </c>
      <c r="E3117" s="120" t="s">
        <v>7043</v>
      </c>
      <c r="F3117" s="120" t="s">
        <v>3</v>
      </c>
      <c r="G3117" s="120">
        <v>1607492</v>
      </c>
      <c r="H3117" s="124"/>
      <c r="I3117" s="128" t="s">
        <v>7035</v>
      </c>
      <c r="J3117" s="124"/>
      <c r="K3117" s="124"/>
      <c r="L3117" s="124"/>
      <c r="M3117" s="124"/>
      <c r="N3117" s="213">
        <v>0</v>
      </c>
      <c r="O3117" s="213">
        <v>95</v>
      </c>
      <c r="P3117" s="124" t="s">
        <v>1315</v>
      </c>
    </row>
    <row r="3118" spans="1:16" ht="51">
      <c r="A3118" s="266">
        <v>292</v>
      </c>
      <c r="B3118" s="124"/>
      <c r="C3118" s="125" t="s">
        <v>152</v>
      </c>
      <c r="D3118" s="119">
        <v>43181</v>
      </c>
      <c r="E3118" s="120" t="s">
        <v>7044</v>
      </c>
      <c r="F3118" s="120" t="s">
        <v>3</v>
      </c>
      <c r="G3118" s="120">
        <v>1607493</v>
      </c>
      <c r="H3118" s="124"/>
      <c r="I3118" s="128" t="s">
        <v>7035</v>
      </c>
      <c r="J3118" s="124"/>
      <c r="K3118" s="124"/>
      <c r="L3118" s="124"/>
      <c r="M3118" s="124"/>
      <c r="N3118" s="213">
        <v>0</v>
      </c>
      <c r="O3118" s="213">
        <v>63</v>
      </c>
      <c r="P3118" s="124" t="s">
        <v>1315</v>
      </c>
    </row>
    <row r="3119" spans="1:16" ht="51">
      <c r="A3119" s="266">
        <v>292</v>
      </c>
      <c r="B3119" s="124"/>
      <c r="C3119" s="125" t="s">
        <v>152</v>
      </c>
      <c r="D3119" s="119">
        <v>43181</v>
      </c>
      <c r="E3119" s="120" t="s">
        <v>7045</v>
      </c>
      <c r="F3119" s="120" t="s">
        <v>3</v>
      </c>
      <c r="G3119" s="120">
        <v>1607495</v>
      </c>
      <c r="H3119" s="124"/>
      <c r="I3119" s="128" t="s">
        <v>7035</v>
      </c>
      <c r="J3119" s="124"/>
      <c r="K3119" s="124"/>
      <c r="L3119" s="124"/>
      <c r="M3119" s="124"/>
      <c r="N3119" s="213">
        <v>0</v>
      </c>
      <c r="O3119" s="213">
        <v>71</v>
      </c>
      <c r="P3119" s="124" t="s">
        <v>1315</v>
      </c>
    </row>
    <row r="3120" spans="1:16" ht="51">
      <c r="A3120" s="266">
        <v>292</v>
      </c>
      <c r="B3120" s="124"/>
      <c r="C3120" s="125" t="s">
        <v>152</v>
      </c>
      <c r="D3120" s="119">
        <v>43181</v>
      </c>
      <c r="E3120" s="120" t="s">
        <v>7046</v>
      </c>
      <c r="F3120" s="120" t="s">
        <v>3</v>
      </c>
      <c r="G3120" s="120">
        <v>1607497</v>
      </c>
      <c r="H3120" s="124"/>
      <c r="I3120" s="128" t="s">
        <v>7035</v>
      </c>
      <c r="J3120" s="124"/>
      <c r="K3120" s="124"/>
      <c r="L3120" s="124"/>
      <c r="M3120" s="124"/>
      <c r="N3120" s="213">
        <v>0</v>
      </c>
      <c r="O3120" s="213">
        <v>111</v>
      </c>
      <c r="P3120" s="124" t="s">
        <v>1315</v>
      </c>
    </row>
    <row r="3121" spans="1:16" ht="51">
      <c r="A3121" s="266">
        <v>292</v>
      </c>
      <c r="B3121" s="124"/>
      <c r="C3121" s="125" t="s">
        <v>152</v>
      </c>
      <c r="D3121" s="119">
        <v>43181</v>
      </c>
      <c r="E3121" s="120" t="s">
        <v>7047</v>
      </c>
      <c r="F3121" s="120" t="s">
        <v>3</v>
      </c>
      <c r="G3121" s="120">
        <v>1607498</v>
      </c>
      <c r="H3121" s="124"/>
      <c r="I3121" s="128" t="s">
        <v>7035</v>
      </c>
      <c r="J3121" s="124"/>
      <c r="K3121" s="124"/>
      <c r="L3121" s="124"/>
      <c r="M3121" s="124"/>
      <c r="N3121" s="213">
        <v>0</v>
      </c>
      <c r="O3121" s="213">
        <v>79</v>
      </c>
      <c r="P3121" s="124" t="s">
        <v>1315</v>
      </c>
    </row>
    <row r="3122" spans="1:16" ht="51">
      <c r="A3122" s="266">
        <v>292</v>
      </c>
      <c r="B3122" s="124"/>
      <c r="C3122" s="125" t="s">
        <v>152</v>
      </c>
      <c r="D3122" s="119">
        <v>43181</v>
      </c>
      <c r="E3122" s="120" t="s">
        <v>7048</v>
      </c>
      <c r="F3122" s="120" t="s">
        <v>3</v>
      </c>
      <c r="G3122" s="120">
        <v>1607499</v>
      </c>
      <c r="H3122" s="124"/>
      <c r="I3122" s="128" t="s">
        <v>7035</v>
      </c>
      <c r="J3122" s="124"/>
      <c r="K3122" s="124"/>
      <c r="L3122" s="124"/>
      <c r="M3122" s="124"/>
      <c r="N3122" s="213">
        <v>0</v>
      </c>
      <c r="O3122" s="213">
        <v>67</v>
      </c>
      <c r="P3122" s="124" t="s">
        <v>1315</v>
      </c>
    </row>
    <row r="3123" spans="1:16" ht="51">
      <c r="A3123" s="266">
        <v>292</v>
      </c>
      <c r="B3123" s="124"/>
      <c r="C3123" s="125" t="s">
        <v>152</v>
      </c>
      <c r="D3123" s="119">
        <v>43181</v>
      </c>
      <c r="E3123" s="120" t="s">
        <v>7049</v>
      </c>
      <c r="F3123" s="120" t="s">
        <v>3</v>
      </c>
      <c r="G3123" s="120">
        <v>1607501</v>
      </c>
      <c r="H3123" s="124"/>
      <c r="I3123" s="128" t="s">
        <v>7035</v>
      </c>
      <c r="J3123" s="124"/>
      <c r="K3123" s="124"/>
      <c r="L3123" s="124"/>
      <c r="M3123" s="124"/>
      <c r="N3123" s="213">
        <v>0</v>
      </c>
      <c r="O3123" s="213">
        <v>80</v>
      </c>
      <c r="P3123" s="124" t="s">
        <v>1315</v>
      </c>
    </row>
    <row r="3124" spans="1:16" ht="51">
      <c r="A3124" s="266">
        <v>292</v>
      </c>
      <c r="B3124" s="124"/>
      <c r="C3124" s="125" t="s">
        <v>152</v>
      </c>
      <c r="D3124" s="119">
        <v>43181</v>
      </c>
      <c r="E3124" s="120" t="s">
        <v>7050</v>
      </c>
      <c r="F3124" s="120" t="s">
        <v>3</v>
      </c>
      <c r="G3124" s="120">
        <v>1607503</v>
      </c>
      <c r="H3124" s="124"/>
      <c r="I3124" s="128" t="s">
        <v>7035</v>
      </c>
      <c r="J3124" s="124"/>
      <c r="K3124" s="124"/>
      <c r="L3124" s="124"/>
      <c r="M3124" s="124"/>
      <c r="N3124" s="213">
        <v>0</v>
      </c>
      <c r="O3124" s="213">
        <v>73</v>
      </c>
      <c r="P3124" s="124" t="s">
        <v>1315</v>
      </c>
    </row>
    <row r="3125" spans="1:16" ht="51">
      <c r="A3125" s="266">
        <v>292</v>
      </c>
      <c r="B3125" s="124"/>
      <c r="C3125" s="125" t="s">
        <v>152</v>
      </c>
      <c r="D3125" s="119">
        <v>43181</v>
      </c>
      <c r="E3125" s="120" t="s">
        <v>7051</v>
      </c>
      <c r="F3125" s="120" t="s">
        <v>3</v>
      </c>
      <c r="G3125" s="120">
        <v>1607504</v>
      </c>
      <c r="H3125" s="124"/>
      <c r="I3125" s="128" t="s">
        <v>7035</v>
      </c>
      <c r="J3125" s="124"/>
      <c r="K3125" s="124"/>
      <c r="L3125" s="124"/>
      <c r="M3125" s="124"/>
      <c r="N3125" s="213">
        <v>0</v>
      </c>
      <c r="O3125" s="213">
        <v>56</v>
      </c>
      <c r="P3125" s="124" t="s">
        <v>1315</v>
      </c>
    </row>
    <row r="3126" spans="1:16" ht="51">
      <c r="A3126" s="266">
        <v>292</v>
      </c>
      <c r="B3126" s="124"/>
      <c r="C3126" s="125" t="s">
        <v>152</v>
      </c>
      <c r="D3126" s="119">
        <v>43181</v>
      </c>
      <c r="E3126" s="120" t="s">
        <v>7052</v>
      </c>
      <c r="F3126" s="120" t="s">
        <v>3</v>
      </c>
      <c r="G3126" s="120">
        <v>1607505</v>
      </c>
      <c r="H3126" s="124"/>
      <c r="I3126" s="128" t="s">
        <v>7035</v>
      </c>
      <c r="J3126" s="124"/>
      <c r="K3126" s="124"/>
      <c r="L3126" s="124"/>
      <c r="M3126" s="124"/>
      <c r="N3126" s="213">
        <v>0</v>
      </c>
      <c r="O3126" s="213">
        <v>54</v>
      </c>
      <c r="P3126" s="124" t="s">
        <v>1315</v>
      </c>
    </row>
    <row r="3127" spans="1:16" ht="51">
      <c r="A3127" s="266">
        <v>292</v>
      </c>
      <c r="B3127" s="124"/>
      <c r="C3127" s="125" t="s">
        <v>152</v>
      </c>
      <c r="D3127" s="119">
        <v>43181</v>
      </c>
      <c r="E3127" s="120" t="s">
        <v>7053</v>
      </c>
      <c r="F3127" s="120" t="s">
        <v>3</v>
      </c>
      <c r="G3127" s="120">
        <v>1607507</v>
      </c>
      <c r="H3127" s="124"/>
      <c r="I3127" s="128" t="s">
        <v>7035</v>
      </c>
      <c r="J3127" s="124"/>
      <c r="K3127" s="124"/>
      <c r="L3127" s="124"/>
      <c r="M3127" s="124"/>
      <c r="N3127" s="213">
        <v>0</v>
      </c>
      <c r="O3127" s="213">
        <v>71</v>
      </c>
      <c r="P3127" s="124" t="s">
        <v>1315</v>
      </c>
    </row>
    <row r="3128" spans="1:16" ht="51">
      <c r="A3128" s="266">
        <v>292</v>
      </c>
      <c r="B3128" s="124"/>
      <c r="C3128" s="125" t="s">
        <v>152</v>
      </c>
      <c r="D3128" s="119">
        <v>43181</v>
      </c>
      <c r="E3128" s="120" t="s">
        <v>7054</v>
      </c>
      <c r="F3128" s="120" t="s">
        <v>3</v>
      </c>
      <c r="G3128" s="120">
        <v>1607508</v>
      </c>
      <c r="H3128" s="124"/>
      <c r="I3128" s="128" t="s">
        <v>7035</v>
      </c>
      <c r="J3128" s="124"/>
      <c r="K3128" s="124"/>
      <c r="L3128" s="124"/>
      <c r="M3128" s="124"/>
      <c r="N3128" s="213">
        <v>0</v>
      </c>
      <c r="O3128" s="213">
        <v>67</v>
      </c>
      <c r="P3128" s="124" t="s">
        <v>1315</v>
      </c>
    </row>
    <row r="3129" spans="1:16" ht="51">
      <c r="A3129" s="266">
        <v>81</v>
      </c>
      <c r="B3129" s="124"/>
      <c r="C3129" s="125" t="s">
        <v>709</v>
      </c>
      <c r="D3129" s="119">
        <v>43181</v>
      </c>
      <c r="E3129" s="120" t="s">
        <v>7055</v>
      </c>
      <c r="F3129" s="120" t="s">
        <v>3</v>
      </c>
      <c r="G3129" s="120">
        <v>1607513</v>
      </c>
      <c r="H3129" s="124"/>
      <c r="I3129" s="128" t="s">
        <v>7056</v>
      </c>
      <c r="J3129" s="124"/>
      <c r="K3129" s="124"/>
      <c r="L3129" s="124"/>
      <c r="M3129" s="124"/>
      <c r="N3129" s="213">
        <v>0</v>
      </c>
      <c r="O3129" s="213">
        <v>1509.4</v>
      </c>
      <c r="P3129" s="124" t="s">
        <v>1315</v>
      </c>
    </row>
    <row r="3130" spans="1:16" ht="51">
      <c r="A3130" s="266" t="s">
        <v>619</v>
      </c>
      <c r="B3130" s="124"/>
      <c r="C3130" s="125" t="s">
        <v>713</v>
      </c>
      <c r="D3130" s="119">
        <v>43181</v>
      </c>
      <c r="E3130" s="120" t="s">
        <v>7057</v>
      </c>
      <c r="F3130" s="120" t="s">
        <v>3</v>
      </c>
      <c r="G3130" s="120">
        <v>1607517</v>
      </c>
      <c r="H3130" s="124"/>
      <c r="I3130" s="128" t="s">
        <v>7058</v>
      </c>
      <c r="J3130" s="124"/>
      <c r="K3130" s="124"/>
      <c r="L3130" s="124"/>
      <c r="M3130" s="124"/>
      <c r="N3130" s="213">
        <v>0</v>
      </c>
      <c r="O3130" s="213">
        <v>20</v>
      </c>
      <c r="P3130" s="124" t="s">
        <v>1315</v>
      </c>
    </row>
    <row r="3131" spans="1:16" ht="51">
      <c r="A3131" s="266">
        <v>225</v>
      </c>
      <c r="B3131" s="124"/>
      <c r="C3131" s="125" t="s">
        <v>766</v>
      </c>
      <c r="D3131" s="119">
        <v>43181</v>
      </c>
      <c r="E3131" s="120" t="s">
        <v>7059</v>
      </c>
      <c r="F3131" s="120" t="s">
        <v>3</v>
      </c>
      <c r="G3131" s="120">
        <v>1607550</v>
      </c>
      <c r="H3131" s="124"/>
      <c r="I3131" s="128" t="s">
        <v>7060</v>
      </c>
      <c r="J3131" s="124"/>
      <c r="K3131" s="124"/>
      <c r="L3131" s="124"/>
      <c r="M3131" s="124"/>
      <c r="N3131" s="213">
        <v>0</v>
      </c>
      <c r="O3131" s="213">
        <v>1</v>
      </c>
      <c r="P3131" s="124" t="s">
        <v>1315</v>
      </c>
    </row>
    <row r="3132" spans="1:16" ht="51">
      <c r="A3132" s="266">
        <v>225</v>
      </c>
      <c r="B3132" s="124"/>
      <c r="C3132" s="125" t="s">
        <v>766</v>
      </c>
      <c r="D3132" s="119">
        <v>43181</v>
      </c>
      <c r="E3132" s="120" t="s">
        <v>7061</v>
      </c>
      <c r="F3132" s="120" t="s">
        <v>3</v>
      </c>
      <c r="G3132" s="120">
        <v>1607552</v>
      </c>
      <c r="H3132" s="124"/>
      <c r="I3132" s="128" t="s">
        <v>7062</v>
      </c>
      <c r="J3132" s="124"/>
      <c r="K3132" s="124"/>
      <c r="L3132" s="124"/>
      <c r="M3132" s="124"/>
      <c r="N3132" s="213">
        <v>0</v>
      </c>
      <c r="O3132" s="213">
        <v>250</v>
      </c>
      <c r="P3132" s="124" t="s">
        <v>1315</v>
      </c>
    </row>
    <row r="3133" spans="1:16" ht="89.25">
      <c r="A3133" s="266">
        <v>587</v>
      </c>
      <c r="B3133" s="124"/>
      <c r="C3133" s="125" t="s">
        <v>858</v>
      </c>
      <c r="D3133" s="119">
        <v>43182</v>
      </c>
      <c r="E3133" s="120" t="s">
        <v>7063</v>
      </c>
      <c r="F3133" s="120" t="s">
        <v>3</v>
      </c>
      <c r="G3133" s="120">
        <v>1607752</v>
      </c>
      <c r="H3133" s="124"/>
      <c r="I3133" s="128" t="s">
        <v>7064</v>
      </c>
      <c r="J3133" s="124"/>
      <c r="K3133" s="124"/>
      <c r="L3133" s="124"/>
      <c r="M3133" s="124"/>
      <c r="N3133" s="213">
        <v>0</v>
      </c>
      <c r="O3133" s="213">
        <v>6334.7</v>
      </c>
      <c r="P3133" s="124" t="s">
        <v>1315</v>
      </c>
    </row>
    <row r="3134" spans="1:16" ht="63.75">
      <c r="A3134" s="266">
        <v>340</v>
      </c>
      <c r="B3134" s="124"/>
      <c r="C3134" s="125" t="s">
        <v>814</v>
      </c>
      <c r="D3134" s="119">
        <v>43182</v>
      </c>
      <c r="E3134" s="120" t="s">
        <v>7065</v>
      </c>
      <c r="F3134" s="120" t="s">
        <v>3</v>
      </c>
      <c r="G3134" s="120">
        <v>1607780</v>
      </c>
      <c r="H3134" s="124"/>
      <c r="I3134" s="128" t="s">
        <v>7066</v>
      </c>
      <c r="J3134" s="124"/>
      <c r="K3134" s="124"/>
      <c r="L3134" s="124"/>
      <c r="M3134" s="124"/>
      <c r="N3134" s="213">
        <v>0</v>
      </c>
      <c r="O3134" s="213">
        <v>12121.85</v>
      </c>
      <c r="P3134" s="124" t="s">
        <v>1315</v>
      </c>
    </row>
    <row r="3135" spans="1:16" ht="63.75">
      <c r="A3135" s="266">
        <v>582</v>
      </c>
      <c r="B3135" s="124"/>
      <c r="C3135" s="125" t="s">
        <v>856</v>
      </c>
      <c r="D3135" s="119">
        <v>43182</v>
      </c>
      <c r="E3135" s="120" t="s">
        <v>7067</v>
      </c>
      <c r="F3135" s="120" t="s">
        <v>3</v>
      </c>
      <c r="G3135" s="120">
        <v>1607783</v>
      </c>
      <c r="H3135" s="124"/>
      <c r="I3135" s="128" t="s">
        <v>7068</v>
      </c>
      <c r="J3135" s="124"/>
      <c r="K3135" s="124"/>
      <c r="L3135" s="124"/>
      <c r="M3135" s="124"/>
      <c r="N3135" s="213">
        <v>0</v>
      </c>
      <c r="O3135" s="213">
        <v>19624.8</v>
      </c>
      <c r="P3135" s="124" t="s">
        <v>1315</v>
      </c>
    </row>
    <row r="3136" spans="1:16" ht="63.75">
      <c r="A3136" s="266">
        <v>340</v>
      </c>
      <c r="B3136" s="124"/>
      <c r="C3136" s="125" t="s">
        <v>814</v>
      </c>
      <c r="D3136" s="119">
        <v>43182</v>
      </c>
      <c r="E3136" s="120" t="s">
        <v>7069</v>
      </c>
      <c r="F3136" s="120" t="s">
        <v>3</v>
      </c>
      <c r="G3136" s="120">
        <v>1607785</v>
      </c>
      <c r="H3136" s="124"/>
      <c r="I3136" s="128" t="s">
        <v>7070</v>
      </c>
      <c r="J3136" s="124"/>
      <c r="K3136" s="124"/>
      <c r="L3136" s="124"/>
      <c r="M3136" s="124"/>
      <c r="N3136" s="213">
        <v>0</v>
      </c>
      <c r="O3136" s="213">
        <v>26689.5</v>
      </c>
      <c r="P3136" s="124" t="s">
        <v>1315</v>
      </c>
    </row>
    <row r="3137" spans="1:16" ht="63.75">
      <c r="A3137" s="266">
        <v>340</v>
      </c>
      <c r="B3137" s="124"/>
      <c r="C3137" s="125" t="s">
        <v>814</v>
      </c>
      <c r="D3137" s="119">
        <v>43182</v>
      </c>
      <c r="E3137" s="120" t="s">
        <v>7071</v>
      </c>
      <c r="F3137" s="120" t="s">
        <v>3</v>
      </c>
      <c r="G3137" s="120">
        <v>1607786</v>
      </c>
      <c r="H3137" s="124"/>
      <c r="I3137" s="128" t="s">
        <v>7072</v>
      </c>
      <c r="J3137" s="124"/>
      <c r="K3137" s="124"/>
      <c r="L3137" s="124"/>
      <c r="M3137" s="124"/>
      <c r="N3137" s="213">
        <v>0</v>
      </c>
      <c r="O3137" s="213">
        <v>21013.72</v>
      </c>
      <c r="P3137" s="124" t="s">
        <v>1315</v>
      </c>
    </row>
    <row r="3138" spans="1:16" ht="63.75">
      <c r="A3138" s="266">
        <v>340</v>
      </c>
      <c r="B3138" s="124"/>
      <c r="C3138" s="125" t="s">
        <v>814</v>
      </c>
      <c r="D3138" s="119">
        <v>43182</v>
      </c>
      <c r="E3138" s="120" t="s">
        <v>7073</v>
      </c>
      <c r="F3138" s="120" t="s">
        <v>3</v>
      </c>
      <c r="G3138" s="120">
        <v>1607787</v>
      </c>
      <c r="H3138" s="124"/>
      <c r="I3138" s="128" t="s">
        <v>7074</v>
      </c>
      <c r="J3138" s="124"/>
      <c r="K3138" s="124"/>
      <c r="L3138" s="124"/>
      <c r="M3138" s="124"/>
      <c r="N3138" s="213">
        <v>0</v>
      </c>
      <c r="O3138" s="213">
        <v>33863.14</v>
      </c>
      <c r="P3138" s="124" t="s">
        <v>1315</v>
      </c>
    </row>
    <row r="3139" spans="1:16" ht="63.75">
      <c r="A3139" s="266" t="s">
        <v>619</v>
      </c>
      <c r="B3139" s="124"/>
      <c r="C3139" s="125" t="s">
        <v>713</v>
      </c>
      <c r="D3139" s="119">
        <v>43182</v>
      </c>
      <c r="E3139" s="120" t="s">
        <v>7075</v>
      </c>
      <c r="F3139" s="120" t="s">
        <v>3</v>
      </c>
      <c r="G3139" s="120">
        <v>1607805</v>
      </c>
      <c r="H3139" s="124"/>
      <c r="I3139" s="128" t="s">
        <v>7076</v>
      </c>
      <c r="J3139" s="124"/>
      <c r="K3139" s="124"/>
      <c r="L3139" s="124"/>
      <c r="M3139" s="124"/>
      <c r="N3139" s="213">
        <v>0</v>
      </c>
      <c r="O3139" s="213">
        <v>7240.5</v>
      </c>
      <c r="P3139" s="124" t="s">
        <v>1315</v>
      </c>
    </row>
    <row r="3140" spans="1:16" ht="51">
      <c r="A3140" s="266" t="s">
        <v>619</v>
      </c>
      <c r="B3140" s="124"/>
      <c r="C3140" s="125" t="s">
        <v>713</v>
      </c>
      <c r="D3140" s="119">
        <v>43182</v>
      </c>
      <c r="E3140" s="120" t="s">
        <v>7077</v>
      </c>
      <c r="F3140" s="120" t="s">
        <v>3</v>
      </c>
      <c r="G3140" s="120">
        <v>1607823</v>
      </c>
      <c r="H3140" s="124"/>
      <c r="I3140" s="128" t="s">
        <v>7078</v>
      </c>
      <c r="J3140" s="124"/>
      <c r="K3140" s="124"/>
      <c r="L3140" s="124"/>
      <c r="M3140" s="124"/>
      <c r="N3140" s="213">
        <v>0</v>
      </c>
      <c r="O3140" s="213">
        <v>1030.53</v>
      </c>
      <c r="P3140" s="124" t="s">
        <v>1315</v>
      </c>
    </row>
    <row r="3141" spans="1:16" ht="51">
      <c r="A3141" s="266">
        <v>47</v>
      </c>
      <c r="B3141" s="124"/>
      <c r="C3141" s="125" t="s">
        <v>699</v>
      </c>
      <c r="D3141" s="119">
        <v>43182</v>
      </c>
      <c r="E3141" s="120" t="s">
        <v>7079</v>
      </c>
      <c r="F3141" s="120" t="s">
        <v>3</v>
      </c>
      <c r="G3141" s="120">
        <v>1607843</v>
      </c>
      <c r="H3141" s="124"/>
      <c r="I3141" s="128" t="s">
        <v>7080</v>
      </c>
      <c r="J3141" s="124"/>
      <c r="K3141" s="124"/>
      <c r="L3141" s="124"/>
      <c r="M3141" s="124"/>
      <c r="N3141" s="213">
        <v>0</v>
      </c>
      <c r="O3141" s="213">
        <v>142000</v>
      </c>
      <c r="P3141" s="124" t="s">
        <v>1315</v>
      </c>
    </row>
    <row r="3142" spans="1:16" ht="51">
      <c r="A3142" s="266">
        <v>81</v>
      </c>
      <c r="B3142" s="124"/>
      <c r="C3142" s="125" t="s">
        <v>709</v>
      </c>
      <c r="D3142" s="119">
        <v>43182</v>
      </c>
      <c r="E3142" s="120" t="s">
        <v>7081</v>
      </c>
      <c r="F3142" s="120" t="s">
        <v>3</v>
      </c>
      <c r="G3142" s="120">
        <v>1607739</v>
      </c>
      <c r="H3142" s="124"/>
      <c r="I3142" s="128" t="s">
        <v>7082</v>
      </c>
      <c r="J3142" s="124"/>
      <c r="K3142" s="124"/>
      <c r="L3142" s="124"/>
      <c r="M3142" s="124"/>
      <c r="N3142" s="213">
        <v>0</v>
      </c>
      <c r="O3142" s="213">
        <v>452.4</v>
      </c>
      <c r="P3142" s="124" t="s">
        <v>1315</v>
      </c>
    </row>
    <row r="3143" spans="1:16" ht="51">
      <c r="A3143" s="266" t="s">
        <v>619</v>
      </c>
      <c r="B3143" s="124"/>
      <c r="C3143" s="125" t="s">
        <v>713</v>
      </c>
      <c r="D3143" s="119">
        <v>43182</v>
      </c>
      <c r="E3143" s="120" t="s">
        <v>7083</v>
      </c>
      <c r="F3143" s="120" t="s">
        <v>3</v>
      </c>
      <c r="G3143" s="120">
        <v>1607757</v>
      </c>
      <c r="H3143" s="124"/>
      <c r="I3143" s="128" t="s">
        <v>7084</v>
      </c>
      <c r="J3143" s="124"/>
      <c r="K3143" s="124"/>
      <c r="L3143" s="124"/>
      <c r="M3143" s="124"/>
      <c r="N3143" s="213">
        <v>0</v>
      </c>
      <c r="O3143" s="213">
        <v>759.73</v>
      </c>
      <c r="P3143" s="124" t="s">
        <v>1315</v>
      </c>
    </row>
    <row r="3144" spans="1:16" ht="51">
      <c r="A3144" s="266" t="s">
        <v>619</v>
      </c>
      <c r="B3144" s="124"/>
      <c r="C3144" s="125" t="s">
        <v>713</v>
      </c>
      <c r="D3144" s="119">
        <v>43182</v>
      </c>
      <c r="E3144" s="120" t="s">
        <v>7085</v>
      </c>
      <c r="F3144" s="120" t="s">
        <v>3</v>
      </c>
      <c r="G3144" s="120">
        <v>1607758</v>
      </c>
      <c r="H3144" s="124"/>
      <c r="I3144" s="128" t="s">
        <v>7086</v>
      </c>
      <c r="J3144" s="124"/>
      <c r="K3144" s="124"/>
      <c r="L3144" s="124"/>
      <c r="M3144" s="124"/>
      <c r="N3144" s="213">
        <v>0</v>
      </c>
      <c r="O3144" s="213">
        <v>1036</v>
      </c>
      <c r="P3144" s="124" t="s">
        <v>1315</v>
      </c>
    </row>
    <row r="3145" spans="1:16" ht="51">
      <c r="A3145" s="266" t="s">
        <v>619</v>
      </c>
      <c r="B3145" s="124"/>
      <c r="C3145" s="125" t="s">
        <v>713</v>
      </c>
      <c r="D3145" s="119">
        <v>43182</v>
      </c>
      <c r="E3145" s="120" t="s">
        <v>7087</v>
      </c>
      <c r="F3145" s="120" t="s">
        <v>3</v>
      </c>
      <c r="G3145" s="120">
        <v>1607760</v>
      </c>
      <c r="H3145" s="124"/>
      <c r="I3145" s="128" t="s">
        <v>7088</v>
      </c>
      <c r="J3145" s="124"/>
      <c r="K3145" s="124"/>
      <c r="L3145" s="124"/>
      <c r="M3145" s="124"/>
      <c r="N3145" s="213">
        <v>0</v>
      </c>
      <c r="O3145" s="213">
        <v>11765.54</v>
      </c>
      <c r="P3145" s="124" t="s">
        <v>1315</v>
      </c>
    </row>
    <row r="3146" spans="1:16" ht="89.25">
      <c r="A3146" s="266">
        <v>587</v>
      </c>
      <c r="B3146" s="124"/>
      <c r="C3146" s="125" t="s">
        <v>858</v>
      </c>
      <c r="D3146" s="119">
        <v>43182</v>
      </c>
      <c r="E3146" s="120" t="s">
        <v>7089</v>
      </c>
      <c r="F3146" s="120" t="s">
        <v>3</v>
      </c>
      <c r="G3146" s="120">
        <v>1607764</v>
      </c>
      <c r="H3146" s="124"/>
      <c r="I3146" s="128" t="s">
        <v>7090</v>
      </c>
      <c r="J3146" s="124"/>
      <c r="K3146" s="124"/>
      <c r="L3146" s="124"/>
      <c r="M3146" s="124"/>
      <c r="N3146" s="213">
        <v>0</v>
      </c>
      <c r="O3146" s="213">
        <v>1</v>
      </c>
      <c r="P3146" s="124" t="s">
        <v>1315</v>
      </c>
    </row>
    <row r="3147" spans="1:16" ht="51">
      <c r="A3147" s="266" t="s">
        <v>619</v>
      </c>
      <c r="B3147" s="124"/>
      <c r="C3147" s="125" t="s">
        <v>713</v>
      </c>
      <c r="D3147" s="119">
        <v>43182</v>
      </c>
      <c r="E3147" s="120" t="s">
        <v>7091</v>
      </c>
      <c r="F3147" s="120" t="s">
        <v>3</v>
      </c>
      <c r="G3147" s="120">
        <v>1607795</v>
      </c>
      <c r="H3147" s="124"/>
      <c r="I3147" s="128" t="s">
        <v>7092</v>
      </c>
      <c r="J3147" s="124"/>
      <c r="K3147" s="124"/>
      <c r="L3147" s="124"/>
      <c r="M3147" s="124"/>
      <c r="N3147" s="213">
        <v>0</v>
      </c>
      <c r="O3147" s="213">
        <v>9</v>
      </c>
      <c r="P3147" s="124" t="s">
        <v>6020</v>
      </c>
    </row>
    <row r="3148" spans="1:16" ht="51">
      <c r="A3148" s="266" t="s">
        <v>619</v>
      </c>
      <c r="B3148" s="124"/>
      <c r="C3148" s="125" t="s">
        <v>713</v>
      </c>
      <c r="D3148" s="119">
        <v>43182</v>
      </c>
      <c r="E3148" s="120" t="s">
        <v>7093</v>
      </c>
      <c r="F3148" s="120" t="s">
        <v>3</v>
      </c>
      <c r="G3148" s="120">
        <v>1607809</v>
      </c>
      <c r="H3148" s="124"/>
      <c r="I3148" s="128" t="s">
        <v>7094</v>
      </c>
      <c r="J3148" s="124"/>
      <c r="K3148" s="124"/>
      <c r="L3148" s="124"/>
      <c r="M3148" s="124"/>
      <c r="N3148" s="213">
        <v>0</v>
      </c>
      <c r="O3148" s="213">
        <v>1061.9000000000001</v>
      </c>
      <c r="P3148" s="124" t="s">
        <v>1315</v>
      </c>
    </row>
    <row r="3149" spans="1:16" ht="63.75">
      <c r="A3149" s="266">
        <v>266</v>
      </c>
      <c r="B3149" s="124"/>
      <c r="C3149" s="125" t="s">
        <v>781</v>
      </c>
      <c r="D3149" s="119">
        <v>43182</v>
      </c>
      <c r="E3149" s="120" t="s">
        <v>7095</v>
      </c>
      <c r="F3149" s="120" t="s">
        <v>3</v>
      </c>
      <c r="G3149" s="120">
        <v>1607878</v>
      </c>
      <c r="H3149" s="124"/>
      <c r="I3149" s="128" t="s">
        <v>7096</v>
      </c>
      <c r="J3149" s="124"/>
      <c r="K3149" s="124"/>
      <c r="L3149" s="124"/>
      <c r="M3149" s="124"/>
      <c r="N3149" s="213">
        <v>0</v>
      </c>
      <c r="O3149" s="213">
        <v>435</v>
      </c>
      <c r="P3149" s="124" t="s">
        <v>1315</v>
      </c>
    </row>
    <row r="3150" spans="1:16" ht="51">
      <c r="A3150" s="266">
        <v>20</v>
      </c>
      <c r="B3150" s="124"/>
      <c r="C3150" s="125" t="s">
        <v>693</v>
      </c>
      <c r="D3150" s="119">
        <v>43182</v>
      </c>
      <c r="E3150" s="120" t="s">
        <v>7097</v>
      </c>
      <c r="F3150" s="120" t="s">
        <v>3</v>
      </c>
      <c r="G3150" s="120">
        <v>1607905</v>
      </c>
      <c r="H3150" s="124"/>
      <c r="I3150" s="128" t="s">
        <v>7098</v>
      </c>
      <c r="J3150" s="124"/>
      <c r="K3150" s="124"/>
      <c r="L3150" s="124"/>
      <c r="M3150" s="124"/>
      <c r="N3150" s="213">
        <v>0</v>
      </c>
      <c r="O3150" s="213">
        <v>1066.67</v>
      </c>
      <c r="P3150" s="124" t="s">
        <v>1315</v>
      </c>
    </row>
    <row r="3151" spans="1:16" ht="51">
      <c r="A3151" s="266">
        <v>212</v>
      </c>
      <c r="B3151" s="124"/>
      <c r="C3151" s="125" t="s">
        <v>761</v>
      </c>
      <c r="D3151" s="119">
        <v>43182</v>
      </c>
      <c r="E3151" s="120" t="s">
        <v>7100</v>
      </c>
      <c r="F3151" s="120" t="s">
        <v>3</v>
      </c>
      <c r="G3151" s="120">
        <v>1607955</v>
      </c>
      <c r="H3151" s="124"/>
      <c r="I3151" s="128" t="s">
        <v>7101</v>
      </c>
      <c r="J3151" s="124"/>
      <c r="K3151" s="124"/>
      <c r="L3151" s="124"/>
      <c r="M3151" s="124"/>
      <c r="N3151" s="213">
        <v>0</v>
      </c>
      <c r="O3151" s="213">
        <v>444</v>
      </c>
      <c r="P3151" s="124" t="s">
        <v>1315</v>
      </c>
    </row>
    <row r="3152" spans="1:16" ht="51">
      <c r="A3152" s="266">
        <v>681</v>
      </c>
      <c r="B3152" s="124"/>
      <c r="C3152" s="125" t="s">
        <v>237</v>
      </c>
      <c r="D3152" s="119">
        <v>43182</v>
      </c>
      <c r="E3152" s="120" t="s">
        <v>7102</v>
      </c>
      <c r="F3152" s="120" t="s">
        <v>3</v>
      </c>
      <c r="G3152" s="120">
        <v>1608027</v>
      </c>
      <c r="H3152" s="124"/>
      <c r="I3152" s="128" t="s">
        <v>7103</v>
      </c>
      <c r="J3152" s="124"/>
      <c r="K3152" s="124"/>
      <c r="L3152" s="124"/>
      <c r="M3152" s="124"/>
      <c r="N3152" s="213">
        <v>0</v>
      </c>
      <c r="O3152" s="213">
        <v>200</v>
      </c>
      <c r="P3152" s="124" t="s">
        <v>1315</v>
      </c>
    </row>
    <row r="3153" spans="1:16" ht="63.75">
      <c r="A3153" s="266">
        <v>650</v>
      </c>
      <c r="B3153" s="124"/>
      <c r="C3153" s="125" t="s">
        <v>232</v>
      </c>
      <c r="D3153" s="119">
        <v>43185</v>
      </c>
      <c r="E3153" s="120" t="s">
        <v>7104</v>
      </c>
      <c r="F3153" s="120" t="s">
        <v>3</v>
      </c>
      <c r="G3153" s="120">
        <v>1608151</v>
      </c>
      <c r="H3153" s="124"/>
      <c r="I3153" s="128" t="s">
        <v>7105</v>
      </c>
      <c r="J3153" s="124"/>
      <c r="K3153" s="124"/>
      <c r="L3153" s="124"/>
      <c r="M3153" s="124"/>
      <c r="N3153" s="213">
        <v>0</v>
      </c>
      <c r="O3153" s="213">
        <v>420</v>
      </c>
      <c r="P3153" s="124" t="s">
        <v>1315</v>
      </c>
    </row>
    <row r="3154" spans="1:16" ht="63.75">
      <c r="A3154" s="266" t="s">
        <v>619</v>
      </c>
      <c r="B3154" s="124"/>
      <c r="C3154" s="125" t="s">
        <v>713</v>
      </c>
      <c r="D3154" s="119">
        <v>43185</v>
      </c>
      <c r="E3154" s="120" t="s">
        <v>7106</v>
      </c>
      <c r="F3154" s="120" t="s">
        <v>3</v>
      </c>
      <c r="G3154" s="120">
        <v>1608153</v>
      </c>
      <c r="H3154" s="124"/>
      <c r="I3154" s="128" t="s">
        <v>7107</v>
      </c>
      <c r="J3154" s="124"/>
      <c r="K3154" s="124"/>
      <c r="L3154" s="124"/>
      <c r="M3154" s="124"/>
      <c r="N3154" s="213">
        <v>0</v>
      </c>
      <c r="O3154" s="213">
        <v>105</v>
      </c>
      <c r="P3154" s="124" t="s">
        <v>1315</v>
      </c>
    </row>
    <row r="3155" spans="1:16" ht="63.75">
      <c r="A3155" s="266">
        <v>20</v>
      </c>
      <c r="B3155" s="124"/>
      <c r="C3155" s="125" t="s">
        <v>693</v>
      </c>
      <c r="D3155" s="119">
        <v>43185</v>
      </c>
      <c r="E3155" s="120" t="s">
        <v>7108</v>
      </c>
      <c r="F3155" s="120" t="s">
        <v>3</v>
      </c>
      <c r="G3155" s="120">
        <v>1608167</v>
      </c>
      <c r="H3155" s="124"/>
      <c r="I3155" s="128" t="s">
        <v>7109</v>
      </c>
      <c r="J3155" s="124"/>
      <c r="K3155" s="124"/>
      <c r="L3155" s="124"/>
      <c r="M3155" s="124"/>
      <c r="N3155" s="213">
        <v>0</v>
      </c>
      <c r="O3155" s="213">
        <v>298794</v>
      </c>
      <c r="P3155" s="124" t="s">
        <v>1315</v>
      </c>
    </row>
    <row r="3156" spans="1:16" ht="63.75">
      <c r="A3156" s="266">
        <v>169</v>
      </c>
      <c r="B3156" s="124"/>
      <c r="C3156" s="125" t="s">
        <v>749</v>
      </c>
      <c r="D3156" s="119">
        <v>43185</v>
      </c>
      <c r="E3156" s="120" t="s">
        <v>7110</v>
      </c>
      <c r="F3156" s="120" t="s">
        <v>3</v>
      </c>
      <c r="G3156" s="120">
        <v>1608169</v>
      </c>
      <c r="H3156" s="124"/>
      <c r="I3156" s="128" t="s">
        <v>7111</v>
      </c>
      <c r="J3156" s="124"/>
      <c r="K3156" s="124"/>
      <c r="L3156" s="124"/>
      <c r="M3156" s="124"/>
      <c r="N3156" s="213">
        <v>0</v>
      </c>
      <c r="O3156" s="213">
        <v>19189.96</v>
      </c>
      <c r="P3156" s="124" t="s">
        <v>1315</v>
      </c>
    </row>
    <row r="3157" spans="1:16" ht="63.75">
      <c r="A3157" s="266">
        <v>20</v>
      </c>
      <c r="B3157" s="124"/>
      <c r="C3157" s="125" t="s">
        <v>693</v>
      </c>
      <c r="D3157" s="119">
        <v>43185</v>
      </c>
      <c r="E3157" s="120" t="s">
        <v>7112</v>
      </c>
      <c r="F3157" s="120" t="s">
        <v>3</v>
      </c>
      <c r="G3157" s="120">
        <v>1608170</v>
      </c>
      <c r="H3157" s="124"/>
      <c r="I3157" s="128" t="s">
        <v>7113</v>
      </c>
      <c r="J3157" s="124"/>
      <c r="K3157" s="124"/>
      <c r="L3157" s="124"/>
      <c r="M3157" s="124"/>
      <c r="N3157" s="213">
        <v>0</v>
      </c>
      <c r="O3157" s="213">
        <v>25636.37</v>
      </c>
      <c r="P3157" s="124" t="s">
        <v>1315</v>
      </c>
    </row>
    <row r="3158" spans="1:16" ht="63.75">
      <c r="A3158" s="266">
        <v>20</v>
      </c>
      <c r="B3158" s="124"/>
      <c r="C3158" s="125" t="s">
        <v>693</v>
      </c>
      <c r="D3158" s="119">
        <v>43185</v>
      </c>
      <c r="E3158" s="120" t="s">
        <v>7114</v>
      </c>
      <c r="F3158" s="120" t="s">
        <v>3</v>
      </c>
      <c r="G3158" s="120">
        <v>1608173</v>
      </c>
      <c r="H3158" s="124"/>
      <c r="I3158" s="128" t="s">
        <v>7115</v>
      </c>
      <c r="J3158" s="124"/>
      <c r="K3158" s="124"/>
      <c r="L3158" s="124"/>
      <c r="M3158" s="124"/>
      <c r="N3158" s="213">
        <v>0</v>
      </c>
      <c r="O3158" s="213">
        <v>381.34</v>
      </c>
      <c r="P3158" s="124" t="s">
        <v>1315</v>
      </c>
    </row>
    <row r="3159" spans="1:16" ht="63.75">
      <c r="A3159" s="266">
        <v>87</v>
      </c>
      <c r="B3159" s="124"/>
      <c r="C3159" s="125" t="s">
        <v>711</v>
      </c>
      <c r="D3159" s="119">
        <v>43185</v>
      </c>
      <c r="E3159" s="120" t="s">
        <v>7116</v>
      </c>
      <c r="F3159" s="120" t="s">
        <v>3</v>
      </c>
      <c r="G3159" s="120">
        <v>1608174</v>
      </c>
      <c r="H3159" s="124"/>
      <c r="I3159" s="128" t="s">
        <v>7117</v>
      </c>
      <c r="J3159" s="124"/>
      <c r="K3159" s="124"/>
      <c r="L3159" s="124"/>
      <c r="M3159" s="124"/>
      <c r="N3159" s="213">
        <v>0</v>
      </c>
      <c r="O3159" s="213">
        <v>2694.55</v>
      </c>
      <c r="P3159" s="124" t="s">
        <v>1315</v>
      </c>
    </row>
    <row r="3160" spans="1:16" ht="63.75">
      <c r="A3160" s="266">
        <v>20</v>
      </c>
      <c r="B3160" s="124"/>
      <c r="C3160" s="125" t="s">
        <v>693</v>
      </c>
      <c r="D3160" s="119">
        <v>43185</v>
      </c>
      <c r="E3160" s="120" t="s">
        <v>7118</v>
      </c>
      <c r="F3160" s="120" t="s">
        <v>3</v>
      </c>
      <c r="G3160" s="120">
        <v>1608176</v>
      </c>
      <c r="H3160" s="124"/>
      <c r="I3160" s="128" t="s">
        <v>7119</v>
      </c>
      <c r="J3160" s="124"/>
      <c r="K3160" s="124"/>
      <c r="L3160" s="124"/>
      <c r="M3160" s="124"/>
      <c r="N3160" s="213">
        <v>0</v>
      </c>
      <c r="O3160" s="213">
        <v>9298</v>
      </c>
      <c r="P3160" s="124" t="s">
        <v>1315</v>
      </c>
    </row>
    <row r="3161" spans="1:16" ht="63.75">
      <c r="A3161" s="266">
        <v>155</v>
      </c>
      <c r="B3161" s="124"/>
      <c r="C3161" s="125" t="s">
        <v>744</v>
      </c>
      <c r="D3161" s="119">
        <v>43185</v>
      </c>
      <c r="E3161" s="120" t="s">
        <v>7120</v>
      </c>
      <c r="F3161" s="120" t="s">
        <v>3</v>
      </c>
      <c r="G3161" s="120">
        <v>1608177</v>
      </c>
      <c r="H3161" s="124"/>
      <c r="I3161" s="128" t="s">
        <v>7121</v>
      </c>
      <c r="J3161" s="124"/>
      <c r="K3161" s="124"/>
      <c r="L3161" s="124"/>
      <c r="M3161" s="124"/>
      <c r="N3161" s="213">
        <v>0</v>
      </c>
      <c r="O3161" s="213">
        <v>6297</v>
      </c>
      <c r="P3161" s="124" t="s">
        <v>1315</v>
      </c>
    </row>
    <row r="3162" spans="1:16" ht="63.75">
      <c r="A3162" s="266">
        <v>20</v>
      </c>
      <c r="B3162" s="124"/>
      <c r="C3162" s="125" t="s">
        <v>693</v>
      </c>
      <c r="D3162" s="119">
        <v>43185</v>
      </c>
      <c r="E3162" s="120" t="s">
        <v>7122</v>
      </c>
      <c r="F3162" s="120" t="s">
        <v>3</v>
      </c>
      <c r="G3162" s="120">
        <v>1608180</v>
      </c>
      <c r="H3162" s="124"/>
      <c r="I3162" s="128" t="s">
        <v>7123</v>
      </c>
      <c r="J3162" s="124"/>
      <c r="K3162" s="124"/>
      <c r="L3162" s="124"/>
      <c r="M3162" s="124"/>
      <c r="N3162" s="213">
        <v>0</v>
      </c>
      <c r="O3162" s="213">
        <v>356.4</v>
      </c>
      <c r="P3162" s="124" t="s">
        <v>1315</v>
      </c>
    </row>
    <row r="3163" spans="1:16" ht="63.75">
      <c r="A3163" s="266">
        <v>20</v>
      </c>
      <c r="B3163" s="124"/>
      <c r="C3163" s="125" t="s">
        <v>693</v>
      </c>
      <c r="D3163" s="119">
        <v>43185</v>
      </c>
      <c r="E3163" s="120" t="s">
        <v>7124</v>
      </c>
      <c r="F3163" s="120" t="s">
        <v>3</v>
      </c>
      <c r="G3163" s="120">
        <v>1608184</v>
      </c>
      <c r="H3163" s="124"/>
      <c r="I3163" s="128" t="s">
        <v>7125</v>
      </c>
      <c r="J3163" s="124"/>
      <c r="K3163" s="124"/>
      <c r="L3163" s="124"/>
      <c r="M3163" s="124"/>
      <c r="N3163" s="213">
        <v>0</v>
      </c>
      <c r="O3163" s="213">
        <v>14652.6</v>
      </c>
      <c r="P3163" s="124" t="s">
        <v>1315</v>
      </c>
    </row>
    <row r="3164" spans="1:16" ht="63.75">
      <c r="A3164" s="266">
        <v>650</v>
      </c>
      <c r="B3164" s="124"/>
      <c r="C3164" s="125" t="s">
        <v>232</v>
      </c>
      <c r="D3164" s="119">
        <v>43185</v>
      </c>
      <c r="E3164" s="120" t="s">
        <v>7126</v>
      </c>
      <c r="F3164" s="120" t="s">
        <v>3</v>
      </c>
      <c r="G3164" s="120">
        <v>1608186</v>
      </c>
      <c r="H3164" s="124"/>
      <c r="I3164" s="128" t="s">
        <v>7127</v>
      </c>
      <c r="J3164" s="124"/>
      <c r="K3164" s="124"/>
      <c r="L3164" s="124"/>
      <c r="M3164" s="124"/>
      <c r="N3164" s="213">
        <v>0</v>
      </c>
      <c r="O3164" s="213">
        <v>18689.740000000002</v>
      </c>
      <c r="P3164" s="124" t="s">
        <v>1315</v>
      </c>
    </row>
    <row r="3165" spans="1:16" ht="63.75">
      <c r="A3165" s="266">
        <v>20</v>
      </c>
      <c r="B3165" s="124"/>
      <c r="C3165" s="125" t="s">
        <v>693</v>
      </c>
      <c r="D3165" s="119">
        <v>43185</v>
      </c>
      <c r="E3165" s="120" t="s">
        <v>7128</v>
      </c>
      <c r="F3165" s="120" t="s">
        <v>3</v>
      </c>
      <c r="G3165" s="120">
        <v>1608189</v>
      </c>
      <c r="H3165" s="124"/>
      <c r="I3165" s="128" t="s">
        <v>7129</v>
      </c>
      <c r="J3165" s="124"/>
      <c r="K3165" s="124"/>
      <c r="L3165" s="124"/>
      <c r="M3165" s="124"/>
      <c r="N3165" s="213">
        <v>0</v>
      </c>
      <c r="O3165" s="213">
        <v>6892.17</v>
      </c>
      <c r="P3165" s="124" t="s">
        <v>1315</v>
      </c>
    </row>
    <row r="3166" spans="1:16" ht="51">
      <c r="A3166" s="266">
        <v>47</v>
      </c>
      <c r="B3166" s="124"/>
      <c r="C3166" s="125" t="s">
        <v>699</v>
      </c>
      <c r="D3166" s="119">
        <v>43185</v>
      </c>
      <c r="E3166" s="120" t="s">
        <v>7130</v>
      </c>
      <c r="F3166" s="120" t="s">
        <v>3</v>
      </c>
      <c r="G3166" s="120">
        <v>1608251</v>
      </c>
      <c r="H3166" s="124"/>
      <c r="I3166" s="128" t="s">
        <v>7131</v>
      </c>
      <c r="J3166" s="124"/>
      <c r="K3166" s="124"/>
      <c r="L3166" s="124"/>
      <c r="M3166" s="124"/>
      <c r="N3166" s="213">
        <v>0</v>
      </c>
      <c r="O3166" s="213">
        <v>149436.54999999999</v>
      </c>
      <c r="P3166" s="124" t="s">
        <v>1315</v>
      </c>
    </row>
    <row r="3167" spans="1:16" ht="51">
      <c r="A3167" s="266">
        <v>41</v>
      </c>
      <c r="B3167" s="124"/>
      <c r="C3167" s="125" t="s">
        <v>697</v>
      </c>
      <c r="D3167" s="119">
        <v>43185</v>
      </c>
      <c r="E3167" s="120" t="s">
        <v>7132</v>
      </c>
      <c r="F3167" s="120" t="s">
        <v>3</v>
      </c>
      <c r="G3167" s="120">
        <v>1608255</v>
      </c>
      <c r="H3167" s="124"/>
      <c r="I3167" s="128" t="s">
        <v>7133</v>
      </c>
      <c r="J3167" s="124"/>
      <c r="K3167" s="124"/>
      <c r="L3167" s="124"/>
      <c r="M3167" s="124"/>
      <c r="N3167" s="213">
        <v>0</v>
      </c>
      <c r="O3167" s="213">
        <v>713.5</v>
      </c>
      <c r="P3167" s="124" t="s">
        <v>1315</v>
      </c>
    </row>
    <row r="3168" spans="1:16" ht="38.25">
      <c r="A3168" s="266">
        <v>20</v>
      </c>
      <c r="B3168" s="124"/>
      <c r="C3168" s="125" t="s">
        <v>693</v>
      </c>
      <c r="D3168" s="119">
        <v>43185</v>
      </c>
      <c r="E3168" s="120" t="s">
        <v>7134</v>
      </c>
      <c r="F3168" s="120" t="s">
        <v>3</v>
      </c>
      <c r="G3168" s="120">
        <v>1608147</v>
      </c>
      <c r="H3168" s="124"/>
      <c r="I3168" s="128" t="s">
        <v>7135</v>
      </c>
      <c r="J3168" s="124"/>
      <c r="K3168" s="124"/>
      <c r="L3168" s="124"/>
      <c r="M3168" s="124"/>
      <c r="N3168" s="213">
        <v>0</v>
      </c>
      <c r="O3168" s="213">
        <v>4527.09</v>
      </c>
      <c r="P3168" s="124" t="s">
        <v>1315</v>
      </c>
    </row>
    <row r="3169" spans="1:16" ht="63.75">
      <c r="A3169" s="266">
        <v>310</v>
      </c>
      <c r="B3169" s="124"/>
      <c r="C3169" s="125" t="s">
        <v>807</v>
      </c>
      <c r="D3169" s="119">
        <v>43185</v>
      </c>
      <c r="E3169" s="120" t="s">
        <v>7136</v>
      </c>
      <c r="F3169" s="120" t="s">
        <v>3</v>
      </c>
      <c r="G3169" s="120">
        <v>1608156</v>
      </c>
      <c r="H3169" s="124"/>
      <c r="I3169" s="128" t="s">
        <v>7137</v>
      </c>
      <c r="J3169" s="124"/>
      <c r="K3169" s="124"/>
      <c r="L3169" s="124"/>
      <c r="M3169" s="124"/>
      <c r="N3169" s="213">
        <v>0</v>
      </c>
      <c r="O3169" s="213">
        <v>3845</v>
      </c>
      <c r="P3169" s="124" t="s">
        <v>1315</v>
      </c>
    </row>
    <row r="3170" spans="1:16" ht="51">
      <c r="A3170" s="266" t="s">
        <v>619</v>
      </c>
      <c r="B3170" s="124"/>
      <c r="C3170" s="125" t="s">
        <v>713</v>
      </c>
      <c r="D3170" s="119">
        <v>43185</v>
      </c>
      <c r="E3170" s="120" t="s">
        <v>7138</v>
      </c>
      <c r="F3170" s="120" t="s">
        <v>3</v>
      </c>
      <c r="G3170" s="120">
        <v>1608179</v>
      </c>
      <c r="H3170" s="124"/>
      <c r="I3170" s="128" t="s">
        <v>7139</v>
      </c>
      <c r="J3170" s="124"/>
      <c r="K3170" s="124"/>
      <c r="L3170" s="124"/>
      <c r="M3170" s="124"/>
      <c r="N3170" s="213">
        <v>0</v>
      </c>
      <c r="O3170" s="213">
        <v>72</v>
      </c>
      <c r="P3170" s="124" t="s">
        <v>1315</v>
      </c>
    </row>
    <row r="3171" spans="1:16" ht="51">
      <c r="A3171" s="266">
        <v>35</v>
      </c>
      <c r="B3171" s="124"/>
      <c r="C3171" s="125" t="s">
        <v>696</v>
      </c>
      <c r="D3171" s="119">
        <v>43185</v>
      </c>
      <c r="E3171" s="120" t="s">
        <v>7140</v>
      </c>
      <c r="F3171" s="120" t="s">
        <v>3</v>
      </c>
      <c r="G3171" s="120">
        <v>1608204</v>
      </c>
      <c r="H3171" s="124"/>
      <c r="I3171" s="128" t="s">
        <v>7141</v>
      </c>
      <c r="J3171" s="124"/>
      <c r="K3171" s="124"/>
      <c r="L3171" s="124"/>
      <c r="M3171" s="124"/>
      <c r="N3171" s="213">
        <v>0</v>
      </c>
      <c r="O3171" s="213">
        <v>3491.33</v>
      </c>
      <c r="P3171" s="124" t="s">
        <v>1315</v>
      </c>
    </row>
    <row r="3172" spans="1:16" ht="51">
      <c r="A3172" s="266">
        <v>574</v>
      </c>
      <c r="B3172" s="124"/>
      <c r="C3172" s="125" t="s">
        <v>850</v>
      </c>
      <c r="D3172" s="119">
        <v>43185</v>
      </c>
      <c r="E3172" s="120" t="s">
        <v>7142</v>
      </c>
      <c r="F3172" s="120" t="s">
        <v>3</v>
      </c>
      <c r="G3172" s="120">
        <v>1608210</v>
      </c>
      <c r="H3172" s="124"/>
      <c r="I3172" s="128" t="s">
        <v>7143</v>
      </c>
      <c r="J3172" s="124"/>
      <c r="K3172" s="124"/>
      <c r="L3172" s="124"/>
      <c r="M3172" s="124"/>
      <c r="N3172" s="213">
        <v>0</v>
      </c>
      <c r="O3172" s="213">
        <v>136.93</v>
      </c>
      <c r="P3172" s="124" t="s">
        <v>1315</v>
      </c>
    </row>
    <row r="3173" spans="1:16" ht="51">
      <c r="A3173" s="266" t="s">
        <v>619</v>
      </c>
      <c r="B3173" s="124"/>
      <c r="C3173" s="125" t="s">
        <v>713</v>
      </c>
      <c r="D3173" s="119">
        <v>43185</v>
      </c>
      <c r="E3173" s="120" t="s">
        <v>7144</v>
      </c>
      <c r="F3173" s="120" t="s">
        <v>3</v>
      </c>
      <c r="G3173" s="120">
        <v>1608229</v>
      </c>
      <c r="H3173" s="124"/>
      <c r="I3173" s="128" t="s">
        <v>7145</v>
      </c>
      <c r="J3173" s="124"/>
      <c r="K3173" s="124"/>
      <c r="L3173" s="124"/>
      <c r="M3173" s="124"/>
      <c r="N3173" s="213">
        <v>0</v>
      </c>
      <c r="O3173" s="213">
        <v>140</v>
      </c>
      <c r="P3173" s="124" t="s">
        <v>1315</v>
      </c>
    </row>
    <row r="3174" spans="1:16" ht="38.25">
      <c r="A3174" s="266">
        <v>47</v>
      </c>
      <c r="B3174" s="124"/>
      <c r="C3174" s="125" t="s">
        <v>699</v>
      </c>
      <c r="D3174" s="119">
        <v>43185</v>
      </c>
      <c r="E3174" s="120" t="s">
        <v>7146</v>
      </c>
      <c r="F3174" s="120" t="s">
        <v>3</v>
      </c>
      <c r="G3174" s="120">
        <v>1608244</v>
      </c>
      <c r="H3174" s="124"/>
      <c r="I3174" s="128" t="s">
        <v>7147</v>
      </c>
      <c r="J3174" s="124"/>
      <c r="K3174" s="124"/>
      <c r="L3174" s="124"/>
      <c r="M3174" s="124"/>
      <c r="N3174" s="213">
        <v>0</v>
      </c>
      <c r="O3174" s="213">
        <v>371</v>
      </c>
      <c r="P3174" s="124" t="s">
        <v>1315</v>
      </c>
    </row>
    <row r="3175" spans="1:16" ht="51">
      <c r="A3175" s="266">
        <v>86</v>
      </c>
      <c r="B3175" s="124"/>
      <c r="C3175" s="125" t="s">
        <v>710</v>
      </c>
      <c r="D3175" s="119">
        <v>43185</v>
      </c>
      <c r="E3175" s="120" t="s">
        <v>7148</v>
      </c>
      <c r="F3175" s="120" t="s">
        <v>3</v>
      </c>
      <c r="G3175" s="120">
        <v>1608267</v>
      </c>
      <c r="H3175" s="124"/>
      <c r="I3175" s="128" t="s">
        <v>7149</v>
      </c>
      <c r="J3175" s="124"/>
      <c r="K3175" s="124"/>
      <c r="L3175" s="124"/>
      <c r="M3175" s="124"/>
      <c r="N3175" s="213">
        <v>0</v>
      </c>
      <c r="O3175" s="213">
        <v>328.92</v>
      </c>
      <c r="P3175" s="124" t="s">
        <v>1315</v>
      </c>
    </row>
    <row r="3176" spans="1:16" ht="51">
      <c r="A3176" s="266">
        <v>86</v>
      </c>
      <c r="B3176" s="124"/>
      <c r="C3176" s="125" t="s">
        <v>710</v>
      </c>
      <c r="D3176" s="119">
        <v>43185</v>
      </c>
      <c r="E3176" s="120" t="s">
        <v>7150</v>
      </c>
      <c r="F3176" s="120" t="s">
        <v>3</v>
      </c>
      <c r="G3176" s="120">
        <v>1608270</v>
      </c>
      <c r="H3176" s="124"/>
      <c r="I3176" s="128" t="s">
        <v>7151</v>
      </c>
      <c r="J3176" s="124"/>
      <c r="K3176" s="124"/>
      <c r="L3176" s="124"/>
      <c r="M3176" s="124"/>
      <c r="N3176" s="213">
        <v>0</v>
      </c>
      <c r="O3176" s="213">
        <v>7.7</v>
      </c>
      <c r="P3176" s="124" t="s">
        <v>1315</v>
      </c>
    </row>
    <row r="3177" spans="1:16" ht="38.25">
      <c r="A3177" s="266">
        <v>86</v>
      </c>
      <c r="B3177" s="124"/>
      <c r="C3177" s="125" t="s">
        <v>710</v>
      </c>
      <c r="D3177" s="119">
        <v>43185</v>
      </c>
      <c r="E3177" s="120" t="s">
        <v>7152</v>
      </c>
      <c r="F3177" s="120" t="s">
        <v>3</v>
      </c>
      <c r="G3177" s="120">
        <v>1608278</v>
      </c>
      <c r="H3177" s="124"/>
      <c r="I3177" s="128" t="s">
        <v>7153</v>
      </c>
      <c r="J3177" s="124"/>
      <c r="K3177" s="124"/>
      <c r="L3177" s="124"/>
      <c r="M3177" s="124"/>
      <c r="N3177" s="213">
        <v>0</v>
      </c>
      <c r="O3177" s="213">
        <v>24360</v>
      </c>
      <c r="P3177" s="124" t="s">
        <v>1315</v>
      </c>
    </row>
    <row r="3178" spans="1:16" ht="51">
      <c r="A3178" s="266">
        <v>291</v>
      </c>
      <c r="B3178" s="124"/>
      <c r="C3178" s="125" t="s">
        <v>794</v>
      </c>
      <c r="D3178" s="119">
        <v>43185</v>
      </c>
      <c r="E3178" s="120" t="s">
        <v>7154</v>
      </c>
      <c r="F3178" s="120" t="s">
        <v>3</v>
      </c>
      <c r="G3178" s="120">
        <v>1608282</v>
      </c>
      <c r="H3178" s="124"/>
      <c r="I3178" s="128" t="s">
        <v>7155</v>
      </c>
      <c r="J3178" s="124"/>
      <c r="K3178" s="124"/>
      <c r="L3178" s="124"/>
      <c r="M3178" s="124"/>
      <c r="N3178" s="213">
        <v>0</v>
      </c>
      <c r="O3178" s="213">
        <v>35</v>
      </c>
      <c r="P3178" s="124" t="s">
        <v>1315</v>
      </c>
    </row>
    <row r="3179" spans="1:16" ht="51">
      <c r="A3179" s="266" t="s">
        <v>619</v>
      </c>
      <c r="B3179" s="124"/>
      <c r="C3179" s="125" t="s">
        <v>713</v>
      </c>
      <c r="D3179" s="119">
        <v>43185</v>
      </c>
      <c r="E3179" s="120" t="s">
        <v>7156</v>
      </c>
      <c r="F3179" s="120" t="s">
        <v>3</v>
      </c>
      <c r="G3179" s="120">
        <v>1608284</v>
      </c>
      <c r="H3179" s="124"/>
      <c r="I3179" s="128" t="s">
        <v>7157</v>
      </c>
      <c r="J3179" s="124"/>
      <c r="K3179" s="124"/>
      <c r="L3179" s="124"/>
      <c r="M3179" s="124"/>
      <c r="N3179" s="213">
        <v>0</v>
      </c>
      <c r="O3179" s="213">
        <v>140</v>
      </c>
      <c r="P3179" s="124" t="s">
        <v>1315</v>
      </c>
    </row>
    <row r="3180" spans="1:16" ht="51">
      <c r="A3180" s="266">
        <v>16</v>
      </c>
      <c r="B3180" s="124"/>
      <c r="C3180" s="125" t="s">
        <v>692</v>
      </c>
      <c r="D3180" s="119">
        <v>43185</v>
      </c>
      <c r="E3180" s="120" t="s">
        <v>7158</v>
      </c>
      <c r="F3180" s="120" t="s">
        <v>3</v>
      </c>
      <c r="G3180" s="120">
        <v>1608296</v>
      </c>
      <c r="H3180" s="124"/>
      <c r="I3180" s="128" t="s">
        <v>7159</v>
      </c>
      <c r="J3180" s="124"/>
      <c r="K3180" s="124"/>
      <c r="L3180" s="124"/>
      <c r="M3180" s="124"/>
      <c r="N3180" s="213">
        <v>0</v>
      </c>
      <c r="O3180" s="213">
        <v>6785</v>
      </c>
      <c r="P3180" s="124" t="s">
        <v>1315</v>
      </c>
    </row>
    <row r="3181" spans="1:16" ht="51">
      <c r="A3181" s="266" t="s">
        <v>619</v>
      </c>
      <c r="B3181" s="124"/>
      <c r="C3181" s="125" t="s">
        <v>713</v>
      </c>
      <c r="D3181" s="119">
        <v>43185</v>
      </c>
      <c r="E3181" s="120" t="s">
        <v>7160</v>
      </c>
      <c r="F3181" s="120" t="s">
        <v>3</v>
      </c>
      <c r="G3181" s="120">
        <v>1608308</v>
      </c>
      <c r="H3181" s="124"/>
      <c r="I3181" s="128" t="s">
        <v>7161</v>
      </c>
      <c r="J3181" s="124"/>
      <c r="K3181" s="124"/>
      <c r="L3181" s="124"/>
      <c r="M3181" s="124"/>
      <c r="N3181" s="213">
        <v>0</v>
      </c>
      <c r="O3181" s="213">
        <v>571</v>
      </c>
      <c r="P3181" s="124" t="s">
        <v>1315</v>
      </c>
    </row>
    <row r="3182" spans="1:16" ht="38.25">
      <c r="A3182" s="266">
        <v>20</v>
      </c>
      <c r="B3182" s="124"/>
      <c r="C3182" s="125" t="s">
        <v>693</v>
      </c>
      <c r="D3182" s="119">
        <v>43185</v>
      </c>
      <c r="E3182" s="120" t="s">
        <v>7162</v>
      </c>
      <c r="F3182" s="120" t="s">
        <v>3</v>
      </c>
      <c r="G3182" s="120">
        <v>1608312</v>
      </c>
      <c r="H3182" s="124"/>
      <c r="I3182" s="128" t="s">
        <v>7163</v>
      </c>
      <c r="J3182" s="124"/>
      <c r="K3182" s="124"/>
      <c r="L3182" s="124"/>
      <c r="M3182" s="124"/>
      <c r="N3182" s="213">
        <v>0</v>
      </c>
      <c r="O3182" s="213">
        <v>20</v>
      </c>
      <c r="P3182" s="124" t="s">
        <v>1315</v>
      </c>
    </row>
    <row r="3183" spans="1:16" ht="63.75">
      <c r="A3183" s="266">
        <v>86</v>
      </c>
      <c r="B3183" s="124"/>
      <c r="C3183" s="125" t="s">
        <v>710</v>
      </c>
      <c r="D3183" s="119">
        <v>43185</v>
      </c>
      <c r="E3183" s="120" t="s">
        <v>7164</v>
      </c>
      <c r="F3183" s="120" t="s">
        <v>3</v>
      </c>
      <c r="G3183" s="120">
        <v>1608314</v>
      </c>
      <c r="H3183" s="124"/>
      <c r="I3183" s="128" t="s">
        <v>7165</v>
      </c>
      <c r="J3183" s="124"/>
      <c r="K3183" s="124"/>
      <c r="L3183" s="124"/>
      <c r="M3183" s="124"/>
      <c r="N3183" s="213">
        <v>0</v>
      </c>
      <c r="O3183" s="213">
        <v>300</v>
      </c>
      <c r="P3183" s="124" t="s">
        <v>1315</v>
      </c>
    </row>
    <row r="3184" spans="1:16" ht="63.75">
      <c r="A3184" s="266">
        <v>86</v>
      </c>
      <c r="B3184" s="124"/>
      <c r="C3184" s="125" t="s">
        <v>710</v>
      </c>
      <c r="D3184" s="119">
        <v>43185</v>
      </c>
      <c r="E3184" s="120" t="s">
        <v>7166</v>
      </c>
      <c r="F3184" s="120" t="s">
        <v>3</v>
      </c>
      <c r="G3184" s="120">
        <v>1608383</v>
      </c>
      <c r="H3184" s="124"/>
      <c r="I3184" s="128" t="s">
        <v>7167</v>
      </c>
      <c r="J3184" s="124"/>
      <c r="K3184" s="124"/>
      <c r="L3184" s="124"/>
      <c r="M3184" s="124"/>
      <c r="N3184" s="213">
        <v>0</v>
      </c>
      <c r="O3184" s="213">
        <v>313.89999999999998</v>
      </c>
      <c r="P3184" s="124" t="s">
        <v>1315</v>
      </c>
    </row>
    <row r="3185" spans="1:16" ht="51">
      <c r="A3185" s="266">
        <v>86</v>
      </c>
      <c r="B3185" s="124"/>
      <c r="C3185" s="125" t="s">
        <v>710</v>
      </c>
      <c r="D3185" s="119">
        <v>43185</v>
      </c>
      <c r="E3185" s="120" t="s">
        <v>7168</v>
      </c>
      <c r="F3185" s="120" t="s">
        <v>3</v>
      </c>
      <c r="G3185" s="120">
        <v>1608385</v>
      </c>
      <c r="H3185" s="124"/>
      <c r="I3185" s="128" t="s">
        <v>7169</v>
      </c>
      <c r="J3185" s="124"/>
      <c r="K3185" s="124"/>
      <c r="L3185" s="124"/>
      <c r="M3185" s="124"/>
      <c r="N3185" s="213">
        <v>0</v>
      </c>
      <c r="O3185" s="213">
        <v>48.25</v>
      </c>
      <c r="P3185" s="124" t="s">
        <v>1315</v>
      </c>
    </row>
    <row r="3186" spans="1:16" ht="51">
      <c r="A3186" s="266" t="s">
        <v>619</v>
      </c>
      <c r="B3186" s="124"/>
      <c r="C3186" s="125" t="s">
        <v>713</v>
      </c>
      <c r="D3186" s="119">
        <v>43185</v>
      </c>
      <c r="E3186" s="120" t="s">
        <v>7170</v>
      </c>
      <c r="F3186" s="120" t="s">
        <v>3</v>
      </c>
      <c r="G3186" s="120">
        <v>1608388</v>
      </c>
      <c r="H3186" s="124"/>
      <c r="I3186" s="128" t="s">
        <v>7171</v>
      </c>
      <c r="J3186" s="124"/>
      <c r="K3186" s="124"/>
      <c r="L3186" s="124"/>
      <c r="M3186" s="124"/>
      <c r="N3186" s="213">
        <v>0</v>
      </c>
      <c r="O3186" s="213">
        <v>1673.78</v>
      </c>
      <c r="P3186" s="124" t="s">
        <v>1315</v>
      </c>
    </row>
    <row r="3187" spans="1:16" ht="51">
      <c r="A3187" s="266">
        <v>20</v>
      </c>
      <c r="B3187" s="124"/>
      <c r="C3187" s="125" t="s">
        <v>693</v>
      </c>
      <c r="D3187" s="119">
        <v>43185</v>
      </c>
      <c r="E3187" s="120" t="s">
        <v>7172</v>
      </c>
      <c r="F3187" s="120" t="s">
        <v>3</v>
      </c>
      <c r="G3187" s="120">
        <v>1608389</v>
      </c>
      <c r="H3187" s="124"/>
      <c r="I3187" s="128" t="s">
        <v>7173</v>
      </c>
      <c r="J3187" s="124"/>
      <c r="K3187" s="124"/>
      <c r="L3187" s="124"/>
      <c r="M3187" s="124"/>
      <c r="N3187" s="213">
        <v>0</v>
      </c>
      <c r="O3187" s="213">
        <v>223</v>
      </c>
      <c r="P3187" s="124" t="s">
        <v>1315</v>
      </c>
    </row>
    <row r="3188" spans="1:16" ht="51">
      <c r="A3188" s="266" t="s">
        <v>619</v>
      </c>
      <c r="B3188" s="124"/>
      <c r="C3188" s="125" t="s">
        <v>713</v>
      </c>
      <c r="D3188" s="119">
        <v>43185</v>
      </c>
      <c r="E3188" s="120" t="s">
        <v>7174</v>
      </c>
      <c r="F3188" s="120" t="s">
        <v>3</v>
      </c>
      <c r="G3188" s="120">
        <v>1608400</v>
      </c>
      <c r="H3188" s="124"/>
      <c r="I3188" s="128" t="s">
        <v>7175</v>
      </c>
      <c r="J3188" s="124"/>
      <c r="K3188" s="124"/>
      <c r="L3188" s="124"/>
      <c r="M3188" s="124"/>
      <c r="N3188" s="213">
        <v>0</v>
      </c>
      <c r="O3188" s="213">
        <v>5410</v>
      </c>
      <c r="P3188" s="124" t="s">
        <v>1315</v>
      </c>
    </row>
    <row r="3189" spans="1:16" ht="51">
      <c r="A3189" s="266" t="s">
        <v>619</v>
      </c>
      <c r="B3189" s="124"/>
      <c r="C3189" s="125" t="s">
        <v>713</v>
      </c>
      <c r="D3189" s="119">
        <v>43185</v>
      </c>
      <c r="E3189" s="120" t="s">
        <v>7176</v>
      </c>
      <c r="F3189" s="120" t="s">
        <v>3</v>
      </c>
      <c r="G3189" s="120">
        <v>1608429</v>
      </c>
      <c r="H3189" s="124"/>
      <c r="I3189" s="128" t="s">
        <v>7177</v>
      </c>
      <c r="J3189" s="124"/>
      <c r="K3189" s="124"/>
      <c r="L3189" s="124"/>
      <c r="M3189" s="124"/>
      <c r="N3189" s="213">
        <v>0</v>
      </c>
      <c r="O3189" s="213">
        <v>242.8</v>
      </c>
      <c r="P3189" s="124" t="s">
        <v>1315</v>
      </c>
    </row>
    <row r="3190" spans="1:16" ht="63.75">
      <c r="A3190" s="266" t="s">
        <v>619</v>
      </c>
      <c r="B3190" s="124"/>
      <c r="C3190" s="125" t="s">
        <v>713</v>
      </c>
      <c r="D3190" s="119">
        <v>43185</v>
      </c>
      <c r="E3190" s="120" t="s">
        <v>7178</v>
      </c>
      <c r="F3190" s="120" t="s">
        <v>3</v>
      </c>
      <c r="G3190" s="120">
        <v>1608449</v>
      </c>
      <c r="H3190" s="124"/>
      <c r="I3190" s="128" t="s">
        <v>7179</v>
      </c>
      <c r="J3190" s="124"/>
      <c r="K3190" s="124"/>
      <c r="L3190" s="124"/>
      <c r="M3190" s="124"/>
      <c r="N3190" s="213">
        <v>0</v>
      </c>
      <c r="O3190" s="213">
        <v>37494.39</v>
      </c>
      <c r="P3190" s="124" t="s">
        <v>1315</v>
      </c>
    </row>
    <row r="3191" spans="1:16" ht="63.75">
      <c r="A3191" s="266" t="s">
        <v>619</v>
      </c>
      <c r="B3191" s="124"/>
      <c r="C3191" s="125" t="s">
        <v>713</v>
      </c>
      <c r="D3191" s="119">
        <v>43186</v>
      </c>
      <c r="E3191" s="120" t="s">
        <v>7181</v>
      </c>
      <c r="F3191" s="120" t="s">
        <v>3</v>
      </c>
      <c r="G3191" s="120">
        <v>1608590</v>
      </c>
      <c r="H3191" s="124"/>
      <c r="I3191" s="128" t="s">
        <v>7182</v>
      </c>
      <c r="J3191" s="124"/>
      <c r="K3191" s="124"/>
      <c r="L3191" s="124"/>
      <c r="M3191" s="124"/>
      <c r="N3191" s="213">
        <v>0</v>
      </c>
      <c r="O3191" s="213">
        <v>1090.5</v>
      </c>
      <c r="P3191" s="124" t="s">
        <v>1315</v>
      </c>
    </row>
    <row r="3192" spans="1:16" ht="51">
      <c r="A3192" s="266">
        <v>201</v>
      </c>
      <c r="B3192" s="124"/>
      <c r="C3192" s="125" t="s">
        <v>756</v>
      </c>
      <c r="D3192" s="119">
        <v>43186</v>
      </c>
      <c r="E3192" s="120" t="s">
        <v>7183</v>
      </c>
      <c r="F3192" s="120" t="s">
        <v>3</v>
      </c>
      <c r="G3192" s="120">
        <v>1608591</v>
      </c>
      <c r="H3192" s="124"/>
      <c r="I3192" s="128" t="s">
        <v>7184</v>
      </c>
      <c r="J3192" s="124"/>
      <c r="K3192" s="124"/>
      <c r="L3192" s="124"/>
      <c r="M3192" s="124"/>
      <c r="N3192" s="213">
        <v>0</v>
      </c>
      <c r="O3192" s="213">
        <v>11856.44</v>
      </c>
      <c r="P3192" s="124" t="s">
        <v>1315</v>
      </c>
    </row>
    <row r="3193" spans="1:16" ht="51">
      <c r="A3193" s="266">
        <v>513</v>
      </c>
      <c r="B3193" s="124"/>
      <c r="C3193" s="125" t="s">
        <v>201</v>
      </c>
      <c r="D3193" s="119">
        <v>43186</v>
      </c>
      <c r="E3193" s="120" t="s">
        <v>7185</v>
      </c>
      <c r="F3193" s="120" t="s">
        <v>3</v>
      </c>
      <c r="G3193" s="120">
        <v>1608600</v>
      </c>
      <c r="H3193" s="124"/>
      <c r="I3193" s="128" t="s">
        <v>7186</v>
      </c>
      <c r="J3193" s="124"/>
      <c r="K3193" s="124"/>
      <c r="L3193" s="124"/>
      <c r="M3193" s="124"/>
      <c r="N3193" s="213">
        <v>0</v>
      </c>
      <c r="O3193" s="213">
        <v>40</v>
      </c>
      <c r="P3193" s="124" t="s">
        <v>1315</v>
      </c>
    </row>
    <row r="3194" spans="1:16" ht="51">
      <c r="A3194" s="266">
        <v>513</v>
      </c>
      <c r="B3194" s="124"/>
      <c r="C3194" s="125" t="s">
        <v>201</v>
      </c>
      <c r="D3194" s="119">
        <v>43186</v>
      </c>
      <c r="E3194" s="120" t="s">
        <v>7187</v>
      </c>
      <c r="F3194" s="120" t="s">
        <v>3</v>
      </c>
      <c r="G3194" s="120">
        <v>1608601</v>
      </c>
      <c r="H3194" s="124"/>
      <c r="I3194" s="128" t="s">
        <v>7188</v>
      </c>
      <c r="J3194" s="124"/>
      <c r="K3194" s="124"/>
      <c r="L3194" s="124"/>
      <c r="M3194" s="124"/>
      <c r="N3194" s="213">
        <v>0</v>
      </c>
      <c r="O3194" s="213">
        <v>40</v>
      </c>
      <c r="P3194" s="124" t="s">
        <v>1315</v>
      </c>
    </row>
    <row r="3195" spans="1:16" ht="51">
      <c r="A3195" s="266">
        <v>513</v>
      </c>
      <c r="B3195" s="124"/>
      <c r="C3195" s="125" t="s">
        <v>201</v>
      </c>
      <c r="D3195" s="119">
        <v>43186</v>
      </c>
      <c r="E3195" s="120" t="s">
        <v>7189</v>
      </c>
      <c r="F3195" s="120" t="s">
        <v>3</v>
      </c>
      <c r="G3195" s="120">
        <v>1608603</v>
      </c>
      <c r="H3195" s="124"/>
      <c r="I3195" s="128" t="s">
        <v>7190</v>
      </c>
      <c r="J3195" s="124"/>
      <c r="K3195" s="124"/>
      <c r="L3195" s="124"/>
      <c r="M3195" s="124"/>
      <c r="N3195" s="213">
        <v>0</v>
      </c>
      <c r="O3195" s="213">
        <v>40</v>
      </c>
      <c r="P3195" s="124" t="s">
        <v>1315</v>
      </c>
    </row>
    <row r="3196" spans="1:16" ht="51">
      <c r="A3196" s="266">
        <v>15</v>
      </c>
      <c r="B3196" s="124"/>
      <c r="C3196" s="125" t="s">
        <v>691</v>
      </c>
      <c r="D3196" s="119">
        <v>43186</v>
      </c>
      <c r="E3196" s="120" t="s">
        <v>7191</v>
      </c>
      <c r="F3196" s="120" t="s">
        <v>3</v>
      </c>
      <c r="G3196" s="120">
        <v>1608627</v>
      </c>
      <c r="H3196" s="124"/>
      <c r="I3196" s="128" t="s">
        <v>7192</v>
      </c>
      <c r="J3196" s="124"/>
      <c r="K3196" s="124"/>
      <c r="L3196" s="124"/>
      <c r="M3196" s="124"/>
      <c r="N3196" s="213">
        <v>0</v>
      </c>
      <c r="O3196" s="213">
        <v>189277.48</v>
      </c>
      <c r="P3196" s="124" t="s">
        <v>1315</v>
      </c>
    </row>
    <row r="3197" spans="1:16" ht="51">
      <c r="A3197" s="266">
        <v>15</v>
      </c>
      <c r="B3197" s="124"/>
      <c r="C3197" s="125" t="s">
        <v>691</v>
      </c>
      <c r="D3197" s="119">
        <v>43186</v>
      </c>
      <c r="E3197" s="120" t="s">
        <v>7193</v>
      </c>
      <c r="F3197" s="120" t="s">
        <v>3</v>
      </c>
      <c r="G3197" s="120">
        <v>1608630</v>
      </c>
      <c r="H3197" s="124"/>
      <c r="I3197" s="128" t="s">
        <v>7194</v>
      </c>
      <c r="J3197" s="124"/>
      <c r="K3197" s="124"/>
      <c r="L3197" s="124"/>
      <c r="M3197" s="124"/>
      <c r="N3197" s="213">
        <v>0</v>
      </c>
      <c r="O3197" s="213">
        <v>386408.12</v>
      </c>
      <c r="P3197" s="124" t="s">
        <v>1315</v>
      </c>
    </row>
    <row r="3198" spans="1:16" ht="51">
      <c r="A3198" s="266">
        <v>593</v>
      </c>
      <c r="B3198" s="124"/>
      <c r="C3198" s="125" t="s">
        <v>863</v>
      </c>
      <c r="D3198" s="119">
        <v>43186</v>
      </c>
      <c r="E3198" s="120" t="s">
        <v>7195</v>
      </c>
      <c r="F3198" s="120" t="s">
        <v>3</v>
      </c>
      <c r="G3198" s="120">
        <v>1608656</v>
      </c>
      <c r="H3198" s="124"/>
      <c r="I3198" s="128" t="s">
        <v>7196</v>
      </c>
      <c r="J3198" s="124"/>
      <c r="K3198" s="124"/>
      <c r="L3198" s="124"/>
      <c r="M3198" s="124"/>
      <c r="N3198" s="213">
        <v>0</v>
      </c>
      <c r="O3198" s="213">
        <v>517061.59</v>
      </c>
      <c r="P3198" s="124" t="s">
        <v>1315</v>
      </c>
    </row>
    <row r="3199" spans="1:16" ht="63.75">
      <c r="A3199" s="266">
        <v>35</v>
      </c>
      <c r="B3199" s="124"/>
      <c r="C3199" s="125" t="s">
        <v>696</v>
      </c>
      <c r="D3199" s="119">
        <v>43186</v>
      </c>
      <c r="E3199" s="120" t="s">
        <v>7197</v>
      </c>
      <c r="F3199" s="120" t="s">
        <v>3</v>
      </c>
      <c r="G3199" s="120">
        <v>1608658</v>
      </c>
      <c r="H3199" s="124"/>
      <c r="I3199" s="128" t="s">
        <v>7198</v>
      </c>
      <c r="J3199" s="124"/>
      <c r="K3199" s="124"/>
      <c r="L3199" s="124"/>
      <c r="M3199" s="124"/>
      <c r="N3199" s="213">
        <v>0</v>
      </c>
      <c r="O3199" s="213">
        <v>310</v>
      </c>
      <c r="P3199" s="124" t="s">
        <v>1315</v>
      </c>
    </row>
    <row r="3200" spans="1:16" ht="51">
      <c r="A3200" s="266">
        <v>593</v>
      </c>
      <c r="B3200" s="124"/>
      <c r="C3200" s="125" t="s">
        <v>863</v>
      </c>
      <c r="D3200" s="119">
        <v>43186</v>
      </c>
      <c r="E3200" s="120" t="s">
        <v>7199</v>
      </c>
      <c r="F3200" s="120" t="s">
        <v>3</v>
      </c>
      <c r="G3200" s="120">
        <v>1608659</v>
      </c>
      <c r="H3200" s="124"/>
      <c r="I3200" s="128" t="s">
        <v>7200</v>
      </c>
      <c r="J3200" s="124"/>
      <c r="K3200" s="124"/>
      <c r="L3200" s="124"/>
      <c r="M3200" s="124"/>
      <c r="N3200" s="213">
        <v>0</v>
      </c>
      <c r="O3200" s="213">
        <v>514409.59</v>
      </c>
      <c r="P3200" s="124" t="s">
        <v>1315</v>
      </c>
    </row>
    <row r="3201" spans="1:16" ht="51">
      <c r="A3201" s="266">
        <v>593</v>
      </c>
      <c r="B3201" s="124"/>
      <c r="C3201" s="125" t="s">
        <v>863</v>
      </c>
      <c r="D3201" s="119">
        <v>43186</v>
      </c>
      <c r="E3201" s="120" t="s">
        <v>7201</v>
      </c>
      <c r="F3201" s="120" t="s">
        <v>3</v>
      </c>
      <c r="G3201" s="120">
        <v>1608662</v>
      </c>
      <c r="H3201" s="124"/>
      <c r="I3201" s="128" t="s">
        <v>7202</v>
      </c>
      <c r="J3201" s="124"/>
      <c r="K3201" s="124"/>
      <c r="L3201" s="124"/>
      <c r="M3201" s="124"/>
      <c r="N3201" s="213">
        <v>0</v>
      </c>
      <c r="O3201" s="213">
        <v>550802.02</v>
      </c>
      <c r="P3201" s="124" t="s">
        <v>1315</v>
      </c>
    </row>
    <row r="3202" spans="1:16" ht="63.75">
      <c r="A3202" s="266">
        <v>35</v>
      </c>
      <c r="B3202" s="124"/>
      <c r="C3202" s="125" t="s">
        <v>696</v>
      </c>
      <c r="D3202" s="119">
        <v>43186</v>
      </c>
      <c r="E3202" s="120" t="s">
        <v>7203</v>
      </c>
      <c r="F3202" s="120" t="s">
        <v>3</v>
      </c>
      <c r="G3202" s="120">
        <v>1608664</v>
      </c>
      <c r="H3202" s="124"/>
      <c r="I3202" s="128" t="s">
        <v>7204</v>
      </c>
      <c r="J3202" s="124"/>
      <c r="K3202" s="124"/>
      <c r="L3202" s="124"/>
      <c r="M3202" s="124"/>
      <c r="N3202" s="213">
        <v>0</v>
      </c>
      <c r="O3202" s="213">
        <v>15000</v>
      </c>
      <c r="P3202" s="124" t="s">
        <v>1315</v>
      </c>
    </row>
    <row r="3203" spans="1:16" ht="63.75">
      <c r="A3203" s="266">
        <v>35</v>
      </c>
      <c r="B3203" s="124"/>
      <c r="C3203" s="125" t="s">
        <v>696</v>
      </c>
      <c r="D3203" s="119">
        <v>43186</v>
      </c>
      <c r="E3203" s="120" t="s">
        <v>7205</v>
      </c>
      <c r="F3203" s="120" t="s">
        <v>3</v>
      </c>
      <c r="G3203" s="120">
        <v>1608666</v>
      </c>
      <c r="H3203" s="124"/>
      <c r="I3203" s="128" t="s">
        <v>7206</v>
      </c>
      <c r="J3203" s="124"/>
      <c r="K3203" s="124"/>
      <c r="L3203" s="124"/>
      <c r="M3203" s="124"/>
      <c r="N3203" s="213">
        <v>0</v>
      </c>
      <c r="O3203" s="213">
        <v>310</v>
      </c>
      <c r="P3203" s="124" t="s">
        <v>1315</v>
      </c>
    </row>
    <row r="3204" spans="1:16" ht="51">
      <c r="A3204" s="266">
        <v>35</v>
      </c>
      <c r="B3204" s="124"/>
      <c r="C3204" s="125" t="s">
        <v>696</v>
      </c>
      <c r="D3204" s="119">
        <v>43186</v>
      </c>
      <c r="E3204" s="120" t="s">
        <v>7207</v>
      </c>
      <c r="F3204" s="120" t="s">
        <v>3</v>
      </c>
      <c r="G3204" s="120">
        <v>1608669</v>
      </c>
      <c r="H3204" s="124"/>
      <c r="I3204" s="128" t="s">
        <v>7208</v>
      </c>
      <c r="J3204" s="124"/>
      <c r="K3204" s="124"/>
      <c r="L3204" s="124"/>
      <c r="M3204" s="124"/>
      <c r="N3204" s="213">
        <v>0</v>
      </c>
      <c r="O3204" s="213">
        <v>4620</v>
      </c>
      <c r="P3204" s="124" t="s">
        <v>1315</v>
      </c>
    </row>
    <row r="3205" spans="1:16" ht="63.75">
      <c r="A3205" s="266">
        <v>592</v>
      </c>
      <c r="B3205" s="124"/>
      <c r="C3205" s="125" t="s">
        <v>862</v>
      </c>
      <c r="D3205" s="119">
        <v>43186</v>
      </c>
      <c r="E3205" s="120" t="s">
        <v>7209</v>
      </c>
      <c r="F3205" s="120" t="s">
        <v>3</v>
      </c>
      <c r="G3205" s="120">
        <v>1608670</v>
      </c>
      <c r="H3205" s="124"/>
      <c r="I3205" s="128" t="s">
        <v>7210</v>
      </c>
      <c r="J3205" s="124"/>
      <c r="K3205" s="124"/>
      <c r="L3205" s="124"/>
      <c r="M3205" s="124"/>
      <c r="N3205" s="213">
        <v>0</v>
      </c>
      <c r="O3205" s="213">
        <v>163</v>
      </c>
      <c r="P3205" s="124" t="s">
        <v>1315</v>
      </c>
    </row>
    <row r="3206" spans="1:16" ht="51">
      <c r="A3206" s="266">
        <v>660</v>
      </c>
      <c r="B3206" s="124"/>
      <c r="C3206" s="125" t="s">
        <v>233</v>
      </c>
      <c r="D3206" s="119">
        <v>43186</v>
      </c>
      <c r="E3206" s="120" t="s">
        <v>7211</v>
      </c>
      <c r="F3206" s="120" t="s">
        <v>3</v>
      </c>
      <c r="G3206" s="120">
        <v>1608685</v>
      </c>
      <c r="H3206" s="124"/>
      <c r="I3206" s="128" t="s">
        <v>7212</v>
      </c>
      <c r="J3206" s="124"/>
      <c r="K3206" s="124"/>
      <c r="L3206" s="124"/>
      <c r="M3206" s="124"/>
      <c r="N3206" s="213">
        <v>0</v>
      </c>
      <c r="O3206" s="213">
        <v>323</v>
      </c>
      <c r="P3206" s="124" t="s">
        <v>1315</v>
      </c>
    </row>
    <row r="3207" spans="1:16" ht="76.5">
      <c r="A3207" s="266">
        <v>374</v>
      </c>
      <c r="B3207" s="124"/>
      <c r="C3207" s="125" t="s">
        <v>1270</v>
      </c>
      <c r="D3207" s="119">
        <v>43186</v>
      </c>
      <c r="E3207" s="120" t="s">
        <v>7213</v>
      </c>
      <c r="F3207" s="120" t="s">
        <v>3</v>
      </c>
      <c r="G3207" s="120">
        <v>1608722</v>
      </c>
      <c r="H3207" s="124"/>
      <c r="I3207" s="128" t="s">
        <v>7214</v>
      </c>
      <c r="J3207" s="124"/>
      <c r="K3207" s="124"/>
      <c r="L3207" s="124"/>
      <c r="M3207" s="124"/>
      <c r="N3207" s="213">
        <v>0</v>
      </c>
      <c r="O3207" s="213">
        <v>362.08</v>
      </c>
      <c r="P3207" s="124" t="s">
        <v>1315</v>
      </c>
    </row>
    <row r="3208" spans="1:16" ht="63.75">
      <c r="A3208" s="266">
        <v>81</v>
      </c>
      <c r="B3208" s="124"/>
      <c r="C3208" s="125" t="s">
        <v>709</v>
      </c>
      <c r="D3208" s="119">
        <v>43186</v>
      </c>
      <c r="E3208" s="120" t="s">
        <v>7215</v>
      </c>
      <c r="F3208" s="120" t="s">
        <v>3</v>
      </c>
      <c r="G3208" s="120">
        <v>1608723</v>
      </c>
      <c r="H3208" s="124"/>
      <c r="I3208" s="128" t="s">
        <v>7216</v>
      </c>
      <c r="J3208" s="124"/>
      <c r="K3208" s="124"/>
      <c r="L3208" s="124"/>
      <c r="M3208" s="124"/>
      <c r="N3208" s="213">
        <v>0</v>
      </c>
      <c r="O3208" s="213">
        <v>383.95</v>
      </c>
      <c r="P3208" s="124" t="s">
        <v>1315</v>
      </c>
    </row>
    <row r="3209" spans="1:16" ht="63.75">
      <c r="A3209" s="266">
        <v>512</v>
      </c>
      <c r="B3209" s="124"/>
      <c r="C3209" s="125" t="s">
        <v>840</v>
      </c>
      <c r="D3209" s="119">
        <v>43186</v>
      </c>
      <c r="E3209" s="120" t="s">
        <v>7217</v>
      </c>
      <c r="F3209" s="120" t="s">
        <v>3</v>
      </c>
      <c r="G3209" s="120">
        <v>1608632</v>
      </c>
      <c r="H3209" s="124"/>
      <c r="I3209" s="128" t="s">
        <v>7218</v>
      </c>
      <c r="J3209" s="124"/>
      <c r="K3209" s="124"/>
      <c r="L3209" s="124"/>
      <c r="M3209" s="124"/>
      <c r="N3209" s="213">
        <v>0</v>
      </c>
      <c r="O3209" s="213">
        <v>40</v>
      </c>
      <c r="P3209" s="124" t="s">
        <v>1315</v>
      </c>
    </row>
    <row r="3210" spans="1:16" ht="51">
      <c r="A3210" s="266" t="s">
        <v>619</v>
      </c>
      <c r="B3210" s="124"/>
      <c r="C3210" s="125" t="s">
        <v>713</v>
      </c>
      <c r="D3210" s="119">
        <v>43186</v>
      </c>
      <c r="E3210" s="120" t="s">
        <v>7219</v>
      </c>
      <c r="F3210" s="120" t="s">
        <v>3</v>
      </c>
      <c r="G3210" s="120">
        <v>1608645</v>
      </c>
      <c r="H3210" s="124"/>
      <c r="I3210" s="128" t="s">
        <v>7220</v>
      </c>
      <c r="J3210" s="124"/>
      <c r="K3210" s="124"/>
      <c r="L3210" s="124"/>
      <c r="M3210" s="124"/>
      <c r="N3210" s="213">
        <v>0</v>
      </c>
      <c r="O3210" s="213">
        <v>140</v>
      </c>
      <c r="P3210" s="124" t="s">
        <v>1315</v>
      </c>
    </row>
    <row r="3211" spans="1:16" ht="51">
      <c r="A3211" s="266">
        <v>20</v>
      </c>
      <c r="B3211" s="124"/>
      <c r="C3211" s="125" t="s">
        <v>693</v>
      </c>
      <c r="D3211" s="119">
        <v>43186</v>
      </c>
      <c r="E3211" s="120" t="s">
        <v>7221</v>
      </c>
      <c r="F3211" s="120" t="s">
        <v>3</v>
      </c>
      <c r="G3211" s="120">
        <v>1608647</v>
      </c>
      <c r="H3211" s="124"/>
      <c r="I3211" s="128" t="s">
        <v>7222</v>
      </c>
      <c r="J3211" s="124"/>
      <c r="K3211" s="124"/>
      <c r="L3211" s="124"/>
      <c r="M3211" s="124"/>
      <c r="N3211" s="213">
        <v>0</v>
      </c>
      <c r="O3211" s="213">
        <v>508</v>
      </c>
      <c r="P3211" s="124" t="s">
        <v>1315</v>
      </c>
    </row>
    <row r="3212" spans="1:16" ht="51">
      <c r="A3212" s="266" t="s">
        <v>619</v>
      </c>
      <c r="B3212" s="124"/>
      <c r="C3212" s="125" t="s">
        <v>713</v>
      </c>
      <c r="D3212" s="119">
        <v>43186</v>
      </c>
      <c r="E3212" s="120" t="s">
        <v>7223</v>
      </c>
      <c r="F3212" s="120" t="s">
        <v>3</v>
      </c>
      <c r="G3212" s="120">
        <v>1608673</v>
      </c>
      <c r="H3212" s="124"/>
      <c r="I3212" s="128" t="s">
        <v>7224</v>
      </c>
      <c r="J3212" s="124"/>
      <c r="K3212" s="124"/>
      <c r="L3212" s="124"/>
      <c r="M3212" s="124"/>
      <c r="N3212" s="213">
        <v>0</v>
      </c>
      <c r="O3212" s="213">
        <v>8671</v>
      </c>
      <c r="P3212" s="124" t="s">
        <v>1315</v>
      </c>
    </row>
    <row r="3213" spans="1:16" ht="51">
      <c r="A3213" s="266">
        <v>203</v>
      </c>
      <c r="B3213" s="124"/>
      <c r="C3213" s="125" t="s">
        <v>757</v>
      </c>
      <c r="D3213" s="119">
        <v>43186</v>
      </c>
      <c r="E3213" s="120" t="s">
        <v>7225</v>
      </c>
      <c r="F3213" s="120" t="s">
        <v>3</v>
      </c>
      <c r="G3213" s="120">
        <v>1608741</v>
      </c>
      <c r="H3213" s="124"/>
      <c r="I3213" s="128" t="s">
        <v>7226</v>
      </c>
      <c r="J3213" s="124"/>
      <c r="K3213" s="124"/>
      <c r="L3213" s="124"/>
      <c r="M3213" s="124"/>
      <c r="N3213" s="213">
        <v>0</v>
      </c>
      <c r="O3213" s="213">
        <v>742</v>
      </c>
      <c r="P3213" s="124" t="s">
        <v>1315</v>
      </c>
    </row>
    <row r="3214" spans="1:16" ht="51">
      <c r="A3214" s="266">
        <v>513</v>
      </c>
      <c r="B3214" s="124"/>
      <c r="C3214" s="125" t="s">
        <v>201</v>
      </c>
      <c r="D3214" s="119">
        <v>43186</v>
      </c>
      <c r="E3214" s="120" t="s">
        <v>7227</v>
      </c>
      <c r="F3214" s="120" t="s">
        <v>3</v>
      </c>
      <c r="G3214" s="120">
        <v>1608752</v>
      </c>
      <c r="H3214" s="124"/>
      <c r="I3214" s="128" t="s">
        <v>7228</v>
      </c>
      <c r="J3214" s="124"/>
      <c r="K3214" s="124"/>
      <c r="L3214" s="124"/>
      <c r="M3214" s="124"/>
      <c r="N3214" s="213">
        <v>0</v>
      </c>
      <c r="O3214" s="213">
        <v>1920.01</v>
      </c>
      <c r="P3214" s="124" t="s">
        <v>1315</v>
      </c>
    </row>
    <row r="3215" spans="1:16" ht="38.25">
      <c r="A3215" s="266">
        <v>212</v>
      </c>
      <c r="B3215" s="124"/>
      <c r="C3215" s="125" t="s">
        <v>761</v>
      </c>
      <c r="D3215" s="119">
        <v>43186</v>
      </c>
      <c r="E3215" s="120" t="s">
        <v>7229</v>
      </c>
      <c r="F3215" s="120" t="s">
        <v>3</v>
      </c>
      <c r="G3215" s="120">
        <v>1608774</v>
      </c>
      <c r="H3215" s="124"/>
      <c r="I3215" s="128" t="s">
        <v>7230</v>
      </c>
      <c r="J3215" s="124"/>
      <c r="K3215" s="124"/>
      <c r="L3215" s="124"/>
      <c r="M3215" s="124"/>
      <c r="N3215" s="213">
        <v>0</v>
      </c>
      <c r="O3215" s="213">
        <v>30</v>
      </c>
      <c r="P3215" s="124" t="s">
        <v>1315</v>
      </c>
    </row>
    <row r="3216" spans="1:16" ht="51">
      <c r="A3216" s="266" t="s">
        <v>619</v>
      </c>
      <c r="B3216" s="124"/>
      <c r="C3216" s="125" t="s">
        <v>713</v>
      </c>
      <c r="D3216" s="119">
        <v>43186</v>
      </c>
      <c r="E3216" s="120" t="s">
        <v>7231</v>
      </c>
      <c r="F3216" s="120" t="s">
        <v>3</v>
      </c>
      <c r="G3216" s="120">
        <v>1608805</v>
      </c>
      <c r="H3216" s="124"/>
      <c r="I3216" s="128" t="s">
        <v>7232</v>
      </c>
      <c r="J3216" s="124"/>
      <c r="K3216" s="124"/>
      <c r="L3216" s="124"/>
      <c r="M3216" s="124"/>
      <c r="N3216" s="213">
        <v>0</v>
      </c>
      <c r="O3216" s="213">
        <v>1229.3399999999999</v>
      </c>
      <c r="P3216" s="124" t="s">
        <v>1315</v>
      </c>
    </row>
    <row r="3217" spans="1:16" ht="63.75">
      <c r="A3217" s="266">
        <v>48</v>
      </c>
      <c r="B3217" s="124"/>
      <c r="C3217" s="125" t="s">
        <v>700</v>
      </c>
      <c r="D3217" s="119">
        <v>43186</v>
      </c>
      <c r="E3217" s="120" t="s">
        <v>7233</v>
      </c>
      <c r="F3217" s="120" t="s">
        <v>3</v>
      </c>
      <c r="G3217" s="120">
        <v>1608835</v>
      </c>
      <c r="H3217" s="124"/>
      <c r="I3217" s="128" t="s">
        <v>7234</v>
      </c>
      <c r="J3217" s="124"/>
      <c r="K3217" s="124"/>
      <c r="L3217" s="124"/>
      <c r="M3217" s="124"/>
      <c r="N3217" s="213">
        <v>0</v>
      </c>
      <c r="O3217" s="213">
        <v>5457</v>
      </c>
      <c r="P3217" s="124" t="s">
        <v>1315</v>
      </c>
    </row>
    <row r="3218" spans="1:16" ht="51">
      <c r="A3218" s="266">
        <v>212</v>
      </c>
      <c r="B3218" s="124"/>
      <c r="C3218" s="125" t="s">
        <v>761</v>
      </c>
      <c r="D3218" s="119">
        <v>43186</v>
      </c>
      <c r="E3218" s="120" t="s">
        <v>7235</v>
      </c>
      <c r="F3218" s="120" t="s">
        <v>3</v>
      </c>
      <c r="G3218" s="120">
        <v>1608871</v>
      </c>
      <c r="H3218" s="124"/>
      <c r="I3218" s="128" t="s">
        <v>7236</v>
      </c>
      <c r="J3218" s="124"/>
      <c r="K3218" s="124"/>
      <c r="L3218" s="124"/>
      <c r="M3218" s="124"/>
      <c r="N3218" s="213">
        <v>0</v>
      </c>
      <c r="O3218" s="213">
        <v>150</v>
      </c>
      <c r="P3218" s="124" t="s">
        <v>1315</v>
      </c>
    </row>
    <row r="3219" spans="1:16" ht="63.75">
      <c r="A3219" s="266">
        <v>25</v>
      </c>
      <c r="B3219" s="124"/>
      <c r="C3219" s="125" t="s">
        <v>694</v>
      </c>
      <c r="D3219" s="119">
        <v>43187</v>
      </c>
      <c r="E3219" s="120" t="s">
        <v>7237</v>
      </c>
      <c r="F3219" s="120" t="s">
        <v>3</v>
      </c>
      <c r="G3219" s="120">
        <v>1609046</v>
      </c>
      <c r="H3219" s="124"/>
      <c r="I3219" s="128" t="s">
        <v>7238</v>
      </c>
      <c r="J3219" s="124"/>
      <c r="K3219" s="124"/>
      <c r="L3219" s="124"/>
      <c r="M3219" s="124"/>
      <c r="N3219" s="213">
        <v>0</v>
      </c>
      <c r="O3219" s="213">
        <v>1023177.57</v>
      </c>
      <c r="P3219" s="124" t="s">
        <v>1315</v>
      </c>
    </row>
    <row r="3220" spans="1:16" ht="63.75">
      <c r="A3220" s="266">
        <v>660</v>
      </c>
      <c r="B3220" s="124"/>
      <c r="C3220" s="125" t="s">
        <v>233</v>
      </c>
      <c r="D3220" s="119">
        <v>43187</v>
      </c>
      <c r="E3220" s="120" t="s">
        <v>7239</v>
      </c>
      <c r="F3220" s="120" t="s">
        <v>3</v>
      </c>
      <c r="G3220" s="120">
        <v>1609089</v>
      </c>
      <c r="H3220" s="124"/>
      <c r="I3220" s="128" t="s">
        <v>7240</v>
      </c>
      <c r="J3220" s="124"/>
      <c r="K3220" s="124"/>
      <c r="L3220" s="124"/>
      <c r="M3220" s="124"/>
      <c r="N3220" s="213">
        <v>0</v>
      </c>
      <c r="O3220" s="213">
        <v>18</v>
      </c>
      <c r="P3220" s="124" t="s">
        <v>1315</v>
      </c>
    </row>
    <row r="3221" spans="1:16" ht="63.75">
      <c r="A3221" s="266">
        <v>660</v>
      </c>
      <c r="B3221" s="124"/>
      <c r="C3221" s="125" t="s">
        <v>233</v>
      </c>
      <c r="D3221" s="119">
        <v>43187</v>
      </c>
      <c r="E3221" s="120" t="s">
        <v>7241</v>
      </c>
      <c r="F3221" s="120" t="s">
        <v>3</v>
      </c>
      <c r="G3221" s="120">
        <v>1609091</v>
      </c>
      <c r="H3221" s="124"/>
      <c r="I3221" s="128" t="s">
        <v>7242</v>
      </c>
      <c r="J3221" s="124"/>
      <c r="K3221" s="124"/>
      <c r="L3221" s="124"/>
      <c r="M3221" s="124"/>
      <c r="N3221" s="213">
        <v>0</v>
      </c>
      <c r="O3221" s="213">
        <v>164.73</v>
      </c>
      <c r="P3221" s="124" t="s">
        <v>1315</v>
      </c>
    </row>
    <row r="3222" spans="1:16" ht="63.75">
      <c r="A3222" s="266">
        <v>221</v>
      </c>
      <c r="B3222" s="124"/>
      <c r="C3222" s="125" t="s">
        <v>763</v>
      </c>
      <c r="D3222" s="119">
        <v>43187</v>
      </c>
      <c r="E3222" s="120" t="s">
        <v>7243</v>
      </c>
      <c r="F3222" s="120" t="s">
        <v>3</v>
      </c>
      <c r="G3222" s="120">
        <v>1609093</v>
      </c>
      <c r="H3222" s="124"/>
      <c r="I3222" s="128" t="s">
        <v>7244</v>
      </c>
      <c r="J3222" s="124"/>
      <c r="K3222" s="124"/>
      <c r="L3222" s="124"/>
      <c r="M3222" s="124"/>
      <c r="N3222" s="213">
        <v>0</v>
      </c>
      <c r="O3222" s="213">
        <v>370.03</v>
      </c>
      <c r="P3222" s="124" t="s">
        <v>1315</v>
      </c>
    </row>
    <row r="3223" spans="1:16" ht="51">
      <c r="A3223" s="266">
        <v>660</v>
      </c>
      <c r="B3223" s="124"/>
      <c r="C3223" s="125" t="s">
        <v>233</v>
      </c>
      <c r="D3223" s="119">
        <v>43187</v>
      </c>
      <c r="E3223" s="120" t="s">
        <v>7245</v>
      </c>
      <c r="F3223" s="120" t="s">
        <v>3</v>
      </c>
      <c r="G3223" s="120">
        <v>1609096</v>
      </c>
      <c r="H3223" s="124"/>
      <c r="I3223" s="128" t="s">
        <v>7246</v>
      </c>
      <c r="J3223" s="124"/>
      <c r="K3223" s="124"/>
      <c r="L3223" s="124"/>
      <c r="M3223" s="124"/>
      <c r="N3223" s="213">
        <v>0</v>
      </c>
      <c r="O3223" s="213">
        <v>835</v>
      </c>
      <c r="P3223" s="124" t="s">
        <v>1315</v>
      </c>
    </row>
    <row r="3224" spans="1:16" ht="63.75">
      <c r="A3224" s="266">
        <v>87</v>
      </c>
      <c r="B3224" s="124"/>
      <c r="C3224" s="125" t="s">
        <v>711</v>
      </c>
      <c r="D3224" s="119">
        <v>43187</v>
      </c>
      <c r="E3224" s="120" t="s">
        <v>7247</v>
      </c>
      <c r="F3224" s="120" t="s">
        <v>3</v>
      </c>
      <c r="G3224" s="120">
        <v>1609117</v>
      </c>
      <c r="H3224" s="124"/>
      <c r="I3224" s="128" t="s">
        <v>7248</v>
      </c>
      <c r="J3224" s="124"/>
      <c r="K3224" s="124"/>
      <c r="L3224" s="124"/>
      <c r="M3224" s="124"/>
      <c r="N3224" s="213">
        <v>0</v>
      </c>
      <c r="O3224" s="213">
        <v>551007</v>
      </c>
      <c r="P3224" s="124" t="s">
        <v>1315</v>
      </c>
    </row>
    <row r="3225" spans="1:16" ht="63.75">
      <c r="A3225" s="266">
        <v>87</v>
      </c>
      <c r="B3225" s="124"/>
      <c r="C3225" s="125" t="s">
        <v>711</v>
      </c>
      <c r="D3225" s="119">
        <v>43187</v>
      </c>
      <c r="E3225" s="120" t="s">
        <v>7249</v>
      </c>
      <c r="F3225" s="120" t="s">
        <v>3</v>
      </c>
      <c r="G3225" s="120">
        <v>1609118</v>
      </c>
      <c r="H3225" s="124"/>
      <c r="I3225" s="128" t="s">
        <v>7250</v>
      </c>
      <c r="J3225" s="124"/>
      <c r="K3225" s="124"/>
      <c r="L3225" s="124"/>
      <c r="M3225" s="124"/>
      <c r="N3225" s="213">
        <v>0</v>
      </c>
      <c r="O3225" s="213">
        <v>367338</v>
      </c>
      <c r="P3225" s="124" t="s">
        <v>1315</v>
      </c>
    </row>
    <row r="3226" spans="1:16" ht="51">
      <c r="A3226" s="266">
        <v>130</v>
      </c>
      <c r="B3226" s="124"/>
      <c r="C3226" s="125" t="s">
        <v>727</v>
      </c>
      <c r="D3226" s="119">
        <v>43187</v>
      </c>
      <c r="E3226" s="120" t="s">
        <v>7251</v>
      </c>
      <c r="F3226" s="120" t="s">
        <v>3</v>
      </c>
      <c r="G3226" s="120">
        <v>1609011</v>
      </c>
      <c r="H3226" s="124"/>
      <c r="I3226" s="128" t="s">
        <v>7252</v>
      </c>
      <c r="J3226" s="124"/>
      <c r="K3226" s="124"/>
      <c r="L3226" s="124"/>
      <c r="M3226" s="124"/>
      <c r="N3226" s="213">
        <v>0</v>
      </c>
      <c r="O3226" s="213">
        <v>9</v>
      </c>
      <c r="P3226" s="124" t="s">
        <v>1315</v>
      </c>
    </row>
    <row r="3227" spans="1:16" ht="51">
      <c r="A3227" s="266" t="s">
        <v>619</v>
      </c>
      <c r="B3227" s="124"/>
      <c r="C3227" s="125" t="s">
        <v>713</v>
      </c>
      <c r="D3227" s="119">
        <v>43187</v>
      </c>
      <c r="E3227" s="120" t="s">
        <v>7253</v>
      </c>
      <c r="F3227" s="120" t="s">
        <v>3</v>
      </c>
      <c r="G3227" s="120">
        <v>1609020</v>
      </c>
      <c r="H3227" s="124"/>
      <c r="I3227" s="128" t="s">
        <v>7254</v>
      </c>
      <c r="J3227" s="124"/>
      <c r="K3227" s="124"/>
      <c r="L3227" s="124"/>
      <c r="M3227" s="124"/>
      <c r="N3227" s="213">
        <v>0</v>
      </c>
      <c r="O3227" s="213">
        <v>0.86</v>
      </c>
      <c r="P3227" s="124" t="s">
        <v>1315</v>
      </c>
    </row>
    <row r="3228" spans="1:16" ht="51">
      <c r="A3228" s="266" t="s">
        <v>619</v>
      </c>
      <c r="B3228" s="124"/>
      <c r="C3228" s="125" t="s">
        <v>713</v>
      </c>
      <c r="D3228" s="119">
        <v>43187</v>
      </c>
      <c r="E3228" s="120" t="s">
        <v>7255</v>
      </c>
      <c r="F3228" s="120" t="s">
        <v>3</v>
      </c>
      <c r="G3228" s="120">
        <v>1609023</v>
      </c>
      <c r="H3228" s="124"/>
      <c r="I3228" s="128" t="s">
        <v>5934</v>
      </c>
      <c r="J3228" s="124"/>
      <c r="K3228" s="124"/>
      <c r="L3228" s="124"/>
      <c r="M3228" s="124"/>
      <c r="N3228" s="213">
        <v>0</v>
      </c>
      <c r="O3228" s="213">
        <v>19.04</v>
      </c>
      <c r="P3228" s="124" t="s">
        <v>1315</v>
      </c>
    </row>
    <row r="3229" spans="1:16" ht="51">
      <c r="A3229" s="266" t="s">
        <v>619</v>
      </c>
      <c r="B3229" s="124"/>
      <c r="C3229" s="125" t="s">
        <v>713</v>
      </c>
      <c r="D3229" s="119">
        <v>43187</v>
      </c>
      <c r="E3229" s="120" t="s">
        <v>7256</v>
      </c>
      <c r="F3229" s="120" t="s">
        <v>3</v>
      </c>
      <c r="G3229" s="120">
        <v>1609025</v>
      </c>
      <c r="H3229" s="124"/>
      <c r="I3229" s="128" t="s">
        <v>7254</v>
      </c>
      <c r="J3229" s="124"/>
      <c r="K3229" s="124"/>
      <c r="L3229" s="124"/>
      <c r="M3229" s="124"/>
      <c r="N3229" s="213">
        <v>0</v>
      </c>
      <c r="O3229" s="213">
        <v>18.149999999999999</v>
      </c>
      <c r="P3229" s="124" t="s">
        <v>1315</v>
      </c>
    </row>
    <row r="3230" spans="1:16" ht="51">
      <c r="A3230" s="266" t="s">
        <v>619</v>
      </c>
      <c r="B3230" s="124"/>
      <c r="C3230" s="125" t="s">
        <v>713</v>
      </c>
      <c r="D3230" s="119">
        <v>43187</v>
      </c>
      <c r="E3230" s="120" t="s">
        <v>7257</v>
      </c>
      <c r="F3230" s="120" t="s">
        <v>3</v>
      </c>
      <c r="G3230" s="120">
        <v>1609027</v>
      </c>
      <c r="H3230" s="124"/>
      <c r="I3230" s="128" t="s">
        <v>7254</v>
      </c>
      <c r="J3230" s="124"/>
      <c r="K3230" s="124"/>
      <c r="L3230" s="124"/>
      <c r="M3230" s="124"/>
      <c r="N3230" s="213">
        <v>0</v>
      </c>
      <c r="O3230" s="213">
        <v>34.369999999999997</v>
      </c>
      <c r="P3230" s="124" t="s">
        <v>1315</v>
      </c>
    </row>
    <row r="3231" spans="1:16" ht="51">
      <c r="A3231" s="266">
        <v>35</v>
      </c>
      <c r="B3231" s="124"/>
      <c r="C3231" s="125" t="s">
        <v>696</v>
      </c>
      <c r="D3231" s="119">
        <v>43187</v>
      </c>
      <c r="E3231" s="120" t="s">
        <v>7258</v>
      </c>
      <c r="F3231" s="120" t="s">
        <v>3</v>
      </c>
      <c r="G3231" s="120">
        <v>1609028</v>
      </c>
      <c r="H3231" s="124"/>
      <c r="I3231" s="128" t="s">
        <v>7259</v>
      </c>
      <c r="J3231" s="124"/>
      <c r="K3231" s="124"/>
      <c r="L3231" s="124"/>
      <c r="M3231" s="124"/>
      <c r="N3231" s="213">
        <v>0</v>
      </c>
      <c r="O3231" s="213">
        <v>485.5</v>
      </c>
      <c r="P3231" s="124" t="s">
        <v>1315</v>
      </c>
    </row>
    <row r="3232" spans="1:16" ht="38.25">
      <c r="A3232" s="266">
        <v>86</v>
      </c>
      <c r="B3232" s="124"/>
      <c r="C3232" s="125" t="s">
        <v>710</v>
      </c>
      <c r="D3232" s="119">
        <v>43187</v>
      </c>
      <c r="E3232" s="120" t="s">
        <v>7260</v>
      </c>
      <c r="F3232" s="120" t="s">
        <v>3</v>
      </c>
      <c r="G3232" s="120">
        <v>1609031</v>
      </c>
      <c r="H3232" s="124"/>
      <c r="I3232" s="128" t="s">
        <v>7261</v>
      </c>
      <c r="J3232" s="124"/>
      <c r="K3232" s="124"/>
      <c r="L3232" s="124"/>
      <c r="M3232" s="124"/>
      <c r="N3232" s="213">
        <v>0</v>
      </c>
      <c r="O3232" s="213">
        <v>3.73</v>
      </c>
      <c r="P3232" s="124" t="s">
        <v>1315</v>
      </c>
    </row>
    <row r="3233" spans="1:16" ht="51">
      <c r="A3233" s="266" t="s">
        <v>619</v>
      </c>
      <c r="B3233" s="124"/>
      <c r="C3233" s="125" t="s">
        <v>713</v>
      </c>
      <c r="D3233" s="119">
        <v>43187</v>
      </c>
      <c r="E3233" s="120" t="s">
        <v>7262</v>
      </c>
      <c r="F3233" s="120" t="s">
        <v>3</v>
      </c>
      <c r="G3233" s="120">
        <v>1609049</v>
      </c>
      <c r="H3233" s="124"/>
      <c r="I3233" s="128" t="s">
        <v>7263</v>
      </c>
      <c r="J3233" s="124"/>
      <c r="K3233" s="124"/>
      <c r="L3233" s="124"/>
      <c r="M3233" s="124"/>
      <c r="N3233" s="213">
        <v>0</v>
      </c>
      <c r="O3233" s="213">
        <v>7222.72</v>
      </c>
      <c r="P3233" s="124" t="s">
        <v>1315</v>
      </c>
    </row>
    <row r="3234" spans="1:16" ht="51">
      <c r="A3234" s="266">
        <v>20</v>
      </c>
      <c r="B3234" s="124"/>
      <c r="C3234" s="125" t="s">
        <v>693</v>
      </c>
      <c r="D3234" s="119">
        <v>43187</v>
      </c>
      <c r="E3234" s="120" t="s">
        <v>7264</v>
      </c>
      <c r="F3234" s="120" t="s">
        <v>3</v>
      </c>
      <c r="G3234" s="120">
        <v>1609061</v>
      </c>
      <c r="H3234" s="124"/>
      <c r="I3234" s="128" t="s">
        <v>7265</v>
      </c>
      <c r="J3234" s="124"/>
      <c r="K3234" s="124"/>
      <c r="L3234" s="124"/>
      <c r="M3234" s="124"/>
      <c r="N3234" s="213">
        <v>0</v>
      </c>
      <c r="O3234" s="213">
        <v>169</v>
      </c>
      <c r="P3234" s="124" t="s">
        <v>1315</v>
      </c>
    </row>
    <row r="3235" spans="1:16" ht="51">
      <c r="A3235" s="266">
        <v>20</v>
      </c>
      <c r="B3235" s="124"/>
      <c r="C3235" s="125" t="s">
        <v>693</v>
      </c>
      <c r="D3235" s="119">
        <v>43187</v>
      </c>
      <c r="E3235" s="120" t="s">
        <v>7266</v>
      </c>
      <c r="F3235" s="120" t="s">
        <v>3</v>
      </c>
      <c r="G3235" s="120">
        <v>1609063</v>
      </c>
      <c r="H3235" s="124"/>
      <c r="I3235" s="128" t="s">
        <v>7267</v>
      </c>
      <c r="J3235" s="124"/>
      <c r="K3235" s="124"/>
      <c r="L3235" s="124"/>
      <c r="M3235" s="124"/>
      <c r="N3235" s="213">
        <v>0</v>
      </c>
      <c r="O3235" s="213">
        <v>145</v>
      </c>
      <c r="P3235" s="124" t="s">
        <v>1315</v>
      </c>
    </row>
    <row r="3236" spans="1:16" ht="51">
      <c r="A3236" s="266" t="s">
        <v>619</v>
      </c>
      <c r="B3236" s="124"/>
      <c r="C3236" s="125" t="s">
        <v>713</v>
      </c>
      <c r="D3236" s="119">
        <v>43187</v>
      </c>
      <c r="E3236" s="120" t="s">
        <v>7268</v>
      </c>
      <c r="F3236" s="120" t="s">
        <v>3</v>
      </c>
      <c r="G3236" s="120">
        <v>1609065</v>
      </c>
      <c r="H3236" s="124"/>
      <c r="I3236" s="128" t="s">
        <v>7269</v>
      </c>
      <c r="J3236" s="124"/>
      <c r="K3236" s="124"/>
      <c r="L3236" s="124"/>
      <c r="M3236" s="124"/>
      <c r="N3236" s="213">
        <v>0</v>
      </c>
      <c r="O3236" s="213">
        <v>0.14000000000000001</v>
      </c>
      <c r="P3236" s="124" t="s">
        <v>6020</v>
      </c>
    </row>
    <row r="3237" spans="1:16" ht="51">
      <c r="A3237" s="266">
        <v>526</v>
      </c>
      <c r="B3237" s="124"/>
      <c r="C3237" s="125" t="s">
        <v>846</v>
      </c>
      <c r="D3237" s="119">
        <v>43187</v>
      </c>
      <c r="E3237" s="120" t="s">
        <v>7270</v>
      </c>
      <c r="F3237" s="120" t="s">
        <v>3</v>
      </c>
      <c r="G3237" s="120">
        <v>1609086</v>
      </c>
      <c r="H3237" s="124"/>
      <c r="I3237" s="128" t="s">
        <v>7271</v>
      </c>
      <c r="J3237" s="124"/>
      <c r="K3237" s="124"/>
      <c r="L3237" s="124"/>
      <c r="M3237" s="124"/>
      <c r="N3237" s="213">
        <v>0</v>
      </c>
      <c r="O3237" s="213">
        <v>360</v>
      </c>
      <c r="P3237" s="124" t="s">
        <v>1315</v>
      </c>
    </row>
    <row r="3238" spans="1:16" ht="38.25">
      <c r="A3238" s="266">
        <v>20</v>
      </c>
      <c r="B3238" s="124"/>
      <c r="C3238" s="125" t="s">
        <v>693</v>
      </c>
      <c r="D3238" s="119">
        <v>43187</v>
      </c>
      <c r="E3238" s="120" t="s">
        <v>7272</v>
      </c>
      <c r="F3238" s="120" t="s">
        <v>3</v>
      </c>
      <c r="G3238" s="120">
        <v>1609143</v>
      </c>
      <c r="H3238" s="124"/>
      <c r="I3238" s="128" t="s">
        <v>7273</v>
      </c>
      <c r="J3238" s="124"/>
      <c r="K3238" s="124"/>
      <c r="L3238" s="124"/>
      <c r="M3238" s="124"/>
      <c r="N3238" s="213">
        <v>0</v>
      </c>
      <c r="O3238" s="213">
        <v>220.4</v>
      </c>
      <c r="P3238" s="124" t="s">
        <v>1315</v>
      </c>
    </row>
    <row r="3239" spans="1:16" ht="51">
      <c r="A3239" s="266">
        <v>48</v>
      </c>
      <c r="B3239" s="124"/>
      <c r="C3239" s="125" t="s">
        <v>700</v>
      </c>
      <c r="D3239" s="119">
        <v>43187</v>
      </c>
      <c r="E3239" s="120" t="s">
        <v>7274</v>
      </c>
      <c r="F3239" s="120" t="s">
        <v>3</v>
      </c>
      <c r="G3239" s="120">
        <v>1609165</v>
      </c>
      <c r="H3239" s="124"/>
      <c r="I3239" s="128" t="s">
        <v>7275</v>
      </c>
      <c r="J3239" s="124"/>
      <c r="K3239" s="124"/>
      <c r="L3239" s="124"/>
      <c r="M3239" s="124"/>
      <c r="N3239" s="213">
        <v>0</v>
      </c>
      <c r="O3239" s="213">
        <v>70.599999999999994</v>
      </c>
      <c r="P3239" s="124" t="s">
        <v>1315</v>
      </c>
    </row>
    <row r="3240" spans="1:16" ht="51">
      <c r="A3240" s="266" t="s">
        <v>619</v>
      </c>
      <c r="B3240" s="124"/>
      <c r="C3240" s="125" t="s">
        <v>713</v>
      </c>
      <c r="D3240" s="119">
        <v>43187</v>
      </c>
      <c r="E3240" s="120" t="s">
        <v>7276</v>
      </c>
      <c r="F3240" s="120" t="s">
        <v>3</v>
      </c>
      <c r="G3240" s="120">
        <v>1609177</v>
      </c>
      <c r="H3240" s="124"/>
      <c r="I3240" s="128" t="s">
        <v>7277</v>
      </c>
      <c r="J3240" s="124"/>
      <c r="K3240" s="124"/>
      <c r="L3240" s="124"/>
      <c r="M3240" s="124"/>
      <c r="N3240" s="213">
        <v>0</v>
      </c>
      <c r="O3240" s="213">
        <v>566.33000000000004</v>
      </c>
      <c r="P3240" s="124" t="s">
        <v>1315</v>
      </c>
    </row>
    <row r="3241" spans="1:16" ht="51">
      <c r="A3241" s="266">
        <v>112</v>
      </c>
      <c r="B3241" s="124"/>
      <c r="C3241" s="125" t="s">
        <v>719</v>
      </c>
      <c r="D3241" s="119">
        <v>43187</v>
      </c>
      <c r="E3241" s="120" t="s">
        <v>7278</v>
      </c>
      <c r="F3241" s="120" t="s">
        <v>3</v>
      </c>
      <c r="G3241" s="120">
        <v>1609178</v>
      </c>
      <c r="H3241" s="124"/>
      <c r="I3241" s="128" t="s">
        <v>7279</v>
      </c>
      <c r="J3241" s="124"/>
      <c r="K3241" s="124"/>
      <c r="L3241" s="124"/>
      <c r="M3241" s="124"/>
      <c r="N3241" s="213">
        <v>0</v>
      </c>
      <c r="O3241" s="213">
        <v>3625.18</v>
      </c>
      <c r="P3241" s="124" t="s">
        <v>1315</v>
      </c>
    </row>
    <row r="3242" spans="1:16" ht="51">
      <c r="A3242" s="266" t="s">
        <v>619</v>
      </c>
      <c r="B3242" s="124"/>
      <c r="C3242" s="125" t="s">
        <v>713</v>
      </c>
      <c r="D3242" s="119">
        <v>43187</v>
      </c>
      <c r="E3242" s="120" t="s">
        <v>7280</v>
      </c>
      <c r="F3242" s="120" t="s">
        <v>3</v>
      </c>
      <c r="G3242" s="120">
        <v>1609195</v>
      </c>
      <c r="H3242" s="124"/>
      <c r="I3242" s="128" t="s">
        <v>7281</v>
      </c>
      <c r="J3242" s="124"/>
      <c r="K3242" s="124"/>
      <c r="L3242" s="124"/>
      <c r="M3242" s="124"/>
      <c r="N3242" s="213">
        <v>0</v>
      </c>
      <c r="O3242" s="213">
        <v>420.9</v>
      </c>
      <c r="P3242" s="124" t="s">
        <v>1315</v>
      </c>
    </row>
    <row r="3243" spans="1:16" ht="51">
      <c r="A3243" s="266" t="s">
        <v>619</v>
      </c>
      <c r="B3243" s="124"/>
      <c r="C3243" s="125" t="s">
        <v>713</v>
      </c>
      <c r="D3243" s="119">
        <v>43187</v>
      </c>
      <c r="E3243" s="120" t="s">
        <v>7282</v>
      </c>
      <c r="F3243" s="120" t="s">
        <v>3</v>
      </c>
      <c r="G3243" s="120">
        <v>1609203</v>
      </c>
      <c r="H3243" s="124"/>
      <c r="I3243" s="128" t="s">
        <v>7283</v>
      </c>
      <c r="J3243" s="124"/>
      <c r="K3243" s="124"/>
      <c r="L3243" s="124"/>
      <c r="M3243" s="124"/>
      <c r="N3243" s="213">
        <v>0</v>
      </c>
      <c r="O3243" s="213">
        <v>2472.92</v>
      </c>
      <c r="P3243" s="124" t="s">
        <v>1315</v>
      </c>
    </row>
    <row r="3244" spans="1:16" ht="51">
      <c r="A3244" s="266">
        <v>234</v>
      </c>
      <c r="B3244" s="124"/>
      <c r="C3244" s="125" t="s">
        <v>124</v>
      </c>
      <c r="D3244" s="119">
        <v>43187</v>
      </c>
      <c r="E3244" s="120" t="s">
        <v>7284</v>
      </c>
      <c r="F3244" s="120" t="s">
        <v>3</v>
      </c>
      <c r="G3244" s="120">
        <v>1609217</v>
      </c>
      <c r="H3244" s="124"/>
      <c r="I3244" s="128" t="s">
        <v>7285</v>
      </c>
      <c r="J3244" s="124"/>
      <c r="K3244" s="124"/>
      <c r="L3244" s="124"/>
      <c r="M3244" s="124"/>
      <c r="N3244" s="213">
        <v>0</v>
      </c>
      <c r="O3244" s="213">
        <v>702</v>
      </c>
      <c r="P3244" s="124" t="s">
        <v>1315</v>
      </c>
    </row>
    <row r="3245" spans="1:16" ht="38.25">
      <c r="A3245" s="266">
        <v>70</v>
      </c>
      <c r="B3245" s="124"/>
      <c r="C3245" s="125" t="s">
        <v>705</v>
      </c>
      <c r="D3245" s="119">
        <v>43187</v>
      </c>
      <c r="E3245" s="120" t="s">
        <v>7286</v>
      </c>
      <c r="F3245" s="120" t="s">
        <v>3</v>
      </c>
      <c r="G3245" s="120">
        <v>1609229</v>
      </c>
      <c r="H3245" s="124"/>
      <c r="I3245" s="128" t="s">
        <v>7099</v>
      </c>
      <c r="J3245" s="124"/>
      <c r="K3245" s="124"/>
      <c r="L3245" s="124"/>
      <c r="M3245" s="124"/>
      <c r="N3245" s="213">
        <v>0</v>
      </c>
      <c r="O3245" s="213">
        <v>29.69</v>
      </c>
      <c r="P3245" s="124" t="s">
        <v>6020</v>
      </c>
    </row>
    <row r="3246" spans="1:16" ht="51">
      <c r="A3246" s="266">
        <v>224</v>
      </c>
      <c r="B3246" s="124"/>
      <c r="C3246" s="125" t="s">
        <v>120</v>
      </c>
      <c r="D3246" s="119">
        <v>43187</v>
      </c>
      <c r="E3246" s="120" t="s">
        <v>7287</v>
      </c>
      <c r="F3246" s="120" t="s">
        <v>3</v>
      </c>
      <c r="G3246" s="120">
        <v>1609237</v>
      </c>
      <c r="H3246" s="124"/>
      <c r="I3246" s="128" t="s">
        <v>6836</v>
      </c>
      <c r="J3246" s="124"/>
      <c r="K3246" s="124"/>
      <c r="L3246" s="124"/>
      <c r="M3246" s="124"/>
      <c r="N3246" s="213">
        <v>0</v>
      </c>
      <c r="O3246" s="213">
        <v>300</v>
      </c>
      <c r="P3246" s="124" t="s">
        <v>1315</v>
      </c>
    </row>
    <row r="3247" spans="1:16" ht="51">
      <c r="A3247" s="266">
        <v>513</v>
      </c>
      <c r="B3247" s="124"/>
      <c r="C3247" s="125" t="s">
        <v>201</v>
      </c>
      <c r="D3247" s="119">
        <v>43187</v>
      </c>
      <c r="E3247" s="120" t="s">
        <v>7288</v>
      </c>
      <c r="F3247" s="120" t="s">
        <v>3</v>
      </c>
      <c r="G3247" s="120">
        <v>1609239</v>
      </c>
      <c r="H3247" s="124"/>
      <c r="I3247" s="128" t="s">
        <v>7289</v>
      </c>
      <c r="J3247" s="124"/>
      <c r="K3247" s="124"/>
      <c r="L3247" s="124"/>
      <c r="M3247" s="124"/>
      <c r="N3247" s="213">
        <v>0</v>
      </c>
      <c r="O3247" s="213">
        <v>19486</v>
      </c>
      <c r="P3247" s="124" t="s">
        <v>1315</v>
      </c>
    </row>
    <row r="3248" spans="1:16" ht="51">
      <c r="A3248" s="266">
        <v>132</v>
      </c>
      <c r="B3248" s="124"/>
      <c r="C3248" s="125" t="s">
        <v>728</v>
      </c>
      <c r="D3248" s="119">
        <v>43187</v>
      </c>
      <c r="E3248" s="120" t="s">
        <v>7290</v>
      </c>
      <c r="F3248" s="120" t="s">
        <v>3</v>
      </c>
      <c r="G3248" s="120">
        <v>1609244</v>
      </c>
      <c r="H3248" s="124"/>
      <c r="I3248" s="128" t="s">
        <v>7291</v>
      </c>
      <c r="J3248" s="124"/>
      <c r="K3248" s="124"/>
      <c r="L3248" s="124"/>
      <c r="M3248" s="124"/>
      <c r="N3248" s="213">
        <v>0</v>
      </c>
      <c r="O3248" s="213">
        <v>371</v>
      </c>
      <c r="P3248" s="124" t="s">
        <v>1315</v>
      </c>
    </row>
    <row r="3249" spans="1:16" ht="76.5">
      <c r="A3249" s="266">
        <v>47</v>
      </c>
      <c r="B3249" s="124"/>
      <c r="C3249" s="125" t="s">
        <v>699</v>
      </c>
      <c r="D3249" s="119">
        <v>43188</v>
      </c>
      <c r="E3249" s="120" t="s">
        <v>7292</v>
      </c>
      <c r="F3249" s="120" t="s">
        <v>3</v>
      </c>
      <c r="G3249" s="120">
        <v>1609379</v>
      </c>
      <c r="H3249" s="124"/>
      <c r="I3249" s="128" t="s">
        <v>7293</v>
      </c>
      <c r="J3249" s="124"/>
      <c r="K3249" s="124"/>
      <c r="L3249" s="124"/>
      <c r="M3249" s="124"/>
      <c r="N3249" s="213">
        <v>0</v>
      </c>
      <c r="O3249" s="213">
        <v>556800</v>
      </c>
      <c r="P3249" s="124" t="s">
        <v>1315</v>
      </c>
    </row>
    <row r="3250" spans="1:16" ht="51">
      <c r="A3250" s="266">
        <v>660</v>
      </c>
      <c r="B3250" s="124"/>
      <c r="C3250" s="125" t="s">
        <v>233</v>
      </c>
      <c r="D3250" s="119">
        <v>43188</v>
      </c>
      <c r="E3250" s="120" t="s">
        <v>7294</v>
      </c>
      <c r="F3250" s="120" t="s">
        <v>3</v>
      </c>
      <c r="G3250" s="120">
        <v>1609392</v>
      </c>
      <c r="H3250" s="124"/>
      <c r="I3250" s="128" t="s">
        <v>7295</v>
      </c>
      <c r="J3250" s="124"/>
      <c r="K3250" s="124"/>
      <c r="L3250" s="124"/>
      <c r="M3250" s="124"/>
      <c r="N3250" s="213">
        <v>0</v>
      </c>
      <c r="O3250" s="213">
        <v>1189.3499999999999</v>
      </c>
      <c r="P3250" s="124" t="s">
        <v>1315</v>
      </c>
    </row>
    <row r="3251" spans="1:16" ht="51">
      <c r="A3251" s="266">
        <v>660</v>
      </c>
      <c r="B3251" s="124"/>
      <c r="C3251" s="125" t="s">
        <v>233</v>
      </c>
      <c r="D3251" s="119">
        <v>43188</v>
      </c>
      <c r="E3251" s="120" t="s">
        <v>7296</v>
      </c>
      <c r="F3251" s="120" t="s">
        <v>3</v>
      </c>
      <c r="G3251" s="120">
        <v>1609394</v>
      </c>
      <c r="H3251" s="124"/>
      <c r="I3251" s="128" t="s">
        <v>7297</v>
      </c>
      <c r="J3251" s="124"/>
      <c r="K3251" s="124"/>
      <c r="L3251" s="124"/>
      <c r="M3251" s="124"/>
      <c r="N3251" s="213">
        <v>0</v>
      </c>
      <c r="O3251" s="213">
        <v>2131</v>
      </c>
      <c r="P3251" s="124" t="s">
        <v>1315</v>
      </c>
    </row>
    <row r="3252" spans="1:16" ht="51">
      <c r="A3252" s="266">
        <v>660</v>
      </c>
      <c r="B3252" s="124"/>
      <c r="C3252" s="125" t="s">
        <v>233</v>
      </c>
      <c r="D3252" s="119">
        <v>43188</v>
      </c>
      <c r="E3252" s="120" t="s">
        <v>7298</v>
      </c>
      <c r="F3252" s="120" t="s">
        <v>3</v>
      </c>
      <c r="G3252" s="120">
        <v>1609398</v>
      </c>
      <c r="H3252" s="124"/>
      <c r="I3252" s="128" t="s">
        <v>7299</v>
      </c>
      <c r="J3252" s="124"/>
      <c r="K3252" s="124"/>
      <c r="L3252" s="124"/>
      <c r="M3252" s="124"/>
      <c r="N3252" s="213">
        <v>0</v>
      </c>
      <c r="O3252" s="213">
        <v>2695</v>
      </c>
      <c r="P3252" s="124" t="s">
        <v>1315</v>
      </c>
    </row>
    <row r="3253" spans="1:16" ht="63.75">
      <c r="A3253" s="266">
        <v>660</v>
      </c>
      <c r="B3253" s="124"/>
      <c r="C3253" s="125" t="s">
        <v>233</v>
      </c>
      <c r="D3253" s="119">
        <v>43188</v>
      </c>
      <c r="E3253" s="120" t="s">
        <v>7300</v>
      </c>
      <c r="F3253" s="120" t="s">
        <v>3</v>
      </c>
      <c r="G3253" s="120">
        <v>1609399</v>
      </c>
      <c r="H3253" s="124"/>
      <c r="I3253" s="128" t="s">
        <v>7301</v>
      </c>
      <c r="J3253" s="124"/>
      <c r="K3253" s="124"/>
      <c r="L3253" s="124"/>
      <c r="M3253" s="124"/>
      <c r="N3253" s="213">
        <v>0</v>
      </c>
      <c r="O3253" s="213">
        <v>973</v>
      </c>
      <c r="P3253" s="124" t="s">
        <v>6020</v>
      </c>
    </row>
    <row r="3254" spans="1:16" ht="63.75">
      <c r="A3254" s="266">
        <v>87</v>
      </c>
      <c r="B3254" s="124"/>
      <c r="C3254" s="125" t="s">
        <v>711</v>
      </c>
      <c r="D3254" s="119">
        <v>43188</v>
      </c>
      <c r="E3254" s="120" t="s">
        <v>7302</v>
      </c>
      <c r="F3254" s="120" t="s">
        <v>3</v>
      </c>
      <c r="G3254" s="120">
        <v>1609403</v>
      </c>
      <c r="H3254" s="124"/>
      <c r="I3254" s="128" t="s">
        <v>7303</v>
      </c>
      <c r="J3254" s="124"/>
      <c r="K3254" s="124"/>
      <c r="L3254" s="124"/>
      <c r="M3254" s="124"/>
      <c r="N3254" s="213">
        <v>0</v>
      </c>
      <c r="O3254" s="213">
        <v>1175.6300000000001</v>
      </c>
      <c r="P3254" s="124" t="s">
        <v>1315</v>
      </c>
    </row>
    <row r="3255" spans="1:16" ht="51">
      <c r="A3255" s="266">
        <v>130</v>
      </c>
      <c r="B3255" s="124"/>
      <c r="C3255" s="125" t="s">
        <v>727</v>
      </c>
      <c r="D3255" s="119">
        <v>43188</v>
      </c>
      <c r="E3255" s="120" t="s">
        <v>7304</v>
      </c>
      <c r="F3255" s="120" t="s">
        <v>3</v>
      </c>
      <c r="G3255" s="120">
        <v>1609405</v>
      </c>
      <c r="H3255" s="124"/>
      <c r="I3255" s="128" t="s">
        <v>7305</v>
      </c>
      <c r="J3255" s="124"/>
      <c r="K3255" s="124"/>
      <c r="L3255" s="124"/>
      <c r="M3255" s="124"/>
      <c r="N3255" s="213">
        <v>0</v>
      </c>
      <c r="O3255" s="213">
        <v>138068.79999999999</v>
      </c>
      <c r="P3255" s="124" t="s">
        <v>1315</v>
      </c>
    </row>
    <row r="3256" spans="1:16" ht="51">
      <c r="A3256" s="266">
        <v>292</v>
      </c>
      <c r="B3256" s="124"/>
      <c r="C3256" s="125" t="s">
        <v>152</v>
      </c>
      <c r="D3256" s="119">
        <v>43188</v>
      </c>
      <c r="E3256" s="120" t="s">
        <v>7306</v>
      </c>
      <c r="F3256" s="120" t="s">
        <v>3</v>
      </c>
      <c r="G3256" s="120">
        <v>1609425</v>
      </c>
      <c r="H3256" s="124"/>
      <c r="I3256" s="128" t="s">
        <v>7307</v>
      </c>
      <c r="J3256" s="124"/>
      <c r="K3256" s="124"/>
      <c r="L3256" s="124"/>
      <c r="M3256" s="124"/>
      <c r="N3256" s="213">
        <v>0</v>
      </c>
      <c r="O3256" s="213">
        <v>290.5</v>
      </c>
      <c r="P3256" s="124" t="s">
        <v>1315</v>
      </c>
    </row>
    <row r="3257" spans="1:16" ht="51">
      <c r="A3257" s="266">
        <v>292</v>
      </c>
      <c r="B3257" s="124"/>
      <c r="C3257" s="125" t="s">
        <v>152</v>
      </c>
      <c r="D3257" s="119">
        <v>43188</v>
      </c>
      <c r="E3257" s="120" t="s">
        <v>7308</v>
      </c>
      <c r="F3257" s="120" t="s">
        <v>3</v>
      </c>
      <c r="G3257" s="120">
        <v>1609426</v>
      </c>
      <c r="H3257" s="124"/>
      <c r="I3257" s="128" t="s">
        <v>7309</v>
      </c>
      <c r="J3257" s="124"/>
      <c r="K3257" s="124"/>
      <c r="L3257" s="124"/>
      <c r="M3257" s="124"/>
      <c r="N3257" s="213">
        <v>0</v>
      </c>
      <c r="O3257" s="213">
        <v>150</v>
      </c>
      <c r="P3257" s="124" t="s">
        <v>1315</v>
      </c>
    </row>
    <row r="3258" spans="1:16" ht="51">
      <c r="A3258" s="266">
        <v>70</v>
      </c>
      <c r="B3258" s="124"/>
      <c r="C3258" s="125" t="s">
        <v>705</v>
      </c>
      <c r="D3258" s="119">
        <v>43188</v>
      </c>
      <c r="E3258" s="120" t="s">
        <v>7310</v>
      </c>
      <c r="F3258" s="120" t="s">
        <v>3</v>
      </c>
      <c r="G3258" s="120">
        <v>1609447</v>
      </c>
      <c r="H3258" s="124"/>
      <c r="I3258" s="128" t="s">
        <v>7311</v>
      </c>
      <c r="J3258" s="124"/>
      <c r="K3258" s="124"/>
      <c r="L3258" s="124"/>
      <c r="M3258" s="124"/>
      <c r="N3258" s="213">
        <v>0</v>
      </c>
      <c r="O3258" s="213">
        <v>180.1</v>
      </c>
      <c r="P3258" s="124" t="s">
        <v>1315</v>
      </c>
    </row>
    <row r="3259" spans="1:16" ht="51">
      <c r="A3259" s="266">
        <v>15</v>
      </c>
      <c r="B3259" s="124"/>
      <c r="C3259" s="125" t="s">
        <v>691</v>
      </c>
      <c r="D3259" s="119">
        <v>43188</v>
      </c>
      <c r="E3259" s="120" t="s">
        <v>7312</v>
      </c>
      <c r="F3259" s="120" t="s">
        <v>3</v>
      </c>
      <c r="G3259" s="120">
        <v>1609467</v>
      </c>
      <c r="H3259" s="124"/>
      <c r="I3259" s="128" t="s">
        <v>7313</v>
      </c>
      <c r="J3259" s="124"/>
      <c r="K3259" s="124"/>
      <c r="L3259" s="124"/>
      <c r="M3259" s="124"/>
      <c r="N3259" s="213">
        <v>0</v>
      </c>
      <c r="O3259" s="213">
        <v>8800</v>
      </c>
      <c r="P3259" s="124" t="s">
        <v>1315</v>
      </c>
    </row>
    <row r="3260" spans="1:16" ht="51">
      <c r="A3260" s="266" t="s">
        <v>619</v>
      </c>
      <c r="B3260" s="124"/>
      <c r="C3260" s="125" t="s">
        <v>713</v>
      </c>
      <c r="D3260" s="119">
        <v>43188</v>
      </c>
      <c r="E3260" s="120" t="s">
        <v>7314</v>
      </c>
      <c r="F3260" s="120" t="s">
        <v>3</v>
      </c>
      <c r="G3260" s="120">
        <v>1609380</v>
      </c>
      <c r="H3260" s="124"/>
      <c r="I3260" s="128" t="s">
        <v>7315</v>
      </c>
      <c r="J3260" s="124"/>
      <c r="K3260" s="124"/>
      <c r="L3260" s="124"/>
      <c r="M3260" s="124"/>
      <c r="N3260" s="213">
        <v>0</v>
      </c>
      <c r="O3260" s="213">
        <v>2366.41</v>
      </c>
      <c r="P3260" s="124" t="s">
        <v>1315</v>
      </c>
    </row>
    <row r="3261" spans="1:16" ht="51">
      <c r="A3261" s="266" t="s">
        <v>619</v>
      </c>
      <c r="B3261" s="124"/>
      <c r="C3261" s="125" t="s">
        <v>713</v>
      </c>
      <c r="D3261" s="119">
        <v>43188</v>
      </c>
      <c r="E3261" s="120" t="s">
        <v>7316</v>
      </c>
      <c r="F3261" s="120" t="s">
        <v>3</v>
      </c>
      <c r="G3261" s="120">
        <v>1609381</v>
      </c>
      <c r="H3261" s="124"/>
      <c r="I3261" s="128" t="s">
        <v>7315</v>
      </c>
      <c r="J3261" s="124"/>
      <c r="K3261" s="124"/>
      <c r="L3261" s="124"/>
      <c r="M3261" s="124"/>
      <c r="N3261" s="213">
        <v>0</v>
      </c>
      <c r="O3261" s="213">
        <v>75.989999999999995</v>
      </c>
      <c r="P3261" s="124" t="s">
        <v>1315</v>
      </c>
    </row>
    <row r="3262" spans="1:16" ht="63.75">
      <c r="A3262" s="266">
        <v>249</v>
      </c>
      <c r="B3262" s="124"/>
      <c r="C3262" s="125" t="s">
        <v>775</v>
      </c>
      <c r="D3262" s="119">
        <v>43188</v>
      </c>
      <c r="E3262" s="120" t="s">
        <v>7317</v>
      </c>
      <c r="F3262" s="120" t="s">
        <v>3</v>
      </c>
      <c r="G3262" s="120">
        <v>1609400</v>
      </c>
      <c r="H3262" s="124"/>
      <c r="I3262" s="128" t="s">
        <v>7318</v>
      </c>
      <c r="J3262" s="124"/>
      <c r="K3262" s="124"/>
      <c r="L3262" s="124"/>
      <c r="M3262" s="124"/>
      <c r="N3262" s="213">
        <v>0</v>
      </c>
      <c r="O3262" s="213">
        <v>2942</v>
      </c>
      <c r="P3262" s="124" t="s">
        <v>1315</v>
      </c>
    </row>
    <row r="3263" spans="1:16" ht="51">
      <c r="A3263" s="266" t="s">
        <v>622</v>
      </c>
      <c r="B3263" s="124"/>
      <c r="C3263" s="125" t="s">
        <v>715</v>
      </c>
      <c r="D3263" s="119">
        <v>43188</v>
      </c>
      <c r="E3263" s="120" t="s">
        <v>7319</v>
      </c>
      <c r="F3263" s="120" t="s">
        <v>3</v>
      </c>
      <c r="G3263" s="120">
        <v>1609466</v>
      </c>
      <c r="H3263" s="124"/>
      <c r="I3263" s="128" t="s">
        <v>7320</v>
      </c>
      <c r="J3263" s="124"/>
      <c r="K3263" s="124"/>
      <c r="L3263" s="124"/>
      <c r="M3263" s="124"/>
      <c r="N3263" s="213">
        <v>0</v>
      </c>
      <c r="O3263" s="213">
        <v>2500</v>
      </c>
      <c r="P3263" s="124" t="s">
        <v>1315</v>
      </c>
    </row>
    <row r="3264" spans="1:16" ht="51">
      <c r="A3264" s="266" t="s">
        <v>619</v>
      </c>
      <c r="B3264" s="124"/>
      <c r="C3264" s="125" t="s">
        <v>713</v>
      </c>
      <c r="D3264" s="119">
        <v>43188</v>
      </c>
      <c r="E3264" s="120" t="s">
        <v>7321</v>
      </c>
      <c r="F3264" s="120" t="s">
        <v>3</v>
      </c>
      <c r="G3264" s="120">
        <v>1609478</v>
      </c>
      <c r="H3264" s="124"/>
      <c r="I3264" s="128" t="s">
        <v>7322</v>
      </c>
      <c r="J3264" s="124"/>
      <c r="K3264" s="124"/>
      <c r="L3264" s="124"/>
      <c r="M3264" s="124"/>
      <c r="N3264" s="213">
        <v>0</v>
      </c>
      <c r="O3264" s="213">
        <v>2000</v>
      </c>
      <c r="P3264" s="124" t="s">
        <v>1315</v>
      </c>
    </row>
    <row r="3265" spans="1:16" ht="51">
      <c r="A3265" s="266">
        <v>155</v>
      </c>
      <c r="B3265" s="124"/>
      <c r="C3265" s="125" t="s">
        <v>744</v>
      </c>
      <c r="D3265" s="119">
        <v>43188</v>
      </c>
      <c r="E3265" s="120" t="s">
        <v>7323</v>
      </c>
      <c r="F3265" s="120" t="s">
        <v>3</v>
      </c>
      <c r="G3265" s="120">
        <v>1609481</v>
      </c>
      <c r="H3265" s="124"/>
      <c r="I3265" s="128" t="s">
        <v>7324</v>
      </c>
      <c r="J3265" s="124"/>
      <c r="K3265" s="124"/>
      <c r="L3265" s="124"/>
      <c r="M3265" s="124"/>
      <c r="N3265" s="213">
        <v>0</v>
      </c>
      <c r="O3265" s="213">
        <v>30</v>
      </c>
      <c r="P3265" s="124" t="s">
        <v>1315</v>
      </c>
    </row>
    <row r="3266" spans="1:16" ht="51">
      <c r="A3266" s="266">
        <v>66</v>
      </c>
      <c r="B3266" s="124"/>
      <c r="C3266" s="125" t="s">
        <v>704</v>
      </c>
      <c r="D3266" s="119">
        <v>43188</v>
      </c>
      <c r="E3266" s="120" t="s">
        <v>7325</v>
      </c>
      <c r="F3266" s="120" t="s">
        <v>3</v>
      </c>
      <c r="G3266" s="120">
        <v>1609494</v>
      </c>
      <c r="H3266" s="124"/>
      <c r="I3266" s="128" t="s">
        <v>7326</v>
      </c>
      <c r="J3266" s="124"/>
      <c r="K3266" s="124"/>
      <c r="L3266" s="124"/>
      <c r="M3266" s="124"/>
      <c r="N3266" s="213">
        <v>0</v>
      </c>
      <c r="O3266" s="213">
        <v>40</v>
      </c>
      <c r="P3266" s="124" t="s">
        <v>1315</v>
      </c>
    </row>
    <row r="3267" spans="1:16" ht="63.75">
      <c r="A3267" s="266">
        <v>66</v>
      </c>
      <c r="B3267" s="124"/>
      <c r="C3267" s="125" t="s">
        <v>704</v>
      </c>
      <c r="D3267" s="119">
        <v>43188</v>
      </c>
      <c r="E3267" s="120" t="s">
        <v>7327</v>
      </c>
      <c r="F3267" s="120" t="s">
        <v>3</v>
      </c>
      <c r="G3267" s="120">
        <v>1609496</v>
      </c>
      <c r="H3267" s="124"/>
      <c r="I3267" s="128" t="s">
        <v>7328</v>
      </c>
      <c r="J3267" s="124"/>
      <c r="K3267" s="124"/>
      <c r="L3267" s="124"/>
      <c r="M3267" s="124"/>
      <c r="N3267" s="213">
        <v>0</v>
      </c>
      <c r="O3267" s="213">
        <v>40</v>
      </c>
      <c r="P3267" s="124" t="s">
        <v>1315</v>
      </c>
    </row>
    <row r="3268" spans="1:16" ht="63.75">
      <c r="A3268" s="266">
        <v>66</v>
      </c>
      <c r="B3268" s="124"/>
      <c r="C3268" s="125" t="s">
        <v>704</v>
      </c>
      <c r="D3268" s="119">
        <v>43188</v>
      </c>
      <c r="E3268" s="120" t="s">
        <v>7329</v>
      </c>
      <c r="F3268" s="120" t="s">
        <v>3</v>
      </c>
      <c r="G3268" s="120">
        <v>1609497</v>
      </c>
      <c r="H3268" s="124"/>
      <c r="I3268" s="128" t="s">
        <v>7330</v>
      </c>
      <c r="J3268" s="124"/>
      <c r="K3268" s="124"/>
      <c r="L3268" s="124"/>
      <c r="M3268" s="124"/>
      <c r="N3268" s="213">
        <v>0</v>
      </c>
      <c r="O3268" s="213">
        <v>40</v>
      </c>
      <c r="P3268" s="124" t="s">
        <v>1315</v>
      </c>
    </row>
    <row r="3269" spans="1:16" ht="51">
      <c r="A3269" s="266">
        <v>66</v>
      </c>
      <c r="B3269" s="124"/>
      <c r="C3269" s="125" t="s">
        <v>704</v>
      </c>
      <c r="D3269" s="119">
        <v>43188</v>
      </c>
      <c r="E3269" s="120" t="s">
        <v>7331</v>
      </c>
      <c r="F3269" s="120" t="s">
        <v>3</v>
      </c>
      <c r="G3269" s="120">
        <v>1609499</v>
      </c>
      <c r="H3269" s="124"/>
      <c r="I3269" s="128" t="s">
        <v>7332</v>
      </c>
      <c r="J3269" s="124"/>
      <c r="K3269" s="124"/>
      <c r="L3269" s="124"/>
      <c r="M3269" s="124"/>
      <c r="N3269" s="213">
        <v>0</v>
      </c>
      <c r="O3269" s="213">
        <v>40</v>
      </c>
      <c r="P3269" s="124" t="s">
        <v>1315</v>
      </c>
    </row>
    <row r="3270" spans="1:16" ht="51">
      <c r="A3270" s="266" t="s">
        <v>619</v>
      </c>
      <c r="B3270" s="124"/>
      <c r="C3270" s="125" t="s">
        <v>713</v>
      </c>
      <c r="D3270" s="119">
        <v>43188</v>
      </c>
      <c r="E3270" s="120" t="s">
        <v>7333</v>
      </c>
      <c r="F3270" s="120" t="s">
        <v>3</v>
      </c>
      <c r="G3270" s="120">
        <v>1609548</v>
      </c>
      <c r="H3270" s="124"/>
      <c r="I3270" s="128" t="s">
        <v>7334</v>
      </c>
      <c r="J3270" s="124"/>
      <c r="K3270" s="124"/>
      <c r="L3270" s="124"/>
      <c r="M3270" s="124"/>
      <c r="N3270" s="213">
        <v>0</v>
      </c>
      <c r="O3270" s="213">
        <v>150</v>
      </c>
      <c r="P3270" s="124" t="s">
        <v>1315</v>
      </c>
    </row>
    <row r="3271" spans="1:16" ht="51">
      <c r="A3271" s="266" t="s">
        <v>619</v>
      </c>
      <c r="B3271" s="124"/>
      <c r="C3271" s="125" t="s">
        <v>713</v>
      </c>
      <c r="D3271" s="119">
        <v>43188</v>
      </c>
      <c r="E3271" s="120" t="s">
        <v>7335</v>
      </c>
      <c r="F3271" s="120" t="s">
        <v>3</v>
      </c>
      <c r="G3271" s="120">
        <v>1609551</v>
      </c>
      <c r="H3271" s="124"/>
      <c r="I3271" s="128" t="s">
        <v>7336</v>
      </c>
      <c r="J3271" s="124"/>
      <c r="K3271" s="124"/>
      <c r="L3271" s="124"/>
      <c r="M3271" s="124"/>
      <c r="N3271" s="213">
        <v>0</v>
      </c>
      <c r="O3271" s="213">
        <v>258.85000000000002</v>
      </c>
      <c r="P3271" s="124" t="s">
        <v>1315</v>
      </c>
    </row>
    <row r="3272" spans="1:16" ht="51">
      <c r="A3272" s="266">
        <v>10</v>
      </c>
      <c r="B3272" s="124"/>
      <c r="C3272" s="125" t="s">
        <v>690</v>
      </c>
      <c r="D3272" s="119">
        <v>43160</v>
      </c>
      <c r="E3272" s="120" t="s">
        <v>7337</v>
      </c>
      <c r="F3272" s="120" t="s">
        <v>6</v>
      </c>
      <c r="G3272" s="120">
        <v>675787</v>
      </c>
      <c r="H3272" s="124"/>
      <c r="I3272" s="128" t="s">
        <v>7338</v>
      </c>
      <c r="J3272" s="124"/>
      <c r="K3272" s="124"/>
      <c r="L3272" s="124"/>
      <c r="M3272" s="124"/>
      <c r="N3272" s="213">
        <v>0</v>
      </c>
      <c r="O3272" s="213">
        <v>94189.72</v>
      </c>
      <c r="P3272" s="124" t="s">
        <v>1315</v>
      </c>
    </row>
    <row r="3273" spans="1:16" ht="51">
      <c r="A3273" s="266">
        <v>10</v>
      </c>
      <c r="B3273" s="124"/>
      <c r="C3273" s="125" t="s">
        <v>690</v>
      </c>
      <c r="D3273" s="119">
        <v>43160</v>
      </c>
      <c r="E3273" s="120" t="s">
        <v>7339</v>
      </c>
      <c r="F3273" s="120" t="s">
        <v>6</v>
      </c>
      <c r="G3273" s="120">
        <v>676358</v>
      </c>
      <c r="H3273" s="124"/>
      <c r="I3273" s="128" t="s">
        <v>7340</v>
      </c>
      <c r="J3273" s="124"/>
      <c r="K3273" s="124"/>
      <c r="L3273" s="124"/>
      <c r="M3273" s="124"/>
      <c r="N3273" s="213">
        <v>0</v>
      </c>
      <c r="O3273" s="213">
        <v>5491.36</v>
      </c>
      <c r="P3273" s="124" t="s">
        <v>1315</v>
      </c>
    </row>
    <row r="3274" spans="1:16" ht="76.5">
      <c r="A3274" s="266">
        <v>10</v>
      </c>
      <c r="B3274" s="124"/>
      <c r="C3274" s="125" t="s">
        <v>690</v>
      </c>
      <c r="D3274" s="119">
        <v>43160</v>
      </c>
      <c r="E3274" s="120" t="s">
        <v>7341</v>
      </c>
      <c r="F3274" s="120" t="s">
        <v>6</v>
      </c>
      <c r="G3274" s="120">
        <v>676490</v>
      </c>
      <c r="H3274" s="124"/>
      <c r="I3274" s="128" t="s">
        <v>7342</v>
      </c>
      <c r="J3274" s="124"/>
      <c r="K3274" s="124"/>
      <c r="L3274" s="124"/>
      <c r="M3274" s="124"/>
      <c r="N3274" s="213">
        <v>0</v>
      </c>
      <c r="O3274" s="213">
        <v>10282.870000000001</v>
      </c>
      <c r="P3274" s="124" t="s">
        <v>1315</v>
      </c>
    </row>
    <row r="3275" spans="1:16" ht="51">
      <c r="A3275" s="266">
        <v>513</v>
      </c>
      <c r="B3275" s="124"/>
      <c r="C3275" s="125" t="s">
        <v>201</v>
      </c>
      <c r="D3275" s="119">
        <v>43160</v>
      </c>
      <c r="E3275" s="120" t="s">
        <v>7343</v>
      </c>
      <c r="F3275" s="120" t="s">
        <v>6</v>
      </c>
      <c r="G3275" s="120">
        <v>946629</v>
      </c>
      <c r="H3275" s="124"/>
      <c r="I3275" s="128" t="s">
        <v>7344</v>
      </c>
      <c r="J3275" s="124"/>
      <c r="K3275" s="124"/>
      <c r="L3275" s="124"/>
      <c r="M3275" s="124"/>
      <c r="N3275" s="213">
        <v>0</v>
      </c>
      <c r="O3275" s="213">
        <v>331562.51</v>
      </c>
      <c r="P3275" s="124" t="s">
        <v>1315</v>
      </c>
    </row>
    <row r="3276" spans="1:16" ht="51">
      <c r="A3276" s="266" t="s">
        <v>619</v>
      </c>
      <c r="B3276" s="124"/>
      <c r="C3276" s="125" t="s">
        <v>713</v>
      </c>
      <c r="D3276" s="119">
        <v>43160</v>
      </c>
      <c r="E3276" s="120" t="s">
        <v>7345</v>
      </c>
      <c r="F3276" s="120" t="s">
        <v>6</v>
      </c>
      <c r="G3276" s="120">
        <v>946909</v>
      </c>
      <c r="H3276" s="124"/>
      <c r="I3276" s="128" t="s">
        <v>5216</v>
      </c>
      <c r="J3276" s="124"/>
      <c r="K3276" s="124"/>
      <c r="L3276" s="124"/>
      <c r="M3276" s="124"/>
      <c r="N3276" s="213">
        <v>0</v>
      </c>
      <c r="O3276" s="213">
        <v>560.91999999999996</v>
      </c>
      <c r="P3276" s="124" t="s">
        <v>1315</v>
      </c>
    </row>
    <row r="3277" spans="1:16" ht="89.25">
      <c r="A3277" s="266">
        <v>86</v>
      </c>
      <c r="B3277" s="124"/>
      <c r="C3277" s="125" t="s">
        <v>710</v>
      </c>
      <c r="D3277" s="119">
        <v>43160</v>
      </c>
      <c r="E3277" s="120" t="s">
        <v>7346</v>
      </c>
      <c r="F3277" s="120" t="s">
        <v>6</v>
      </c>
      <c r="G3277" s="120">
        <v>915120</v>
      </c>
      <c r="H3277" s="124"/>
      <c r="I3277" s="128" t="s">
        <v>7347</v>
      </c>
      <c r="J3277" s="124"/>
      <c r="K3277" s="124"/>
      <c r="L3277" s="124"/>
      <c r="M3277" s="124"/>
      <c r="N3277" s="213">
        <v>0</v>
      </c>
      <c r="O3277" s="213">
        <v>22.5</v>
      </c>
      <c r="P3277" s="124" t="s">
        <v>1315</v>
      </c>
    </row>
    <row r="3278" spans="1:16" ht="76.5">
      <c r="A3278" s="266">
        <v>117</v>
      </c>
      <c r="B3278" s="124"/>
      <c r="C3278" s="125" t="s">
        <v>722</v>
      </c>
      <c r="D3278" s="119">
        <v>43160</v>
      </c>
      <c r="E3278" s="120" t="s">
        <v>7348</v>
      </c>
      <c r="F3278" s="120" t="s">
        <v>11</v>
      </c>
      <c r="G3278" s="120">
        <v>915099</v>
      </c>
      <c r="H3278" s="124"/>
      <c r="I3278" s="128" t="s">
        <v>7349</v>
      </c>
      <c r="J3278" s="124"/>
      <c r="K3278" s="124"/>
      <c r="L3278" s="124"/>
      <c r="M3278" s="124"/>
      <c r="N3278" s="213">
        <v>50</v>
      </c>
      <c r="O3278" s="213">
        <v>0</v>
      </c>
      <c r="P3278" s="124" t="s">
        <v>1315</v>
      </c>
    </row>
    <row r="3279" spans="1:16" ht="76.5">
      <c r="A3279" s="266" t="s">
        <v>619</v>
      </c>
      <c r="B3279" s="124"/>
      <c r="C3279" s="125" t="s">
        <v>713</v>
      </c>
      <c r="D3279" s="119">
        <v>43160</v>
      </c>
      <c r="E3279" s="120" t="s">
        <v>7350</v>
      </c>
      <c r="F3279" s="120" t="s">
        <v>15</v>
      </c>
      <c r="G3279" s="120">
        <v>4441</v>
      </c>
      <c r="H3279" s="124"/>
      <c r="I3279" s="128" t="s">
        <v>7351</v>
      </c>
      <c r="J3279" s="124"/>
      <c r="K3279" s="124"/>
      <c r="L3279" s="124"/>
      <c r="M3279" s="124"/>
      <c r="N3279" s="213">
        <v>522.11</v>
      </c>
      <c r="O3279" s="213">
        <v>0</v>
      </c>
      <c r="P3279" s="124" t="s">
        <v>1315</v>
      </c>
    </row>
    <row r="3280" spans="1:16" ht="89.25">
      <c r="A3280" s="266">
        <v>340</v>
      </c>
      <c r="B3280" s="124"/>
      <c r="C3280" s="125" t="s">
        <v>814</v>
      </c>
      <c r="D3280" s="119">
        <v>43160</v>
      </c>
      <c r="E3280" s="120" t="s">
        <v>7352</v>
      </c>
      <c r="F3280" s="120" t="s">
        <v>15</v>
      </c>
      <c r="G3280" s="120">
        <v>4440</v>
      </c>
      <c r="H3280" s="124"/>
      <c r="I3280" s="128" t="s">
        <v>7353</v>
      </c>
      <c r="J3280" s="124"/>
      <c r="K3280" s="124"/>
      <c r="L3280" s="124"/>
      <c r="M3280" s="124"/>
      <c r="N3280" s="213">
        <v>298.95</v>
      </c>
      <c r="O3280" s="213">
        <v>0</v>
      </c>
      <c r="P3280" s="124" t="s">
        <v>1315</v>
      </c>
    </row>
    <row r="3281" spans="1:16" ht="89.25">
      <c r="A3281" s="266">
        <v>340</v>
      </c>
      <c r="B3281" s="124"/>
      <c r="C3281" s="125" t="s">
        <v>814</v>
      </c>
      <c r="D3281" s="119">
        <v>43160</v>
      </c>
      <c r="E3281" s="120" t="s">
        <v>7354</v>
      </c>
      <c r="F3281" s="120" t="s">
        <v>15</v>
      </c>
      <c r="G3281" s="120">
        <v>4437</v>
      </c>
      <c r="H3281" s="124"/>
      <c r="I3281" s="128" t="s">
        <v>7355</v>
      </c>
      <c r="J3281" s="124"/>
      <c r="K3281" s="124"/>
      <c r="L3281" s="124"/>
      <c r="M3281" s="124"/>
      <c r="N3281" s="213">
        <v>281.39</v>
      </c>
      <c r="O3281" s="213">
        <v>0</v>
      </c>
      <c r="P3281" s="124" t="s">
        <v>1315</v>
      </c>
    </row>
    <row r="3282" spans="1:16" ht="89.25">
      <c r="A3282" s="266">
        <v>594</v>
      </c>
      <c r="B3282" s="124"/>
      <c r="C3282" s="125" t="s">
        <v>113</v>
      </c>
      <c r="D3282" s="119">
        <v>43160</v>
      </c>
      <c r="E3282" s="120" t="s">
        <v>7356</v>
      </c>
      <c r="F3282" s="120" t="s">
        <v>15</v>
      </c>
      <c r="G3282" s="120">
        <v>4439</v>
      </c>
      <c r="H3282" s="124"/>
      <c r="I3282" s="128" t="s">
        <v>7357</v>
      </c>
      <c r="J3282" s="124"/>
      <c r="K3282" s="124"/>
      <c r="L3282" s="124"/>
      <c r="M3282" s="124"/>
      <c r="N3282" s="213">
        <v>276.38</v>
      </c>
      <c r="O3282" s="213">
        <v>0</v>
      </c>
      <c r="P3282" s="124" t="s">
        <v>1315</v>
      </c>
    </row>
    <row r="3283" spans="1:16" ht="89.25">
      <c r="A3283" s="266">
        <v>340</v>
      </c>
      <c r="B3283" s="124"/>
      <c r="C3283" s="125" t="s">
        <v>814</v>
      </c>
      <c r="D3283" s="119">
        <v>43160</v>
      </c>
      <c r="E3283" s="120" t="s">
        <v>7358</v>
      </c>
      <c r="F3283" s="120" t="s">
        <v>15</v>
      </c>
      <c r="G3283" s="120">
        <v>4438</v>
      </c>
      <c r="H3283" s="124"/>
      <c r="I3283" s="128" t="s">
        <v>7359</v>
      </c>
      <c r="J3283" s="124"/>
      <c r="K3283" s="124"/>
      <c r="L3283" s="124"/>
      <c r="M3283" s="124"/>
      <c r="N3283" s="213">
        <v>286.12</v>
      </c>
      <c r="O3283" s="213">
        <v>0</v>
      </c>
      <c r="P3283" s="124" t="s">
        <v>1315</v>
      </c>
    </row>
    <row r="3284" spans="1:16" ht="89.25">
      <c r="A3284" s="266">
        <v>41</v>
      </c>
      <c r="B3284" s="124"/>
      <c r="C3284" s="125" t="s">
        <v>697</v>
      </c>
      <c r="D3284" s="119">
        <v>43160</v>
      </c>
      <c r="E3284" s="120" t="s">
        <v>7360</v>
      </c>
      <c r="F3284" s="120" t="s">
        <v>15</v>
      </c>
      <c r="G3284" s="120">
        <v>4443</v>
      </c>
      <c r="H3284" s="124"/>
      <c r="I3284" s="128" t="s">
        <v>7361</v>
      </c>
      <c r="J3284" s="124"/>
      <c r="K3284" s="124"/>
      <c r="L3284" s="124"/>
      <c r="M3284" s="124"/>
      <c r="N3284" s="213">
        <v>277</v>
      </c>
      <c r="O3284" s="213">
        <v>0</v>
      </c>
      <c r="P3284" s="124" t="s">
        <v>1315</v>
      </c>
    </row>
    <row r="3285" spans="1:16" ht="89.25">
      <c r="A3285" s="266">
        <v>25</v>
      </c>
      <c r="B3285" s="124"/>
      <c r="C3285" s="125" t="s">
        <v>694</v>
      </c>
      <c r="D3285" s="119">
        <v>43160</v>
      </c>
      <c r="E3285" s="120" t="s">
        <v>7362</v>
      </c>
      <c r="F3285" s="120" t="s">
        <v>15</v>
      </c>
      <c r="G3285" s="120">
        <v>4446</v>
      </c>
      <c r="H3285" s="124"/>
      <c r="I3285" s="128" t="s">
        <v>7363</v>
      </c>
      <c r="J3285" s="124"/>
      <c r="K3285" s="124"/>
      <c r="L3285" s="124"/>
      <c r="M3285" s="124"/>
      <c r="N3285" s="213">
        <v>50</v>
      </c>
      <c r="O3285" s="213">
        <v>0</v>
      </c>
      <c r="P3285" s="124" t="s">
        <v>1315</v>
      </c>
    </row>
    <row r="3286" spans="1:16" ht="63.75">
      <c r="A3286" s="266">
        <v>340</v>
      </c>
      <c r="B3286" s="124"/>
      <c r="C3286" s="125" t="s">
        <v>814</v>
      </c>
      <c r="D3286" s="119">
        <v>43161</v>
      </c>
      <c r="E3286" s="120" t="s">
        <v>7364</v>
      </c>
      <c r="F3286" s="120" t="s">
        <v>6</v>
      </c>
      <c r="G3286" s="120">
        <v>677382</v>
      </c>
      <c r="H3286" s="124"/>
      <c r="I3286" s="128" t="s">
        <v>7365</v>
      </c>
      <c r="J3286" s="124"/>
      <c r="K3286" s="124"/>
      <c r="L3286" s="124"/>
      <c r="M3286" s="124"/>
      <c r="N3286" s="213">
        <v>0</v>
      </c>
      <c r="O3286" s="213">
        <v>100023.53</v>
      </c>
      <c r="P3286" s="124" t="s">
        <v>1315</v>
      </c>
    </row>
    <row r="3287" spans="1:16" ht="102">
      <c r="A3287" s="266">
        <v>86</v>
      </c>
      <c r="B3287" s="124"/>
      <c r="C3287" s="125" t="s">
        <v>710</v>
      </c>
      <c r="D3287" s="119">
        <v>43161</v>
      </c>
      <c r="E3287" s="120" t="s">
        <v>7366</v>
      </c>
      <c r="F3287" s="120" t="s">
        <v>6</v>
      </c>
      <c r="G3287" s="120">
        <v>915174</v>
      </c>
      <c r="H3287" s="124"/>
      <c r="I3287" s="128" t="s">
        <v>7367</v>
      </c>
      <c r="J3287" s="124"/>
      <c r="K3287" s="124"/>
      <c r="L3287" s="124"/>
      <c r="M3287" s="124"/>
      <c r="N3287" s="213">
        <v>0</v>
      </c>
      <c r="O3287" s="213">
        <v>9744</v>
      </c>
      <c r="P3287" s="124" t="s">
        <v>1315</v>
      </c>
    </row>
    <row r="3288" spans="1:16" ht="51">
      <c r="A3288" s="266">
        <v>117</v>
      </c>
      <c r="B3288" s="124"/>
      <c r="C3288" s="125" t="s">
        <v>722</v>
      </c>
      <c r="D3288" s="119">
        <v>43161</v>
      </c>
      <c r="E3288" s="120" t="s">
        <v>7368</v>
      </c>
      <c r="F3288" s="120" t="s">
        <v>11</v>
      </c>
      <c r="G3288" s="120">
        <v>915177</v>
      </c>
      <c r="H3288" s="124"/>
      <c r="I3288" s="128" t="s">
        <v>7369</v>
      </c>
      <c r="J3288" s="124"/>
      <c r="K3288" s="124"/>
      <c r="L3288" s="124"/>
      <c r="M3288" s="124"/>
      <c r="N3288" s="213">
        <v>50</v>
      </c>
      <c r="O3288" s="213">
        <v>0</v>
      </c>
      <c r="P3288" s="124" t="s">
        <v>1315</v>
      </c>
    </row>
    <row r="3289" spans="1:16" ht="89.25">
      <c r="A3289" s="266">
        <v>41</v>
      </c>
      <c r="B3289" s="124"/>
      <c r="C3289" s="125" t="s">
        <v>697</v>
      </c>
      <c r="D3289" s="119">
        <v>43161</v>
      </c>
      <c r="E3289" s="120" t="s">
        <v>7370</v>
      </c>
      <c r="F3289" s="120" t="s">
        <v>1257</v>
      </c>
      <c r="G3289" s="120">
        <v>4442</v>
      </c>
      <c r="H3289" s="124"/>
      <c r="I3289" s="128" t="s">
        <v>7371</v>
      </c>
      <c r="J3289" s="124"/>
      <c r="K3289" s="124"/>
      <c r="L3289" s="124"/>
      <c r="M3289" s="124"/>
      <c r="N3289" s="213">
        <v>197.61</v>
      </c>
      <c r="O3289" s="213">
        <v>0</v>
      </c>
      <c r="P3289" s="124" t="s">
        <v>1315</v>
      </c>
    </row>
    <row r="3290" spans="1:16" ht="89.25">
      <c r="A3290" s="266">
        <v>41</v>
      </c>
      <c r="B3290" s="124"/>
      <c r="C3290" s="125" t="s">
        <v>697</v>
      </c>
      <c r="D3290" s="119">
        <v>43161</v>
      </c>
      <c r="E3290" s="120" t="s">
        <v>7372</v>
      </c>
      <c r="F3290" s="120" t="s">
        <v>15</v>
      </c>
      <c r="G3290" s="120">
        <v>4442</v>
      </c>
      <c r="H3290" s="124"/>
      <c r="I3290" s="128" t="s">
        <v>7373</v>
      </c>
      <c r="J3290" s="124"/>
      <c r="K3290" s="124"/>
      <c r="L3290" s="124"/>
      <c r="M3290" s="124"/>
      <c r="N3290" s="213">
        <v>281.8</v>
      </c>
      <c r="O3290" s="213">
        <v>0</v>
      </c>
      <c r="P3290" s="124" t="s">
        <v>1315</v>
      </c>
    </row>
    <row r="3291" spans="1:16" ht="102">
      <c r="A3291" s="266">
        <v>41</v>
      </c>
      <c r="B3291" s="124"/>
      <c r="C3291" s="125" t="s">
        <v>697</v>
      </c>
      <c r="D3291" s="119">
        <v>43161</v>
      </c>
      <c r="E3291" s="120" t="s">
        <v>7374</v>
      </c>
      <c r="F3291" s="120" t="s">
        <v>15</v>
      </c>
      <c r="G3291" s="120">
        <v>4453</v>
      </c>
      <c r="H3291" s="124"/>
      <c r="I3291" s="128" t="s">
        <v>7375</v>
      </c>
      <c r="J3291" s="124"/>
      <c r="K3291" s="124"/>
      <c r="L3291" s="124"/>
      <c r="M3291" s="124"/>
      <c r="N3291" s="213">
        <v>284.61</v>
      </c>
      <c r="O3291" s="213">
        <v>0</v>
      </c>
      <c r="P3291" s="124" t="s">
        <v>1315</v>
      </c>
    </row>
    <row r="3292" spans="1:16" ht="102">
      <c r="A3292" s="266">
        <v>41</v>
      </c>
      <c r="B3292" s="124"/>
      <c r="C3292" s="125" t="s">
        <v>697</v>
      </c>
      <c r="D3292" s="119">
        <v>43161</v>
      </c>
      <c r="E3292" s="120" t="s">
        <v>7376</v>
      </c>
      <c r="F3292" s="120" t="s">
        <v>15</v>
      </c>
      <c r="G3292" s="120">
        <v>4452</v>
      </c>
      <c r="H3292" s="124"/>
      <c r="I3292" s="128" t="s">
        <v>7377</v>
      </c>
      <c r="J3292" s="124"/>
      <c r="K3292" s="124"/>
      <c r="L3292" s="124"/>
      <c r="M3292" s="124"/>
      <c r="N3292" s="213">
        <v>289.69</v>
      </c>
      <c r="O3292" s="213">
        <v>0</v>
      </c>
      <c r="P3292" s="124" t="s">
        <v>1315</v>
      </c>
    </row>
    <row r="3293" spans="1:16" ht="89.25">
      <c r="A3293" s="266">
        <v>25</v>
      </c>
      <c r="B3293" s="124"/>
      <c r="C3293" s="125" t="s">
        <v>694</v>
      </c>
      <c r="D3293" s="119">
        <v>43161</v>
      </c>
      <c r="E3293" s="120" t="s">
        <v>7378</v>
      </c>
      <c r="F3293" s="120" t="s">
        <v>15</v>
      </c>
      <c r="G3293" s="120">
        <v>4451</v>
      </c>
      <c r="H3293" s="124"/>
      <c r="I3293" s="128" t="s">
        <v>7379</v>
      </c>
      <c r="J3293" s="124"/>
      <c r="K3293" s="124"/>
      <c r="L3293" s="124"/>
      <c r="M3293" s="124"/>
      <c r="N3293" s="213">
        <v>351.98</v>
      </c>
      <c r="O3293" s="213">
        <v>0</v>
      </c>
      <c r="P3293" s="124" t="s">
        <v>1315</v>
      </c>
    </row>
    <row r="3294" spans="1:16" ht="89.25">
      <c r="A3294" s="266">
        <v>25</v>
      </c>
      <c r="B3294" s="124"/>
      <c r="C3294" s="125" t="s">
        <v>694</v>
      </c>
      <c r="D3294" s="119">
        <v>43161</v>
      </c>
      <c r="E3294" s="120" t="s">
        <v>7380</v>
      </c>
      <c r="F3294" s="120" t="s">
        <v>15</v>
      </c>
      <c r="G3294" s="120">
        <v>4450</v>
      </c>
      <c r="H3294" s="124"/>
      <c r="I3294" s="128" t="s">
        <v>7381</v>
      </c>
      <c r="J3294" s="124"/>
      <c r="K3294" s="124"/>
      <c r="L3294" s="124"/>
      <c r="M3294" s="124"/>
      <c r="N3294" s="213">
        <v>453.57</v>
      </c>
      <c r="O3294" s="213">
        <v>0</v>
      </c>
      <c r="P3294" s="124" t="s">
        <v>1315</v>
      </c>
    </row>
    <row r="3295" spans="1:16" ht="89.25">
      <c r="A3295" s="266">
        <v>25</v>
      </c>
      <c r="B3295" s="124"/>
      <c r="C3295" s="125" t="s">
        <v>694</v>
      </c>
      <c r="D3295" s="119">
        <v>43161</v>
      </c>
      <c r="E3295" s="120" t="s">
        <v>7382</v>
      </c>
      <c r="F3295" s="120" t="s">
        <v>15</v>
      </c>
      <c r="G3295" s="120">
        <v>4449</v>
      </c>
      <c r="H3295" s="124"/>
      <c r="I3295" s="128" t="s">
        <v>7383</v>
      </c>
      <c r="J3295" s="124"/>
      <c r="K3295" s="124"/>
      <c r="L3295" s="124"/>
      <c r="M3295" s="124"/>
      <c r="N3295" s="213">
        <v>280.7</v>
      </c>
      <c r="O3295" s="213">
        <v>0</v>
      </c>
      <c r="P3295" s="124" t="s">
        <v>1315</v>
      </c>
    </row>
    <row r="3296" spans="1:16" ht="89.25">
      <c r="A3296" s="266">
        <v>25</v>
      </c>
      <c r="B3296" s="124"/>
      <c r="C3296" s="125" t="s">
        <v>694</v>
      </c>
      <c r="D3296" s="119">
        <v>43161</v>
      </c>
      <c r="E3296" s="120" t="s">
        <v>7384</v>
      </c>
      <c r="F3296" s="120" t="s">
        <v>15</v>
      </c>
      <c r="G3296" s="120">
        <v>4448</v>
      </c>
      <c r="H3296" s="124"/>
      <c r="I3296" s="128" t="s">
        <v>7385</v>
      </c>
      <c r="J3296" s="124"/>
      <c r="K3296" s="124"/>
      <c r="L3296" s="124"/>
      <c r="M3296" s="124"/>
      <c r="N3296" s="213">
        <v>322.2</v>
      </c>
      <c r="O3296" s="213">
        <v>0</v>
      </c>
      <c r="P3296" s="124" t="s">
        <v>1315</v>
      </c>
    </row>
    <row r="3297" spans="1:16" ht="51">
      <c r="A3297" s="266">
        <v>340</v>
      </c>
      <c r="B3297" s="124"/>
      <c r="C3297" s="125" t="s">
        <v>814</v>
      </c>
      <c r="D3297" s="119">
        <v>43161</v>
      </c>
      <c r="E3297" s="120" t="s">
        <v>7386</v>
      </c>
      <c r="F3297" s="120" t="s">
        <v>15</v>
      </c>
      <c r="G3297" s="120">
        <v>677383</v>
      </c>
      <c r="H3297" s="124"/>
      <c r="I3297" s="128" t="s">
        <v>7387</v>
      </c>
      <c r="J3297" s="124"/>
      <c r="K3297" s="124"/>
      <c r="L3297" s="124"/>
      <c r="M3297" s="124"/>
      <c r="N3297" s="213">
        <v>50</v>
      </c>
      <c r="O3297" s="213">
        <v>0</v>
      </c>
      <c r="P3297" s="124" t="s">
        <v>1315</v>
      </c>
    </row>
    <row r="3298" spans="1:16" ht="51">
      <c r="A3298" s="266">
        <v>513</v>
      </c>
      <c r="B3298" s="124"/>
      <c r="C3298" s="125" t="s">
        <v>201</v>
      </c>
      <c r="D3298" s="119">
        <v>43161</v>
      </c>
      <c r="E3298" s="120" t="s">
        <v>7388</v>
      </c>
      <c r="F3298" s="120" t="s">
        <v>15</v>
      </c>
      <c r="G3298" s="120">
        <v>677521</v>
      </c>
      <c r="H3298" s="124"/>
      <c r="I3298" s="128" t="s">
        <v>2827</v>
      </c>
      <c r="J3298" s="124"/>
      <c r="K3298" s="124"/>
      <c r="L3298" s="124"/>
      <c r="M3298" s="124"/>
      <c r="N3298" s="213">
        <v>50</v>
      </c>
      <c r="O3298" s="213">
        <v>0</v>
      </c>
      <c r="P3298" s="124" t="s">
        <v>1315</v>
      </c>
    </row>
    <row r="3299" spans="1:16" ht="89.25">
      <c r="A3299" s="266">
        <v>10</v>
      </c>
      <c r="B3299" s="124"/>
      <c r="C3299" s="125" t="s">
        <v>690</v>
      </c>
      <c r="D3299" s="119">
        <v>43164</v>
      </c>
      <c r="E3299" s="120" t="s">
        <v>7389</v>
      </c>
      <c r="F3299" s="120" t="s">
        <v>6</v>
      </c>
      <c r="G3299" s="120">
        <v>678000</v>
      </c>
      <c r="H3299" s="124"/>
      <c r="I3299" s="128" t="s">
        <v>7390</v>
      </c>
      <c r="J3299" s="124"/>
      <c r="K3299" s="124"/>
      <c r="L3299" s="124"/>
      <c r="M3299" s="124"/>
      <c r="N3299" s="213">
        <v>0</v>
      </c>
      <c r="O3299" s="213">
        <v>14192.45</v>
      </c>
      <c r="P3299" s="124" t="s">
        <v>1315</v>
      </c>
    </row>
    <row r="3300" spans="1:16" ht="51">
      <c r="A3300" s="266">
        <v>340</v>
      </c>
      <c r="B3300" s="124"/>
      <c r="C3300" s="125" t="s">
        <v>814</v>
      </c>
      <c r="D3300" s="119">
        <v>43164</v>
      </c>
      <c r="E3300" s="120" t="s">
        <v>7391</v>
      </c>
      <c r="F3300" s="120" t="s">
        <v>6</v>
      </c>
      <c r="G3300" s="120">
        <v>678004</v>
      </c>
      <c r="H3300" s="124"/>
      <c r="I3300" s="128" t="s">
        <v>7392</v>
      </c>
      <c r="J3300" s="124"/>
      <c r="K3300" s="124"/>
      <c r="L3300" s="124"/>
      <c r="M3300" s="124"/>
      <c r="N3300" s="213">
        <v>0</v>
      </c>
      <c r="O3300" s="213">
        <v>32398.61</v>
      </c>
      <c r="P3300" s="124" t="s">
        <v>1315</v>
      </c>
    </row>
    <row r="3301" spans="1:16" ht="63.75">
      <c r="A3301" s="266">
        <v>10</v>
      </c>
      <c r="B3301" s="124"/>
      <c r="C3301" s="125" t="s">
        <v>690</v>
      </c>
      <c r="D3301" s="119">
        <v>43164</v>
      </c>
      <c r="E3301" s="120" t="s">
        <v>7393</v>
      </c>
      <c r="F3301" s="120" t="s">
        <v>6</v>
      </c>
      <c r="G3301" s="120">
        <v>678006</v>
      </c>
      <c r="H3301" s="124"/>
      <c r="I3301" s="128" t="s">
        <v>7394</v>
      </c>
      <c r="J3301" s="124"/>
      <c r="K3301" s="124"/>
      <c r="L3301" s="124"/>
      <c r="M3301" s="124"/>
      <c r="N3301" s="213">
        <v>0</v>
      </c>
      <c r="O3301" s="213">
        <v>190586.17</v>
      </c>
      <c r="P3301" s="124" t="s">
        <v>1315</v>
      </c>
    </row>
    <row r="3302" spans="1:16" ht="51">
      <c r="A3302" s="266">
        <v>10</v>
      </c>
      <c r="B3302" s="124"/>
      <c r="C3302" s="125" t="s">
        <v>690</v>
      </c>
      <c r="D3302" s="119">
        <v>43164</v>
      </c>
      <c r="E3302" s="120" t="s">
        <v>7395</v>
      </c>
      <c r="F3302" s="120" t="s">
        <v>6</v>
      </c>
      <c r="G3302" s="120">
        <v>678575</v>
      </c>
      <c r="H3302" s="124"/>
      <c r="I3302" s="128" t="s">
        <v>7396</v>
      </c>
      <c r="J3302" s="124"/>
      <c r="K3302" s="124"/>
      <c r="L3302" s="124"/>
      <c r="M3302" s="124"/>
      <c r="N3302" s="213">
        <v>0</v>
      </c>
      <c r="O3302" s="213">
        <v>14005.44</v>
      </c>
      <c r="P3302" s="124" t="s">
        <v>1315</v>
      </c>
    </row>
    <row r="3303" spans="1:16" ht="38.25">
      <c r="A3303" s="266">
        <v>117</v>
      </c>
      <c r="B3303" s="124"/>
      <c r="C3303" s="125" t="s">
        <v>722</v>
      </c>
      <c r="D3303" s="119">
        <v>43164</v>
      </c>
      <c r="E3303" s="120" t="s">
        <v>7397</v>
      </c>
      <c r="F3303" s="120" t="s">
        <v>11</v>
      </c>
      <c r="G3303" s="120">
        <v>915263</v>
      </c>
      <c r="H3303" s="124"/>
      <c r="I3303" s="128" t="s">
        <v>7398</v>
      </c>
      <c r="J3303" s="124"/>
      <c r="K3303" s="124"/>
      <c r="L3303" s="124"/>
      <c r="M3303" s="124"/>
      <c r="N3303" s="213">
        <v>50</v>
      </c>
      <c r="O3303" s="213">
        <v>0</v>
      </c>
      <c r="P3303" s="124" t="s">
        <v>1315</v>
      </c>
    </row>
    <row r="3304" spans="1:16" ht="63.75">
      <c r="A3304" s="266">
        <v>513</v>
      </c>
      <c r="B3304" s="124"/>
      <c r="C3304" s="125" t="s">
        <v>201</v>
      </c>
      <c r="D3304" s="119">
        <v>43164</v>
      </c>
      <c r="E3304" s="120" t="s">
        <v>7399</v>
      </c>
      <c r="F3304" s="120" t="s">
        <v>15</v>
      </c>
      <c r="G3304" s="120">
        <v>677999</v>
      </c>
      <c r="H3304" s="124"/>
      <c r="I3304" s="128" t="s">
        <v>7400</v>
      </c>
      <c r="J3304" s="124"/>
      <c r="K3304" s="124"/>
      <c r="L3304" s="124"/>
      <c r="M3304" s="124"/>
      <c r="N3304" s="213">
        <v>50</v>
      </c>
      <c r="O3304" s="213">
        <v>0</v>
      </c>
      <c r="P3304" s="124" t="s">
        <v>1315</v>
      </c>
    </row>
    <row r="3305" spans="1:16" ht="51">
      <c r="A3305" s="266">
        <v>340</v>
      </c>
      <c r="B3305" s="124"/>
      <c r="C3305" s="125" t="s">
        <v>814</v>
      </c>
      <c r="D3305" s="119">
        <v>43164</v>
      </c>
      <c r="E3305" s="120" t="s">
        <v>7401</v>
      </c>
      <c r="F3305" s="120" t="s">
        <v>15</v>
      </c>
      <c r="G3305" s="120">
        <v>678005</v>
      </c>
      <c r="H3305" s="124"/>
      <c r="I3305" s="128" t="s">
        <v>7402</v>
      </c>
      <c r="J3305" s="124"/>
      <c r="K3305" s="124"/>
      <c r="L3305" s="124"/>
      <c r="M3305" s="124"/>
      <c r="N3305" s="213">
        <v>50</v>
      </c>
      <c r="O3305" s="213">
        <v>0</v>
      </c>
      <c r="P3305" s="124" t="s">
        <v>1315</v>
      </c>
    </row>
    <row r="3306" spans="1:16" ht="89.25">
      <c r="A3306" s="266">
        <v>594</v>
      </c>
      <c r="B3306" s="124"/>
      <c r="C3306" s="125" t="s">
        <v>113</v>
      </c>
      <c r="D3306" s="119">
        <v>43164</v>
      </c>
      <c r="E3306" s="120" t="s">
        <v>7403</v>
      </c>
      <c r="F3306" s="120" t="s">
        <v>15</v>
      </c>
      <c r="G3306" s="120">
        <v>4460</v>
      </c>
      <c r="H3306" s="124"/>
      <c r="I3306" s="128" t="s">
        <v>7404</v>
      </c>
      <c r="J3306" s="124"/>
      <c r="K3306" s="124"/>
      <c r="L3306" s="124"/>
      <c r="M3306" s="124"/>
      <c r="N3306" s="213">
        <v>288.32</v>
      </c>
      <c r="O3306" s="213">
        <v>0</v>
      </c>
      <c r="P3306" s="124" t="s">
        <v>1315</v>
      </c>
    </row>
    <row r="3307" spans="1:16" ht="63.75">
      <c r="A3307" s="266">
        <v>117</v>
      </c>
      <c r="B3307" s="124"/>
      <c r="C3307" s="125" t="s">
        <v>722</v>
      </c>
      <c r="D3307" s="119">
        <v>43164</v>
      </c>
      <c r="E3307" s="120" t="s">
        <v>7405</v>
      </c>
      <c r="F3307" s="120" t="s">
        <v>11</v>
      </c>
      <c r="G3307" s="120">
        <v>915251</v>
      </c>
      <c r="H3307" s="124"/>
      <c r="I3307" s="128" t="s">
        <v>7406</v>
      </c>
      <c r="J3307" s="124"/>
      <c r="K3307" s="124"/>
      <c r="L3307" s="124"/>
      <c r="M3307" s="124"/>
      <c r="N3307" s="213">
        <v>50</v>
      </c>
      <c r="O3307" s="213">
        <v>0</v>
      </c>
      <c r="P3307" s="124" t="s">
        <v>1315</v>
      </c>
    </row>
    <row r="3308" spans="1:16" ht="63.75">
      <c r="A3308" s="266">
        <v>117</v>
      </c>
      <c r="B3308" s="124"/>
      <c r="C3308" s="125" t="s">
        <v>722</v>
      </c>
      <c r="D3308" s="119">
        <v>43164</v>
      </c>
      <c r="E3308" s="120" t="s">
        <v>7407</v>
      </c>
      <c r="F3308" s="120" t="s">
        <v>11</v>
      </c>
      <c r="G3308" s="120">
        <v>915253</v>
      </c>
      <c r="H3308" s="124"/>
      <c r="I3308" s="128" t="s">
        <v>7408</v>
      </c>
      <c r="J3308" s="124"/>
      <c r="K3308" s="124"/>
      <c r="L3308" s="124"/>
      <c r="M3308" s="124"/>
      <c r="N3308" s="213">
        <v>50</v>
      </c>
      <c r="O3308" s="213">
        <v>0</v>
      </c>
      <c r="P3308" s="124" t="s">
        <v>1315</v>
      </c>
    </row>
    <row r="3309" spans="1:16" ht="63.75">
      <c r="A3309" s="266">
        <v>117</v>
      </c>
      <c r="B3309" s="124"/>
      <c r="C3309" s="125" t="s">
        <v>722</v>
      </c>
      <c r="D3309" s="119">
        <v>43164</v>
      </c>
      <c r="E3309" s="120" t="s">
        <v>7409</v>
      </c>
      <c r="F3309" s="120" t="s">
        <v>11</v>
      </c>
      <c r="G3309" s="120">
        <v>915257</v>
      </c>
      <c r="H3309" s="124"/>
      <c r="I3309" s="128" t="s">
        <v>7410</v>
      </c>
      <c r="J3309" s="124"/>
      <c r="K3309" s="124"/>
      <c r="L3309" s="124"/>
      <c r="M3309" s="124"/>
      <c r="N3309" s="213">
        <v>50</v>
      </c>
      <c r="O3309" s="213">
        <v>0</v>
      </c>
      <c r="P3309" s="124" t="s">
        <v>1315</v>
      </c>
    </row>
    <row r="3310" spans="1:16" ht="63.75">
      <c r="A3310" s="266">
        <v>10</v>
      </c>
      <c r="B3310" s="124"/>
      <c r="C3310" s="125" t="s">
        <v>690</v>
      </c>
      <c r="D3310" s="119">
        <v>43165</v>
      </c>
      <c r="E3310" s="120" t="s">
        <v>7411</v>
      </c>
      <c r="F3310" s="120" t="s">
        <v>6</v>
      </c>
      <c r="G3310" s="120">
        <v>679801</v>
      </c>
      <c r="H3310" s="124"/>
      <c r="I3310" s="128" t="s">
        <v>7412</v>
      </c>
      <c r="J3310" s="124"/>
      <c r="K3310" s="124"/>
      <c r="L3310" s="124"/>
      <c r="M3310" s="124"/>
      <c r="N3310" s="213">
        <v>0</v>
      </c>
      <c r="O3310" s="213">
        <v>27614.79</v>
      </c>
      <c r="P3310" s="124" t="s">
        <v>1315</v>
      </c>
    </row>
    <row r="3311" spans="1:16" ht="76.5">
      <c r="A3311" s="266">
        <v>525</v>
      </c>
      <c r="B3311" s="124"/>
      <c r="C3311" s="125" t="s">
        <v>206</v>
      </c>
      <c r="D3311" s="119">
        <v>43165</v>
      </c>
      <c r="E3311" s="120" t="s">
        <v>7413</v>
      </c>
      <c r="F3311" s="120" t="s">
        <v>6</v>
      </c>
      <c r="G3311" s="120">
        <v>680076</v>
      </c>
      <c r="H3311" s="124"/>
      <c r="I3311" s="128" t="s">
        <v>7414</v>
      </c>
      <c r="J3311" s="124"/>
      <c r="K3311" s="124"/>
      <c r="L3311" s="124"/>
      <c r="M3311" s="124"/>
      <c r="N3311" s="213">
        <v>0</v>
      </c>
      <c r="O3311" s="213">
        <v>2064553.84</v>
      </c>
      <c r="P3311" s="124" t="s">
        <v>1315</v>
      </c>
    </row>
    <row r="3312" spans="1:16" ht="63.75">
      <c r="A3312" s="266">
        <v>25</v>
      </c>
      <c r="B3312" s="124"/>
      <c r="C3312" s="125" t="s">
        <v>694</v>
      </c>
      <c r="D3312" s="119">
        <v>43165</v>
      </c>
      <c r="E3312" s="120" t="s">
        <v>7415</v>
      </c>
      <c r="F3312" s="120" t="s">
        <v>1256</v>
      </c>
      <c r="G3312" s="120">
        <v>16693167</v>
      </c>
      <c r="H3312" s="124"/>
      <c r="I3312" s="128" t="s">
        <v>7416</v>
      </c>
      <c r="J3312" s="124"/>
      <c r="K3312" s="124"/>
      <c r="L3312" s="124"/>
      <c r="M3312" s="124"/>
      <c r="N3312" s="213">
        <v>0</v>
      </c>
      <c r="O3312" s="213">
        <v>162082.62</v>
      </c>
      <c r="P3312" s="124" t="s">
        <v>1315</v>
      </c>
    </row>
    <row r="3313" spans="1:16" ht="76.5">
      <c r="A3313" s="266">
        <v>25</v>
      </c>
      <c r="B3313" s="124"/>
      <c r="C3313" s="125" t="s">
        <v>694</v>
      </c>
      <c r="D3313" s="119">
        <v>43165</v>
      </c>
      <c r="E3313" s="120" t="s">
        <v>7417</v>
      </c>
      <c r="F3313" s="120" t="s">
        <v>6</v>
      </c>
      <c r="G3313" s="120">
        <v>915325</v>
      </c>
      <c r="H3313" s="124"/>
      <c r="I3313" s="128" t="s">
        <v>7418</v>
      </c>
      <c r="J3313" s="124"/>
      <c r="K3313" s="124"/>
      <c r="L3313" s="124"/>
      <c r="M3313" s="124"/>
      <c r="N3313" s="213">
        <v>0</v>
      </c>
      <c r="O3313" s="213">
        <v>29.19</v>
      </c>
      <c r="P3313" s="124" t="s">
        <v>1315</v>
      </c>
    </row>
    <row r="3314" spans="1:16" ht="89.25">
      <c r="A3314" s="266">
        <v>46</v>
      </c>
      <c r="B3314" s="124"/>
      <c r="C3314" s="125" t="s">
        <v>698</v>
      </c>
      <c r="D3314" s="119">
        <v>43165</v>
      </c>
      <c r="E3314" s="120" t="s">
        <v>7419</v>
      </c>
      <c r="F3314" s="120" t="s">
        <v>6</v>
      </c>
      <c r="G3314" s="120">
        <v>915328</v>
      </c>
      <c r="H3314" s="124"/>
      <c r="I3314" s="128" t="s">
        <v>7420</v>
      </c>
      <c r="J3314" s="124"/>
      <c r="K3314" s="124"/>
      <c r="L3314" s="124"/>
      <c r="M3314" s="124"/>
      <c r="N3314" s="213">
        <v>0</v>
      </c>
      <c r="O3314" s="213">
        <v>1592</v>
      </c>
      <c r="P3314" s="124" t="s">
        <v>1315</v>
      </c>
    </row>
    <row r="3315" spans="1:16" ht="76.5">
      <c r="A3315" s="266">
        <v>25</v>
      </c>
      <c r="B3315" s="124"/>
      <c r="C3315" s="125" t="s">
        <v>694</v>
      </c>
      <c r="D3315" s="119">
        <v>43165</v>
      </c>
      <c r="E3315" s="120" t="s">
        <v>7421</v>
      </c>
      <c r="F3315" s="120" t="s">
        <v>6</v>
      </c>
      <c r="G3315" s="120">
        <v>915337</v>
      </c>
      <c r="H3315" s="124"/>
      <c r="I3315" s="128" t="s">
        <v>7422</v>
      </c>
      <c r="J3315" s="124"/>
      <c r="K3315" s="124"/>
      <c r="L3315" s="124"/>
      <c r="M3315" s="124"/>
      <c r="N3315" s="213">
        <v>0</v>
      </c>
      <c r="O3315" s="213">
        <v>397830.6</v>
      </c>
      <c r="P3315" s="124" t="s">
        <v>1315</v>
      </c>
    </row>
    <row r="3316" spans="1:16" ht="63.75">
      <c r="A3316" s="266">
        <v>513</v>
      </c>
      <c r="B3316" s="124"/>
      <c r="C3316" s="125" t="s">
        <v>201</v>
      </c>
      <c r="D3316" s="119">
        <v>43165</v>
      </c>
      <c r="E3316" s="120" t="s">
        <v>7423</v>
      </c>
      <c r="F3316" s="120" t="s">
        <v>15</v>
      </c>
      <c r="G3316" s="120">
        <v>679220</v>
      </c>
      <c r="H3316" s="124"/>
      <c r="I3316" s="128" t="s">
        <v>7424</v>
      </c>
      <c r="J3316" s="124"/>
      <c r="K3316" s="124"/>
      <c r="L3316" s="124"/>
      <c r="M3316" s="124"/>
      <c r="N3316" s="213">
        <v>50</v>
      </c>
      <c r="O3316" s="213">
        <v>0</v>
      </c>
      <c r="P3316" s="124" t="s">
        <v>1315</v>
      </c>
    </row>
    <row r="3317" spans="1:16" ht="63.75">
      <c r="A3317" s="266">
        <v>513</v>
      </c>
      <c r="B3317" s="124"/>
      <c r="C3317" s="125" t="s">
        <v>201</v>
      </c>
      <c r="D3317" s="119">
        <v>43165</v>
      </c>
      <c r="E3317" s="120" t="s">
        <v>7425</v>
      </c>
      <c r="F3317" s="120" t="s">
        <v>15</v>
      </c>
      <c r="G3317" s="120">
        <v>679225</v>
      </c>
      <c r="H3317" s="124"/>
      <c r="I3317" s="128" t="s">
        <v>7426</v>
      </c>
      <c r="J3317" s="124"/>
      <c r="K3317" s="124"/>
      <c r="L3317" s="124"/>
      <c r="M3317" s="124"/>
      <c r="N3317" s="213">
        <v>50</v>
      </c>
      <c r="O3317" s="213">
        <v>0</v>
      </c>
      <c r="P3317" s="124" t="s">
        <v>1315</v>
      </c>
    </row>
    <row r="3318" spans="1:16" ht="63.75">
      <c r="A3318" s="266">
        <v>513</v>
      </c>
      <c r="B3318" s="124"/>
      <c r="C3318" s="125" t="s">
        <v>201</v>
      </c>
      <c r="D3318" s="119">
        <v>43165</v>
      </c>
      <c r="E3318" s="120" t="s">
        <v>7427</v>
      </c>
      <c r="F3318" s="120" t="s">
        <v>15</v>
      </c>
      <c r="G3318" s="120">
        <v>679366</v>
      </c>
      <c r="H3318" s="124"/>
      <c r="I3318" s="128" t="s">
        <v>7428</v>
      </c>
      <c r="J3318" s="124"/>
      <c r="K3318" s="124"/>
      <c r="L3318" s="124"/>
      <c r="M3318" s="124"/>
      <c r="N3318" s="213">
        <v>50</v>
      </c>
      <c r="O3318" s="213">
        <v>0</v>
      </c>
      <c r="P3318" s="124" t="s">
        <v>1315</v>
      </c>
    </row>
    <row r="3319" spans="1:16" ht="89.25">
      <c r="A3319" s="266">
        <v>594</v>
      </c>
      <c r="B3319" s="124"/>
      <c r="C3319" s="125" t="s">
        <v>113</v>
      </c>
      <c r="D3319" s="119">
        <v>43165</v>
      </c>
      <c r="E3319" s="120" t="s">
        <v>7429</v>
      </c>
      <c r="F3319" s="120" t="s">
        <v>15</v>
      </c>
      <c r="G3319" s="120">
        <v>4465</v>
      </c>
      <c r="H3319" s="124"/>
      <c r="I3319" s="128" t="s">
        <v>7430</v>
      </c>
      <c r="J3319" s="124"/>
      <c r="K3319" s="124"/>
      <c r="L3319" s="124"/>
      <c r="M3319" s="124"/>
      <c r="N3319" s="213">
        <v>1182.79</v>
      </c>
      <c r="O3319" s="213">
        <v>0</v>
      </c>
      <c r="P3319" s="124" t="s">
        <v>1315</v>
      </c>
    </row>
    <row r="3320" spans="1:16" ht="89.25">
      <c r="A3320" s="266">
        <v>25</v>
      </c>
      <c r="B3320" s="124"/>
      <c r="C3320" s="125" t="s">
        <v>694</v>
      </c>
      <c r="D3320" s="119">
        <v>43165</v>
      </c>
      <c r="E3320" s="120" t="s">
        <v>7431</v>
      </c>
      <c r="F3320" s="120" t="s">
        <v>15</v>
      </c>
      <c r="G3320" s="120">
        <v>4462</v>
      </c>
      <c r="H3320" s="124"/>
      <c r="I3320" s="128" t="s">
        <v>7432</v>
      </c>
      <c r="J3320" s="124"/>
      <c r="K3320" s="124"/>
      <c r="L3320" s="124"/>
      <c r="M3320" s="124"/>
      <c r="N3320" s="213">
        <v>1882.1</v>
      </c>
      <c r="O3320" s="213">
        <v>0</v>
      </c>
      <c r="P3320" s="124" t="s">
        <v>1315</v>
      </c>
    </row>
    <row r="3321" spans="1:16" ht="102">
      <c r="A3321" s="266">
        <v>594</v>
      </c>
      <c r="B3321" s="124"/>
      <c r="C3321" s="125" t="s">
        <v>113</v>
      </c>
      <c r="D3321" s="119">
        <v>43165</v>
      </c>
      <c r="E3321" s="120" t="s">
        <v>7433</v>
      </c>
      <c r="F3321" s="120" t="s">
        <v>1257</v>
      </c>
      <c r="G3321" s="120">
        <v>4466</v>
      </c>
      <c r="H3321" s="124"/>
      <c r="I3321" s="128" t="s">
        <v>7434</v>
      </c>
      <c r="J3321" s="124"/>
      <c r="K3321" s="124"/>
      <c r="L3321" s="124"/>
      <c r="M3321" s="124"/>
      <c r="N3321" s="213">
        <v>0.05</v>
      </c>
      <c r="O3321" s="213">
        <v>0</v>
      </c>
      <c r="P3321" s="124" t="s">
        <v>1315</v>
      </c>
    </row>
    <row r="3322" spans="1:16" ht="89.25">
      <c r="A3322" s="266">
        <v>594</v>
      </c>
      <c r="B3322" s="124"/>
      <c r="C3322" s="125" t="s">
        <v>113</v>
      </c>
      <c r="D3322" s="119">
        <v>43165</v>
      </c>
      <c r="E3322" s="120" t="s">
        <v>7435</v>
      </c>
      <c r="F3322" s="120" t="s">
        <v>15</v>
      </c>
      <c r="G3322" s="120">
        <v>4466</v>
      </c>
      <c r="H3322" s="124"/>
      <c r="I3322" s="128" t="s">
        <v>7436</v>
      </c>
      <c r="J3322" s="124"/>
      <c r="K3322" s="124"/>
      <c r="L3322" s="124"/>
      <c r="M3322" s="124"/>
      <c r="N3322" s="213">
        <v>272.54000000000002</v>
      </c>
      <c r="O3322" s="213">
        <v>0</v>
      </c>
      <c r="P3322" s="124" t="s">
        <v>1315</v>
      </c>
    </row>
    <row r="3323" spans="1:16" ht="76.5">
      <c r="A3323" s="266">
        <v>25</v>
      </c>
      <c r="B3323" s="124"/>
      <c r="C3323" s="125" t="s">
        <v>694</v>
      </c>
      <c r="D3323" s="119">
        <v>43165</v>
      </c>
      <c r="E3323" s="120" t="s">
        <v>7437</v>
      </c>
      <c r="F3323" s="120" t="s">
        <v>1316</v>
      </c>
      <c r="G3323" s="120">
        <v>16843892</v>
      </c>
      <c r="H3323" s="124"/>
      <c r="I3323" s="128" t="s">
        <v>7438</v>
      </c>
      <c r="J3323" s="124"/>
      <c r="K3323" s="124"/>
      <c r="L3323" s="124"/>
      <c r="M3323" s="124"/>
      <c r="N3323" s="213">
        <v>609935.49</v>
      </c>
      <c r="O3323" s="213">
        <v>0</v>
      </c>
      <c r="P3323" s="124" t="s">
        <v>1315</v>
      </c>
    </row>
    <row r="3324" spans="1:16" ht="76.5">
      <c r="A3324" s="266">
        <v>25</v>
      </c>
      <c r="B3324" s="124"/>
      <c r="C3324" s="125" t="s">
        <v>694</v>
      </c>
      <c r="D3324" s="119">
        <v>43165</v>
      </c>
      <c r="E3324" s="120" t="s">
        <v>7439</v>
      </c>
      <c r="F3324" s="120" t="s">
        <v>1316</v>
      </c>
      <c r="G3324" s="120">
        <v>16843873</v>
      </c>
      <c r="H3324" s="124"/>
      <c r="I3324" s="128" t="s">
        <v>7440</v>
      </c>
      <c r="J3324" s="124"/>
      <c r="K3324" s="124"/>
      <c r="L3324" s="124"/>
      <c r="M3324" s="124"/>
      <c r="N3324" s="213">
        <v>103448.31</v>
      </c>
      <c r="O3324" s="213">
        <v>0</v>
      </c>
      <c r="P3324" s="124" t="s">
        <v>1315</v>
      </c>
    </row>
    <row r="3325" spans="1:16" ht="76.5">
      <c r="A3325" s="266">
        <v>25</v>
      </c>
      <c r="B3325" s="124"/>
      <c r="C3325" s="125" t="s">
        <v>694</v>
      </c>
      <c r="D3325" s="119">
        <v>43165</v>
      </c>
      <c r="E3325" s="120" t="s">
        <v>7441</v>
      </c>
      <c r="F3325" s="120" t="s">
        <v>1316</v>
      </c>
      <c r="G3325" s="120">
        <v>16843853</v>
      </c>
      <c r="H3325" s="124"/>
      <c r="I3325" s="128" t="s">
        <v>7442</v>
      </c>
      <c r="J3325" s="124"/>
      <c r="K3325" s="124"/>
      <c r="L3325" s="124"/>
      <c r="M3325" s="124"/>
      <c r="N3325" s="213">
        <v>1418924.57</v>
      </c>
      <c r="O3325" s="213">
        <v>0</v>
      </c>
      <c r="P3325" s="124" t="s">
        <v>1315</v>
      </c>
    </row>
    <row r="3326" spans="1:16" ht="76.5">
      <c r="A3326" s="266">
        <v>25</v>
      </c>
      <c r="B3326" s="124"/>
      <c r="C3326" s="125" t="s">
        <v>694</v>
      </c>
      <c r="D3326" s="119">
        <v>43165</v>
      </c>
      <c r="E3326" s="120" t="s">
        <v>7443</v>
      </c>
      <c r="F3326" s="120" t="s">
        <v>1316</v>
      </c>
      <c r="G3326" s="120">
        <v>16843852</v>
      </c>
      <c r="H3326" s="124"/>
      <c r="I3326" s="128" t="s">
        <v>7444</v>
      </c>
      <c r="J3326" s="124"/>
      <c r="K3326" s="124"/>
      <c r="L3326" s="124"/>
      <c r="M3326" s="124"/>
      <c r="N3326" s="213">
        <v>1028274.98</v>
      </c>
      <c r="O3326" s="213">
        <v>0</v>
      </c>
      <c r="P3326" s="124" t="s">
        <v>1315</v>
      </c>
    </row>
    <row r="3327" spans="1:16" ht="76.5">
      <c r="A3327" s="266">
        <v>25</v>
      </c>
      <c r="B3327" s="124"/>
      <c r="C3327" s="125" t="s">
        <v>694</v>
      </c>
      <c r="D3327" s="119">
        <v>43165</v>
      </c>
      <c r="E3327" s="120" t="s">
        <v>7445</v>
      </c>
      <c r="F3327" s="120" t="s">
        <v>1316</v>
      </c>
      <c r="G3327" s="120">
        <v>16843850</v>
      </c>
      <c r="H3327" s="124"/>
      <c r="I3327" s="128" t="s">
        <v>7446</v>
      </c>
      <c r="J3327" s="124"/>
      <c r="K3327" s="124"/>
      <c r="L3327" s="124"/>
      <c r="M3327" s="124"/>
      <c r="N3327" s="213">
        <v>232475.21</v>
      </c>
      <c r="O3327" s="213">
        <v>0</v>
      </c>
      <c r="P3327" s="124" t="s">
        <v>1315</v>
      </c>
    </row>
    <row r="3328" spans="1:16" ht="76.5">
      <c r="A3328" s="266">
        <v>25</v>
      </c>
      <c r="B3328" s="124"/>
      <c r="C3328" s="125" t="s">
        <v>694</v>
      </c>
      <c r="D3328" s="119">
        <v>43165</v>
      </c>
      <c r="E3328" s="120" t="s">
        <v>7447</v>
      </c>
      <c r="F3328" s="120" t="s">
        <v>1316</v>
      </c>
      <c r="G3328" s="120">
        <v>16843849</v>
      </c>
      <c r="H3328" s="124"/>
      <c r="I3328" s="128" t="s">
        <v>7448</v>
      </c>
      <c r="J3328" s="124"/>
      <c r="K3328" s="124"/>
      <c r="L3328" s="124"/>
      <c r="M3328" s="124"/>
      <c r="N3328" s="213">
        <v>202208.19</v>
      </c>
      <c r="O3328" s="213">
        <v>0</v>
      </c>
      <c r="P3328" s="124" t="s">
        <v>1315</v>
      </c>
    </row>
    <row r="3329" spans="1:16" ht="76.5">
      <c r="A3329" s="266">
        <v>25</v>
      </c>
      <c r="B3329" s="124"/>
      <c r="C3329" s="125" t="s">
        <v>694</v>
      </c>
      <c r="D3329" s="119">
        <v>43165</v>
      </c>
      <c r="E3329" s="120" t="s">
        <v>7449</v>
      </c>
      <c r="F3329" s="120" t="s">
        <v>1316</v>
      </c>
      <c r="G3329" s="120">
        <v>16843840</v>
      </c>
      <c r="H3329" s="124"/>
      <c r="I3329" s="128" t="s">
        <v>7450</v>
      </c>
      <c r="J3329" s="124"/>
      <c r="K3329" s="124"/>
      <c r="L3329" s="124"/>
      <c r="M3329" s="124"/>
      <c r="N3329" s="213">
        <v>230832.3</v>
      </c>
      <c r="O3329" s="213">
        <v>0</v>
      </c>
      <c r="P3329" s="124" t="s">
        <v>1315</v>
      </c>
    </row>
    <row r="3330" spans="1:16" ht="76.5">
      <c r="A3330" s="266">
        <v>25</v>
      </c>
      <c r="B3330" s="124"/>
      <c r="C3330" s="125" t="s">
        <v>694</v>
      </c>
      <c r="D3330" s="119">
        <v>43165</v>
      </c>
      <c r="E3330" s="120" t="s">
        <v>7451</v>
      </c>
      <c r="F3330" s="120" t="s">
        <v>1316</v>
      </c>
      <c r="G3330" s="120">
        <v>16843837</v>
      </c>
      <c r="H3330" s="124"/>
      <c r="I3330" s="128" t="s">
        <v>7452</v>
      </c>
      <c r="J3330" s="124"/>
      <c r="K3330" s="124"/>
      <c r="L3330" s="124"/>
      <c r="M3330" s="124"/>
      <c r="N3330" s="213">
        <v>130666.27</v>
      </c>
      <c r="O3330" s="213">
        <v>0</v>
      </c>
      <c r="P3330" s="124" t="s">
        <v>1315</v>
      </c>
    </row>
    <row r="3331" spans="1:16" ht="76.5">
      <c r="A3331" s="266">
        <v>25</v>
      </c>
      <c r="B3331" s="124"/>
      <c r="C3331" s="125" t="s">
        <v>694</v>
      </c>
      <c r="D3331" s="119">
        <v>43165</v>
      </c>
      <c r="E3331" s="120" t="s">
        <v>7453</v>
      </c>
      <c r="F3331" s="120" t="s">
        <v>1316</v>
      </c>
      <c r="G3331" s="120">
        <v>16846210</v>
      </c>
      <c r="H3331" s="124"/>
      <c r="I3331" s="128" t="s">
        <v>7454</v>
      </c>
      <c r="J3331" s="124"/>
      <c r="K3331" s="124"/>
      <c r="L3331" s="124"/>
      <c r="M3331" s="124"/>
      <c r="N3331" s="213">
        <v>393323.18</v>
      </c>
      <c r="O3331" s="213">
        <v>0</v>
      </c>
      <c r="P3331" s="124" t="s">
        <v>1315</v>
      </c>
    </row>
    <row r="3332" spans="1:16" ht="76.5">
      <c r="A3332" s="266">
        <v>25</v>
      </c>
      <c r="B3332" s="124"/>
      <c r="C3332" s="125" t="s">
        <v>694</v>
      </c>
      <c r="D3332" s="119">
        <v>43165</v>
      </c>
      <c r="E3332" s="120" t="s">
        <v>7455</v>
      </c>
      <c r="F3332" s="120" t="s">
        <v>1316</v>
      </c>
      <c r="G3332" s="120">
        <v>16846212</v>
      </c>
      <c r="H3332" s="124"/>
      <c r="I3332" s="128" t="s">
        <v>7456</v>
      </c>
      <c r="J3332" s="124"/>
      <c r="K3332" s="124"/>
      <c r="L3332" s="124"/>
      <c r="M3332" s="124"/>
      <c r="N3332" s="213">
        <v>317590.53000000003</v>
      </c>
      <c r="O3332" s="213">
        <v>0</v>
      </c>
      <c r="P3332" s="124" t="s">
        <v>1315</v>
      </c>
    </row>
    <row r="3333" spans="1:16" ht="76.5">
      <c r="A3333" s="266">
        <v>25</v>
      </c>
      <c r="B3333" s="124"/>
      <c r="C3333" s="125" t="s">
        <v>694</v>
      </c>
      <c r="D3333" s="119">
        <v>43165</v>
      </c>
      <c r="E3333" s="120" t="s">
        <v>7457</v>
      </c>
      <c r="F3333" s="120" t="s">
        <v>1316</v>
      </c>
      <c r="G3333" s="120">
        <v>16846213</v>
      </c>
      <c r="H3333" s="124"/>
      <c r="I3333" s="128" t="s">
        <v>7458</v>
      </c>
      <c r="J3333" s="124"/>
      <c r="K3333" s="124"/>
      <c r="L3333" s="124"/>
      <c r="M3333" s="124"/>
      <c r="N3333" s="213">
        <v>331328.08</v>
      </c>
      <c r="O3333" s="213">
        <v>0</v>
      </c>
      <c r="P3333" s="124" t="s">
        <v>1315</v>
      </c>
    </row>
    <row r="3334" spans="1:16" ht="76.5">
      <c r="A3334" s="266">
        <v>25</v>
      </c>
      <c r="B3334" s="124"/>
      <c r="C3334" s="125" t="s">
        <v>694</v>
      </c>
      <c r="D3334" s="119">
        <v>43165</v>
      </c>
      <c r="E3334" s="120" t="s">
        <v>7459</v>
      </c>
      <c r="F3334" s="120" t="s">
        <v>1316</v>
      </c>
      <c r="G3334" s="120">
        <v>16846214</v>
      </c>
      <c r="H3334" s="124"/>
      <c r="I3334" s="128" t="s">
        <v>7460</v>
      </c>
      <c r="J3334" s="124"/>
      <c r="K3334" s="124"/>
      <c r="L3334" s="124"/>
      <c r="M3334" s="124"/>
      <c r="N3334" s="213">
        <v>232125.89</v>
      </c>
      <c r="O3334" s="213">
        <v>0</v>
      </c>
      <c r="P3334" s="124" t="s">
        <v>1315</v>
      </c>
    </row>
    <row r="3335" spans="1:16" ht="76.5">
      <c r="A3335" s="266">
        <v>25</v>
      </c>
      <c r="B3335" s="124"/>
      <c r="C3335" s="125" t="s">
        <v>694</v>
      </c>
      <c r="D3335" s="119">
        <v>43165</v>
      </c>
      <c r="E3335" s="120" t="s">
        <v>7461</v>
      </c>
      <c r="F3335" s="120" t="s">
        <v>1316</v>
      </c>
      <c r="G3335" s="120">
        <v>16846215</v>
      </c>
      <c r="H3335" s="124"/>
      <c r="I3335" s="128" t="s">
        <v>7462</v>
      </c>
      <c r="J3335" s="124"/>
      <c r="K3335" s="124"/>
      <c r="L3335" s="124"/>
      <c r="M3335" s="124"/>
      <c r="N3335" s="213">
        <v>262205.46999999997</v>
      </c>
      <c r="O3335" s="213">
        <v>0</v>
      </c>
      <c r="P3335" s="124" t="s">
        <v>1315</v>
      </c>
    </row>
    <row r="3336" spans="1:16" ht="76.5">
      <c r="A3336" s="266">
        <v>25</v>
      </c>
      <c r="B3336" s="124"/>
      <c r="C3336" s="125" t="s">
        <v>694</v>
      </c>
      <c r="D3336" s="119">
        <v>43165</v>
      </c>
      <c r="E3336" s="120" t="s">
        <v>7463</v>
      </c>
      <c r="F3336" s="120" t="s">
        <v>1316</v>
      </c>
      <c r="G3336" s="120">
        <v>16846216</v>
      </c>
      <c r="H3336" s="124"/>
      <c r="I3336" s="128" t="s">
        <v>7464</v>
      </c>
      <c r="J3336" s="124"/>
      <c r="K3336" s="124"/>
      <c r="L3336" s="124"/>
      <c r="M3336" s="124"/>
      <c r="N3336" s="213">
        <v>280964.40999999997</v>
      </c>
      <c r="O3336" s="213">
        <v>0</v>
      </c>
      <c r="P3336" s="124" t="s">
        <v>1315</v>
      </c>
    </row>
    <row r="3337" spans="1:16" ht="63.75">
      <c r="A3337" s="266">
        <v>573</v>
      </c>
      <c r="B3337" s="124"/>
      <c r="C3337" s="125" t="s">
        <v>849</v>
      </c>
      <c r="D3337" s="119">
        <v>43165</v>
      </c>
      <c r="E3337" s="120" t="s">
        <v>7465</v>
      </c>
      <c r="F3337" s="120" t="s">
        <v>11</v>
      </c>
      <c r="G3337" s="120">
        <v>915287</v>
      </c>
      <c r="H3337" s="124"/>
      <c r="I3337" s="128" t="s">
        <v>7466</v>
      </c>
      <c r="J3337" s="124"/>
      <c r="K3337" s="124"/>
      <c r="L3337" s="124"/>
      <c r="M3337" s="124"/>
      <c r="N3337" s="213">
        <v>50</v>
      </c>
      <c r="O3337" s="213">
        <v>0</v>
      </c>
      <c r="P3337" s="124" t="s">
        <v>1315</v>
      </c>
    </row>
    <row r="3338" spans="1:16" ht="89.25">
      <c r="A3338" s="266" t="s">
        <v>620</v>
      </c>
      <c r="B3338" s="124"/>
      <c r="C3338" s="125" t="s">
        <v>714</v>
      </c>
      <c r="D3338" s="119">
        <v>43165</v>
      </c>
      <c r="E3338" s="120" t="s">
        <v>7467</v>
      </c>
      <c r="F3338" s="120" t="s">
        <v>11</v>
      </c>
      <c r="G3338" s="120">
        <v>915292</v>
      </c>
      <c r="H3338" s="124"/>
      <c r="I3338" s="128" t="s">
        <v>7468</v>
      </c>
      <c r="J3338" s="124"/>
      <c r="K3338" s="124"/>
      <c r="L3338" s="124"/>
      <c r="M3338" s="124"/>
      <c r="N3338" s="213">
        <v>50</v>
      </c>
      <c r="O3338" s="213">
        <v>0</v>
      </c>
      <c r="P3338" s="124" t="s">
        <v>1315</v>
      </c>
    </row>
    <row r="3339" spans="1:16" ht="51">
      <c r="A3339" s="266">
        <v>513</v>
      </c>
      <c r="B3339" s="124"/>
      <c r="C3339" s="125" t="s">
        <v>201</v>
      </c>
      <c r="D3339" s="119">
        <v>43165</v>
      </c>
      <c r="E3339" s="120" t="s">
        <v>7469</v>
      </c>
      <c r="F3339" s="120" t="s">
        <v>11</v>
      </c>
      <c r="G3339" s="120">
        <v>915336</v>
      </c>
      <c r="H3339" s="124"/>
      <c r="I3339" s="128" t="s">
        <v>7470</v>
      </c>
      <c r="J3339" s="124"/>
      <c r="K3339" s="124"/>
      <c r="L3339" s="124"/>
      <c r="M3339" s="124"/>
      <c r="N3339" s="213">
        <v>50</v>
      </c>
      <c r="O3339" s="213">
        <v>0</v>
      </c>
      <c r="P3339" s="124" t="s">
        <v>1315</v>
      </c>
    </row>
    <row r="3340" spans="1:16" ht="51">
      <c r="A3340" s="266">
        <v>340</v>
      </c>
      <c r="B3340" s="124"/>
      <c r="C3340" s="125" t="s">
        <v>814</v>
      </c>
      <c r="D3340" s="119">
        <v>43166</v>
      </c>
      <c r="E3340" s="120" t="s">
        <v>7471</v>
      </c>
      <c r="F3340" s="120" t="s">
        <v>6</v>
      </c>
      <c r="G3340" s="120">
        <v>680529</v>
      </c>
      <c r="H3340" s="124"/>
      <c r="I3340" s="128" t="s">
        <v>7472</v>
      </c>
      <c r="J3340" s="124"/>
      <c r="K3340" s="124"/>
      <c r="L3340" s="124"/>
      <c r="M3340" s="124"/>
      <c r="N3340" s="213">
        <v>0</v>
      </c>
      <c r="O3340" s="213">
        <v>5933.9</v>
      </c>
      <c r="P3340" s="124" t="s">
        <v>1315</v>
      </c>
    </row>
    <row r="3341" spans="1:16" ht="63.75">
      <c r="A3341" s="266">
        <v>25</v>
      </c>
      <c r="B3341" s="124"/>
      <c r="C3341" s="125" t="s">
        <v>694</v>
      </c>
      <c r="D3341" s="119">
        <v>43166</v>
      </c>
      <c r="E3341" s="120" t="s">
        <v>7473</v>
      </c>
      <c r="F3341" s="120" t="s">
        <v>6</v>
      </c>
      <c r="G3341" s="120">
        <v>915380</v>
      </c>
      <c r="H3341" s="124"/>
      <c r="I3341" s="128" t="s">
        <v>7474</v>
      </c>
      <c r="J3341" s="124"/>
      <c r="K3341" s="124"/>
      <c r="L3341" s="124"/>
      <c r="M3341" s="124"/>
      <c r="N3341" s="213">
        <v>0</v>
      </c>
      <c r="O3341" s="213">
        <v>301516.31</v>
      </c>
      <c r="P3341" s="124" t="s">
        <v>1315</v>
      </c>
    </row>
    <row r="3342" spans="1:16" ht="38.25">
      <c r="A3342" s="266">
        <v>117</v>
      </c>
      <c r="B3342" s="124"/>
      <c r="C3342" s="125" t="s">
        <v>722</v>
      </c>
      <c r="D3342" s="119">
        <v>43166</v>
      </c>
      <c r="E3342" s="120" t="s">
        <v>7475</v>
      </c>
      <c r="F3342" s="120" t="s">
        <v>11</v>
      </c>
      <c r="G3342" s="120">
        <v>915409</v>
      </c>
      <c r="H3342" s="124"/>
      <c r="I3342" s="128" t="s">
        <v>7476</v>
      </c>
      <c r="J3342" s="124"/>
      <c r="K3342" s="124"/>
      <c r="L3342" s="124"/>
      <c r="M3342" s="124"/>
      <c r="N3342" s="213">
        <v>50</v>
      </c>
      <c r="O3342" s="213">
        <v>0</v>
      </c>
      <c r="P3342" s="124" t="s">
        <v>1315</v>
      </c>
    </row>
    <row r="3343" spans="1:16" ht="38.25">
      <c r="A3343" s="266">
        <v>340</v>
      </c>
      <c r="B3343" s="124"/>
      <c r="C3343" s="125" t="s">
        <v>814</v>
      </c>
      <c r="D3343" s="119">
        <v>43166</v>
      </c>
      <c r="E3343" s="120" t="s">
        <v>7477</v>
      </c>
      <c r="F3343" s="120" t="s">
        <v>15</v>
      </c>
      <c r="G3343" s="120">
        <v>680530</v>
      </c>
      <c r="H3343" s="124"/>
      <c r="I3343" s="128" t="s">
        <v>7478</v>
      </c>
      <c r="J3343" s="124"/>
      <c r="K3343" s="124"/>
      <c r="L3343" s="124"/>
      <c r="M3343" s="124"/>
      <c r="N3343" s="213">
        <v>50</v>
      </c>
      <c r="O3343" s="213">
        <v>0</v>
      </c>
      <c r="P3343" s="124" t="s">
        <v>1315</v>
      </c>
    </row>
    <row r="3344" spans="1:16" ht="76.5">
      <c r="A3344" s="266">
        <v>20</v>
      </c>
      <c r="B3344" s="124"/>
      <c r="C3344" s="125" t="s">
        <v>693</v>
      </c>
      <c r="D3344" s="119">
        <v>43166</v>
      </c>
      <c r="E3344" s="120" t="s">
        <v>7479</v>
      </c>
      <c r="F3344" s="120" t="s">
        <v>15</v>
      </c>
      <c r="G3344" s="120">
        <v>4470</v>
      </c>
      <c r="H3344" s="124"/>
      <c r="I3344" s="128" t="s">
        <v>7480</v>
      </c>
      <c r="J3344" s="124"/>
      <c r="K3344" s="124"/>
      <c r="L3344" s="124"/>
      <c r="M3344" s="124"/>
      <c r="N3344" s="213">
        <v>296.07</v>
      </c>
      <c r="O3344" s="213">
        <v>0</v>
      </c>
      <c r="P3344" s="124" t="s">
        <v>1315</v>
      </c>
    </row>
    <row r="3345" spans="1:16" ht="76.5">
      <c r="A3345" s="266">
        <v>20</v>
      </c>
      <c r="B3345" s="124"/>
      <c r="C3345" s="125" t="s">
        <v>693</v>
      </c>
      <c r="D3345" s="119">
        <v>43166</v>
      </c>
      <c r="E3345" s="120" t="s">
        <v>7481</v>
      </c>
      <c r="F3345" s="120" t="s">
        <v>15</v>
      </c>
      <c r="G3345" s="120">
        <v>4471</v>
      </c>
      <c r="H3345" s="124"/>
      <c r="I3345" s="128" t="s">
        <v>7482</v>
      </c>
      <c r="J3345" s="124"/>
      <c r="K3345" s="124"/>
      <c r="L3345" s="124"/>
      <c r="M3345" s="124"/>
      <c r="N3345" s="213">
        <v>407.2</v>
      </c>
      <c r="O3345" s="213">
        <v>0</v>
      </c>
      <c r="P3345" s="124" t="s">
        <v>1315</v>
      </c>
    </row>
    <row r="3346" spans="1:16" ht="76.5">
      <c r="A3346" s="266">
        <v>20</v>
      </c>
      <c r="B3346" s="124"/>
      <c r="C3346" s="125" t="s">
        <v>693</v>
      </c>
      <c r="D3346" s="119">
        <v>43166</v>
      </c>
      <c r="E3346" s="120" t="s">
        <v>7483</v>
      </c>
      <c r="F3346" s="120" t="s">
        <v>15</v>
      </c>
      <c r="G3346" s="120">
        <v>4472</v>
      </c>
      <c r="H3346" s="124"/>
      <c r="I3346" s="128" t="s">
        <v>7484</v>
      </c>
      <c r="J3346" s="124"/>
      <c r="K3346" s="124"/>
      <c r="L3346" s="124"/>
      <c r="M3346" s="124"/>
      <c r="N3346" s="213">
        <v>407.2</v>
      </c>
      <c r="O3346" s="213">
        <v>0</v>
      </c>
      <c r="P3346" s="124" t="s">
        <v>1315</v>
      </c>
    </row>
    <row r="3347" spans="1:16" ht="102">
      <c r="A3347" s="266">
        <v>132</v>
      </c>
      <c r="B3347" s="124"/>
      <c r="C3347" s="125" t="s">
        <v>728</v>
      </c>
      <c r="D3347" s="119">
        <v>43166</v>
      </c>
      <c r="E3347" s="120" t="s">
        <v>7485</v>
      </c>
      <c r="F3347" s="120" t="s">
        <v>15</v>
      </c>
      <c r="G3347" s="120">
        <v>4482</v>
      </c>
      <c r="H3347" s="124"/>
      <c r="I3347" s="128" t="s">
        <v>7486</v>
      </c>
      <c r="J3347" s="124"/>
      <c r="K3347" s="124"/>
      <c r="L3347" s="124"/>
      <c r="M3347" s="124"/>
      <c r="N3347" s="213">
        <v>452.41</v>
      </c>
      <c r="O3347" s="213">
        <v>0</v>
      </c>
      <c r="P3347" s="124" t="s">
        <v>1315</v>
      </c>
    </row>
    <row r="3348" spans="1:16" ht="89.25">
      <c r="A3348" s="266">
        <v>313</v>
      </c>
      <c r="B3348" s="124"/>
      <c r="C3348" s="125" t="s">
        <v>810</v>
      </c>
      <c r="D3348" s="119">
        <v>43166</v>
      </c>
      <c r="E3348" s="120" t="s">
        <v>7487</v>
      </c>
      <c r="F3348" s="120" t="s">
        <v>15</v>
      </c>
      <c r="G3348" s="120">
        <v>4480</v>
      </c>
      <c r="H3348" s="124"/>
      <c r="I3348" s="128" t="s">
        <v>7488</v>
      </c>
      <c r="J3348" s="124"/>
      <c r="K3348" s="124"/>
      <c r="L3348" s="124"/>
      <c r="M3348" s="124"/>
      <c r="N3348" s="213">
        <v>283.72000000000003</v>
      </c>
      <c r="O3348" s="213">
        <v>0</v>
      </c>
      <c r="P3348" s="124" t="s">
        <v>1315</v>
      </c>
    </row>
    <row r="3349" spans="1:16" ht="89.25">
      <c r="A3349" s="266">
        <v>594</v>
      </c>
      <c r="B3349" s="124"/>
      <c r="C3349" s="125" t="s">
        <v>113</v>
      </c>
      <c r="D3349" s="119">
        <v>43166</v>
      </c>
      <c r="E3349" s="120" t="s">
        <v>7489</v>
      </c>
      <c r="F3349" s="120" t="s">
        <v>15</v>
      </c>
      <c r="G3349" s="120">
        <v>4478</v>
      </c>
      <c r="H3349" s="124"/>
      <c r="I3349" s="128" t="s">
        <v>7490</v>
      </c>
      <c r="J3349" s="124"/>
      <c r="K3349" s="124"/>
      <c r="L3349" s="124"/>
      <c r="M3349" s="124"/>
      <c r="N3349" s="213">
        <v>409.67</v>
      </c>
      <c r="O3349" s="213">
        <v>0</v>
      </c>
      <c r="P3349" s="124" t="s">
        <v>1315</v>
      </c>
    </row>
    <row r="3350" spans="1:16" ht="89.25">
      <c r="A3350" s="266">
        <v>594</v>
      </c>
      <c r="B3350" s="124"/>
      <c r="C3350" s="125" t="s">
        <v>113</v>
      </c>
      <c r="D3350" s="119">
        <v>43166</v>
      </c>
      <c r="E3350" s="120" t="s">
        <v>7491</v>
      </c>
      <c r="F3350" s="120" t="s">
        <v>15</v>
      </c>
      <c r="G3350" s="120">
        <v>4477</v>
      </c>
      <c r="H3350" s="124"/>
      <c r="I3350" s="128" t="s">
        <v>7492</v>
      </c>
      <c r="J3350" s="124"/>
      <c r="K3350" s="124"/>
      <c r="L3350" s="124"/>
      <c r="M3350" s="124"/>
      <c r="N3350" s="213">
        <v>373.79</v>
      </c>
      <c r="O3350" s="213">
        <v>0</v>
      </c>
      <c r="P3350" s="124" t="s">
        <v>1315</v>
      </c>
    </row>
    <row r="3351" spans="1:16" ht="63.75">
      <c r="A3351" s="266">
        <v>513</v>
      </c>
      <c r="B3351" s="124"/>
      <c r="C3351" s="125" t="s">
        <v>201</v>
      </c>
      <c r="D3351" s="119">
        <v>43166</v>
      </c>
      <c r="E3351" s="120" t="s">
        <v>7493</v>
      </c>
      <c r="F3351" s="120" t="s">
        <v>15</v>
      </c>
      <c r="G3351" s="120">
        <v>681196</v>
      </c>
      <c r="H3351" s="124"/>
      <c r="I3351" s="128" t="s">
        <v>7494</v>
      </c>
      <c r="J3351" s="124"/>
      <c r="K3351" s="124"/>
      <c r="L3351" s="124"/>
      <c r="M3351" s="124"/>
      <c r="N3351" s="213">
        <v>50</v>
      </c>
      <c r="O3351" s="213">
        <v>0</v>
      </c>
      <c r="P3351" s="124" t="s">
        <v>1315</v>
      </c>
    </row>
    <row r="3352" spans="1:16" ht="51">
      <c r="A3352" s="266" t="s">
        <v>619</v>
      </c>
      <c r="B3352" s="124"/>
      <c r="C3352" s="125" t="s">
        <v>713</v>
      </c>
      <c r="D3352" s="119">
        <v>43167</v>
      </c>
      <c r="E3352" s="120" t="s">
        <v>7495</v>
      </c>
      <c r="F3352" s="120" t="s">
        <v>6</v>
      </c>
      <c r="G3352" s="120">
        <v>949664</v>
      </c>
      <c r="H3352" s="124"/>
      <c r="I3352" s="128" t="s">
        <v>7496</v>
      </c>
      <c r="J3352" s="124"/>
      <c r="K3352" s="124"/>
      <c r="L3352" s="124"/>
      <c r="M3352" s="124"/>
      <c r="N3352" s="213">
        <v>0</v>
      </c>
      <c r="O3352" s="213">
        <v>540.9</v>
      </c>
      <c r="P3352" s="124" t="s">
        <v>1315</v>
      </c>
    </row>
    <row r="3353" spans="1:16" ht="51">
      <c r="A3353" s="266" t="s">
        <v>619</v>
      </c>
      <c r="B3353" s="124"/>
      <c r="C3353" s="125" t="s">
        <v>713</v>
      </c>
      <c r="D3353" s="119">
        <v>43167</v>
      </c>
      <c r="E3353" s="120" t="s">
        <v>7497</v>
      </c>
      <c r="F3353" s="120" t="s">
        <v>6</v>
      </c>
      <c r="G3353" s="120">
        <v>949665</v>
      </c>
      <c r="H3353" s="124"/>
      <c r="I3353" s="128" t="s">
        <v>7498</v>
      </c>
      <c r="J3353" s="124"/>
      <c r="K3353" s="124"/>
      <c r="L3353" s="124"/>
      <c r="M3353" s="124"/>
      <c r="N3353" s="213">
        <v>0</v>
      </c>
      <c r="O3353" s="213">
        <v>7917.49</v>
      </c>
      <c r="P3353" s="124" t="s">
        <v>1315</v>
      </c>
    </row>
    <row r="3354" spans="1:16" ht="38.25">
      <c r="A3354" s="266">
        <v>117</v>
      </c>
      <c r="B3354" s="124"/>
      <c r="C3354" s="125" t="s">
        <v>722</v>
      </c>
      <c r="D3354" s="119">
        <v>43167</v>
      </c>
      <c r="E3354" s="120" t="s">
        <v>7499</v>
      </c>
      <c r="F3354" s="120" t="s">
        <v>11</v>
      </c>
      <c r="G3354" s="120">
        <v>915442</v>
      </c>
      <c r="H3354" s="124"/>
      <c r="I3354" s="128" t="s">
        <v>7500</v>
      </c>
      <c r="J3354" s="124"/>
      <c r="K3354" s="124"/>
      <c r="L3354" s="124"/>
      <c r="M3354" s="124"/>
      <c r="N3354" s="213">
        <v>50</v>
      </c>
      <c r="O3354" s="213">
        <v>0</v>
      </c>
      <c r="P3354" s="124" t="s">
        <v>1315</v>
      </c>
    </row>
    <row r="3355" spans="1:16" ht="38.25">
      <c r="A3355" s="266">
        <v>117</v>
      </c>
      <c r="B3355" s="124"/>
      <c r="C3355" s="125" t="s">
        <v>722</v>
      </c>
      <c r="D3355" s="119">
        <v>43167</v>
      </c>
      <c r="E3355" s="120" t="s">
        <v>7501</v>
      </c>
      <c r="F3355" s="120" t="s">
        <v>11</v>
      </c>
      <c r="G3355" s="120">
        <v>915443</v>
      </c>
      <c r="H3355" s="124"/>
      <c r="I3355" s="128" t="s">
        <v>7502</v>
      </c>
      <c r="J3355" s="124"/>
      <c r="K3355" s="124"/>
      <c r="L3355" s="124"/>
      <c r="M3355" s="124"/>
      <c r="N3355" s="213">
        <v>50</v>
      </c>
      <c r="O3355" s="213">
        <v>0</v>
      </c>
      <c r="P3355" s="124" t="s">
        <v>1315</v>
      </c>
    </row>
    <row r="3356" spans="1:16" ht="51">
      <c r="A3356" s="266">
        <v>117</v>
      </c>
      <c r="B3356" s="124"/>
      <c r="C3356" s="125" t="s">
        <v>722</v>
      </c>
      <c r="D3356" s="119">
        <v>43167</v>
      </c>
      <c r="E3356" s="120" t="s">
        <v>7503</v>
      </c>
      <c r="F3356" s="120" t="s">
        <v>11</v>
      </c>
      <c r="G3356" s="120">
        <v>915446</v>
      </c>
      <c r="H3356" s="124"/>
      <c r="I3356" s="128" t="s">
        <v>7504</v>
      </c>
      <c r="J3356" s="124"/>
      <c r="K3356" s="124"/>
      <c r="L3356" s="124"/>
      <c r="M3356" s="124"/>
      <c r="N3356" s="213">
        <v>50</v>
      </c>
      <c r="O3356" s="213">
        <v>0</v>
      </c>
      <c r="P3356" s="124" t="s">
        <v>1315</v>
      </c>
    </row>
    <row r="3357" spans="1:16" ht="63.75">
      <c r="A3357" s="266" t="s">
        <v>620</v>
      </c>
      <c r="B3357" s="124"/>
      <c r="C3357" s="125" t="s">
        <v>714</v>
      </c>
      <c r="D3357" s="119">
        <v>43167</v>
      </c>
      <c r="E3357" s="120" t="s">
        <v>7505</v>
      </c>
      <c r="F3357" s="120" t="s">
        <v>11</v>
      </c>
      <c r="G3357" s="120">
        <v>10527</v>
      </c>
      <c r="H3357" s="124"/>
      <c r="I3357" s="128" t="s">
        <v>7506</v>
      </c>
      <c r="J3357" s="124"/>
      <c r="K3357" s="124"/>
      <c r="L3357" s="124"/>
      <c r="M3357" s="124"/>
      <c r="N3357" s="213">
        <v>832.11</v>
      </c>
      <c r="O3357" s="213">
        <v>0</v>
      </c>
      <c r="P3357" s="124" t="s">
        <v>1315</v>
      </c>
    </row>
    <row r="3358" spans="1:16" ht="63.75">
      <c r="A3358" s="266" t="s">
        <v>620</v>
      </c>
      <c r="B3358" s="124"/>
      <c r="C3358" s="125" t="s">
        <v>714</v>
      </c>
      <c r="D3358" s="119">
        <v>43167</v>
      </c>
      <c r="E3358" s="120" t="s">
        <v>7507</v>
      </c>
      <c r="F3358" s="120" t="s">
        <v>11</v>
      </c>
      <c r="G3358" s="120">
        <v>10522</v>
      </c>
      <c r="H3358" s="124"/>
      <c r="I3358" s="128" t="s">
        <v>7508</v>
      </c>
      <c r="J3358" s="124"/>
      <c r="K3358" s="124"/>
      <c r="L3358" s="124"/>
      <c r="M3358" s="124"/>
      <c r="N3358" s="213">
        <v>911.62</v>
      </c>
      <c r="O3358" s="213">
        <v>0</v>
      </c>
      <c r="P3358" s="124" t="s">
        <v>1315</v>
      </c>
    </row>
    <row r="3359" spans="1:16" ht="89.25">
      <c r="A3359" s="266">
        <v>41</v>
      </c>
      <c r="B3359" s="124"/>
      <c r="C3359" s="125" t="s">
        <v>697</v>
      </c>
      <c r="D3359" s="119">
        <v>43167</v>
      </c>
      <c r="E3359" s="120" t="s">
        <v>7509</v>
      </c>
      <c r="F3359" s="120" t="s">
        <v>1257</v>
      </c>
      <c r="G3359" s="120">
        <v>4475</v>
      </c>
      <c r="H3359" s="124"/>
      <c r="I3359" s="128" t="s">
        <v>7510</v>
      </c>
      <c r="J3359" s="124"/>
      <c r="K3359" s="124"/>
      <c r="L3359" s="124"/>
      <c r="M3359" s="124"/>
      <c r="N3359" s="213">
        <v>1550.84</v>
      </c>
      <c r="O3359" s="213">
        <v>0</v>
      </c>
      <c r="P3359" s="124" t="s">
        <v>1315</v>
      </c>
    </row>
    <row r="3360" spans="1:16" ht="89.25">
      <c r="A3360" s="266">
        <v>41</v>
      </c>
      <c r="B3360" s="124"/>
      <c r="C3360" s="125" t="s">
        <v>697</v>
      </c>
      <c r="D3360" s="119">
        <v>43167</v>
      </c>
      <c r="E3360" s="120" t="s">
        <v>7511</v>
      </c>
      <c r="F3360" s="120" t="s">
        <v>15</v>
      </c>
      <c r="G3360" s="120">
        <v>4475</v>
      </c>
      <c r="H3360" s="124"/>
      <c r="I3360" s="128" t="s">
        <v>7512</v>
      </c>
      <c r="J3360" s="124"/>
      <c r="K3360" s="124"/>
      <c r="L3360" s="124"/>
      <c r="M3360" s="124"/>
      <c r="N3360" s="213">
        <v>371.39</v>
      </c>
      <c r="O3360" s="213">
        <v>0</v>
      </c>
      <c r="P3360" s="124" t="s">
        <v>1315</v>
      </c>
    </row>
    <row r="3361" spans="1:16" ht="89.25">
      <c r="A3361" s="266">
        <v>576</v>
      </c>
      <c r="B3361" s="124"/>
      <c r="C3361" s="125" t="s">
        <v>852</v>
      </c>
      <c r="D3361" s="119">
        <v>43167</v>
      </c>
      <c r="E3361" s="120" t="s">
        <v>7513</v>
      </c>
      <c r="F3361" s="120" t="s">
        <v>1257</v>
      </c>
      <c r="G3361" s="120">
        <v>4476</v>
      </c>
      <c r="H3361" s="124"/>
      <c r="I3361" s="128" t="s">
        <v>7514</v>
      </c>
      <c r="J3361" s="124"/>
      <c r="K3361" s="124"/>
      <c r="L3361" s="124"/>
      <c r="M3361" s="124"/>
      <c r="N3361" s="213">
        <v>328.27</v>
      </c>
      <c r="O3361" s="213">
        <v>0</v>
      </c>
      <c r="P3361" s="124" t="s">
        <v>1315</v>
      </c>
    </row>
    <row r="3362" spans="1:16" ht="89.25">
      <c r="A3362" s="266">
        <v>576</v>
      </c>
      <c r="B3362" s="124"/>
      <c r="C3362" s="125" t="s">
        <v>852</v>
      </c>
      <c r="D3362" s="119">
        <v>43167</v>
      </c>
      <c r="E3362" s="120" t="s">
        <v>7515</v>
      </c>
      <c r="F3362" s="120" t="s">
        <v>15</v>
      </c>
      <c r="G3362" s="120">
        <v>4476</v>
      </c>
      <c r="H3362" s="124"/>
      <c r="I3362" s="128" t="s">
        <v>7516</v>
      </c>
      <c r="J3362" s="124"/>
      <c r="K3362" s="124"/>
      <c r="L3362" s="124"/>
      <c r="M3362" s="124"/>
      <c r="N3362" s="213">
        <v>285.44</v>
      </c>
      <c r="O3362" s="213">
        <v>0</v>
      </c>
      <c r="P3362" s="124" t="s">
        <v>1315</v>
      </c>
    </row>
    <row r="3363" spans="1:16" ht="63.75">
      <c r="A3363" s="266">
        <v>513</v>
      </c>
      <c r="B3363" s="124"/>
      <c r="C3363" s="125" t="s">
        <v>201</v>
      </c>
      <c r="D3363" s="119">
        <v>43167</v>
      </c>
      <c r="E3363" s="120" t="s">
        <v>7517</v>
      </c>
      <c r="F3363" s="120" t="s">
        <v>15</v>
      </c>
      <c r="G3363" s="120">
        <v>682339</v>
      </c>
      <c r="H3363" s="124"/>
      <c r="I3363" s="128" t="s">
        <v>7518</v>
      </c>
      <c r="J3363" s="124"/>
      <c r="K3363" s="124"/>
      <c r="L3363" s="124"/>
      <c r="M3363" s="124"/>
      <c r="N3363" s="213">
        <v>50</v>
      </c>
      <c r="O3363" s="213">
        <v>0</v>
      </c>
      <c r="P3363" s="124" t="s">
        <v>1315</v>
      </c>
    </row>
    <row r="3364" spans="1:16" ht="76.5">
      <c r="A3364" s="266">
        <v>25</v>
      </c>
      <c r="B3364" s="124"/>
      <c r="C3364" s="125" t="s">
        <v>694</v>
      </c>
      <c r="D3364" s="119">
        <v>43167</v>
      </c>
      <c r="E3364" s="120" t="s">
        <v>7519</v>
      </c>
      <c r="F3364" s="120" t="s">
        <v>1316</v>
      </c>
      <c r="G3364" s="120">
        <v>16859842</v>
      </c>
      <c r="H3364" s="124"/>
      <c r="I3364" s="128" t="s">
        <v>7520</v>
      </c>
      <c r="J3364" s="124"/>
      <c r="K3364" s="124"/>
      <c r="L3364" s="124"/>
      <c r="M3364" s="124"/>
      <c r="N3364" s="213">
        <v>246136.92</v>
      </c>
      <c r="O3364" s="213">
        <v>0</v>
      </c>
      <c r="P3364" s="124" t="s">
        <v>1315</v>
      </c>
    </row>
    <row r="3365" spans="1:16" ht="76.5">
      <c r="A3365" s="266">
        <v>25</v>
      </c>
      <c r="B3365" s="124"/>
      <c r="C3365" s="125" t="s">
        <v>694</v>
      </c>
      <c r="D3365" s="119">
        <v>43167</v>
      </c>
      <c r="E3365" s="120" t="s">
        <v>7521</v>
      </c>
      <c r="F3365" s="120" t="s">
        <v>1316</v>
      </c>
      <c r="G3365" s="120">
        <v>16859890</v>
      </c>
      <c r="H3365" s="124"/>
      <c r="I3365" s="128" t="s">
        <v>7522</v>
      </c>
      <c r="J3365" s="124"/>
      <c r="K3365" s="124"/>
      <c r="L3365" s="124"/>
      <c r="M3365" s="124"/>
      <c r="N3365" s="213">
        <v>980476.36</v>
      </c>
      <c r="O3365" s="213">
        <v>0</v>
      </c>
      <c r="P3365" s="124" t="s">
        <v>1315</v>
      </c>
    </row>
    <row r="3366" spans="1:16" ht="76.5">
      <c r="A3366" s="266">
        <v>25</v>
      </c>
      <c r="B3366" s="124"/>
      <c r="C3366" s="125" t="s">
        <v>694</v>
      </c>
      <c r="D3366" s="119">
        <v>43167</v>
      </c>
      <c r="E3366" s="120" t="s">
        <v>7523</v>
      </c>
      <c r="F3366" s="120" t="s">
        <v>1316</v>
      </c>
      <c r="G3366" s="120">
        <v>16859908</v>
      </c>
      <c r="H3366" s="124"/>
      <c r="I3366" s="128" t="s">
        <v>7524</v>
      </c>
      <c r="J3366" s="124"/>
      <c r="K3366" s="124"/>
      <c r="L3366" s="124"/>
      <c r="M3366" s="124"/>
      <c r="N3366" s="213">
        <v>490176.87</v>
      </c>
      <c r="O3366" s="213">
        <v>0</v>
      </c>
      <c r="P3366" s="124" t="s">
        <v>1315</v>
      </c>
    </row>
    <row r="3367" spans="1:16" ht="76.5">
      <c r="A3367" s="266">
        <v>25</v>
      </c>
      <c r="B3367" s="124"/>
      <c r="C3367" s="125" t="s">
        <v>694</v>
      </c>
      <c r="D3367" s="119">
        <v>43167</v>
      </c>
      <c r="E3367" s="120" t="s">
        <v>7525</v>
      </c>
      <c r="F3367" s="120" t="s">
        <v>1316</v>
      </c>
      <c r="G3367" s="120">
        <v>16859952</v>
      </c>
      <c r="H3367" s="124"/>
      <c r="I3367" s="128" t="s">
        <v>7526</v>
      </c>
      <c r="J3367" s="124"/>
      <c r="K3367" s="124"/>
      <c r="L3367" s="124"/>
      <c r="M3367" s="124"/>
      <c r="N3367" s="213">
        <v>2443212.71</v>
      </c>
      <c r="O3367" s="213">
        <v>0</v>
      </c>
      <c r="P3367" s="124" t="s">
        <v>1315</v>
      </c>
    </row>
    <row r="3368" spans="1:16" ht="76.5">
      <c r="A3368" s="266">
        <v>25</v>
      </c>
      <c r="B3368" s="124"/>
      <c r="C3368" s="125" t="s">
        <v>694</v>
      </c>
      <c r="D3368" s="119">
        <v>43167</v>
      </c>
      <c r="E3368" s="120" t="s">
        <v>7527</v>
      </c>
      <c r="F3368" s="120" t="s">
        <v>1316</v>
      </c>
      <c r="G3368" s="120">
        <v>16859958</v>
      </c>
      <c r="H3368" s="124"/>
      <c r="I3368" s="128" t="s">
        <v>7528</v>
      </c>
      <c r="J3368" s="124"/>
      <c r="K3368" s="124"/>
      <c r="L3368" s="124"/>
      <c r="M3368" s="124"/>
      <c r="N3368" s="213">
        <v>240674.65</v>
      </c>
      <c r="O3368" s="213">
        <v>0</v>
      </c>
      <c r="P3368" s="124" t="s">
        <v>1315</v>
      </c>
    </row>
    <row r="3369" spans="1:16" ht="76.5">
      <c r="A3369" s="266">
        <v>25</v>
      </c>
      <c r="B3369" s="124"/>
      <c r="C3369" s="125" t="s">
        <v>694</v>
      </c>
      <c r="D3369" s="119">
        <v>43167</v>
      </c>
      <c r="E3369" s="120" t="s">
        <v>7529</v>
      </c>
      <c r="F3369" s="120" t="s">
        <v>1316</v>
      </c>
      <c r="G3369" s="120">
        <v>16861785</v>
      </c>
      <c r="H3369" s="124"/>
      <c r="I3369" s="128" t="s">
        <v>7530</v>
      </c>
      <c r="J3369" s="124"/>
      <c r="K3369" s="124"/>
      <c r="L3369" s="124"/>
      <c r="M3369" s="124"/>
      <c r="N3369" s="213">
        <v>457696.05</v>
      </c>
      <c r="O3369" s="213">
        <v>0</v>
      </c>
      <c r="P3369" s="124" t="s">
        <v>1315</v>
      </c>
    </row>
    <row r="3370" spans="1:16" ht="76.5">
      <c r="A3370" s="266">
        <v>25</v>
      </c>
      <c r="B3370" s="124"/>
      <c r="C3370" s="125" t="s">
        <v>694</v>
      </c>
      <c r="D3370" s="119">
        <v>43167</v>
      </c>
      <c r="E3370" s="120" t="s">
        <v>7531</v>
      </c>
      <c r="F3370" s="120" t="s">
        <v>1316</v>
      </c>
      <c r="G3370" s="120">
        <v>16860453</v>
      </c>
      <c r="H3370" s="124"/>
      <c r="I3370" s="128" t="s">
        <v>7532</v>
      </c>
      <c r="J3370" s="124"/>
      <c r="K3370" s="124"/>
      <c r="L3370" s="124"/>
      <c r="M3370" s="124"/>
      <c r="N3370" s="213">
        <v>744389.1</v>
      </c>
      <c r="O3370" s="213">
        <v>0</v>
      </c>
      <c r="P3370" s="124" t="s">
        <v>1315</v>
      </c>
    </row>
    <row r="3371" spans="1:16" ht="76.5">
      <c r="A3371" s="266">
        <v>25</v>
      </c>
      <c r="B3371" s="124"/>
      <c r="C3371" s="125" t="s">
        <v>694</v>
      </c>
      <c r="D3371" s="119">
        <v>43167</v>
      </c>
      <c r="E3371" s="120" t="s">
        <v>7533</v>
      </c>
      <c r="F3371" s="120" t="s">
        <v>1316</v>
      </c>
      <c r="G3371" s="120">
        <v>16859959</v>
      </c>
      <c r="H3371" s="124"/>
      <c r="I3371" s="128" t="s">
        <v>7534</v>
      </c>
      <c r="J3371" s="124"/>
      <c r="K3371" s="124"/>
      <c r="L3371" s="124"/>
      <c r="M3371" s="124"/>
      <c r="N3371" s="213">
        <v>301315.46000000002</v>
      </c>
      <c r="O3371" s="213">
        <v>0</v>
      </c>
      <c r="P3371" s="124" t="s">
        <v>1315</v>
      </c>
    </row>
    <row r="3372" spans="1:16" ht="76.5">
      <c r="A3372" s="266">
        <v>25</v>
      </c>
      <c r="B3372" s="124"/>
      <c r="C3372" s="125" t="s">
        <v>694</v>
      </c>
      <c r="D3372" s="119">
        <v>43167</v>
      </c>
      <c r="E3372" s="120" t="s">
        <v>7535</v>
      </c>
      <c r="F3372" s="120" t="s">
        <v>1316</v>
      </c>
      <c r="G3372" s="120">
        <v>16859888</v>
      </c>
      <c r="H3372" s="124"/>
      <c r="I3372" s="128" t="s">
        <v>7536</v>
      </c>
      <c r="J3372" s="124"/>
      <c r="K3372" s="124"/>
      <c r="L3372" s="124"/>
      <c r="M3372" s="124"/>
      <c r="N3372" s="213">
        <v>600482.73</v>
      </c>
      <c r="O3372" s="213">
        <v>0</v>
      </c>
      <c r="P3372" s="124" t="s">
        <v>1315</v>
      </c>
    </row>
    <row r="3373" spans="1:16" ht="76.5">
      <c r="A3373" s="266">
        <v>25</v>
      </c>
      <c r="B3373" s="124"/>
      <c r="C3373" s="125" t="s">
        <v>694</v>
      </c>
      <c r="D3373" s="119">
        <v>43167</v>
      </c>
      <c r="E3373" s="120" t="s">
        <v>7537</v>
      </c>
      <c r="F3373" s="120" t="s">
        <v>1316</v>
      </c>
      <c r="G3373" s="120">
        <v>16859887</v>
      </c>
      <c r="H3373" s="124"/>
      <c r="I3373" s="128" t="s">
        <v>7538</v>
      </c>
      <c r="J3373" s="124"/>
      <c r="K3373" s="124"/>
      <c r="L3373" s="124"/>
      <c r="M3373" s="124"/>
      <c r="N3373" s="213">
        <v>451883.07</v>
      </c>
      <c r="O3373" s="213">
        <v>0</v>
      </c>
      <c r="P3373" s="124" t="s">
        <v>1315</v>
      </c>
    </row>
    <row r="3374" spans="1:16" ht="76.5">
      <c r="A3374" s="266">
        <v>25</v>
      </c>
      <c r="B3374" s="124"/>
      <c r="C3374" s="125" t="s">
        <v>694</v>
      </c>
      <c r="D3374" s="119">
        <v>43167</v>
      </c>
      <c r="E3374" s="120" t="s">
        <v>7539</v>
      </c>
      <c r="F3374" s="120" t="s">
        <v>1316</v>
      </c>
      <c r="G3374" s="120">
        <v>16859833</v>
      </c>
      <c r="H3374" s="124"/>
      <c r="I3374" s="128" t="s">
        <v>7540</v>
      </c>
      <c r="J3374" s="124"/>
      <c r="K3374" s="124"/>
      <c r="L3374" s="124"/>
      <c r="M3374" s="124"/>
      <c r="N3374" s="213">
        <v>230832.3</v>
      </c>
      <c r="O3374" s="213">
        <v>0</v>
      </c>
      <c r="P3374" s="124" t="s">
        <v>1315</v>
      </c>
    </row>
    <row r="3375" spans="1:16" ht="76.5">
      <c r="A3375" s="266">
        <v>25</v>
      </c>
      <c r="B3375" s="124"/>
      <c r="C3375" s="125" t="s">
        <v>694</v>
      </c>
      <c r="D3375" s="119">
        <v>43167</v>
      </c>
      <c r="E3375" s="120" t="s">
        <v>7541</v>
      </c>
      <c r="F3375" s="120" t="s">
        <v>1316</v>
      </c>
      <c r="G3375" s="120">
        <v>16859825</v>
      </c>
      <c r="H3375" s="124"/>
      <c r="I3375" s="128" t="s">
        <v>7542</v>
      </c>
      <c r="J3375" s="124"/>
      <c r="K3375" s="124"/>
      <c r="L3375" s="124"/>
      <c r="M3375" s="124"/>
      <c r="N3375" s="213">
        <v>161883.82</v>
      </c>
      <c r="O3375" s="213">
        <v>0</v>
      </c>
      <c r="P3375" s="124" t="s">
        <v>1315</v>
      </c>
    </row>
    <row r="3376" spans="1:16" ht="76.5">
      <c r="A3376" s="266">
        <v>25</v>
      </c>
      <c r="B3376" s="124"/>
      <c r="C3376" s="125" t="s">
        <v>694</v>
      </c>
      <c r="D3376" s="119">
        <v>43167</v>
      </c>
      <c r="E3376" s="120" t="s">
        <v>7543</v>
      </c>
      <c r="F3376" s="120" t="s">
        <v>1316</v>
      </c>
      <c r="G3376" s="120">
        <v>16859809</v>
      </c>
      <c r="H3376" s="124"/>
      <c r="I3376" s="128" t="s">
        <v>7544</v>
      </c>
      <c r="J3376" s="124"/>
      <c r="K3376" s="124"/>
      <c r="L3376" s="124"/>
      <c r="M3376" s="124"/>
      <c r="N3376" s="213">
        <v>735540.56</v>
      </c>
      <c r="O3376" s="213">
        <v>0</v>
      </c>
      <c r="P3376" s="124" t="s">
        <v>1315</v>
      </c>
    </row>
    <row r="3377" spans="1:16" ht="76.5">
      <c r="A3377" s="266">
        <v>25</v>
      </c>
      <c r="B3377" s="124"/>
      <c r="C3377" s="125" t="s">
        <v>694</v>
      </c>
      <c r="D3377" s="119">
        <v>43167</v>
      </c>
      <c r="E3377" s="120" t="s">
        <v>7545</v>
      </c>
      <c r="F3377" s="120" t="s">
        <v>1316</v>
      </c>
      <c r="G3377" s="120">
        <v>16859818</v>
      </c>
      <c r="H3377" s="124"/>
      <c r="I3377" s="128" t="s">
        <v>7546</v>
      </c>
      <c r="J3377" s="124"/>
      <c r="K3377" s="124"/>
      <c r="L3377" s="124"/>
      <c r="M3377" s="124"/>
      <c r="N3377" s="213">
        <v>295655.15000000002</v>
      </c>
      <c r="O3377" s="213">
        <v>0</v>
      </c>
      <c r="P3377" s="124" t="s">
        <v>1315</v>
      </c>
    </row>
    <row r="3378" spans="1:16" ht="76.5">
      <c r="A3378" s="266">
        <v>25</v>
      </c>
      <c r="B3378" s="124"/>
      <c r="C3378" s="125" t="s">
        <v>694</v>
      </c>
      <c r="D3378" s="119">
        <v>43167</v>
      </c>
      <c r="E3378" s="120" t="s">
        <v>7547</v>
      </c>
      <c r="F3378" s="120" t="s">
        <v>1316</v>
      </c>
      <c r="G3378" s="120">
        <v>16859941</v>
      </c>
      <c r="H3378" s="124"/>
      <c r="I3378" s="128" t="s">
        <v>7548</v>
      </c>
      <c r="J3378" s="124"/>
      <c r="K3378" s="124"/>
      <c r="L3378" s="124"/>
      <c r="M3378" s="124"/>
      <c r="N3378" s="213">
        <v>230832.3</v>
      </c>
      <c r="O3378" s="213">
        <v>0</v>
      </c>
      <c r="P3378" s="124" t="s">
        <v>1315</v>
      </c>
    </row>
    <row r="3379" spans="1:16" ht="76.5">
      <c r="A3379" s="266">
        <v>25</v>
      </c>
      <c r="B3379" s="124"/>
      <c r="C3379" s="125" t="s">
        <v>694</v>
      </c>
      <c r="D3379" s="119">
        <v>43167</v>
      </c>
      <c r="E3379" s="120" t="s">
        <v>7549</v>
      </c>
      <c r="F3379" s="120" t="s">
        <v>1316</v>
      </c>
      <c r="G3379" s="120">
        <v>16859938</v>
      </c>
      <c r="H3379" s="124"/>
      <c r="I3379" s="128" t="s">
        <v>7550</v>
      </c>
      <c r="J3379" s="124"/>
      <c r="K3379" s="124"/>
      <c r="L3379" s="124"/>
      <c r="M3379" s="124"/>
      <c r="N3379" s="213">
        <v>232475.19</v>
      </c>
      <c r="O3379" s="213">
        <v>0</v>
      </c>
      <c r="P3379" s="124" t="s">
        <v>1315</v>
      </c>
    </row>
    <row r="3380" spans="1:16" ht="76.5">
      <c r="A3380" s="266">
        <v>25</v>
      </c>
      <c r="B3380" s="124"/>
      <c r="C3380" s="125" t="s">
        <v>694</v>
      </c>
      <c r="D3380" s="119">
        <v>43167</v>
      </c>
      <c r="E3380" s="120" t="s">
        <v>7551</v>
      </c>
      <c r="F3380" s="120" t="s">
        <v>1316</v>
      </c>
      <c r="G3380" s="120">
        <v>16859893</v>
      </c>
      <c r="H3380" s="124"/>
      <c r="I3380" s="128" t="s">
        <v>7552</v>
      </c>
      <c r="J3380" s="124"/>
      <c r="K3380" s="124"/>
      <c r="L3380" s="124"/>
      <c r="M3380" s="124"/>
      <c r="N3380" s="213">
        <v>432272.79</v>
      </c>
      <c r="O3380" s="213">
        <v>0</v>
      </c>
      <c r="P3380" s="124" t="s">
        <v>1315</v>
      </c>
    </row>
    <row r="3381" spans="1:16" ht="76.5">
      <c r="A3381" s="266">
        <v>25</v>
      </c>
      <c r="B3381" s="124"/>
      <c r="C3381" s="125" t="s">
        <v>694</v>
      </c>
      <c r="D3381" s="119">
        <v>43167</v>
      </c>
      <c r="E3381" s="120" t="s">
        <v>7553</v>
      </c>
      <c r="F3381" s="120" t="s">
        <v>1316</v>
      </c>
      <c r="G3381" s="120">
        <v>16859889</v>
      </c>
      <c r="H3381" s="124"/>
      <c r="I3381" s="128" t="s">
        <v>7554</v>
      </c>
      <c r="J3381" s="124"/>
      <c r="K3381" s="124"/>
      <c r="L3381" s="124"/>
      <c r="M3381" s="124"/>
      <c r="N3381" s="213">
        <v>1410654.63</v>
      </c>
      <c r="O3381" s="213">
        <v>0</v>
      </c>
      <c r="P3381" s="124" t="s">
        <v>1315</v>
      </c>
    </row>
    <row r="3382" spans="1:16" ht="76.5">
      <c r="A3382" s="266">
        <v>25</v>
      </c>
      <c r="B3382" s="124"/>
      <c r="C3382" s="125" t="s">
        <v>694</v>
      </c>
      <c r="D3382" s="119">
        <v>43167</v>
      </c>
      <c r="E3382" s="120" t="s">
        <v>7555</v>
      </c>
      <c r="F3382" s="120" t="s">
        <v>1316</v>
      </c>
      <c r="G3382" s="120">
        <v>16862179</v>
      </c>
      <c r="H3382" s="124"/>
      <c r="I3382" s="128" t="s">
        <v>7556</v>
      </c>
      <c r="J3382" s="124"/>
      <c r="K3382" s="124"/>
      <c r="L3382" s="124"/>
      <c r="M3382" s="124"/>
      <c r="N3382" s="213">
        <v>814912.74</v>
      </c>
      <c r="O3382" s="213">
        <v>0</v>
      </c>
      <c r="P3382" s="124" t="s">
        <v>1315</v>
      </c>
    </row>
    <row r="3383" spans="1:16" ht="76.5">
      <c r="A3383" s="266">
        <v>25</v>
      </c>
      <c r="B3383" s="124"/>
      <c r="C3383" s="125" t="s">
        <v>694</v>
      </c>
      <c r="D3383" s="119">
        <v>43167</v>
      </c>
      <c r="E3383" s="120" t="s">
        <v>7557</v>
      </c>
      <c r="F3383" s="120" t="s">
        <v>1316</v>
      </c>
      <c r="G3383" s="120">
        <v>16862178</v>
      </c>
      <c r="H3383" s="124"/>
      <c r="I3383" s="128" t="s">
        <v>7558</v>
      </c>
      <c r="J3383" s="124"/>
      <c r="K3383" s="124"/>
      <c r="L3383" s="124"/>
      <c r="M3383" s="124"/>
      <c r="N3383" s="213">
        <v>302780.64</v>
      </c>
      <c r="O3383" s="213">
        <v>0</v>
      </c>
      <c r="P3383" s="124" t="s">
        <v>1315</v>
      </c>
    </row>
    <row r="3384" spans="1:16" ht="76.5">
      <c r="A3384" s="266">
        <v>25</v>
      </c>
      <c r="B3384" s="124"/>
      <c r="C3384" s="125" t="s">
        <v>694</v>
      </c>
      <c r="D3384" s="119">
        <v>43167</v>
      </c>
      <c r="E3384" s="120" t="s">
        <v>7559</v>
      </c>
      <c r="F3384" s="120" t="s">
        <v>1316</v>
      </c>
      <c r="G3384" s="120">
        <v>16862172</v>
      </c>
      <c r="H3384" s="124"/>
      <c r="I3384" s="128" t="s">
        <v>7560</v>
      </c>
      <c r="J3384" s="124"/>
      <c r="K3384" s="124"/>
      <c r="L3384" s="124"/>
      <c r="M3384" s="124"/>
      <c r="N3384" s="213">
        <v>258567.18</v>
      </c>
      <c r="O3384" s="213">
        <v>0</v>
      </c>
      <c r="P3384" s="124" t="s">
        <v>1315</v>
      </c>
    </row>
    <row r="3385" spans="1:16" ht="76.5">
      <c r="A3385" s="266">
        <v>25</v>
      </c>
      <c r="B3385" s="124"/>
      <c r="C3385" s="125" t="s">
        <v>694</v>
      </c>
      <c r="D3385" s="119">
        <v>43167</v>
      </c>
      <c r="E3385" s="120" t="s">
        <v>7561</v>
      </c>
      <c r="F3385" s="120" t="s">
        <v>1316</v>
      </c>
      <c r="G3385" s="120">
        <v>16862177</v>
      </c>
      <c r="H3385" s="124"/>
      <c r="I3385" s="128" t="s">
        <v>7562</v>
      </c>
      <c r="J3385" s="124"/>
      <c r="K3385" s="124"/>
      <c r="L3385" s="124"/>
      <c r="M3385" s="124"/>
      <c r="N3385" s="213">
        <v>110027</v>
      </c>
      <c r="O3385" s="213">
        <v>0</v>
      </c>
      <c r="P3385" s="124" t="s">
        <v>1315</v>
      </c>
    </row>
    <row r="3386" spans="1:16" ht="76.5">
      <c r="A3386" s="266">
        <v>25</v>
      </c>
      <c r="B3386" s="124"/>
      <c r="C3386" s="125" t="s">
        <v>694</v>
      </c>
      <c r="D3386" s="119">
        <v>43167</v>
      </c>
      <c r="E3386" s="120" t="s">
        <v>7563</v>
      </c>
      <c r="F3386" s="120" t="s">
        <v>1316</v>
      </c>
      <c r="G3386" s="120">
        <v>16862176</v>
      </c>
      <c r="H3386" s="124"/>
      <c r="I3386" s="128" t="s">
        <v>7564</v>
      </c>
      <c r="J3386" s="124"/>
      <c r="K3386" s="124"/>
      <c r="L3386" s="124"/>
      <c r="M3386" s="124"/>
      <c r="N3386" s="213">
        <v>52067.89</v>
      </c>
      <c r="O3386" s="213">
        <v>0</v>
      </c>
      <c r="P3386" s="124" t="s">
        <v>1315</v>
      </c>
    </row>
    <row r="3387" spans="1:16" ht="76.5">
      <c r="A3387" s="266">
        <v>25</v>
      </c>
      <c r="B3387" s="124"/>
      <c r="C3387" s="125" t="s">
        <v>694</v>
      </c>
      <c r="D3387" s="119">
        <v>43167</v>
      </c>
      <c r="E3387" s="120" t="s">
        <v>7565</v>
      </c>
      <c r="F3387" s="120" t="s">
        <v>1316</v>
      </c>
      <c r="G3387" s="120">
        <v>16862171</v>
      </c>
      <c r="H3387" s="124"/>
      <c r="I3387" s="128" t="s">
        <v>7566</v>
      </c>
      <c r="J3387" s="124"/>
      <c r="K3387" s="124"/>
      <c r="L3387" s="124"/>
      <c r="M3387" s="124"/>
      <c r="N3387" s="213">
        <v>150595.66</v>
      </c>
      <c r="O3387" s="213">
        <v>0</v>
      </c>
      <c r="P3387" s="124" t="s">
        <v>1315</v>
      </c>
    </row>
    <row r="3388" spans="1:16" ht="63.75">
      <c r="A3388" s="266">
        <v>10</v>
      </c>
      <c r="B3388" s="124"/>
      <c r="C3388" s="125" t="s">
        <v>690</v>
      </c>
      <c r="D3388" s="119">
        <v>43168</v>
      </c>
      <c r="E3388" s="120" t="s">
        <v>7567</v>
      </c>
      <c r="F3388" s="120" t="s">
        <v>6</v>
      </c>
      <c r="G3388" s="120">
        <v>683218</v>
      </c>
      <c r="H3388" s="124"/>
      <c r="I3388" s="128" t="s">
        <v>7568</v>
      </c>
      <c r="J3388" s="124"/>
      <c r="K3388" s="124"/>
      <c r="L3388" s="124"/>
      <c r="M3388" s="124"/>
      <c r="N3388" s="213">
        <v>0</v>
      </c>
      <c r="O3388" s="213">
        <v>23517.31</v>
      </c>
      <c r="P3388" s="124" t="s">
        <v>1315</v>
      </c>
    </row>
    <row r="3389" spans="1:16" ht="63.75">
      <c r="A3389" s="266">
        <v>48</v>
      </c>
      <c r="B3389" s="124"/>
      <c r="C3389" s="125" t="s">
        <v>700</v>
      </c>
      <c r="D3389" s="119">
        <v>43168</v>
      </c>
      <c r="E3389" s="120" t="s">
        <v>7569</v>
      </c>
      <c r="F3389" s="120" t="s">
        <v>1316</v>
      </c>
      <c r="G3389" s="120">
        <v>16908211</v>
      </c>
      <c r="H3389" s="124"/>
      <c r="I3389" s="128" t="s">
        <v>7570</v>
      </c>
      <c r="J3389" s="124"/>
      <c r="K3389" s="124"/>
      <c r="L3389" s="124"/>
      <c r="M3389" s="124"/>
      <c r="N3389" s="213">
        <v>0</v>
      </c>
      <c r="O3389" s="213">
        <v>1044000</v>
      </c>
      <c r="P3389" s="124" t="s">
        <v>1315</v>
      </c>
    </row>
    <row r="3390" spans="1:16" ht="76.5">
      <c r="A3390" s="266" t="s">
        <v>619</v>
      </c>
      <c r="B3390" s="124"/>
      <c r="C3390" s="125" t="s">
        <v>713</v>
      </c>
      <c r="D3390" s="119">
        <v>43168</v>
      </c>
      <c r="E3390" s="120" t="s">
        <v>7571</v>
      </c>
      <c r="F3390" s="120" t="s">
        <v>1316</v>
      </c>
      <c r="G3390" s="120">
        <v>16908175</v>
      </c>
      <c r="H3390" s="124"/>
      <c r="I3390" s="128" t="s">
        <v>7572</v>
      </c>
      <c r="J3390" s="124"/>
      <c r="K3390" s="124"/>
      <c r="L3390" s="124"/>
      <c r="M3390" s="124"/>
      <c r="N3390" s="213">
        <v>0</v>
      </c>
      <c r="O3390" s="213">
        <v>7062</v>
      </c>
      <c r="P3390" s="124" t="s">
        <v>1315</v>
      </c>
    </row>
    <row r="3391" spans="1:16" ht="76.5">
      <c r="A3391" s="266">
        <v>46</v>
      </c>
      <c r="B3391" s="124"/>
      <c r="C3391" s="125" t="s">
        <v>698</v>
      </c>
      <c r="D3391" s="119">
        <v>43168</v>
      </c>
      <c r="E3391" s="120" t="s">
        <v>7573</v>
      </c>
      <c r="F3391" s="120" t="s">
        <v>1316</v>
      </c>
      <c r="G3391" s="120">
        <v>16908179</v>
      </c>
      <c r="H3391" s="124"/>
      <c r="I3391" s="128" t="s">
        <v>7574</v>
      </c>
      <c r="J3391" s="124"/>
      <c r="K3391" s="124"/>
      <c r="L3391" s="124"/>
      <c r="M3391" s="124"/>
      <c r="N3391" s="213">
        <v>0</v>
      </c>
      <c r="O3391" s="213">
        <v>738</v>
      </c>
      <c r="P3391" s="124" t="s">
        <v>1315</v>
      </c>
    </row>
    <row r="3392" spans="1:16" ht="76.5">
      <c r="A3392" s="266">
        <v>46</v>
      </c>
      <c r="B3392" s="124"/>
      <c r="C3392" s="125" t="s">
        <v>698</v>
      </c>
      <c r="D3392" s="119">
        <v>43168</v>
      </c>
      <c r="E3392" s="120" t="s">
        <v>7575</v>
      </c>
      <c r="F3392" s="120" t="s">
        <v>1316</v>
      </c>
      <c r="G3392" s="120">
        <v>16908180</v>
      </c>
      <c r="H3392" s="124"/>
      <c r="I3392" s="128" t="s">
        <v>7576</v>
      </c>
      <c r="J3392" s="124"/>
      <c r="K3392" s="124"/>
      <c r="L3392" s="124"/>
      <c r="M3392" s="124"/>
      <c r="N3392" s="213">
        <v>0</v>
      </c>
      <c r="O3392" s="213">
        <v>1065</v>
      </c>
      <c r="P3392" s="124" t="s">
        <v>1315</v>
      </c>
    </row>
    <row r="3393" spans="1:16" ht="89.25">
      <c r="A3393" s="266">
        <v>41</v>
      </c>
      <c r="B3393" s="124"/>
      <c r="C3393" s="125" t="s">
        <v>697</v>
      </c>
      <c r="D3393" s="119">
        <v>43168</v>
      </c>
      <c r="E3393" s="120" t="s">
        <v>7577</v>
      </c>
      <c r="F3393" s="120" t="s">
        <v>1316</v>
      </c>
      <c r="G3393" s="120">
        <v>16908210</v>
      </c>
      <c r="H3393" s="124"/>
      <c r="I3393" s="128" t="s">
        <v>7578</v>
      </c>
      <c r="J3393" s="124"/>
      <c r="K3393" s="124"/>
      <c r="L3393" s="124"/>
      <c r="M3393" s="124"/>
      <c r="N3393" s="213">
        <v>0</v>
      </c>
      <c r="O3393" s="213">
        <v>2000</v>
      </c>
      <c r="P3393" s="124" t="s">
        <v>1315</v>
      </c>
    </row>
    <row r="3394" spans="1:16" ht="76.5">
      <c r="A3394" s="266">
        <v>35</v>
      </c>
      <c r="B3394" s="124"/>
      <c r="C3394" s="125" t="s">
        <v>696</v>
      </c>
      <c r="D3394" s="119">
        <v>43168</v>
      </c>
      <c r="E3394" s="120" t="s">
        <v>7579</v>
      </c>
      <c r="F3394" s="120" t="s">
        <v>1316</v>
      </c>
      <c r="G3394" s="120">
        <v>16876167</v>
      </c>
      <c r="H3394" s="124"/>
      <c r="I3394" s="128" t="s">
        <v>7580</v>
      </c>
      <c r="J3394" s="124"/>
      <c r="K3394" s="124"/>
      <c r="L3394" s="124"/>
      <c r="M3394" s="124"/>
      <c r="N3394" s="213">
        <v>0</v>
      </c>
      <c r="O3394" s="213">
        <v>888010</v>
      </c>
      <c r="P3394" s="124" t="s">
        <v>1315</v>
      </c>
    </row>
    <row r="3395" spans="1:16" ht="51">
      <c r="A3395" s="266" t="s">
        <v>619</v>
      </c>
      <c r="B3395" s="124"/>
      <c r="C3395" s="125" t="s">
        <v>713</v>
      </c>
      <c r="D3395" s="119">
        <v>43168</v>
      </c>
      <c r="E3395" s="120" t="s">
        <v>7581</v>
      </c>
      <c r="F3395" s="120" t="s">
        <v>6</v>
      </c>
      <c r="G3395" s="120">
        <v>950084</v>
      </c>
      <c r="H3395" s="124"/>
      <c r="I3395" s="128" t="s">
        <v>5216</v>
      </c>
      <c r="J3395" s="124"/>
      <c r="K3395" s="124"/>
      <c r="L3395" s="124"/>
      <c r="M3395" s="124"/>
      <c r="N3395" s="213">
        <v>0</v>
      </c>
      <c r="O3395" s="213">
        <v>5322.03</v>
      </c>
      <c r="P3395" s="124" t="s">
        <v>1315</v>
      </c>
    </row>
    <row r="3396" spans="1:16" ht="51">
      <c r="A3396" s="266" t="s">
        <v>619</v>
      </c>
      <c r="B3396" s="124"/>
      <c r="C3396" s="125" t="s">
        <v>713</v>
      </c>
      <c r="D3396" s="119">
        <v>43168</v>
      </c>
      <c r="E3396" s="120" t="s">
        <v>7582</v>
      </c>
      <c r="F3396" s="120" t="s">
        <v>6</v>
      </c>
      <c r="G3396" s="120">
        <v>950085</v>
      </c>
      <c r="H3396" s="124"/>
      <c r="I3396" s="128" t="s">
        <v>7583</v>
      </c>
      <c r="J3396" s="124"/>
      <c r="K3396" s="124"/>
      <c r="L3396" s="124"/>
      <c r="M3396" s="124"/>
      <c r="N3396" s="213">
        <v>0</v>
      </c>
      <c r="O3396" s="213">
        <v>10527.29</v>
      </c>
      <c r="P3396" s="124" t="s">
        <v>1315</v>
      </c>
    </row>
    <row r="3397" spans="1:16" ht="102">
      <c r="A3397" s="266" t="s">
        <v>619</v>
      </c>
      <c r="B3397" s="124"/>
      <c r="C3397" s="125" t="s">
        <v>713</v>
      </c>
      <c r="D3397" s="119">
        <v>43168</v>
      </c>
      <c r="E3397" s="120" t="s">
        <v>7584</v>
      </c>
      <c r="F3397" s="120" t="s">
        <v>6</v>
      </c>
      <c r="G3397" s="120">
        <v>915503</v>
      </c>
      <c r="H3397" s="124"/>
      <c r="I3397" s="128" t="s">
        <v>7585</v>
      </c>
      <c r="J3397" s="124"/>
      <c r="K3397" s="124"/>
      <c r="L3397" s="124"/>
      <c r="M3397" s="124"/>
      <c r="N3397" s="213">
        <v>0</v>
      </c>
      <c r="O3397" s="213">
        <v>6639.65</v>
      </c>
      <c r="P3397" s="124" t="s">
        <v>1315</v>
      </c>
    </row>
    <row r="3398" spans="1:16" ht="102">
      <c r="A3398" s="266" t="s">
        <v>619</v>
      </c>
      <c r="B3398" s="124"/>
      <c r="C3398" s="125" t="s">
        <v>713</v>
      </c>
      <c r="D3398" s="119">
        <v>43168</v>
      </c>
      <c r="E3398" s="120" t="s">
        <v>7586</v>
      </c>
      <c r="F3398" s="120" t="s">
        <v>6</v>
      </c>
      <c r="G3398" s="120">
        <v>915503</v>
      </c>
      <c r="H3398" s="124"/>
      <c r="I3398" s="128" t="s">
        <v>7587</v>
      </c>
      <c r="J3398" s="124"/>
      <c r="K3398" s="124"/>
      <c r="L3398" s="124"/>
      <c r="M3398" s="124"/>
      <c r="N3398" s="213">
        <v>0</v>
      </c>
      <c r="O3398" s="213">
        <v>3317.63</v>
      </c>
      <c r="P3398" s="124" t="s">
        <v>1315</v>
      </c>
    </row>
    <row r="3399" spans="1:16" ht="102">
      <c r="A3399" s="266">
        <v>132</v>
      </c>
      <c r="B3399" s="124"/>
      <c r="C3399" s="125" t="s">
        <v>728</v>
      </c>
      <c r="D3399" s="119">
        <v>43168</v>
      </c>
      <c r="E3399" s="120" t="s">
        <v>7588</v>
      </c>
      <c r="F3399" s="120" t="s">
        <v>11</v>
      </c>
      <c r="G3399" s="120">
        <v>915504</v>
      </c>
      <c r="H3399" s="124"/>
      <c r="I3399" s="128" t="s">
        <v>7589</v>
      </c>
      <c r="J3399" s="124"/>
      <c r="K3399" s="124"/>
      <c r="L3399" s="124"/>
      <c r="M3399" s="124"/>
      <c r="N3399" s="213">
        <v>780.52</v>
      </c>
      <c r="O3399" s="213">
        <v>0</v>
      </c>
      <c r="P3399" s="124" t="s">
        <v>1315</v>
      </c>
    </row>
    <row r="3400" spans="1:16" ht="76.5">
      <c r="A3400" s="266">
        <v>117</v>
      </c>
      <c r="B3400" s="124"/>
      <c r="C3400" s="125" t="s">
        <v>722</v>
      </c>
      <c r="D3400" s="119">
        <v>43168</v>
      </c>
      <c r="E3400" s="120" t="s">
        <v>7590</v>
      </c>
      <c r="F3400" s="120" t="s">
        <v>11</v>
      </c>
      <c r="G3400" s="120">
        <v>915508</v>
      </c>
      <c r="H3400" s="124"/>
      <c r="I3400" s="128" t="s">
        <v>7591</v>
      </c>
      <c r="J3400" s="124"/>
      <c r="K3400" s="124"/>
      <c r="L3400" s="124"/>
      <c r="M3400" s="124"/>
      <c r="N3400" s="213">
        <v>50</v>
      </c>
      <c r="O3400" s="213">
        <v>0</v>
      </c>
      <c r="P3400" s="124" t="s">
        <v>1315</v>
      </c>
    </row>
    <row r="3401" spans="1:16" ht="76.5">
      <c r="A3401" s="266">
        <v>117</v>
      </c>
      <c r="B3401" s="124"/>
      <c r="C3401" s="125" t="s">
        <v>722</v>
      </c>
      <c r="D3401" s="119">
        <v>43168</v>
      </c>
      <c r="E3401" s="120" t="s">
        <v>7592</v>
      </c>
      <c r="F3401" s="120" t="s">
        <v>11</v>
      </c>
      <c r="G3401" s="120">
        <v>915509</v>
      </c>
      <c r="H3401" s="124"/>
      <c r="I3401" s="128" t="s">
        <v>7593</v>
      </c>
      <c r="J3401" s="124"/>
      <c r="K3401" s="124"/>
      <c r="L3401" s="124"/>
      <c r="M3401" s="124"/>
      <c r="N3401" s="213">
        <v>50</v>
      </c>
      <c r="O3401" s="213">
        <v>0</v>
      </c>
      <c r="P3401" s="124" t="s">
        <v>1315</v>
      </c>
    </row>
    <row r="3402" spans="1:16" ht="51">
      <c r="A3402" s="266">
        <v>117</v>
      </c>
      <c r="B3402" s="124"/>
      <c r="C3402" s="125" t="s">
        <v>722</v>
      </c>
      <c r="D3402" s="119">
        <v>43168</v>
      </c>
      <c r="E3402" s="120" t="s">
        <v>7594</v>
      </c>
      <c r="F3402" s="120" t="s">
        <v>11</v>
      </c>
      <c r="G3402" s="120">
        <v>915524</v>
      </c>
      <c r="H3402" s="124"/>
      <c r="I3402" s="128" t="s">
        <v>7595</v>
      </c>
      <c r="J3402" s="124"/>
      <c r="K3402" s="124"/>
      <c r="L3402" s="124"/>
      <c r="M3402" s="124"/>
      <c r="N3402" s="213">
        <v>50</v>
      </c>
      <c r="O3402" s="213">
        <v>0</v>
      </c>
      <c r="P3402" s="124" t="s">
        <v>1315</v>
      </c>
    </row>
    <row r="3403" spans="1:16" ht="51">
      <c r="A3403" s="266">
        <v>513</v>
      </c>
      <c r="B3403" s="124"/>
      <c r="C3403" s="125" t="s">
        <v>201</v>
      </c>
      <c r="D3403" s="119">
        <v>43168</v>
      </c>
      <c r="E3403" s="120" t="s">
        <v>7596</v>
      </c>
      <c r="F3403" s="120" t="s">
        <v>11</v>
      </c>
      <c r="G3403" s="120">
        <v>915526</v>
      </c>
      <c r="H3403" s="124"/>
      <c r="I3403" s="128" t="s">
        <v>7597</v>
      </c>
      <c r="J3403" s="124"/>
      <c r="K3403" s="124"/>
      <c r="L3403" s="124"/>
      <c r="M3403" s="124"/>
      <c r="N3403" s="213">
        <v>50</v>
      </c>
      <c r="O3403" s="213">
        <v>0</v>
      </c>
      <c r="P3403" s="124" t="s">
        <v>1315</v>
      </c>
    </row>
    <row r="3404" spans="1:16" ht="63.75">
      <c r="A3404" s="266">
        <v>513</v>
      </c>
      <c r="B3404" s="124"/>
      <c r="C3404" s="125" t="s">
        <v>201</v>
      </c>
      <c r="D3404" s="119">
        <v>43168</v>
      </c>
      <c r="E3404" s="120" t="s">
        <v>7598</v>
      </c>
      <c r="F3404" s="120" t="s">
        <v>15</v>
      </c>
      <c r="G3404" s="120">
        <v>682715</v>
      </c>
      <c r="H3404" s="124"/>
      <c r="I3404" s="128" t="s">
        <v>7599</v>
      </c>
      <c r="J3404" s="124"/>
      <c r="K3404" s="124"/>
      <c r="L3404" s="124"/>
      <c r="M3404" s="124"/>
      <c r="N3404" s="213">
        <v>50</v>
      </c>
      <c r="O3404" s="213">
        <v>0</v>
      </c>
      <c r="P3404" s="124" t="s">
        <v>1315</v>
      </c>
    </row>
    <row r="3405" spans="1:16" ht="51">
      <c r="A3405" s="266">
        <v>513</v>
      </c>
      <c r="B3405" s="124"/>
      <c r="C3405" s="125" t="s">
        <v>201</v>
      </c>
      <c r="D3405" s="119">
        <v>43168</v>
      </c>
      <c r="E3405" s="120" t="s">
        <v>7600</v>
      </c>
      <c r="F3405" s="120" t="s">
        <v>15</v>
      </c>
      <c r="G3405" s="120">
        <v>682718</v>
      </c>
      <c r="H3405" s="124"/>
      <c r="I3405" s="128" t="s">
        <v>7601</v>
      </c>
      <c r="J3405" s="124"/>
      <c r="K3405" s="124"/>
      <c r="L3405" s="124"/>
      <c r="M3405" s="124"/>
      <c r="N3405" s="213">
        <v>50</v>
      </c>
      <c r="O3405" s="213">
        <v>0</v>
      </c>
      <c r="P3405" s="124" t="s">
        <v>1315</v>
      </c>
    </row>
    <row r="3406" spans="1:16" ht="63.75">
      <c r="A3406" s="266">
        <v>513</v>
      </c>
      <c r="B3406" s="124"/>
      <c r="C3406" s="125" t="s">
        <v>201</v>
      </c>
      <c r="D3406" s="119">
        <v>43168</v>
      </c>
      <c r="E3406" s="120" t="s">
        <v>7602</v>
      </c>
      <c r="F3406" s="120" t="s">
        <v>15</v>
      </c>
      <c r="G3406" s="120">
        <v>682722</v>
      </c>
      <c r="H3406" s="124"/>
      <c r="I3406" s="128" t="s">
        <v>7603</v>
      </c>
      <c r="J3406" s="124"/>
      <c r="K3406" s="124"/>
      <c r="L3406" s="124"/>
      <c r="M3406" s="124"/>
      <c r="N3406" s="213">
        <v>50</v>
      </c>
      <c r="O3406" s="213">
        <v>0</v>
      </c>
      <c r="P3406" s="124" t="s">
        <v>1315</v>
      </c>
    </row>
    <row r="3407" spans="1:16" ht="63.75">
      <c r="A3407" s="266">
        <v>513</v>
      </c>
      <c r="B3407" s="124"/>
      <c r="C3407" s="125" t="s">
        <v>201</v>
      </c>
      <c r="D3407" s="119">
        <v>43168</v>
      </c>
      <c r="E3407" s="120" t="s">
        <v>7604</v>
      </c>
      <c r="F3407" s="120" t="s">
        <v>15</v>
      </c>
      <c r="G3407" s="120">
        <v>682724</v>
      </c>
      <c r="H3407" s="124"/>
      <c r="I3407" s="128" t="s">
        <v>2748</v>
      </c>
      <c r="J3407" s="124"/>
      <c r="K3407" s="124"/>
      <c r="L3407" s="124"/>
      <c r="M3407" s="124"/>
      <c r="N3407" s="213">
        <v>50</v>
      </c>
      <c r="O3407" s="213">
        <v>0</v>
      </c>
      <c r="P3407" s="124" t="s">
        <v>1315</v>
      </c>
    </row>
    <row r="3408" spans="1:16" ht="63.75">
      <c r="A3408" s="266">
        <v>513</v>
      </c>
      <c r="B3408" s="124"/>
      <c r="C3408" s="125" t="s">
        <v>201</v>
      </c>
      <c r="D3408" s="119">
        <v>43168</v>
      </c>
      <c r="E3408" s="120" t="s">
        <v>7605</v>
      </c>
      <c r="F3408" s="120" t="s">
        <v>15</v>
      </c>
      <c r="G3408" s="120">
        <v>682726</v>
      </c>
      <c r="H3408" s="124"/>
      <c r="I3408" s="128" t="s">
        <v>7606</v>
      </c>
      <c r="J3408" s="124"/>
      <c r="K3408" s="124"/>
      <c r="L3408" s="124"/>
      <c r="M3408" s="124"/>
      <c r="N3408" s="213">
        <v>50</v>
      </c>
      <c r="O3408" s="213">
        <v>0</v>
      </c>
      <c r="P3408" s="124" t="s">
        <v>1315</v>
      </c>
    </row>
    <row r="3409" spans="1:16" ht="51">
      <c r="A3409" s="266">
        <v>513</v>
      </c>
      <c r="B3409" s="124"/>
      <c r="C3409" s="125" t="s">
        <v>201</v>
      </c>
      <c r="D3409" s="119">
        <v>43168</v>
      </c>
      <c r="E3409" s="120" t="s">
        <v>7607</v>
      </c>
      <c r="F3409" s="120" t="s">
        <v>15</v>
      </c>
      <c r="G3409" s="120">
        <v>682728</v>
      </c>
      <c r="H3409" s="124"/>
      <c r="I3409" s="128" t="s">
        <v>7608</v>
      </c>
      <c r="J3409" s="124"/>
      <c r="K3409" s="124"/>
      <c r="L3409" s="124"/>
      <c r="M3409" s="124"/>
      <c r="N3409" s="213">
        <v>50</v>
      </c>
      <c r="O3409" s="213">
        <v>0</v>
      </c>
      <c r="P3409" s="124" t="s">
        <v>1315</v>
      </c>
    </row>
    <row r="3410" spans="1:16" ht="51">
      <c r="A3410" s="266">
        <v>513</v>
      </c>
      <c r="B3410" s="124"/>
      <c r="C3410" s="125" t="s">
        <v>201</v>
      </c>
      <c r="D3410" s="119">
        <v>43168</v>
      </c>
      <c r="E3410" s="120" t="s">
        <v>7609</v>
      </c>
      <c r="F3410" s="120" t="s">
        <v>15</v>
      </c>
      <c r="G3410" s="120">
        <v>682864</v>
      </c>
      <c r="H3410" s="124"/>
      <c r="I3410" s="128" t="s">
        <v>7610</v>
      </c>
      <c r="J3410" s="124"/>
      <c r="K3410" s="124"/>
      <c r="L3410" s="124"/>
      <c r="M3410" s="124"/>
      <c r="N3410" s="213">
        <v>50</v>
      </c>
      <c r="O3410" s="213">
        <v>0</v>
      </c>
      <c r="P3410" s="124" t="s">
        <v>1315</v>
      </c>
    </row>
    <row r="3411" spans="1:16" ht="76.5">
      <c r="A3411" s="266">
        <v>20</v>
      </c>
      <c r="B3411" s="124"/>
      <c r="C3411" s="125" t="s">
        <v>693</v>
      </c>
      <c r="D3411" s="119">
        <v>43168</v>
      </c>
      <c r="E3411" s="120" t="s">
        <v>7611</v>
      </c>
      <c r="F3411" s="120" t="s">
        <v>15</v>
      </c>
      <c r="G3411" s="120">
        <v>4492</v>
      </c>
      <c r="H3411" s="124"/>
      <c r="I3411" s="128" t="s">
        <v>7612</v>
      </c>
      <c r="J3411" s="124"/>
      <c r="K3411" s="124"/>
      <c r="L3411" s="124"/>
      <c r="M3411" s="124"/>
      <c r="N3411" s="213">
        <v>797.05</v>
      </c>
      <c r="O3411" s="213">
        <v>0</v>
      </c>
      <c r="P3411" s="124" t="s">
        <v>1315</v>
      </c>
    </row>
    <row r="3412" spans="1:16" ht="76.5">
      <c r="A3412" s="266">
        <v>513</v>
      </c>
      <c r="B3412" s="124"/>
      <c r="C3412" s="125" t="s">
        <v>201</v>
      </c>
      <c r="D3412" s="119">
        <v>43168</v>
      </c>
      <c r="E3412" s="120" t="s">
        <v>7613</v>
      </c>
      <c r="F3412" s="120" t="s">
        <v>15</v>
      </c>
      <c r="G3412" s="120">
        <v>4503</v>
      </c>
      <c r="H3412" s="124"/>
      <c r="I3412" s="128" t="s">
        <v>7614</v>
      </c>
      <c r="J3412" s="124"/>
      <c r="K3412" s="124"/>
      <c r="L3412" s="124"/>
      <c r="M3412" s="124"/>
      <c r="N3412" s="213">
        <v>6158.28</v>
      </c>
      <c r="O3412" s="213">
        <v>0</v>
      </c>
      <c r="P3412" s="124" t="s">
        <v>1315</v>
      </c>
    </row>
    <row r="3413" spans="1:16" ht="63.75">
      <c r="A3413" s="266">
        <v>10</v>
      </c>
      <c r="B3413" s="124"/>
      <c r="C3413" s="125" t="s">
        <v>690</v>
      </c>
      <c r="D3413" s="119">
        <v>43171</v>
      </c>
      <c r="E3413" s="120" t="s">
        <v>7615</v>
      </c>
      <c r="F3413" s="120" t="s">
        <v>6</v>
      </c>
      <c r="G3413" s="120">
        <v>684093</v>
      </c>
      <c r="H3413" s="124"/>
      <c r="I3413" s="128" t="s">
        <v>7616</v>
      </c>
      <c r="J3413" s="124"/>
      <c r="K3413" s="124"/>
      <c r="L3413" s="124"/>
      <c r="M3413" s="124"/>
      <c r="N3413" s="213">
        <v>0</v>
      </c>
      <c r="O3413" s="213">
        <v>12102.41</v>
      </c>
      <c r="P3413" s="124" t="s">
        <v>1315</v>
      </c>
    </row>
    <row r="3414" spans="1:16" ht="89.25">
      <c r="A3414" s="266">
        <v>292</v>
      </c>
      <c r="B3414" s="124"/>
      <c r="C3414" s="125" t="s">
        <v>152</v>
      </c>
      <c r="D3414" s="119">
        <v>43171</v>
      </c>
      <c r="E3414" s="120" t="s">
        <v>7617</v>
      </c>
      <c r="F3414" s="120" t="s">
        <v>1316</v>
      </c>
      <c r="G3414" s="120">
        <v>16908212</v>
      </c>
      <c r="H3414" s="124"/>
      <c r="I3414" s="128" t="s">
        <v>7618</v>
      </c>
      <c r="J3414" s="124"/>
      <c r="K3414" s="124"/>
      <c r="L3414" s="124"/>
      <c r="M3414" s="124"/>
      <c r="N3414" s="213">
        <v>0</v>
      </c>
      <c r="O3414" s="213">
        <v>4000</v>
      </c>
      <c r="P3414" s="124" t="s">
        <v>1315</v>
      </c>
    </row>
    <row r="3415" spans="1:16" ht="51">
      <c r="A3415" s="266" t="s">
        <v>620</v>
      </c>
      <c r="B3415" s="124"/>
      <c r="C3415" s="125" t="s">
        <v>714</v>
      </c>
      <c r="D3415" s="119">
        <v>43171</v>
      </c>
      <c r="E3415" s="120" t="s">
        <v>7619</v>
      </c>
      <c r="F3415" s="120" t="s">
        <v>1316</v>
      </c>
      <c r="G3415" s="120">
        <v>16878763</v>
      </c>
      <c r="H3415" s="124"/>
      <c r="I3415" s="128" t="s">
        <v>7620</v>
      </c>
      <c r="J3415" s="124"/>
      <c r="K3415" s="124"/>
      <c r="L3415" s="124"/>
      <c r="M3415" s="124"/>
      <c r="N3415" s="213">
        <v>0</v>
      </c>
      <c r="O3415" s="213">
        <v>925.27</v>
      </c>
      <c r="P3415" s="124" t="s">
        <v>1315</v>
      </c>
    </row>
    <row r="3416" spans="1:16" ht="76.5">
      <c r="A3416" s="266">
        <v>573</v>
      </c>
      <c r="B3416" s="124"/>
      <c r="C3416" s="125" t="s">
        <v>849</v>
      </c>
      <c r="D3416" s="119">
        <v>43171</v>
      </c>
      <c r="E3416" s="120" t="s">
        <v>7621</v>
      </c>
      <c r="F3416" s="120" t="s">
        <v>6</v>
      </c>
      <c r="G3416" s="120">
        <v>950669</v>
      </c>
      <c r="H3416" s="124"/>
      <c r="I3416" s="128" t="s">
        <v>7622</v>
      </c>
      <c r="J3416" s="124"/>
      <c r="K3416" s="124"/>
      <c r="L3416" s="124"/>
      <c r="M3416" s="124"/>
      <c r="N3416" s="213">
        <v>0</v>
      </c>
      <c r="O3416" s="213">
        <v>2516681.87</v>
      </c>
      <c r="P3416" s="124" t="s">
        <v>1315</v>
      </c>
    </row>
    <row r="3417" spans="1:16" ht="51">
      <c r="A3417" s="266">
        <v>290</v>
      </c>
      <c r="B3417" s="124"/>
      <c r="C3417" s="125" t="s">
        <v>793</v>
      </c>
      <c r="D3417" s="119">
        <v>43171</v>
      </c>
      <c r="E3417" s="120" t="s">
        <v>7623</v>
      </c>
      <c r="F3417" s="120" t="s">
        <v>1316</v>
      </c>
      <c r="G3417" s="120">
        <v>16925510</v>
      </c>
      <c r="H3417" s="124"/>
      <c r="I3417" s="128" t="s">
        <v>7624</v>
      </c>
      <c r="J3417" s="124"/>
      <c r="K3417" s="124"/>
      <c r="L3417" s="124"/>
      <c r="M3417" s="124"/>
      <c r="N3417" s="213">
        <v>738737.68</v>
      </c>
      <c r="O3417" s="213">
        <v>0</v>
      </c>
      <c r="P3417" s="124" t="s">
        <v>1315</v>
      </c>
    </row>
    <row r="3418" spans="1:16" ht="63.75">
      <c r="A3418" s="266">
        <v>513</v>
      </c>
      <c r="B3418" s="124"/>
      <c r="C3418" s="125" t="s">
        <v>201</v>
      </c>
      <c r="D3418" s="119">
        <v>43171</v>
      </c>
      <c r="E3418" s="120" t="s">
        <v>7625</v>
      </c>
      <c r="F3418" s="120" t="s">
        <v>11</v>
      </c>
      <c r="G3418" s="120">
        <v>915649</v>
      </c>
      <c r="H3418" s="124"/>
      <c r="I3418" s="128" t="s">
        <v>7626</v>
      </c>
      <c r="J3418" s="124"/>
      <c r="K3418" s="124"/>
      <c r="L3418" s="124"/>
      <c r="M3418" s="124"/>
      <c r="N3418" s="213">
        <v>1019.11</v>
      </c>
      <c r="O3418" s="213">
        <v>0</v>
      </c>
      <c r="P3418" s="124" t="s">
        <v>1315</v>
      </c>
    </row>
    <row r="3419" spans="1:16" ht="51">
      <c r="A3419" s="266">
        <v>117</v>
      </c>
      <c r="B3419" s="124"/>
      <c r="C3419" s="125" t="s">
        <v>722</v>
      </c>
      <c r="D3419" s="119">
        <v>43171</v>
      </c>
      <c r="E3419" s="120" t="s">
        <v>7627</v>
      </c>
      <c r="F3419" s="120" t="s">
        <v>11</v>
      </c>
      <c r="G3419" s="120">
        <v>915827</v>
      </c>
      <c r="H3419" s="124"/>
      <c r="I3419" s="128" t="s">
        <v>7628</v>
      </c>
      <c r="J3419" s="124"/>
      <c r="K3419" s="124"/>
      <c r="L3419" s="124"/>
      <c r="M3419" s="124"/>
      <c r="N3419" s="213">
        <v>50</v>
      </c>
      <c r="O3419" s="213">
        <v>0</v>
      </c>
      <c r="P3419" s="124" t="s">
        <v>1315</v>
      </c>
    </row>
    <row r="3420" spans="1:16" ht="89.25">
      <c r="A3420" s="266" t="s">
        <v>622</v>
      </c>
      <c r="B3420" s="124"/>
      <c r="C3420" s="125" t="s">
        <v>715</v>
      </c>
      <c r="D3420" s="119">
        <v>43171</v>
      </c>
      <c r="E3420" s="120" t="s">
        <v>7629</v>
      </c>
      <c r="F3420" s="120" t="s">
        <v>11</v>
      </c>
      <c r="G3420" s="120">
        <v>915831</v>
      </c>
      <c r="H3420" s="124"/>
      <c r="I3420" s="128" t="s">
        <v>7630</v>
      </c>
      <c r="J3420" s="124"/>
      <c r="K3420" s="124"/>
      <c r="L3420" s="124"/>
      <c r="M3420" s="124"/>
      <c r="N3420" s="213">
        <v>50</v>
      </c>
      <c r="O3420" s="213">
        <v>0</v>
      </c>
      <c r="P3420" s="124" t="s">
        <v>1315</v>
      </c>
    </row>
    <row r="3421" spans="1:16" ht="102">
      <c r="A3421" s="266">
        <v>222</v>
      </c>
      <c r="B3421" s="124"/>
      <c r="C3421" s="125" t="s">
        <v>764</v>
      </c>
      <c r="D3421" s="119">
        <v>43171</v>
      </c>
      <c r="E3421" s="120" t="s">
        <v>7631</v>
      </c>
      <c r="F3421" s="120" t="s">
        <v>1257</v>
      </c>
      <c r="G3421" s="120">
        <v>4479</v>
      </c>
      <c r="H3421" s="124"/>
      <c r="I3421" s="128" t="s">
        <v>7632</v>
      </c>
      <c r="J3421" s="124"/>
      <c r="K3421" s="124"/>
      <c r="L3421" s="124"/>
      <c r="M3421" s="124"/>
      <c r="N3421" s="213">
        <v>445.05</v>
      </c>
      <c r="O3421" s="213">
        <v>0</v>
      </c>
      <c r="P3421" s="124" t="s">
        <v>1315</v>
      </c>
    </row>
    <row r="3422" spans="1:16" ht="102">
      <c r="A3422" s="266">
        <v>222</v>
      </c>
      <c r="B3422" s="124"/>
      <c r="C3422" s="125" t="s">
        <v>764</v>
      </c>
      <c r="D3422" s="119">
        <v>43171</v>
      </c>
      <c r="E3422" s="120" t="s">
        <v>7633</v>
      </c>
      <c r="F3422" s="120" t="s">
        <v>15</v>
      </c>
      <c r="G3422" s="120">
        <v>4479</v>
      </c>
      <c r="H3422" s="124"/>
      <c r="I3422" s="128" t="s">
        <v>7634</v>
      </c>
      <c r="J3422" s="124"/>
      <c r="K3422" s="124"/>
      <c r="L3422" s="124"/>
      <c r="M3422" s="124"/>
      <c r="N3422" s="213">
        <v>290.31</v>
      </c>
      <c r="O3422" s="213">
        <v>0</v>
      </c>
      <c r="P3422" s="124" t="s">
        <v>1315</v>
      </c>
    </row>
    <row r="3423" spans="1:16" ht="51">
      <c r="A3423" s="266" t="s">
        <v>620</v>
      </c>
      <c r="B3423" s="124"/>
      <c r="C3423" s="125" t="s">
        <v>714</v>
      </c>
      <c r="D3423" s="119">
        <v>43171</v>
      </c>
      <c r="E3423" s="120" t="s">
        <v>7635</v>
      </c>
      <c r="F3423" s="120" t="s">
        <v>11</v>
      </c>
      <c r="G3423" s="120">
        <v>684077</v>
      </c>
      <c r="H3423" s="124"/>
      <c r="I3423" s="128" t="s">
        <v>7636</v>
      </c>
      <c r="J3423" s="124"/>
      <c r="K3423" s="124"/>
      <c r="L3423" s="124"/>
      <c r="M3423" s="124"/>
      <c r="N3423" s="213">
        <v>473.06</v>
      </c>
      <c r="O3423" s="213">
        <v>0</v>
      </c>
      <c r="P3423" s="124" t="s">
        <v>1315</v>
      </c>
    </row>
    <row r="3424" spans="1:16" ht="89.25">
      <c r="A3424" s="266">
        <v>25</v>
      </c>
      <c r="B3424" s="124"/>
      <c r="C3424" s="125" t="s">
        <v>694</v>
      </c>
      <c r="D3424" s="119">
        <v>43171</v>
      </c>
      <c r="E3424" s="120" t="s">
        <v>7637</v>
      </c>
      <c r="F3424" s="120" t="s">
        <v>15</v>
      </c>
      <c r="G3424" s="120">
        <v>4507</v>
      </c>
      <c r="H3424" s="124"/>
      <c r="I3424" s="128" t="s">
        <v>7638</v>
      </c>
      <c r="J3424" s="124"/>
      <c r="K3424" s="124"/>
      <c r="L3424" s="124"/>
      <c r="M3424" s="124"/>
      <c r="N3424" s="213">
        <v>50</v>
      </c>
      <c r="O3424" s="213">
        <v>0</v>
      </c>
      <c r="P3424" s="124" t="s">
        <v>1315</v>
      </c>
    </row>
    <row r="3425" spans="1:16" ht="89.25">
      <c r="A3425" s="266">
        <v>25</v>
      </c>
      <c r="B3425" s="124"/>
      <c r="C3425" s="125" t="s">
        <v>694</v>
      </c>
      <c r="D3425" s="119">
        <v>43171</v>
      </c>
      <c r="E3425" s="120" t="s">
        <v>7639</v>
      </c>
      <c r="F3425" s="120" t="s">
        <v>15</v>
      </c>
      <c r="G3425" s="120">
        <v>4508</v>
      </c>
      <c r="H3425" s="124"/>
      <c r="I3425" s="128" t="s">
        <v>7640</v>
      </c>
      <c r="J3425" s="124"/>
      <c r="K3425" s="124"/>
      <c r="L3425" s="124"/>
      <c r="M3425" s="124"/>
      <c r="N3425" s="213">
        <v>3357</v>
      </c>
      <c r="O3425" s="213">
        <v>0</v>
      </c>
      <c r="P3425" s="124" t="s">
        <v>1315</v>
      </c>
    </row>
    <row r="3426" spans="1:16" ht="89.25">
      <c r="A3426" s="266">
        <v>25</v>
      </c>
      <c r="B3426" s="124"/>
      <c r="C3426" s="125" t="s">
        <v>694</v>
      </c>
      <c r="D3426" s="119">
        <v>43171</v>
      </c>
      <c r="E3426" s="120" t="s">
        <v>7641</v>
      </c>
      <c r="F3426" s="120" t="s">
        <v>15</v>
      </c>
      <c r="G3426" s="120">
        <v>4509</v>
      </c>
      <c r="H3426" s="124"/>
      <c r="I3426" s="128" t="s">
        <v>7642</v>
      </c>
      <c r="J3426" s="124"/>
      <c r="K3426" s="124"/>
      <c r="L3426" s="124"/>
      <c r="M3426" s="124"/>
      <c r="N3426" s="213">
        <v>297.92</v>
      </c>
      <c r="O3426" s="213">
        <v>0</v>
      </c>
      <c r="P3426" s="124" t="s">
        <v>1315</v>
      </c>
    </row>
    <row r="3427" spans="1:16" ht="51">
      <c r="A3427" s="266">
        <v>513</v>
      </c>
      <c r="B3427" s="124"/>
      <c r="C3427" s="125" t="s">
        <v>201</v>
      </c>
      <c r="D3427" s="119">
        <v>43171</v>
      </c>
      <c r="E3427" s="120" t="s">
        <v>7643</v>
      </c>
      <c r="F3427" s="120" t="s">
        <v>15</v>
      </c>
      <c r="G3427" s="120">
        <v>684536</v>
      </c>
      <c r="H3427" s="124"/>
      <c r="I3427" s="128" t="s">
        <v>7644</v>
      </c>
      <c r="J3427" s="124"/>
      <c r="K3427" s="124"/>
      <c r="L3427" s="124"/>
      <c r="M3427" s="124"/>
      <c r="N3427" s="213">
        <v>50</v>
      </c>
      <c r="O3427" s="213">
        <v>0</v>
      </c>
      <c r="P3427" s="124" t="s">
        <v>1315</v>
      </c>
    </row>
    <row r="3428" spans="1:16" ht="51">
      <c r="A3428" s="266">
        <v>513</v>
      </c>
      <c r="B3428" s="124"/>
      <c r="C3428" s="125" t="s">
        <v>201</v>
      </c>
      <c r="D3428" s="119">
        <v>43171</v>
      </c>
      <c r="E3428" s="120" t="s">
        <v>7645</v>
      </c>
      <c r="F3428" s="120" t="s">
        <v>15</v>
      </c>
      <c r="G3428" s="120">
        <v>684546</v>
      </c>
      <c r="H3428" s="124"/>
      <c r="I3428" s="128" t="s">
        <v>7646</v>
      </c>
      <c r="J3428" s="124"/>
      <c r="K3428" s="124"/>
      <c r="L3428" s="124"/>
      <c r="M3428" s="124"/>
      <c r="N3428" s="213">
        <v>50</v>
      </c>
      <c r="O3428" s="213">
        <v>0</v>
      </c>
      <c r="P3428" s="124" t="s">
        <v>1315</v>
      </c>
    </row>
    <row r="3429" spans="1:16" ht="51">
      <c r="A3429" s="266">
        <v>513</v>
      </c>
      <c r="B3429" s="124"/>
      <c r="C3429" s="125" t="s">
        <v>201</v>
      </c>
      <c r="D3429" s="119">
        <v>43171</v>
      </c>
      <c r="E3429" s="120" t="s">
        <v>7647</v>
      </c>
      <c r="F3429" s="120" t="s">
        <v>15</v>
      </c>
      <c r="G3429" s="120">
        <v>684552</v>
      </c>
      <c r="H3429" s="124"/>
      <c r="I3429" s="128" t="s">
        <v>7648</v>
      </c>
      <c r="J3429" s="124"/>
      <c r="K3429" s="124"/>
      <c r="L3429" s="124"/>
      <c r="M3429" s="124"/>
      <c r="N3429" s="213">
        <v>50</v>
      </c>
      <c r="O3429" s="213">
        <v>0</v>
      </c>
      <c r="P3429" s="124" t="s">
        <v>1315</v>
      </c>
    </row>
    <row r="3430" spans="1:16" ht="76.5">
      <c r="A3430" s="266">
        <v>25</v>
      </c>
      <c r="B3430" s="124"/>
      <c r="C3430" s="125" t="s">
        <v>694</v>
      </c>
      <c r="D3430" s="119">
        <v>43171</v>
      </c>
      <c r="E3430" s="120" t="s">
        <v>7649</v>
      </c>
      <c r="F3430" s="120" t="s">
        <v>1316</v>
      </c>
      <c r="G3430" s="120">
        <v>16908524</v>
      </c>
      <c r="H3430" s="124"/>
      <c r="I3430" s="128" t="s">
        <v>7650</v>
      </c>
      <c r="J3430" s="124"/>
      <c r="K3430" s="124"/>
      <c r="L3430" s="124"/>
      <c r="M3430" s="124"/>
      <c r="N3430" s="213">
        <v>43625.15</v>
      </c>
      <c r="O3430" s="213">
        <v>0</v>
      </c>
      <c r="P3430" s="124" t="s">
        <v>1315</v>
      </c>
    </row>
    <row r="3431" spans="1:16" ht="76.5">
      <c r="A3431" s="266">
        <v>25</v>
      </c>
      <c r="B3431" s="124"/>
      <c r="C3431" s="125" t="s">
        <v>694</v>
      </c>
      <c r="D3431" s="119">
        <v>43171</v>
      </c>
      <c r="E3431" s="120" t="s">
        <v>7651</v>
      </c>
      <c r="F3431" s="120" t="s">
        <v>1316</v>
      </c>
      <c r="G3431" s="120">
        <v>16908522</v>
      </c>
      <c r="H3431" s="124"/>
      <c r="I3431" s="128" t="s">
        <v>7652</v>
      </c>
      <c r="J3431" s="124"/>
      <c r="K3431" s="124"/>
      <c r="L3431" s="124"/>
      <c r="M3431" s="124"/>
      <c r="N3431" s="213">
        <v>56702.92</v>
      </c>
      <c r="O3431" s="213">
        <v>0</v>
      </c>
      <c r="P3431" s="124" t="s">
        <v>1315</v>
      </c>
    </row>
    <row r="3432" spans="1:16" ht="76.5">
      <c r="A3432" s="266">
        <v>25</v>
      </c>
      <c r="B3432" s="124"/>
      <c r="C3432" s="125" t="s">
        <v>694</v>
      </c>
      <c r="D3432" s="119">
        <v>43171</v>
      </c>
      <c r="E3432" s="120" t="s">
        <v>7653</v>
      </c>
      <c r="F3432" s="120" t="s">
        <v>1316</v>
      </c>
      <c r="G3432" s="120">
        <v>16908525</v>
      </c>
      <c r="H3432" s="124"/>
      <c r="I3432" s="128" t="s">
        <v>7654</v>
      </c>
      <c r="J3432" s="124"/>
      <c r="K3432" s="124"/>
      <c r="L3432" s="124"/>
      <c r="M3432" s="124"/>
      <c r="N3432" s="213">
        <v>485670.37</v>
      </c>
      <c r="O3432" s="213">
        <v>0</v>
      </c>
      <c r="P3432" s="124" t="s">
        <v>1315</v>
      </c>
    </row>
    <row r="3433" spans="1:16" ht="76.5">
      <c r="A3433" s="266">
        <v>25</v>
      </c>
      <c r="B3433" s="124"/>
      <c r="C3433" s="125" t="s">
        <v>694</v>
      </c>
      <c r="D3433" s="119">
        <v>43171</v>
      </c>
      <c r="E3433" s="120" t="s">
        <v>7655</v>
      </c>
      <c r="F3433" s="120" t="s">
        <v>1316</v>
      </c>
      <c r="G3433" s="120">
        <v>16908523</v>
      </c>
      <c r="H3433" s="124"/>
      <c r="I3433" s="128" t="s">
        <v>7656</v>
      </c>
      <c r="J3433" s="124"/>
      <c r="K3433" s="124"/>
      <c r="L3433" s="124"/>
      <c r="M3433" s="124"/>
      <c r="N3433" s="213">
        <v>1141986.5</v>
      </c>
      <c r="O3433" s="213">
        <v>0</v>
      </c>
      <c r="P3433" s="124" t="s">
        <v>1315</v>
      </c>
    </row>
    <row r="3434" spans="1:16" ht="76.5">
      <c r="A3434" s="266">
        <v>25</v>
      </c>
      <c r="B3434" s="124"/>
      <c r="C3434" s="125" t="s">
        <v>694</v>
      </c>
      <c r="D3434" s="119">
        <v>43171</v>
      </c>
      <c r="E3434" s="120" t="s">
        <v>7657</v>
      </c>
      <c r="F3434" s="120" t="s">
        <v>1316</v>
      </c>
      <c r="G3434" s="120">
        <v>16911181</v>
      </c>
      <c r="H3434" s="124"/>
      <c r="I3434" s="128" t="s">
        <v>7658</v>
      </c>
      <c r="J3434" s="124"/>
      <c r="K3434" s="124"/>
      <c r="L3434" s="124"/>
      <c r="M3434" s="124"/>
      <c r="N3434" s="213">
        <v>3058.89</v>
      </c>
      <c r="O3434" s="213">
        <v>0</v>
      </c>
      <c r="P3434" s="124" t="s">
        <v>1315</v>
      </c>
    </row>
    <row r="3435" spans="1:16" ht="76.5">
      <c r="A3435" s="266">
        <v>25</v>
      </c>
      <c r="B3435" s="124"/>
      <c r="C3435" s="125" t="s">
        <v>694</v>
      </c>
      <c r="D3435" s="119">
        <v>43171</v>
      </c>
      <c r="E3435" s="120" t="s">
        <v>7659</v>
      </c>
      <c r="F3435" s="120" t="s">
        <v>1316</v>
      </c>
      <c r="G3435" s="120">
        <v>16911406</v>
      </c>
      <c r="H3435" s="124"/>
      <c r="I3435" s="128" t="s">
        <v>7660</v>
      </c>
      <c r="J3435" s="124"/>
      <c r="K3435" s="124"/>
      <c r="L3435" s="124"/>
      <c r="M3435" s="124"/>
      <c r="N3435" s="213">
        <v>271775.95</v>
      </c>
      <c r="O3435" s="213">
        <v>0</v>
      </c>
      <c r="P3435" s="124" t="s">
        <v>1315</v>
      </c>
    </row>
    <row r="3436" spans="1:16" ht="76.5">
      <c r="A3436" s="266">
        <v>25</v>
      </c>
      <c r="B3436" s="124"/>
      <c r="C3436" s="125" t="s">
        <v>694</v>
      </c>
      <c r="D3436" s="119">
        <v>43171</v>
      </c>
      <c r="E3436" s="120" t="s">
        <v>7661</v>
      </c>
      <c r="F3436" s="120" t="s">
        <v>1316</v>
      </c>
      <c r="G3436" s="120">
        <v>16911580</v>
      </c>
      <c r="H3436" s="124"/>
      <c r="I3436" s="128" t="s">
        <v>7662</v>
      </c>
      <c r="J3436" s="124"/>
      <c r="K3436" s="124"/>
      <c r="L3436" s="124"/>
      <c r="M3436" s="124"/>
      <c r="N3436" s="213">
        <v>59998.44</v>
      </c>
      <c r="O3436" s="213">
        <v>0</v>
      </c>
      <c r="P3436" s="124" t="s">
        <v>1315</v>
      </c>
    </row>
    <row r="3437" spans="1:16" ht="76.5">
      <c r="A3437" s="266">
        <v>25</v>
      </c>
      <c r="B3437" s="124"/>
      <c r="C3437" s="125" t="s">
        <v>694</v>
      </c>
      <c r="D3437" s="119">
        <v>43171</v>
      </c>
      <c r="E3437" s="120" t="s">
        <v>7663</v>
      </c>
      <c r="F3437" s="120" t="s">
        <v>1316</v>
      </c>
      <c r="G3437" s="120">
        <v>16908853</v>
      </c>
      <c r="H3437" s="124"/>
      <c r="I3437" s="128" t="s">
        <v>7664</v>
      </c>
      <c r="J3437" s="124"/>
      <c r="K3437" s="124"/>
      <c r="L3437" s="124"/>
      <c r="M3437" s="124"/>
      <c r="N3437" s="213">
        <v>128207.02</v>
      </c>
      <c r="O3437" s="213">
        <v>0</v>
      </c>
      <c r="P3437" s="124" t="s">
        <v>1315</v>
      </c>
    </row>
    <row r="3438" spans="1:16" ht="76.5">
      <c r="A3438" s="266">
        <v>25</v>
      </c>
      <c r="B3438" s="124"/>
      <c r="C3438" s="125" t="s">
        <v>694</v>
      </c>
      <c r="D3438" s="119">
        <v>43171</v>
      </c>
      <c r="E3438" s="120" t="s">
        <v>7665</v>
      </c>
      <c r="F3438" s="120" t="s">
        <v>1316</v>
      </c>
      <c r="G3438" s="120">
        <v>16908526</v>
      </c>
      <c r="H3438" s="124"/>
      <c r="I3438" s="128" t="s">
        <v>7666</v>
      </c>
      <c r="J3438" s="124"/>
      <c r="K3438" s="124"/>
      <c r="L3438" s="124"/>
      <c r="M3438" s="124"/>
      <c r="N3438" s="213">
        <v>160.51</v>
      </c>
      <c r="O3438" s="213">
        <v>0</v>
      </c>
      <c r="P3438" s="124" t="s">
        <v>1315</v>
      </c>
    </row>
    <row r="3439" spans="1:16" ht="76.5">
      <c r="A3439" s="266">
        <v>25</v>
      </c>
      <c r="B3439" s="124"/>
      <c r="C3439" s="125" t="s">
        <v>694</v>
      </c>
      <c r="D3439" s="119">
        <v>43171</v>
      </c>
      <c r="E3439" s="120" t="s">
        <v>7667</v>
      </c>
      <c r="F3439" s="120" t="s">
        <v>1316</v>
      </c>
      <c r="G3439" s="120">
        <v>16908517</v>
      </c>
      <c r="H3439" s="124"/>
      <c r="I3439" s="128" t="s">
        <v>7668</v>
      </c>
      <c r="J3439" s="124"/>
      <c r="K3439" s="124"/>
      <c r="L3439" s="124"/>
      <c r="M3439" s="124"/>
      <c r="N3439" s="213">
        <v>5636.23</v>
      </c>
      <c r="O3439" s="213">
        <v>0</v>
      </c>
      <c r="P3439" s="124" t="s">
        <v>1315</v>
      </c>
    </row>
    <row r="3440" spans="1:16" ht="76.5">
      <c r="A3440" s="266">
        <v>25</v>
      </c>
      <c r="B3440" s="124"/>
      <c r="C3440" s="125" t="s">
        <v>694</v>
      </c>
      <c r="D3440" s="119">
        <v>43171</v>
      </c>
      <c r="E3440" s="120" t="s">
        <v>7669</v>
      </c>
      <c r="F3440" s="120" t="s">
        <v>1316</v>
      </c>
      <c r="G3440" s="120">
        <v>16911179</v>
      </c>
      <c r="H3440" s="124"/>
      <c r="I3440" s="128" t="s">
        <v>3259</v>
      </c>
      <c r="J3440" s="124"/>
      <c r="K3440" s="124"/>
      <c r="L3440" s="124"/>
      <c r="M3440" s="124"/>
      <c r="N3440" s="213">
        <v>120540.3</v>
      </c>
      <c r="O3440" s="213">
        <v>0</v>
      </c>
      <c r="P3440" s="124" t="s">
        <v>1315</v>
      </c>
    </row>
    <row r="3441" spans="1:16" ht="76.5">
      <c r="A3441" s="266">
        <v>25</v>
      </c>
      <c r="B3441" s="124"/>
      <c r="C3441" s="125" t="s">
        <v>694</v>
      </c>
      <c r="D3441" s="119">
        <v>43171</v>
      </c>
      <c r="E3441" s="120" t="s">
        <v>7670</v>
      </c>
      <c r="F3441" s="120" t="s">
        <v>1316</v>
      </c>
      <c r="G3441" s="120">
        <v>16911163</v>
      </c>
      <c r="H3441" s="124"/>
      <c r="I3441" s="128" t="s">
        <v>7671</v>
      </c>
      <c r="J3441" s="124"/>
      <c r="K3441" s="124"/>
      <c r="L3441" s="124"/>
      <c r="M3441" s="124"/>
      <c r="N3441" s="213">
        <v>74457.899999999994</v>
      </c>
      <c r="O3441" s="213">
        <v>0</v>
      </c>
      <c r="P3441" s="124" t="s">
        <v>1315</v>
      </c>
    </row>
    <row r="3442" spans="1:16" ht="76.5">
      <c r="A3442" s="266">
        <v>25</v>
      </c>
      <c r="B3442" s="124"/>
      <c r="C3442" s="125" t="s">
        <v>694</v>
      </c>
      <c r="D3442" s="119">
        <v>43171</v>
      </c>
      <c r="E3442" s="120" t="s">
        <v>7672</v>
      </c>
      <c r="F3442" s="120" t="s">
        <v>1316</v>
      </c>
      <c r="G3442" s="120">
        <v>16911125</v>
      </c>
      <c r="H3442" s="124"/>
      <c r="I3442" s="128" t="s">
        <v>7673</v>
      </c>
      <c r="J3442" s="124"/>
      <c r="K3442" s="124"/>
      <c r="L3442" s="124"/>
      <c r="M3442" s="124"/>
      <c r="N3442" s="213">
        <v>299111.28999999998</v>
      </c>
      <c r="O3442" s="213">
        <v>0</v>
      </c>
      <c r="P3442" s="124" t="s">
        <v>1315</v>
      </c>
    </row>
    <row r="3443" spans="1:16" ht="76.5">
      <c r="A3443" s="266">
        <v>25</v>
      </c>
      <c r="B3443" s="124"/>
      <c r="C3443" s="125" t="s">
        <v>694</v>
      </c>
      <c r="D3443" s="119">
        <v>43171</v>
      </c>
      <c r="E3443" s="120" t="s">
        <v>7674</v>
      </c>
      <c r="F3443" s="120" t="s">
        <v>1316</v>
      </c>
      <c r="G3443" s="120">
        <v>16908484</v>
      </c>
      <c r="H3443" s="124"/>
      <c r="I3443" s="128" t="s">
        <v>7675</v>
      </c>
      <c r="J3443" s="124"/>
      <c r="K3443" s="124"/>
      <c r="L3443" s="124"/>
      <c r="M3443" s="124"/>
      <c r="N3443" s="213">
        <v>1427758.77</v>
      </c>
      <c r="O3443" s="213">
        <v>0</v>
      </c>
      <c r="P3443" s="124" t="s">
        <v>1315</v>
      </c>
    </row>
    <row r="3444" spans="1:16" ht="76.5">
      <c r="A3444" s="266">
        <v>25</v>
      </c>
      <c r="B3444" s="124"/>
      <c r="C3444" s="125" t="s">
        <v>694</v>
      </c>
      <c r="D3444" s="119">
        <v>43171</v>
      </c>
      <c r="E3444" s="120" t="s">
        <v>7676</v>
      </c>
      <c r="F3444" s="120" t="s">
        <v>1316</v>
      </c>
      <c r="G3444" s="120">
        <v>16908518</v>
      </c>
      <c r="H3444" s="124"/>
      <c r="I3444" s="128" t="s">
        <v>7677</v>
      </c>
      <c r="J3444" s="124"/>
      <c r="K3444" s="124"/>
      <c r="L3444" s="124"/>
      <c r="M3444" s="124"/>
      <c r="N3444" s="213">
        <v>43888.1</v>
      </c>
      <c r="O3444" s="213">
        <v>0</v>
      </c>
      <c r="P3444" s="124" t="s">
        <v>1315</v>
      </c>
    </row>
    <row r="3445" spans="1:16" ht="76.5">
      <c r="A3445" s="266">
        <v>25</v>
      </c>
      <c r="B3445" s="124"/>
      <c r="C3445" s="125" t="s">
        <v>694</v>
      </c>
      <c r="D3445" s="119">
        <v>43171</v>
      </c>
      <c r="E3445" s="120" t="s">
        <v>7678</v>
      </c>
      <c r="F3445" s="120" t="s">
        <v>1316</v>
      </c>
      <c r="G3445" s="120">
        <v>16908503</v>
      </c>
      <c r="H3445" s="124"/>
      <c r="I3445" s="128" t="s">
        <v>7679</v>
      </c>
      <c r="J3445" s="124"/>
      <c r="K3445" s="124"/>
      <c r="L3445" s="124"/>
      <c r="M3445" s="124"/>
      <c r="N3445" s="213">
        <v>710502.46</v>
      </c>
      <c r="O3445" s="213">
        <v>0</v>
      </c>
      <c r="P3445" s="124" t="s">
        <v>1315</v>
      </c>
    </row>
    <row r="3446" spans="1:16" ht="76.5">
      <c r="A3446" s="266">
        <v>25</v>
      </c>
      <c r="B3446" s="124"/>
      <c r="C3446" s="125" t="s">
        <v>694</v>
      </c>
      <c r="D3446" s="119">
        <v>43171</v>
      </c>
      <c r="E3446" s="120" t="s">
        <v>7680</v>
      </c>
      <c r="F3446" s="120" t="s">
        <v>1316</v>
      </c>
      <c r="G3446" s="120">
        <v>16908512</v>
      </c>
      <c r="H3446" s="124"/>
      <c r="I3446" s="128" t="s">
        <v>7681</v>
      </c>
      <c r="J3446" s="124"/>
      <c r="K3446" s="124"/>
      <c r="L3446" s="124"/>
      <c r="M3446" s="124"/>
      <c r="N3446" s="213">
        <v>484821.49</v>
      </c>
      <c r="O3446" s="213">
        <v>0</v>
      </c>
      <c r="P3446" s="124" t="s">
        <v>1315</v>
      </c>
    </row>
    <row r="3447" spans="1:16" ht="76.5">
      <c r="A3447" s="266">
        <v>25</v>
      </c>
      <c r="B3447" s="124"/>
      <c r="C3447" s="125" t="s">
        <v>694</v>
      </c>
      <c r="D3447" s="119">
        <v>43171</v>
      </c>
      <c r="E3447" s="120" t="s">
        <v>7682</v>
      </c>
      <c r="F3447" s="120" t="s">
        <v>1316</v>
      </c>
      <c r="G3447" s="120">
        <v>16908513</v>
      </c>
      <c r="H3447" s="124"/>
      <c r="I3447" s="128" t="s">
        <v>3255</v>
      </c>
      <c r="J3447" s="124"/>
      <c r="K3447" s="124"/>
      <c r="L3447" s="124"/>
      <c r="M3447" s="124"/>
      <c r="N3447" s="213">
        <v>609007.93999999994</v>
      </c>
      <c r="O3447" s="213">
        <v>0</v>
      </c>
      <c r="P3447" s="124" t="s">
        <v>1315</v>
      </c>
    </row>
    <row r="3448" spans="1:16" ht="51">
      <c r="A3448" s="266">
        <v>340</v>
      </c>
      <c r="B3448" s="124"/>
      <c r="C3448" s="125" t="s">
        <v>814</v>
      </c>
      <c r="D3448" s="119">
        <v>43172</v>
      </c>
      <c r="E3448" s="120" t="s">
        <v>7683</v>
      </c>
      <c r="F3448" s="120" t="s">
        <v>6</v>
      </c>
      <c r="G3448" s="120">
        <v>685164</v>
      </c>
      <c r="H3448" s="124"/>
      <c r="I3448" s="128" t="s">
        <v>7684</v>
      </c>
      <c r="J3448" s="124"/>
      <c r="K3448" s="124"/>
      <c r="L3448" s="124"/>
      <c r="M3448" s="124"/>
      <c r="N3448" s="213">
        <v>0</v>
      </c>
      <c r="O3448" s="213">
        <v>41592.18</v>
      </c>
      <c r="P3448" s="124" t="s">
        <v>1315</v>
      </c>
    </row>
    <row r="3449" spans="1:16" ht="51">
      <c r="A3449" s="266">
        <v>340</v>
      </c>
      <c r="B3449" s="124"/>
      <c r="C3449" s="125" t="s">
        <v>814</v>
      </c>
      <c r="D3449" s="119">
        <v>43172</v>
      </c>
      <c r="E3449" s="120" t="s">
        <v>7685</v>
      </c>
      <c r="F3449" s="120" t="s">
        <v>6</v>
      </c>
      <c r="G3449" s="120">
        <v>685166</v>
      </c>
      <c r="H3449" s="124"/>
      <c r="I3449" s="128" t="s">
        <v>7686</v>
      </c>
      <c r="J3449" s="124"/>
      <c r="K3449" s="124"/>
      <c r="L3449" s="124"/>
      <c r="M3449" s="124"/>
      <c r="N3449" s="213">
        <v>0</v>
      </c>
      <c r="O3449" s="213">
        <v>40233.9</v>
      </c>
      <c r="P3449" s="124" t="s">
        <v>1315</v>
      </c>
    </row>
    <row r="3450" spans="1:16" ht="63.75">
      <c r="A3450" s="266">
        <v>340</v>
      </c>
      <c r="B3450" s="124"/>
      <c r="C3450" s="125" t="s">
        <v>814</v>
      </c>
      <c r="D3450" s="119">
        <v>43172</v>
      </c>
      <c r="E3450" s="120" t="s">
        <v>7687</v>
      </c>
      <c r="F3450" s="120" t="s">
        <v>6</v>
      </c>
      <c r="G3450" s="120">
        <v>685170</v>
      </c>
      <c r="H3450" s="124"/>
      <c r="I3450" s="128" t="s">
        <v>7688</v>
      </c>
      <c r="J3450" s="124"/>
      <c r="K3450" s="124"/>
      <c r="L3450" s="124"/>
      <c r="M3450" s="124"/>
      <c r="N3450" s="213">
        <v>0</v>
      </c>
      <c r="O3450" s="213">
        <v>17739.96</v>
      </c>
      <c r="P3450" s="124" t="s">
        <v>1315</v>
      </c>
    </row>
    <row r="3451" spans="1:16" ht="63.75">
      <c r="A3451" s="266">
        <v>340</v>
      </c>
      <c r="B3451" s="124"/>
      <c r="C3451" s="125" t="s">
        <v>814</v>
      </c>
      <c r="D3451" s="119">
        <v>43172</v>
      </c>
      <c r="E3451" s="120" t="s">
        <v>7689</v>
      </c>
      <c r="F3451" s="120" t="s">
        <v>6</v>
      </c>
      <c r="G3451" s="120">
        <v>685172</v>
      </c>
      <c r="H3451" s="124"/>
      <c r="I3451" s="128" t="s">
        <v>7690</v>
      </c>
      <c r="J3451" s="124"/>
      <c r="K3451" s="124"/>
      <c r="L3451" s="124"/>
      <c r="M3451" s="124"/>
      <c r="N3451" s="213">
        <v>0</v>
      </c>
      <c r="O3451" s="213">
        <v>18563.16</v>
      </c>
      <c r="P3451" s="124" t="s">
        <v>1315</v>
      </c>
    </row>
    <row r="3452" spans="1:16" ht="63.75">
      <c r="A3452" s="266">
        <v>340</v>
      </c>
      <c r="B3452" s="124"/>
      <c r="C3452" s="125" t="s">
        <v>814</v>
      </c>
      <c r="D3452" s="119">
        <v>43172</v>
      </c>
      <c r="E3452" s="120" t="s">
        <v>7691</v>
      </c>
      <c r="F3452" s="120" t="s">
        <v>6</v>
      </c>
      <c r="G3452" s="120">
        <v>685176</v>
      </c>
      <c r="H3452" s="124"/>
      <c r="I3452" s="128" t="s">
        <v>7692</v>
      </c>
      <c r="J3452" s="124"/>
      <c r="K3452" s="124"/>
      <c r="L3452" s="124"/>
      <c r="M3452" s="124"/>
      <c r="N3452" s="213">
        <v>0</v>
      </c>
      <c r="O3452" s="213">
        <v>19695.060000000001</v>
      </c>
      <c r="P3452" s="124" t="s">
        <v>1315</v>
      </c>
    </row>
    <row r="3453" spans="1:16" ht="63.75">
      <c r="A3453" s="266">
        <v>10</v>
      </c>
      <c r="B3453" s="124"/>
      <c r="C3453" s="125" t="s">
        <v>690</v>
      </c>
      <c r="D3453" s="119">
        <v>43172</v>
      </c>
      <c r="E3453" s="120" t="s">
        <v>7693</v>
      </c>
      <c r="F3453" s="120" t="s">
        <v>6</v>
      </c>
      <c r="G3453" s="120">
        <v>685626</v>
      </c>
      <c r="H3453" s="124"/>
      <c r="I3453" s="128" t="s">
        <v>7694</v>
      </c>
      <c r="J3453" s="124"/>
      <c r="K3453" s="124"/>
      <c r="L3453" s="124"/>
      <c r="M3453" s="124"/>
      <c r="N3453" s="213">
        <v>0</v>
      </c>
      <c r="O3453" s="213">
        <v>27221.78</v>
      </c>
      <c r="P3453" s="124" t="s">
        <v>1315</v>
      </c>
    </row>
    <row r="3454" spans="1:16" ht="51">
      <c r="A3454" s="266">
        <v>291</v>
      </c>
      <c r="B3454" s="124"/>
      <c r="C3454" s="125" t="s">
        <v>794</v>
      </c>
      <c r="D3454" s="119">
        <v>43172</v>
      </c>
      <c r="E3454" s="120" t="s">
        <v>7695</v>
      </c>
      <c r="F3454" s="120" t="s">
        <v>6</v>
      </c>
      <c r="G3454" s="120">
        <v>950991</v>
      </c>
      <c r="H3454" s="124"/>
      <c r="I3454" s="128" t="s">
        <v>7696</v>
      </c>
      <c r="J3454" s="124"/>
      <c r="K3454" s="124"/>
      <c r="L3454" s="124"/>
      <c r="M3454" s="124"/>
      <c r="N3454" s="213">
        <v>0</v>
      </c>
      <c r="O3454" s="213">
        <v>11026</v>
      </c>
      <c r="P3454" s="124" t="s">
        <v>1315</v>
      </c>
    </row>
    <row r="3455" spans="1:16" ht="51">
      <c r="A3455" s="266">
        <v>340</v>
      </c>
      <c r="B3455" s="124"/>
      <c r="C3455" s="125" t="s">
        <v>814</v>
      </c>
      <c r="D3455" s="119">
        <v>43172</v>
      </c>
      <c r="E3455" s="120" t="s">
        <v>7697</v>
      </c>
      <c r="F3455" s="120" t="s">
        <v>6</v>
      </c>
      <c r="G3455" s="120">
        <v>951025</v>
      </c>
      <c r="H3455" s="124"/>
      <c r="I3455" s="128" t="s">
        <v>7698</v>
      </c>
      <c r="J3455" s="124"/>
      <c r="K3455" s="124"/>
      <c r="L3455" s="124"/>
      <c r="M3455" s="124"/>
      <c r="N3455" s="213">
        <v>0</v>
      </c>
      <c r="O3455" s="213">
        <v>480.56</v>
      </c>
      <c r="P3455" s="124" t="s">
        <v>1315</v>
      </c>
    </row>
    <row r="3456" spans="1:16" ht="76.5">
      <c r="A3456" s="266" t="s">
        <v>620</v>
      </c>
      <c r="B3456" s="124"/>
      <c r="C3456" s="125" t="s">
        <v>714</v>
      </c>
      <c r="D3456" s="119">
        <v>43172</v>
      </c>
      <c r="E3456" s="120" t="s">
        <v>7699</v>
      </c>
      <c r="F3456" s="120" t="s">
        <v>6</v>
      </c>
      <c r="G3456" s="120">
        <v>951270</v>
      </c>
      <c r="H3456" s="124"/>
      <c r="I3456" s="128" t="s">
        <v>7700</v>
      </c>
      <c r="J3456" s="124"/>
      <c r="K3456" s="124"/>
      <c r="L3456" s="124"/>
      <c r="M3456" s="124"/>
      <c r="N3456" s="213">
        <v>0</v>
      </c>
      <c r="O3456" s="213">
        <v>20000</v>
      </c>
      <c r="P3456" s="124" t="s">
        <v>1315</v>
      </c>
    </row>
    <row r="3457" spans="1:16" ht="89.25">
      <c r="A3457" s="266">
        <v>86</v>
      </c>
      <c r="B3457" s="124"/>
      <c r="C3457" s="125" t="s">
        <v>710</v>
      </c>
      <c r="D3457" s="119">
        <v>43172</v>
      </c>
      <c r="E3457" s="120" t="s">
        <v>7701</v>
      </c>
      <c r="F3457" s="120" t="s">
        <v>6</v>
      </c>
      <c r="G3457" s="120">
        <v>915933</v>
      </c>
      <c r="H3457" s="124"/>
      <c r="I3457" s="128" t="s">
        <v>7702</v>
      </c>
      <c r="J3457" s="124"/>
      <c r="K3457" s="124"/>
      <c r="L3457" s="124"/>
      <c r="M3457" s="124"/>
      <c r="N3457" s="213">
        <v>0</v>
      </c>
      <c r="O3457" s="213">
        <v>155256.16</v>
      </c>
      <c r="P3457" s="124" t="s">
        <v>1315</v>
      </c>
    </row>
    <row r="3458" spans="1:16" ht="63.75">
      <c r="A3458" s="266">
        <v>513</v>
      </c>
      <c r="B3458" s="124"/>
      <c r="C3458" s="125" t="s">
        <v>201</v>
      </c>
      <c r="D3458" s="119">
        <v>43172</v>
      </c>
      <c r="E3458" s="120" t="s">
        <v>7703</v>
      </c>
      <c r="F3458" s="120" t="s">
        <v>15</v>
      </c>
      <c r="G3458" s="120">
        <v>685163</v>
      </c>
      <c r="H3458" s="124"/>
      <c r="I3458" s="128" t="s">
        <v>7704</v>
      </c>
      <c r="J3458" s="124"/>
      <c r="K3458" s="124"/>
      <c r="L3458" s="124"/>
      <c r="M3458" s="124"/>
      <c r="N3458" s="213">
        <v>50</v>
      </c>
      <c r="O3458" s="213">
        <v>0</v>
      </c>
      <c r="P3458" s="124" t="s">
        <v>1315</v>
      </c>
    </row>
    <row r="3459" spans="1:16" ht="51">
      <c r="A3459" s="266">
        <v>340</v>
      </c>
      <c r="B3459" s="124"/>
      <c r="C3459" s="125" t="s">
        <v>814</v>
      </c>
      <c r="D3459" s="119">
        <v>43172</v>
      </c>
      <c r="E3459" s="120" t="s">
        <v>7705</v>
      </c>
      <c r="F3459" s="120" t="s">
        <v>15</v>
      </c>
      <c r="G3459" s="120">
        <v>685167</v>
      </c>
      <c r="H3459" s="124"/>
      <c r="I3459" s="128" t="s">
        <v>7706</v>
      </c>
      <c r="J3459" s="124"/>
      <c r="K3459" s="124"/>
      <c r="L3459" s="124"/>
      <c r="M3459" s="124"/>
      <c r="N3459" s="213">
        <v>50</v>
      </c>
      <c r="O3459" s="213">
        <v>0</v>
      </c>
      <c r="P3459" s="124" t="s">
        <v>1315</v>
      </c>
    </row>
    <row r="3460" spans="1:16" ht="51">
      <c r="A3460" s="266">
        <v>340</v>
      </c>
      <c r="B3460" s="124"/>
      <c r="C3460" s="125" t="s">
        <v>814</v>
      </c>
      <c r="D3460" s="119">
        <v>43172</v>
      </c>
      <c r="E3460" s="120" t="s">
        <v>7707</v>
      </c>
      <c r="F3460" s="120" t="s">
        <v>15</v>
      </c>
      <c r="G3460" s="120">
        <v>685171</v>
      </c>
      <c r="H3460" s="124"/>
      <c r="I3460" s="128" t="s">
        <v>7708</v>
      </c>
      <c r="J3460" s="124"/>
      <c r="K3460" s="124"/>
      <c r="L3460" s="124"/>
      <c r="M3460" s="124"/>
      <c r="N3460" s="213">
        <v>50</v>
      </c>
      <c r="O3460" s="213">
        <v>0</v>
      </c>
      <c r="P3460" s="124" t="s">
        <v>1315</v>
      </c>
    </row>
    <row r="3461" spans="1:16" ht="51">
      <c r="A3461" s="266">
        <v>340</v>
      </c>
      <c r="B3461" s="124"/>
      <c r="C3461" s="125" t="s">
        <v>814</v>
      </c>
      <c r="D3461" s="119">
        <v>43172</v>
      </c>
      <c r="E3461" s="120" t="s">
        <v>7709</v>
      </c>
      <c r="F3461" s="120" t="s">
        <v>15</v>
      </c>
      <c r="G3461" s="120">
        <v>685173</v>
      </c>
      <c r="H3461" s="124"/>
      <c r="I3461" s="128" t="s">
        <v>7710</v>
      </c>
      <c r="J3461" s="124"/>
      <c r="K3461" s="124"/>
      <c r="L3461" s="124"/>
      <c r="M3461" s="124"/>
      <c r="N3461" s="213">
        <v>50</v>
      </c>
      <c r="O3461" s="213">
        <v>0</v>
      </c>
      <c r="P3461" s="124" t="s">
        <v>1315</v>
      </c>
    </row>
    <row r="3462" spans="1:16" ht="51">
      <c r="A3462" s="266">
        <v>340</v>
      </c>
      <c r="B3462" s="124"/>
      <c r="C3462" s="125" t="s">
        <v>814</v>
      </c>
      <c r="D3462" s="119">
        <v>43172</v>
      </c>
      <c r="E3462" s="120" t="s">
        <v>7711</v>
      </c>
      <c r="F3462" s="120" t="s">
        <v>15</v>
      </c>
      <c r="G3462" s="120">
        <v>685177</v>
      </c>
      <c r="H3462" s="124"/>
      <c r="I3462" s="128" t="s">
        <v>7712</v>
      </c>
      <c r="J3462" s="124"/>
      <c r="K3462" s="124"/>
      <c r="L3462" s="124"/>
      <c r="M3462" s="124"/>
      <c r="N3462" s="213">
        <v>50</v>
      </c>
      <c r="O3462" s="213">
        <v>0</v>
      </c>
      <c r="P3462" s="124" t="s">
        <v>1315</v>
      </c>
    </row>
    <row r="3463" spans="1:16" ht="51">
      <c r="A3463" s="266">
        <v>513</v>
      </c>
      <c r="B3463" s="124"/>
      <c r="C3463" s="125" t="s">
        <v>201</v>
      </c>
      <c r="D3463" s="119">
        <v>43172</v>
      </c>
      <c r="E3463" s="120" t="s">
        <v>7713</v>
      </c>
      <c r="F3463" s="120" t="s">
        <v>13</v>
      </c>
      <c r="G3463" s="120">
        <v>10537</v>
      </c>
      <c r="H3463" s="124"/>
      <c r="I3463" s="128" t="s">
        <v>7714</v>
      </c>
      <c r="J3463" s="124"/>
      <c r="K3463" s="124"/>
      <c r="L3463" s="124"/>
      <c r="M3463" s="124"/>
      <c r="N3463" s="213">
        <v>143498.84</v>
      </c>
      <c r="O3463" s="213">
        <v>0</v>
      </c>
      <c r="P3463" s="124" t="s">
        <v>1315</v>
      </c>
    </row>
    <row r="3464" spans="1:16" ht="63.75">
      <c r="A3464" s="266">
        <v>513</v>
      </c>
      <c r="B3464" s="124"/>
      <c r="C3464" s="125" t="s">
        <v>201</v>
      </c>
      <c r="D3464" s="119">
        <v>43172</v>
      </c>
      <c r="E3464" s="120" t="s">
        <v>7715</v>
      </c>
      <c r="F3464" s="120" t="s">
        <v>11</v>
      </c>
      <c r="G3464" s="120">
        <v>10537</v>
      </c>
      <c r="H3464" s="124"/>
      <c r="I3464" s="128" t="s">
        <v>7716</v>
      </c>
      <c r="J3464" s="124"/>
      <c r="K3464" s="124"/>
      <c r="L3464" s="124"/>
      <c r="M3464" s="124"/>
      <c r="N3464" s="213">
        <v>368.99</v>
      </c>
      <c r="O3464" s="213">
        <v>0</v>
      </c>
      <c r="P3464" s="124" t="s">
        <v>1315</v>
      </c>
    </row>
    <row r="3465" spans="1:16" ht="89.25">
      <c r="A3465" s="266">
        <v>76</v>
      </c>
      <c r="B3465" s="124"/>
      <c r="C3465" s="125" t="s">
        <v>706</v>
      </c>
      <c r="D3465" s="119">
        <v>43172</v>
      </c>
      <c r="E3465" s="120" t="s">
        <v>7717</v>
      </c>
      <c r="F3465" s="120" t="s">
        <v>15</v>
      </c>
      <c r="G3465" s="120">
        <v>4510</v>
      </c>
      <c r="H3465" s="124"/>
      <c r="I3465" s="128" t="s">
        <v>7718</v>
      </c>
      <c r="J3465" s="124"/>
      <c r="K3465" s="124"/>
      <c r="L3465" s="124"/>
      <c r="M3465" s="124"/>
      <c r="N3465" s="213">
        <v>295.31</v>
      </c>
      <c r="O3465" s="213">
        <v>0</v>
      </c>
      <c r="P3465" s="124" t="s">
        <v>1315</v>
      </c>
    </row>
    <row r="3466" spans="1:16" ht="102">
      <c r="A3466" s="266">
        <v>513</v>
      </c>
      <c r="B3466" s="124"/>
      <c r="C3466" s="125" t="s">
        <v>201</v>
      </c>
      <c r="D3466" s="119">
        <v>43172</v>
      </c>
      <c r="E3466" s="120" t="s">
        <v>7719</v>
      </c>
      <c r="F3466" s="120" t="s">
        <v>15</v>
      </c>
      <c r="G3466" s="120">
        <v>4513</v>
      </c>
      <c r="H3466" s="124"/>
      <c r="I3466" s="128" t="s">
        <v>7720</v>
      </c>
      <c r="J3466" s="124"/>
      <c r="K3466" s="124"/>
      <c r="L3466" s="124"/>
      <c r="M3466" s="124"/>
      <c r="N3466" s="213">
        <v>306.77</v>
      </c>
      <c r="O3466" s="213">
        <v>0</v>
      </c>
      <c r="P3466" s="124" t="s">
        <v>1315</v>
      </c>
    </row>
    <row r="3467" spans="1:16" ht="63.75">
      <c r="A3467" s="266">
        <v>513</v>
      </c>
      <c r="B3467" s="124"/>
      <c r="C3467" s="125" t="s">
        <v>201</v>
      </c>
      <c r="D3467" s="119">
        <v>43172</v>
      </c>
      <c r="E3467" s="120" t="s">
        <v>7721</v>
      </c>
      <c r="F3467" s="120" t="s">
        <v>15</v>
      </c>
      <c r="G3467" s="120">
        <v>685742</v>
      </c>
      <c r="H3467" s="124"/>
      <c r="I3467" s="128" t="s">
        <v>7722</v>
      </c>
      <c r="J3467" s="124"/>
      <c r="K3467" s="124"/>
      <c r="L3467" s="124"/>
      <c r="M3467" s="124"/>
      <c r="N3467" s="213">
        <v>50</v>
      </c>
      <c r="O3467" s="213">
        <v>0</v>
      </c>
      <c r="P3467" s="124" t="s">
        <v>1315</v>
      </c>
    </row>
    <row r="3468" spans="1:16" ht="51">
      <c r="A3468" s="266">
        <v>513</v>
      </c>
      <c r="B3468" s="124"/>
      <c r="C3468" s="125" t="s">
        <v>201</v>
      </c>
      <c r="D3468" s="119">
        <v>43172</v>
      </c>
      <c r="E3468" s="120" t="s">
        <v>7723</v>
      </c>
      <c r="F3468" s="120" t="s">
        <v>15</v>
      </c>
      <c r="G3468" s="120">
        <v>685913</v>
      </c>
      <c r="H3468" s="124"/>
      <c r="I3468" s="128" t="s">
        <v>7724</v>
      </c>
      <c r="J3468" s="124"/>
      <c r="K3468" s="124"/>
      <c r="L3468" s="124"/>
      <c r="M3468" s="124"/>
      <c r="N3468" s="213">
        <v>50</v>
      </c>
      <c r="O3468" s="213">
        <v>0</v>
      </c>
      <c r="P3468" s="124" t="s">
        <v>1315</v>
      </c>
    </row>
    <row r="3469" spans="1:16" ht="51">
      <c r="A3469" s="266">
        <v>513</v>
      </c>
      <c r="B3469" s="124"/>
      <c r="C3469" s="125" t="s">
        <v>201</v>
      </c>
      <c r="D3469" s="119">
        <v>43172</v>
      </c>
      <c r="E3469" s="120" t="s">
        <v>7725</v>
      </c>
      <c r="F3469" s="120" t="s">
        <v>15</v>
      </c>
      <c r="G3469" s="120">
        <v>685915</v>
      </c>
      <c r="H3469" s="124"/>
      <c r="I3469" s="128" t="s">
        <v>7724</v>
      </c>
      <c r="J3469" s="124"/>
      <c r="K3469" s="124"/>
      <c r="L3469" s="124"/>
      <c r="M3469" s="124"/>
      <c r="N3469" s="213">
        <v>50</v>
      </c>
      <c r="O3469" s="213">
        <v>0</v>
      </c>
      <c r="P3469" s="124" t="s">
        <v>1315</v>
      </c>
    </row>
    <row r="3470" spans="1:16" ht="51">
      <c r="A3470" s="266">
        <v>513</v>
      </c>
      <c r="B3470" s="124"/>
      <c r="C3470" s="125" t="s">
        <v>201</v>
      </c>
      <c r="D3470" s="119">
        <v>43172</v>
      </c>
      <c r="E3470" s="120" t="s">
        <v>7726</v>
      </c>
      <c r="F3470" s="120" t="s">
        <v>15</v>
      </c>
      <c r="G3470" s="120">
        <v>685917</v>
      </c>
      <c r="H3470" s="124"/>
      <c r="I3470" s="128" t="s">
        <v>7724</v>
      </c>
      <c r="J3470" s="124"/>
      <c r="K3470" s="124"/>
      <c r="L3470" s="124"/>
      <c r="M3470" s="124"/>
      <c r="N3470" s="213">
        <v>50</v>
      </c>
      <c r="O3470" s="213">
        <v>0</v>
      </c>
      <c r="P3470" s="124" t="s">
        <v>1315</v>
      </c>
    </row>
    <row r="3471" spans="1:16" ht="76.5">
      <c r="A3471" s="266">
        <v>25</v>
      </c>
      <c r="B3471" s="124"/>
      <c r="C3471" s="125" t="s">
        <v>694</v>
      </c>
      <c r="D3471" s="119">
        <v>43172</v>
      </c>
      <c r="E3471" s="120" t="s">
        <v>7727</v>
      </c>
      <c r="F3471" s="120" t="s">
        <v>1316</v>
      </c>
      <c r="G3471" s="120">
        <v>16908483</v>
      </c>
      <c r="H3471" s="124"/>
      <c r="I3471" s="128" t="s">
        <v>7728</v>
      </c>
      <c r="J3471" s="124"/>
      <c r="K3471" s="124"/>
      <c r="L3471" s="124"/>
      <c r="M3471" s="124"/>
      <c r="N3471" s="213">
        <v>380865.76</v>
      </c>
      <c r="O3471" s="213">
        <v>0</v>
      </c>
      <c r="P3471" s="124" t="s">
        <v>1315</v>
      </c>
    </row>
    <row r="3472" spans="1:16" ht="63.75">
      <c r="A3472" s="266">
        <v>513</v>
      </c>
      <c r="B3472" s="124"/>
      <c r="C3472" s="125" t="s">
        <v>201</v>
      </c>
      <c r="D3472" s="119">
        <v>43172</v>
      </c>
      <c r="E3472" s="120" t="s">
        <v>7729</v>
      </c>
      <c r="F3472" s="120" t="s">
        <v>11</v>
      </c>
      <c r="G3472" s="120">
        <v>915926</v>
      </c>
      <c r="H3472" s="124"/>
      <c r="I3472" s="128" t="s">
        <v>7730</v>
      </c>
      <c r="J3472" s="124"/>
      <c r="K3472" s="124"/>
      <c r="L3472" s="124"/>
      <c r="M3472" s="124"/>
      <c r="N3472" s="213">
        <v>50</v>
      </c>
      <c r="O3472" s="213">
        <v>0</v>
      </c>
      <c r="P3472" s="124" t="s">
        <v>1315</v>
      </c>
    </row>
    <row r="3473" spans="1:16" ht="51">
      <c r="A3473" s="266">
        <v>117</v>
      </c>
      <c r="B3473" s="124"/>
      <c r="C3473" s="125" t="s">
        <v>722</v>
      </c>
      <c r="D3473" s="119">
        <v>43172</v>
      </c>
      <c r="E3473" s="120" t="s">
        <v>7731</v>
      </c>
      <c r="F3473" s="120" t="s">
        <v>11</v>
      </c>
      <c r="G3473" s="120">
        <v>915927</v>
      </c>
      <c r="H3473" s="124"/>
      <c r="I3473" s="128" t="s">
        <v>7732</v>
      </c>
      <c r="J3473" s="124"/>
      <c r="K3473" s="124"/>
      <c r="L3473" s="124"/>
      <c r="M3473" s="124"/>
      <c r="N3473" s="213">
        <v>50</v>
      </c>
      <c r="O3473" s="213">
        <v>0</v>
      </c>
      <c r="P3473" s="124" t="s">
        <v>1315</v>
      </c>
    </row>
    <row r="3474" spans="1:16" ht="51">
      <c r="A3474" s="266">
        <v>117</v>
      </c>
      <c r="B3474" s="124"/>
      <c r="C3474" s="125" t="s">
        <v>722</v>
      </c>
      <c r="D3474" s="119">
        <v>43172</v>
      </c>
      <c r="E3474" s="120" t="s">
        <v>7733</v>
      </c>
      <c r="F3474" s="120" t="s">
        <v>11</v>
      </c>
      <c r="G3474" s="120">
        <v>915928</v>
      </c>
      <c r="H3474" s="124"/>
      <c r="I3474" s="128" t="s">
        <v>7734</v>
      </c>
      <c r="J3474" s="124"/>
      <c r="K3474" s="124"/>
      <c r="L3474" s="124"/>
      <c r="M3474" s="124"/>
      <c r="N3474" s="213">
        <v>50</v>
      </c>
      <c r="O3474" s="213">
        <v>0</v>
      </c>
      <c r="P3474" s="124" t="s">
        <v>1315</v>
      </c>
    </row>
    <row r="3475" spans="1:16" ht="51">
      <c r="A3475" s="266">
        <v>117</v>
      </c>
      <c r="B3475" s="124"/>
      <c r="C3475" s="125" t="s">
        <v>722</v>
      </c>
      <c r="D3475" s="119">
        <v>43172</v>
      </c>
      <c r="E3475" s="120" t="s">
        <v>7735</v>
      </c>
      <c r="F3475" s="120" t="s">
        <v>11</v>
      </c>
      <c r="G3475" s="120">
        <v>915929</v>
      </c>
      <c r="H3475" s="124"/>
      <c r="I3475" s="128" t="s">
        <v>7736</v>
      </c>
      <c r="J3475" s="124"/>
      <c r="K3475" s="124"/>
      <c r="L3475" s="124"/>
      <c r="M3475" s="124"/>
      <c r="N3475" s="213">
        <v>50</v>
      </c>
      <c r="O3475" s="213">
        <v>0</v>
      </c>
      <c r="P3475" s="124" t="s">
        <v>1315</v>
      </c>
    </row>
    <row r="3476" spans="1:16" ht="51">
      <c r="A3476" s="266">
        <v>117</v>
      </c>
      <c r="B3476" s="124"/>
      <c r="C3476" s="125" t="s">
        <v>722</v>
      </c>
      <c r="D3476" s="119">
        <v>43172</v>
      </c>
      <c r="E3476" s="120" t="s">
        <v>7737</v>
      </c>
      <c r="F3476" s="120" t="s">
        <v>11</v>
      </c>
      <c r="G3476" s="120">
        <v>915938</v>
      </c>
      <c r="H3476" s="124"/>
      <c r="I3476" s="128" t="s">
        <v>7738</v>
      </c>
      <c r="J3476" s="124"/>
      <c r="K3476" s="124"/>
      <c r="L3476" s="124"/>
      <c r="M3476" s="124"/>
      <c r="N3476" s="213">
        <v>50</v>
      </c>
      <c r="O3476" s="213">
        <v>0</v>
      </c>
      <c r="P3476" s="124" t="s">
        <v>1315</v>
      </c>
    </row>
    <row r="3477" spans="1:16" ht="51">
      <c r="A3477" s="266">
        <v>340</v>
      </c>
      <c r="B3477" s="124"/>
      <c r="C3477" s="125" t="s">
        <v>814</v>
      </c>
      <c r="D3477" s="119">
        <v>43172</v>
      </c>
      <c r="E3477" s="120" t="s">
        <v>7739</v>
      </c>
      <c r="F3477" s="120" t="s">
        <v>15</v>
      </c>
      <c r="G3477" s="120">
        <v>685165</v>
      </c>
      <c r="H3477" s="124"/>
      <c r="I3477" s="128" t="s">
        <v>7740</v>
      </c>
      <c r="J3477" s="124"/>
      <c r="K3477" s="124"/>
      <c r="L3477" s="124"/>
      <c r="M3477" s="124"/>
      <c r="N3477" s="213">
        <v>50</v>
      </c>
      <c r="O3477" s="213">
        <v>0</v>
      </c>
      <c r="P3477" s="124" t="s">
        <v>1315</v>
      </c>
    </row>
    <row r="3478" spans="1:16" ht="63.75">
      <c r="A3478" s="266">
        <v>10</v>
      </c>
      <c r="B3478" s="124"/>
      <c r="C3478" s="125" t="s">
        <v>690</v>
      </c>
      <c r="D3478" s="119">
        <v>43173</v>
      </c>
      <c r="E3478" s="120" t="s">
        <v>7741</v>
      </c>
      <c r="F3478" s="120" t="s">
        <v>6</v>
      </c>
      <c r="G3478" s="120">
        <v>687125</v>
      </c>
      <c r="H3478" s="124"/>
      <c r="I3478" s="128" t="s">
        <v>7742</v>
      </c>
      <c r="J3478" s="124"/>
      <c r="K3478" s="124"/>
      <c r="L3478" s="124"/>
      <c r="M3478" s="124"/>
      <c r="N3478" s="213">
        <v>0</v>
      </c>
      <c r="O3478" s="213">
        <v>1804.32</v>
      </c>
      <c r="P3478" s="124" t="s">
        <v>1315</v>
      </c>
    </row>
    <row r="3479" spans="1:16" ht="51">
      <c r="A3479" s="266">
        <v>342</v>
      </c>
      <c r="B3479" s="124"/>
      <c r="C3479" s="125" t="s">
        <v>816</v>
      </c>
      <c r="D3479" s="119">
        <v>43173</v>
      </c>
      <c r="E3479" s="120" t="s">
        <v>7743</v>
      </c>
      <c r="F3479" s="120" t="s">
        <v>6</v>
      </c>
      <c r="G3479" s="120">
        <v>951466</v>
      </c>
      <c r="H3479" s="124"/>
      <c r="I3479" s="128" t="s">
        <v>1393</v>
      </c>
      <c r="J3479" s="124"/>
      <c r="K3479" s="124"/>
      <c r="L3479" s="124"/>
      <c r="M3479" s="124"/>
      <c r="N3479" s="213">
        <v>0</v>
      </c>
      <c r="O3479" s="213">
        <v>5056583.6500000004</v>
      </c>
      <c r="P3479" s="124" t="s">
        <v>1315</v>
      </c>
    </row>
    <row r="3480" spans="1:16" ht="76.5">
      <c r="A3480" s="266" t="s">
        <v>620</v>
      </c>
      <c r="B3480" s="124"/>
      <c r="C3480" s="125" t="s">
        <v>714</v>
      </c>
      <c r="D3480" s="119">
        <v>43173</v>
      </c>
      <c r="E3480" s="120" t="s">
        <v>7744</v>
      </c>
      <c r="F3480" s="120" t="s">
        <v>6</v>
      </c>
      <c r="G3480" s="120">
        <v>951681</v>
      </c>
      <c r="H3480" s="124"/>
      <c r="I3480" s="128" t="s">
        <v>7745</v>
      </c>
      <c r="J3480" s="124"/>
      <c r="K3480" s="124"/>
      <c r="L3480" s="124"/>
      <c r="M3480" s="124"/>
      <c r="N3480" s="213">
        <v>0</v>
      </c>
      <c r="O3480" s="213">
        <v>140000</v>
      </c>
      <c r="P3480" s="124" t="s">
        <v>1315</v>
      </c>
    </row>
    <row r="3481" spans="1:16" ht="89.25">
      <c r="A3481" s="266">
        <v>865</v>
      </c>
      <c r="B3481" s="124"/>
      <c r="C3481" s="125" t="s">
        <v>876</v>
      </c>
      <c r="D3481" s="119">
        <v>43173</v>
      </c>
      <c r="E3481" s="120" t="s">
        <v>7746</v>
      </c>
      <c r="F3481" s="120" t="s">
        <v>6</v>
      </c>
      <c r="G3481" s="120">
        <v>915985</v>
      </c>
      <c r="H3481" s="124"/>
      <c r="I3481" s="128" t="s">
        <v>7747</v>
      </c>
      <c r="J3481" s="124"/>
      <c r="K3481" s="124"/>
      <c r="L3481" s="124"/>
      <c r="M3481" s="124"/>
      <c r="N3481" s="213">
        <v>0</v>
      </c>
      <c r="O3481" s="213">
        <v>5383.29</v>
      </c>
      <c r="P3481" s="124" t="s">
        <v>1315</v>
      </c>
    </row>
    <row r="3482" spans="1:16" ht="76.5">
      <c r="A3482" s="266">
        <v>25</v>
      </c>
      <c r="B3482" s="124"/>
      <c r="C3482" s="125" t="s">
        <v>694</v>
      </c>
      <c r="D3482" s="119">
        <v>43173</v>
      </c>
      <c r="E3482" s="120" t="s">
        <v>7748</v>
      </c>
      <c r="F3482" s="120" t="s">
        <v>1316</v>
      </c>
      <c r="G3482" s="120">
        <v>16961153</v>
      </c>
      <c r="H3482" s="124"/>
      <c r="I3482" s="128" t="s">
        <v>7749</v>
      </c>
      <c r="J3482" s="124"/>
      <c r="K3482" s="124"/>
      <c r="L3482" s="124"/>
      <c r="M3482" s="124"/>
      <c r="N3482" s="213">
        <v>507160.83</v>
      </c>
      <c r="O3482" s="213">
        <v>0</v>
      </c>
      <c r="P3482" s="124" t="s">
        <v>1315</v>
      </c>
    </row>
    <row r="3483" spans="1:16" ht="76.5">
      <c r="A3483" s="266">
        <v>25</v>
      </c>
      <c r="B3483" s="124"/>
      <c r="C3483" s="125" t="s">
        <v>694</v>
      </c>
      <c r="D3483" s="119">
        <v>43173</v>
      </c>
      <c r="E3483" s="120" t="s">
        <v>7750</v>
      </c>
      <c r="F3483" s="120" t="s">
        <v>1316</v>
      </c>
      <c r="G3483" s="120">
        <v>16941156</v>
      </c>
      <c r="H3483" s="124"/>
      <c r="I3483" s="128" t="s">
        <v>7751</v>
      </c>
      <c r="J3483" s="124"/>
      <c r="K3483" s="124"/>
      <c r="L3483" s="124"/>
      <c r="M3483" s="124"/>
      <c r="N3483" s="213">
        <v>2.37</v>
      </c>
      <c r="O3483" s="213">
        <v>0</v>
      </c>
      <c r="P3483" s="124" t="s">
        <v>1315</v>
      </c>
    </row>
    <row r="3484" spans="1:16" ht="76.5">
      <c r="A3484" s="266">
        <v>25</v>
      </c>
      <c r="B3484" s="124"/>
      <c r="C3484" s="125" t="s">
        <v>694</v>
      </c>
      <c r="D3484" s="119">
        <v>43173</v>
      </c>
      <c r="E3484" s="120" t="s">
        <v>7752</v>
      </c>
      <c r="F3484" s="120" t="s">
        <v>1316</v>
      </c>
      <c r="G3484" s="120">
        <v>16961089</v>
      </c>
      <c r="H3484" s="124"/>
      <c r="I3484" s="128" t="s">
        <v>7753</v>
      </c>
      <c r="J3484" s="124"/>
      <c r="K3484" s="124"/>
      <c r="L3484" s="124"/>
      <c r="M3484" s="124"/>
      <c r="N3484" s="213">
        <v>2082.23</v>
      </c>
      <c r="O3484" s="213">
        <v>0</v>
      </c>
      <c r="P3484" s="124" t="s">
        <v>1315</v>
      </c>
    </row>
    <row r="3485" spans="1:16" ht="76.5">
      <c r="A3485" s="266">
        <v>25</v>
      </c>
      <c r="B3485" s="124"/>
      <c r="C3485" s="125" t="s">
        <v>694</v>
      </c>
      <c r="D3485" s="119">
        <v>43173</v>
      </c>
      <c r="E3485" s="120" t="s">
        <v>7754</v>
      </c>
      <c r="F3485" s="120" t="s">
        <v>1316</v>
      </c>
      <c r="G3485" s="120">
        <v>16961083</v>
      </c>
      <c r="H3485" s="124"/>
      <c r="I3485" s="128" t="s">
        <v>7755</v>
      </c>
      <c r="J3485" s="124"/>
      <c r="K3485" s="124"/>
      <c r="L3485" s="124"/>
      <c r="M3485" s="124"/>
      <c r="N3485" s="213">
        <v>167.65</v>
      </c>
      <c r="O3485" s="213">
        <v>0</v>
      </c>
      <c r="P3485" s="124" t="s">
        <v>1315</v>
      </c>
    </row>
    <row r="3486" spans="1:16" ht="76.5">
      <c r="A3486" s="266">
        <v>25</v>
      </c>
      <c r="B3486" s="124"/>
      <c r="C3486" s="125" t="s">
        <v>694</v>
      </c>
      <c r="D3486" s="119">
        <v>43173</v>
      </c>
      <c r="E3486" s="120" t="s">
        <v>7756</v>
      </c>
      <c r="F3486" s="120" t="s">
        <v>1316</v>
      </c>
      <c r="G3486" s="120">
        <v>16961084</v>
      </c>
      <c r="H3486" s="124"/>
      <c r="I3486" s="128" t="s">
        <v>7757</v>
      </c>
      <c r="J3486" s="124"/>
      <c r="K3486" s="124"/>
      <c r="L3486" s="124"/>
      <c r="M3486" s="124"/>
      <c r="N3486" s="213">
        <v>6.5</v>
      </c>
      <c r="O3486" s="213">
        <v>0</v>
      </c>
      <c r="P3486" s="124" t="s">
        <v>1315</v>
      </c>
    </row>
    <row r="3487" spans="1:16" ht="76.5">
      <c r="A3487" s="266">
        <v>25</v>
      </c>
      <c r="B3487" s="124"/>
      <c r="C3487" s="125" t="s">
        <v>694</v>
      </c>
      <c r="D3487" s="119">
        <v>43173</v>
      </c>
      <c r="E3487" s="120" t="s">
        <v>7758</v>
      </c>
      <c r="F3487" s="120" t="s">
        <v>1316</v>
      </c>
      <c r="G3487" s="120">
        <v>16958952</v>
      </c>
      <c r="H3487" s="124"/>
      <c r="I3487" s="128" t="s">
        <v>7759</v>
      </c>
      <c r="J3487" s="124"/>
      <c r="K3487" s="124"/>
      <c r="L3487" s="124"/>
      <c r="M3487" s="124"/>
      <c r="N3487" s="213">
        <v>282.37</v>
      </c>
      <c r="O3487" s="213">
        <v>0</v>
      </c>
      <c r="P3487" s="124" t="s">
        <v>1315</v>
      </c>
    </row>
    <row r="3488" spans="1:16" ht="76.5">
      <c r="A3488" s="266">
        <v>25</v>
      </c>
      <c r="B3488" s="124"/>
      <c r="C3488" s="125" t="s">
        <v>694</v>
      </c>
      <c r="D3488" s="119">
        <v>43173</v>
      </c>
      <c r="E3488" s="120" t="s">
        <v>7760</v>
      </c>
      <c r="F3488" s="120" t="s">
        <v>1316</v>
      </c>
      <c r="G3488" s="120">
        <v>16958966</v>
      </c>
      <c r="H3488" s="124"/>
      <c r="I3488" s="128" t="s">
        <v>7761</v>
      </c>
      <c r="J3488" s="124"/>
      <c r="K3488" s="124"/>
      <c r="L3488" s="124"/>
      <c r="M3488" s="124"/>
      <c r="N3488" s="213">
        <v>90166.17</v>
      </c>
      <c r="O3488" s="213">
        <v>0</v>
      </c>
      <c r="P3488" s="124" t="s">
        <v>1315</v>
      </c>
    </row>
    <row r="3489" spans="1:16" ht="76.5">
      <c r="A3489" s="266">
        <v>25</v>
      </c>
      <c r="B3489" s="124"/>
      <c r="C3489" s="125" t="s">
        <v>694</v>
      </c>
      <c r="D3489" s="119">
        <v>43173</v>
      </c>
      <c r="E3489" s="120" t="s">
        <v>7762</v>
      </c>
      <c r="F3489" s="120" t="s">
        <v>1316</v>
      </c>
      <c r="G3489" s="120">
        <v>16958967</v>
      </c>
      <c r="H3489" s="124"/>
      <c r="I3489" s="128" t="s">
        <v>7763</v>
      </c>
      <c r="J3489" s="124"/>
      <c r="K3489" s="124"/>
      <c r="L3489" s="124"/>
      <c r="M3489" s="124"/>
      <c r="N3489" s="213">
        <v>600909.51</v>
      </c>
      <c r="O3489" s="213">
        <v>0</v>
      </c>
      <c r="P3489" s="124" t="s">
        <v>1315</v>
      </c>
    </row>
    <row r="3490" spans="1:16" ht="76.5">
      <c r="A3490" s="266">
        <v>25</v>
      </c>
      <c r="B3490" s="124"/>
      <c r="C3490" s="125" t="s">
        <v>694</v>
      </c>
      <c r="D3490" s="119">
        <v>43173</v>
      </c>
      <c r="E3490" s="120" t="s">
        <v>7764</v>
      </c>
      <c r="F3490" s="120" t="s">
        <v>1316</v>
      </c>
      <c r="G3490" s="120">
        <v>16958951</v>
      </c>
      <c r="H3490" s="124"/>
      <c r="I3490" s="128" t="s">
        <v>7765</v>
      </c>
      <c r="J3490" s="124"/>
      <c r="K3490" s="124"/>
      <c r="L3490" s="124"/>
      <c r="M3490" s="124"/>
      <c r="N3490" s="213">
        <v>34.659999999999997</v>
      </c>
      <c r="O3490" s="213">
        <v>0</v>
      </c>
      <c r="P3490" s="124" t="s">
        <v>1315</v>
      </c>
    </row>
    <row r="3491" spans="1:16" ht="76.5">
      <c r="A3491" s="266">
        <v>25</v>
      </c>
      <c r="B3491" s="124"/>
      <c r="C3491" s="125" t="s">
        <v>694</v>
      </c>
      <c r="D3491" s="119">
        <v>43173</v>
      </c>
      <c r="E3491" s="120" t="s">
        <v>7766</v>
      </c>
      <c r="F3491" s="120" t="s">
        <v>1316</v>
      </c>
      <c r="G3491" s="120">
        <v>16958611</v>
      </c>
      <c r="H3491" s="124"/>
      <c r="I3491" s="128" t="s">
        <v>7767</v>
      </c>
      <c r="J3491" s="124"/>
      <c r="K3491" s="124"/>
      <c r="L3491" s="124"/>
      <c r="M3491" s="124"/>
      <c r="N3491" s="213">
        <v>278603</v>
      </c>
      <c r="O3491" s="213">
        <v>0</v>
      </c>
      <c r="P3491" s="124" t="s">
        <v>1315</v>
      </c>
    </row>
    <row r="3492" spans="1:16" ht="76.5">
      <c r="A3492" s="266">
        <v>25</v>
      </c>
      <c r="B3492" s="124"/>
      <c r="C3492" s="125" t="s">
        <v>694</v>
      </c>
      <c r="D3492" s="119">
        <v>43173</v>
      </c>
      <c r="E3492" s="120" t="s">
        <v>7768</v>
      </c>
      <c r="F3492" s="120" t="s">
        <v>1316</v>
      </c>
      <c r="G3492" s="120">
        <v>16958612</v>
      </c>
      <c r="H3492" s="124"/>
      <c r="I3492" s="128" t="s">
        <v>7769</v>
      </c>
      <c r="J3492" s="124"/>
      <c r="K3492" s="124"/>
      <c r="L3492" s="124"/>
      <c r="M3492" s="124"/>
      <c r="N3492" s="213">
        <v>6005.84</v>
      </c>
      <c r="O3492" s="213">
        <v>0</v>
      </c>
      <c r="P3492" s="124" t="s">
        <v>1315</v>
      </c>
    </row>
    <row r="3493" spans="1:16" ht="76.5">
      <c r="A3493" s="266">
        <v>25</v>
      </c>
      <c r="B3493" s="124"/>
      <c r="C3493" s="125" t="s">
        <v>694</v>
      </c>
      <c r="D3493" s="119">
        <v>43173</v>
      </c>
      <c r="E3493" s="120" t="s">
        <v>7770</v>
      </c>
      <c r="F3493" s="120" t="s">
        <v>1316</v>
      </c>
      <c r="G3493" s="120">
        <v>16944887</v>
      </c>
      <c r="H3493" s="124"/>
      <c r="I3493" s="128" t="s">
        <v>7771</v>
      </c>
      <c r="J3493" s="124"/>
      <c r="K3493" s="124"/>
      <c r="L3493" s="124"/>
      <c r="M3493" s="124"/>
      <c r="N3493" s="213">
        <v>1152.78</v>
      </c>
      <c r="O3493" s="213">
        <v>0</v>
      </c>
      <c r="P3493" s="124" t="s">
        <v>1315</v>
      </c>
    </row>
    <row r="3494" spans="1:16" ht="76.5">
      <c r="A3494" s="266">
        <v>25</v>
      </c>
      <c r="B3494" s="124"/>
      <c r="C3494" s="125" t="s">
        <v>694</v>
      </c>
      <c r="D3494" s="119">
        <v>43173</v>
      </c>
      <c r="E3494" s="120" t="s">
        <v>7772</v>
      </c>
      <c r="F3494" s="120" t="s">
        <v>1316</v>
      </c>
      <c r="G3494" s="120">
        <v>16944888</v>
      </c>
      <c r="H3494" s="124"/>
      <c r="I3494" s="128" t="s">
        <v>7773</v>
      </c>
      <c r="J3494" s="124"/>
      <c r="K3494" s="124"/>
      <c r="L3494" s="124"/>
      <c r="M3494" s="124"/>
      <c r="N3494" s="213">
        <v>5211.9799999999996</v>
      </c>
      <c r="O3494" s="213">
        <v>0</v>
      </c>
      <c r="P3494" s="124" t="s">
        <v>1315</v>
      </c>
    </row>
    <row r="3495" spans="1:16" ht="76.5">
      <c r="A3495" s="266">
        <v>25</v>
      </c>
      <c r="B3495" s="124"/>
      <c r="C3495" s="125" t="s">
        <v>694</v>
      </c>
      <c r="D3495" s="119">
        <v>43173</v>
      </c>
      <c r="E3495" s="120" t="s">
        <v>7774</v>
      </c>
      <c r="F3495" s="120" t="s">
        <v>1316</v>
      </c>
      <c r="G3495" s="120">
        <v>16944889</v>
      </c>
      <c r="H3495" s="124"/>
      <c r="I3495" s="128" t="s">
        <v>7775</v>
      </c>
      <c r="J3495" s="124"/>
      <c r="K3495" s="124"/>
      <c r="L3495" s="124"/>
      <c r="M3495" s="124"/>
      <c r="N3495" s="213">
        <v>5511.43</v>
      </c>
      <c r="O3495" s="213">
        <v>0</v>
      </c>
      <c r="P3495" s="124" t="s">
        <v>1315</v>
      </c>
    </row>
    <row r="3496" spans="1:16" ht="76.5">
      <c r="A3496" s="266">
        <v>25</v>
      </c>
      <c r="B3496" s="124"/>
      <c r="C3496" s="125" t="s">
        <v>694</v>
      </c>
      <c r="D3496" s="119">
        <v>43173</v>
      </c>
      <c r="E3496" s="120" t="s">
        <v>7776</v>
      </c>
      <c r="F3496" s="120" t="s">
        <v>1316</v>
      </c>
      <c r="G3496" s="120">
        <v>16944890</v>
      </c>
      <c r="H3496" s="124"/>
      <c r="I3496" s="128" t="s">
        <v>7777</v>
      </c>
      <c r="J3496" s="124"/>
      <c r="K3496" s="124"/>
      <c r="L3496" s="124"/>
      <c r="M3496" s="124"/>
      <c r="N3496" s="213">
        <v>1358.18</v>
      </c>
      <c r="O3496" s="213">
        <v>0</v>
      </c>
      <c r="P3496" s="124" t="s">
        <v>1315</v>
      </c>
    </row>
    <row r="3497" spans="1:16" ht="76.5">
      <c r="A3497" s="266">
        <v>25</v>
      </c>
      <c r="B3497" s="124"/>
      <c r="C3497" s="125" t="s">
        <v>694</v>
      </c>
      <c r="D3497" s="119">
        <v>43173</v>
      </c>
      <c r="E3497" s="120" t="s">
        <v>7778</v>
      </c>
      <c r="F3497" s="120" t="s">
        <v>1316</v>
      </c>
      <c r="G3497" s="120">
        <v>16944891</v>
      </c>
      <c r="H3497" s="124"/>
      <c r="I3497" s="128" t="s">
        <v>7779</v>
      </c>
      <c r="J3497" s="124"/>
      <c r="K3497" s="124"/>
      <c r="L3497" s="124"/>
      <c r="M3497" s="124"/>
      <c r="N3497" s="213">
        <v>6760.48</v>
      </c>
      <c r="O3497" s="213">
        <v>0</v>
      </c>
      <c r="P3497" s="124" t="s">
        <v>1315</v>
      </c>
    </row>
    <row r="3498" spans="1:16" ht="76.5">
      <c r="A3498" s="266">
        <v>25</v>
      </c>
      <c r="B3498" s="124"/>
      <c r="C3498" s="125" t="s">
        <v>694</v>
      </c>
      <c r="D3498" s="119">
        <v>43173</v>
      </c>
      <c r="E3498" s="120" t="s">
        <v>7780</v>
      </c>
      <c r="F3498" s="120" t="s">
        <v>1316</v>
      </c>
      <c r="G3498" s="120">
        <v>16944892</v>
      </c>
      <c r="H3498" s="124"/>
      <c r="I3498" s="128" t="s">
        <v>7781</v>
      </c>
      <c r="J3498" s="124"/>
      <c r="K3498" s="124"/>
      <c r="L3498" s="124"/>
      <c r="M3498" s="124"/>
      <c r="N3498" s="213">
        <v>5025.75</v>
      </c>
      <c r="O3498" s="213">
        <v>0</v>
      </c>
      <c r="P3498" s="124" t="s">
        <v>1315</v>
      </c>
    </row>
    <row r="3499" spans="1:16" ht="76.5">
      <c r="A3499" s="266">
        <v>25</v>
      </c>
      <c r="B3499" s="124"/>
      <c r="C3499" s="125" t="s">
        <v>694</v>
      </c>
      <c r="D3499" s="119">
        <v>43173</v>
      </c>
      <c r="E3499" s="120" t="s">
        <v>7782</v>
      </c>
      <c r="F3499" s="120" t="s">
        <v>1316</v>
      </c>
      <c r="G3499" s="120">
        <v>16944893</v>
      </c>
      <c r="H3499" s="124"/>
      <c r="I3499" s="128" t="s">
        <v>7783</v>
      </c>
      <c r="J3499" s="124"/>
      <c r="K3499" s="124"/>
      <c r="L3499" s="124"/>
      <c r="M3499" s="124"/>
      <c r="N3499" s="213">
        <v>490677.8</v>
      </c>
      <c r="O3499" s="213">
        <v>0</v>
      </c>
      <c r="P3499" s="124" t="s">
        <v>1315</v>
      </c>
    </row>
    <row r="3500" spans="1:16" ht="76.5">
      <c r="A3500" s="266">
        <v>25</v>
      </c>
      <c r="B3500" s="124"/>
      <c r="C3500" s="125" t="s">
        <v>694</v>
      </c>
      <c r="D3500" s="119">
        <v>43173</v>
      </c>
      <c r="E3500" s="120" t="s">
        <v>7784</v>
      </c>
      <c r="F3500" s="120" t="s">
        <v>1316</v>
      </c>
      <c r="G3500" s="120">
        <v>16944879</v>
      </c>
      <c r="H3500" s="124"/>
      <c r="I3500" s="128" t="s">
        <v>7785</v>
      </c>
      <c r="J3500" s="124"/>
      <c r="K3500" s="124"/>
      <c r="L3500" s="124"/>
      <c r="M3500" s="124"/>
      <c r="N3500" s="213">
        <v>152218.93</v>
      </c>
      <c r="O3500" s="213">
        <v>0</v>
      </c>
      <c r="P3500" s="124" t="s">
        <v>1315</v>
      </c>
    </row>
    <row r="3501" spans="1:16" ht="76.5">
      <c r="A3501" s="266">
        <v>25</v>
      </c>
      <c r="B3501" s="124"/>
      <c r="C3501" s="125" t="s">
        <v>694</v>
      </c>
      <c r="D3501" s="119">
        <v>43173</v>
      </c>
      <c r="E3501" s="120" t="s">
        <v>7786</v>
      </c>
      <c r="F3501" s="120" t="s">
        <v>1316</v>
      </c>
      <c r="G3501" s="120">
        <v>16944880</v>
      </c>
      <c r="H3501" s="124"/>
      <c r="I3501" s="128" t="s">
        <v>7787</v>
      </c>
      <c r="J3501" s="124"/>
      <c r="K3501" s="124"/>
      <c r="L3501" s="124"/>
      <c r="M3501" s="124"/>
      <c r="N3501" s="213">
        <v>299972.36</v>
      </c>
      <c r="O3501" s="213">
        <v>0</v>
      </c>
      <c r="P3501" s="124" t="s">
        <v>1315</v>
      </c>
    </row>
    <row r="3502" spans="1:16" ht="76.5">
      <c r="A3502" s="266">
        <v>25</v>
      </c>
      <c r="B3502" s="124"/>
      <c r="C3502" s="125" t="s">
        <v>694</v>
      </c>
      <c r="D3502" s="119">
        <v>43173</v>
      </c>
      <c r="E3502" s="120" t="s">
        <v>7788</v>
      </c>
      <c r="F3502" s="120" t="s">
        <v>1316</v>
      </c>
      <c r="G3502" s="120">
        <v>16944843</v>
      </c>
      <c r="H3502" s="124"/>
      <c r="I3502" s="128" t="s">
        <v>7789</v>
      </c>
      <c r="J3502" s="124"/>
      <c r="K3502" s="124"/>
      <c r="L3502" s="124"/>
      <c r="M3502" s="124"/>
      <c r="N3502" s="213">
        <v>1413986.95</v>
      </c>
      <c r="O3502" s="213">
        <v>0</v>
      </c>
      <c r="P3502" s="124" t="s">
        <v>1315</v>
      </c>
    </row>
    <row r="3503" spans="1:16" ht="76.5">
      <c r="A3503" s="266">
        <v>25</v>
      </c>
      <c r="B3503" s="124"/>
      <c r="C3503" s="125" t="s">
        <v>694</v>
      </c>
      <c r="D3503" s="119">
        <v>43173</v>
      </c>
      <c r="E3503" s="120" t="s">
        <v>7790</v>
      </c>
      <c r="F3503" s="120" t="s">
        <v>1316</v>
      </c>
      <c r="G3503" s="120">
        <v>16944854</v>
      </c>
      <c r="H3503" s="124"/>
      <c r="I3503" s="128" t="s">
        <v>7791</v>
      </c>
      <c r="J3503" s="124"/>
      <c r="K3503" s="124"/>
      <c r="L3503" s="124"/>
      <c r="M3503" s="124"/>
      <c r="N3503" s="213">
        <v>240066.57</v>
      </c>
      <c r="O3503" s="213">
        <v>0</v>
      </c>
      <c r="P3503" s="124" t="s">
        <v>1315</v>
      </c>
    </row>
    <row r="3504" spans="1:16" ht="76.5">
      <c r="A3504" s="266">
        <v>25</v>
      </c>
      <c r="B3504" s="124"/>
      <c r="C3504" s="125" t="s">
        <v>694</v>
      </c>
      <c r="D3504" s="119">
        <v>43173</v>
      </c>
      <c r="E3504" s="120" t="s">
        <v>7792</v>
      </c>
      <c r="F3504" s="120" t="s">
        <v>1316</v>
      </c>
      <c r="G3504" s="120">
        <v>16944856</v>
      </c>
      <c r="H3504" s="124"/>
      <c r="I3504" s="128" t="s">
        <v>7793</v>
      </c>
      <c r="J3504" s="124"/>
      <c r="K3504" s="124"/>
      <c r="L3504" s="124"/>
      <c r="M3504" s="124"/>
      <c r="N3504" s="213">
        <v>79152.509999999995</v>
      </c>
      <c r="O3504" s="213">
        <v>0</v>
      </c>
      <c r="P3504" s="124" t="s">
        <v>1315</v>
      </c>
    </row>
    <row r="3505" spans="1:16" ht="76.5">
      <c r="A3505" s="266">
        <v>25</v>
      </c>
      <c r="B3505" s="124"/>
      <c r="C3505" s="125" t="s">
        <v>694</v>
      </c>
      <c r="D3505" s="119">
        <v>43173</v>
      </c>
      <c r="E3505" s="120" t="s">
        <v>7794</v>
      </c>
      <c r="F3505" s="120" t="s">
        <v>1316</v>
      </c>
      <c r="G3505" s="120">
        <v>16944850</v>
      </c>
      <c r="H3505" s="124"/>
      <c r="I3505" s="128" t="s">
        <v>7795</v>
      </c>
      <c r="J3505" s="124"/>
      <c r="K3505" s="124"/>
      <c r="L3505" s="124"/>
      <c r="M3505" s="124"/>
      <c r="N3505" s="213">
        <v>217366.74</v>
      </c>
      <c r="O3505" s="213">
        <v>0</v>
      </c>
      <c r="P3505" s="124" t="s">
        <v>1315</v>
      </c>
    </row>
    <row r="3506" spans="1:16" ht="76.5">
      <c r="A3506" s="266">
        <v>25</v>
      </c>
      <c r="B3506" s="124"/>
      <c r="C3506" s="125" t="s">
        <v>694</v>
      </c>
      <c r="D3506" s="119">
        <v>43173</v>
      </c>
      <c r="E3506" s="120" t="s">
        <v>7796</v>
      </c>
      <c r="F3506" s="120" t="s">
        <v>1316</v>
      </c>
      <c r="G3506" s="120">
        <v>16944857</v>
      </c>
      <c r="H3506" s="124"/>
      <c r="I3506" s="128" t="s">
        <v>7797</v>
      </c>
      <c r="J3506" s="124"/>
      <c r="K3506" s="124"/>
      <c r="L3506" s="124"/>
      <c r="M3506" s="124"/>
      <c r="N3506" s="213">
        <v>1250370.8799999999</v>
      </c>
      <c r="O3506" s="213">
        <v>0</v>
      </c>
      <c r="P3506" s="124" t="s">
        <v>1315</v>
      </c>
    </row>
    <row r="3507" spans="1:16" ht="76.5">
      <c r="A3507" s="266">
        <v>25</v>
      </c>
      <c r="B3507" s="124"/>
      <c r="C3507" s="125" t="s">
        <v>694</v>
      </c>
      <c r="D3507" s="119">
        <v>43173</v>
      </c>
      <c r="E3507" s="120" t="s">
        <v>7798</v>
      </c>
      <c r="F3507" s="120" t="s">
        <v>1316</v>
      </c>
      <c r="G3507" s="120">
        <v>16944858</v>
      </c>
      <c r="H3507" s="124"/>
      <c r="I3507" s="128" t="s">
        <v>7799</v>
      </c>
      <c r="J3507" s="124"/>
      <c r="K3507" s="124"/>
      <c r="L3507" s="124"/>
      <c r="M3507" s="124"/>
      <c r="N3507" s="213">
        <v>447607.03999999998</v>
      </c>
      <c r="O3507" s="213">
        <v>0</v>
      </c>
      <c r="P3507" s="124" t="s">
        <v>1315</v>
      </c>
    </row>
    <row r="3508" spans="1:16" ht="76.5">
      <c r="A3508" s="266">
        <v>25</v>
      </c>
      <c r="B3508" s="124"/>
      <c r="C3508" s="125" t="s">
        <v>694</v>
      </c>
      <c r="D3508" s="119">
        <v>43173</v>
      </c>
      <c r="E3508" s="120" t="s">
        <v>7800</v>
      </c>
      <c r="F3508" s="120" t="s">
        <v>1316</v>
      </c>
      <c r="G3508" s="120">
        <v>16960107</v>
      </c>
      <c r="H3508" s="124"/>
      <c r="I3508" s="128" t="s">
        <v>7801</v>
      </c>
      <c r="J3508" s="124"/>
      <c r="K3508" s="124"/>
      <c r="L3508" s="124"/>
      <c r="M3508" s="124"/>
      <c r="N3508" s="213">
        <v>83069.47</v>
      </c>
      <c r="O3508" s="213">
        <v>0</v>
      </c>
      <c r="P3508" s="124" t="s">
        <v>1315</v>
      </c>
    </row>
    <row r="3509" spans="1:16" ht="76.5">
      <c r="A3509" s="266">
        <v>25</v>
      </c>
      <c r="B3509" s="124"/>
      <c r="C3509" s="125" t="s">
        <v>694</v>
      </c>
      <c r="D3509" s="119">
        <v>43173</v>
      </c>
      <c r="E3509" s="120" t="s">
        <v>7802</v>
      </c>
      <c r="F3509" s="120" t="s">
        <v>1316</v>
      </c>
      <c r="G3509" s="120">
        <v>16960826</v>
      </c>
      <c r="H3509" s="124"/>
      <c r="I3509" s="128" t="s">
        <v>7803</v>
      </c>
      <c r="J3509" s="124"/>
      <c r="K3509" s="124"/>
      <c r="L3509" s="124"/>
      <c r="M3509" s="124"/>
      <c r="N3509" s="213">
        <v>8745.9</v>
      </c>
      <c r="O3509" s="213">
        <v>0</v>
      </c>
      <c r="P3509" s="124" t="s">
        <v>1315</v>
      </c>
    </row>
    <row r="3510" spans="1:16" ht="76.5">
      <c r="A3510" s="266">
        <v>25</v>
      </c>
      <c r="B3510" s="124"/>
      <c r="C3510" s="125" t="s">
        <v>694</v>
      </c>
      <c r="D3510" s="119">
        <v>43173</v>
      </c>
      <c r="E3510" s="120" t="s">
        <v>7804</v>
      </c>
      <c r="F3510" s="120" t="s">
        <v>1316</v>
      </c>
      <c r="G3510" s="120">
        <v>16960909</v>
      </c>
      <c r="H3510" s="124"/>
      <c r="I3510" s="128" t="s">
        <v>7805</v>
      </c>
      <c r="J3510" s="124"/>
      <c r="K3510" s="124"/>
      <c r="L3510" s="124"/>
      <c r="M3510" s="124"/>
      <c r="N3510" s="213">
        <v>268109.40999999997</v>
      </c>
      <c r="O3510" s="213">
        <v>0</v>
      </c>
      <c r="P3510" s="124" t="s">
        <v>1315</v>
      </c>
    </row>
    <row r="3511" spans="1:16" ht="76.5">
      <c r="A3511" s="266">
        <v>25</v>
      </c>
      <c r="B3511" s="124"/>
      <c r="C3511" s="125" t="s">
        <v>694</v>
      </c>
      <c r="D3511" s="119">
        <v>43173</v>
      </c>
      <c r="E3511" s="120" t="s">
        <v>7806</v>
      </c>
      <c r="F3511" s="120" t="s">
        <v>1316</v>
      </c>
      <c r="G3511" s="120">
        <v>16961043</v>
      </c>
      <c r="H3511" s="124"/>
      <c r="I3511" s="128" t="s">
        <v>7807</v>
      </c>
      <c r="J3511" s="124"/>
      <c r="K3511" s="124"/>
      <c r="L3511" s="124"/>
      <c r="M3511" s="124"/>
      <c r="N3511" s="213">
        <v>435456.83</v>
      </c>
      <c r="O3511" s="213">
        <v>0</v>
      </c>
      <c r="P3511" s="124" t="s">
        <v>1315</v>
      </c>
    </row>
    <row r="3512" spans="1:16" ht="76.5">
      <c r="A3512" s="266">
        <v>25</v>
      </c>
      <c r="B3512" s="124"/>
      <c r="C3512" s="125" t="s">
        <v>694</v>
      </c>
      <c r="D3512" s="119">
        <v>43173</v>
      </c>
      <c r="E3512" s="120" t="s">
        <v>7808</v>
      </c>
      <c r="F3512" s="120" t="s">
        <v>1316</v>
      </c>
      <c r="G3512" s="120">
        <v>16961049</v>
      </c>
      <c r="H3512" s="124"/>
      <c r="I3512" s="128" t="s">
        <v>7809</v>
      </c>
      <c r="J3512" s="124"/>
      <c r="K3512" s="124"/>
      <c r="L3512" s="124"/>
      <c r="M3512" s="124"/>
      <c r="N3512" s="213">
        <v>236.92</v>
      </c>
      <c r="O3512" s="213">
        <v>0</v>
      </c>
      <c r="P3512" s="124" t="s">
        <v>1315</v>
      </c>
    </row>
    <row r="3513" spans="1:16" ht="76.5">
      <c r="A3513" s="266">
        <v>25</v>
      </c>
      <c r="B3513" s="124"/>
      <c r="C3513" s="125" t="s">
        <v>694</v>
      </c>
      <c r="D3513" s="119">
        <v>43173</v>
      </c>
      <c r="E3513" s="120" t="s">
        <v>7810</v>
      </c>
      <c r="F3513" s="120" t="s">
        <v>1316</v>
      </c>
      <c r="G3513" s="120">
        <v>16961076</v>
      </c>
      <c r="H3513" s="124"/>
      <c r="I3513" s="128" t="s">
        <v>7811</v>
      </c>
      <c r="J3513" s="124"/>
      <c r="K3513" s="124"/>
      <c r="L3513" s="124"/>
      <c r="M3513" s="124"/>
      <c r="N3513" s="213">
        <v>263122.51</v>
      </c>
      <c r="O3513" s="213">
        <v>0</v>
      </c>
      <c r="P3513" s="124" t="s">
        <v>1315</v>
      </c>
    </row>
    <row r="3514" spans="1:16" ht="76.5">
      <c r="A3514" s="266">
        <v>25</v>
      </c>
      <c r="B3514" s="124"/>
      <c r="C3514" s="125" t="s">
        <v>694</v>
      </c>
      <c r="D3514" s="119">
        <v>43173</v>
      </c>
      <c r="E3514" s="120" t="s">
        <v>7812</v>
      </c>
      <c r="F3514" s="120" t="s">
        <v>1316</v>
      </c>
      <c r="G3514" s="120">
        <v>16961027</v>
      </c>
      <c r="H3514" s="124"/>
      <c r="I3514" s="128" t="s">
        <v>7813</v>
      </c>
      <c r="J3514" s="124"/>
      <c r="K3514" s="124"/>
      <c r="L3514" s="124"/>
      <c r="M3514" s="124"/>
      <c r="N3514" s="213">
        <v>240066.57</v>
      </c>
      <c r="O3514" s="213">
        <v>0</v>
      </c>
      <c r="P3514" s="124" t="s">
        <v>1315</v>
      </c>
    </row>
    <row r="3515" spans="1:16" ht="76.5">
      <c r="A3515" s="266">
        <v>25</v>
      </c>
      <c r="B3515" s="124"/>
      <c r="C3515" s="125" t="s">
        <v>694</v>
      </c>
      <c r="D3515" s="119">
        <v>43173</v>
      </c>
      <c r="E3515" s="120" t="s">
        <v>7814</v>
      </c>
      <c r="F3515" s="120" t="s">
        <v>1316</v>
      </c>
      <c r="G3515" s="120">
        <v>16961018</v>
      </c>
      <c r="H3515" s="124"/>
      <c r="I3515" s="128" t="s">
        <v>7815</v>
      </c>
      <c r="J3515" s="124"/>
      <c r="K3515" s="124"/>
      <c r="L3515" s="124"/>
      <c r="M3515" s="124"/>
      <c r="N3515" s="213">
        <v>789101.42</v>
      </c>
      <c r="O3515" s="213">
        <v>0</v>
      </c>
      <c r="P3515" s="124" t="s">
        <v>1315</v>
      </c>
    </row>
    <row r="3516" spans="1:16" ht="76.5">
      <c r="A3516" s="266">
        <v>25</v>
      </c>
      <c r="B3516" s="124"/>
      <c r="C3516" s="125" t="s">
        <v>694</v>
      </c>
      <c r="D3516" s="119">
        <v>43173</v>
      </c>
      <c r="E3516" s="120" t="s">
        <v>7816</v>
      </c>
      <c r="F3516" s="120" t="s">
        <v>1316</v>
      </c>
      <c r="G3516" s="120">
        <v>16961033</v>
      </c>
      <c r="H3516" s="124"/>
      <c r="I3516" s="128" t="s">
        <v>7817</v>
      </c>
      <c r="J3516" s="124"/>
      <c r="K3516" s="124"/>
      <c r="L3516" s="124"/>
      <c r="M3516" s="124"/>
      <c r="N3516" s="213">
        <v>587062.97</v>
      </c>
      <c r="O3516" s="213">
        <v>0</v>
      </c>
      <c r="P3516" s="124" t="s">
        <v>1315</v>
      </c>
    </row>
    <row r="3517" spans="1:16" ht="76.5">
      <c r="A3517" s="266">
        <v>25</v>
      </c>
      <c r="B3517" s="124"/>
      <c r="C3517" s="125" t="s">
        <v>694</v>
      </c>
      <c r="D3517" s="119">
        <v>43173</v>
      </c>
      <c r="E3517" s="120" t="s">
        <v>7818</v>
      </c>
      <c r="F3517" s="120" t="s">
        <v>1316</v>
      </c>
      <c r="G3517" s="120">
        <v>16958978</v>
      </c>
      <c r="H3517" s="124"/>
      <c r="I3517" s="128" t="s">
        <v>7819</v>
      </c>
      <c r="J3517" s="124"/>
      <c r="K3517" s="124"/>
      <c r="L3517" s="124"/>
      <c r="M3517" s="124"/>
      <c r="N3517" s="213">
        <v>192139.65</v>
      </c>
      <c r="O3517" s="213">
        <v>0</v>
      </c>
      <c r="P3517" s="124" t="s">
        <v>1315</v>
      </c>
    </row>
    <row r="3518" spans="1:16" ht="76.5">
      <c r="A3518" s="266">
        <v>25</v>
      </c>
      <c r="B3518" s="124"/>
      <c r="C3518" s="125" t="s">
        <v>694</v>
      </c>
      <c r="D3518" s="119">
        <v>43173</v>
      </c>
      <c r="E3518" s="120" t="s">
        <v>7820</v>
      </c>
      <c r="F3518" s="120" t="s">
        <v>1316</v>
      </c>
      <c r="G3518" s="120">
        <v>16958979</v>
      </c>
      <c r="H3518" s="124"/>
      <c r="I3518" s="128" t="s">
        <v>7821</v>
      </c>
      <c r="J3518" s="124"/>
      <c r="K3518" s="124"/>
      <c r="L3518" s="124"/>
      <c r="M3518" s="124"/>
      <c r="N3518" s="213">
        <v>163230.64000000001</v>
      </c>
      <c r="O3518" s="213">
        <v>0</v>
      </c>
      <c r="P3518" s="124" t="s">
        <v>1315</v>
      </c>
    </row>
    <row r="3519" spans="1:16" ht="76.5">
      <c r="A3519" s="266">
        <v>25</v>
      </c>
      <c r="B3519" s="124"/>
      <c r="C3519" s="125" t="s">
        <v>694</v>
      </c>
      <c r="D3519" s="119">
        <v>43173</v>
      </c>
      <c r="E3519" s="120" t="s">
        <v>7822</v>
      </c>
      <c r="F3519" s="120" t="s">
        <v>1316</v>
      </c>
      <c r="G3519" s="120">
        <v>16958980</v>
      </c>
      <c r="H3519" s="124"/>
      <c r="I3519" s="128" t="s">
        <v>7823</v>
      </c>
      <c r="J3519" s="124"/>
      <c r="K3519" s="124"/>
      <c r="L3519" s="124"/>
      <c r="M3519" s="124"/>
      <c r="N3519" s="213">
        <v>0.97</v>
      </c>
      <c r="O3519" s="213">
        <v>0</v>
      </c>
      <c r="P3519" s="124" t="s">
        <v>1315</v>
      </c>
    </row>
    <row r="3520" spans="1:16" ht="76.5">
      <c r="A3520" s="266">
        <v>25</v>
      </c>
      <c r="B3520" s="124"/>
      <c r="C3520" s="125" t="s">
        <v>694</v>
      </c>
      <c r="D3520" s="119">
        <v>43173</v>
      </c>
      <c r="E3520" s="120" t="s">
        <v>7824</v>
      </c>
      <c r="F3520" s="120" t="s">
        <v>1316</v>
      </c>
      <c r="G3520" s="120">
        <v>16959317</v>
      </c>
      <c r="H3520" s="124"/>
      <c r="I3520" s="128" t="s">
        <v>7825</v>
      </c>
      <c r="J3520" s="124"/>
      <c r="K3520" s="124"/>
      <c r="L3520" s="124"/>
      <c r="M3520" s="124"/>
      <c r="N3520" s="213">
        <v>112914.43</v>
      </c>
      <c r="O3520" s="213">
        <v>0</v>
      </c>
      <c r="P3520" s="124" t="s">
        <v>1315</v>
      </c>
    </row>
    <row r="3521" spans="1:16" ht="76.5">
      <c r="A3521" s="266">
        <v>25</v>
      </c>
      <c r="B3521" s="124"/>
      <c r="C3521" s="125" t="s">
        <v>694</v>
      </c>
      <c r="D3521" s="119">
        <v>43173</v>
      </c>
      <c r="E3521" s="120" t="s">
        <v>7826</v>
      </c>
      <c r="F3521" s="120" t="s">
        <v>1316</v>
      </c>
      <c r="G3521" s="120">
        <v>16941221</v>
      </c>
      <c r="H3521" s="124"/>
      <c r="I3521" s="128" t="s">
        <v>7827</v>
      </c>
      <c r="J3521" s="124"/>
      <c r="K3521" s="124"/>
      <c r="L3521" s="124"/>
      <c r="M3521" s="124"/>
      <c r="N3521" s="213">
        <v>2.16</v>
      </c>
      <c r="O3521" s="213">
        <v>0</v>
      </c>
      <c r="P3521" s="124" t="s">
        <v>1315</v>
      </c>
    </row>
    <row r="3522" spans="1:16" ht="76.5">
      <c r="A3522" s="266">
        <v>25</v>
      </c>
      <c r="B3522" s="124"/>
      <c r="C3522" s="125" t="s">
        <v>694</v>
      </c>
      <c r="D3522" s="119">
        <v>43173</v>
      </c>
      <c r="E3522" s="120" t="s">
        <v>7828</v>
      </c>
      <c r="F3522" s="120" t="s">
        <v>1316</v>
      </c>
      <c r="G3522" s="120">
        <v>16941222</v>
      </c>
      <c r="H3522" s="124"/>
      <c r="I3522" s="128" t="s">
        <v>7829</v>
      </c>
      <c r="J3522" s="124"/>
      <c r="K3522" s="124"/>
      <c r="L3522" s="124"/>
      <c r="M3522" s="124"/>
      <c r="N3522" s="213">
        <v>78.33</v>
      </c>
      <c r="O3522" s="213">
        <v>0</v>
      </c>
      <c r="P3522" s="124" t="s">
        <v>1315</v>
      </c>
    </row>
    <row r="3523" spans="1:16" ht="76.5">
      <c r="A3523" s="266">
        <v>25</v>
      </c>
      <c r="B3523" s="124"/>
      <c r="C3523" s="125" t="s">
        <v>694</v>
      </c>
      <c r="D3523" s="119">
        <v>43173</v>
      </c>
      <c r="E3523" s="120" t="s">
        <v>7830</v>
      </c>
      <c r="F3523" s="120" t="s">
        <v>1316</v>
      </c>
      <c r="G3523" s="120">
        <v>16941182</v>
      </c>
      <c r="H3523" s="124"/>
      <c r="I3523" s="128" t="s">
        <v>7831</v>
      </c>
      <c r="J3523" s="124"/>
      <c r="K3523" s="124"/>
      <c r="L3523" s="124"/>
      <c r="M3523" s="124"/>
      <c r="N3523" s="213">
        <v>8.7200000000000006</v>
      </c>
      <c r="O3523" s="213">
        <v>0</v>
      </c>
      <c r="P3523" s="124" t="s">
        <v>1315</v>
      </c>
    </row>
    <row r="3524" spans="1:16" ht="76.5">
      <c r="A3524" s="266">
        <v>25</v>
      </c>
      <c r="B3524" s="124"/>
      <c r="C3524" s="125" t="s">
        <v>694</v>
      </c>
      <c r="D3524" s="119">
        <v>43173</v>
      </c>
      <c r="E3524" s="120" t="s">
        <v>7832</v>
      </c>
      <c r="F3524" s="120" t="s">
        <v>1316</v>
      </c>
      <c r="G3524" s="120">
        <v>16941195</v>
      </c>
      <c r="H3524" s="124"/>
      <c r="I3524" s="128" t="s">
        <v>7833</v>
      </c>
      <c r="J3524" s="124"/>
      <c r="K3524" s="124"/>
      <c r="L3524" s="124"/>
      <c r="M3524" s="124"/>
      <c r="N3524" s="213">
        <v>8.7200000000000006</v>
      </c>
      <c r="O3524" s="213">
        <v>0</v>
      </c>
      <c r="P3524" s="124" t="s">
        <v>1315</v>
      </c>
    </row>
    <row r="3525" spans="1:16" ht="76.5">
      <c r="A3525" s="266">
        <v>25</v>
      </c>
      <c r="B3525" s="124"/>
      <c r="C3525" s="125" t="s">
        <v>694</v>
      </c>
      <c r="D3525" s="119">
        <v>43173</v>
      </c>
      <c r="E3525" s="120" t="s">
        <v>7834</v>
      </c>
      <c r="F3525" s="120" t="s">
        <v>1316</v>
      </c>
      <c r="G3525" s="120">
        <v>16941197</v>
      </c>
      <c r="H3525" s="124"/>
      <c r="I3525" s="128" t="s">
        <v>7835</v>
      </c>
      <c r="J3525" s="124"/>
      <c r="K3525" s="124"/>
      <c r="L3525" s="124"/>
      <c r="M3525" s="124"/>
      <c r="N3525" s="213">
        <v>8.7200000000000006</v>
      </c>
      <c r="O3525" s="213">
        <v>0</v>
      </c>
      <c r="P3525" s="124" t="s">
        <v>1315</v>
      </c>
    </row>
    <row r="3526" spans="1:16" ht="76.5">
      <c r="A3526" s="266">
        <v>25</v>
      </c>
      <c r="B3526" s="124"/>
      <c r="C3526" s="125" t="s">
        <v>694</v>
      </c>
      <c r="D3526" s="119">
        <v>43173</v>
      </c>
      <c r="E3526" s="120" t="s">
        <v>7836</v>
      </c>
      <c r="F3526" s="120" t="s">
        <v>1316</v>
      </c>
      <c r="G3526" s="120">
        <v>16941157</v>
      </c>
      <c r="H3526" s="124"/>
      <c r="I3526" s="128" t="s">
        <v>7837</v>
      </c>
      <c r="J3526" s="124"/>
      <c r="K3526" s="124"/>
      <c r="L3526" s="124"/>
      <c r="M3526" s="124"/>
      <c r="N3526" s="213">
        <v>100</v>
      </c>
      <c r="O3526" s="213">
        <v>0</v>
      </c>
      <c r="P3526" s="124" t="s">
        <v>1315</v>
      </c>
    </row>
    <row r="3527" spans="1:16" ht="76.5">
      <c r="A3527" s="266">
        <v>25</v>
      </c>
      <c r="B3527" s="124"/>
      <c r="C3527" s="125" t="s">
        <v>694</v>
      </c>
      <c r="D3527" s="119">
        <v>43173</v>
      </c>
      <c r="E3527" s="120" t="s">
        <v>7838</v>
      </c>
      <c r="F3527" s="120" t="s">
        <v>1316</v>
      </c>
      <c r="G3527" s="120">
        <v>16941158</v>
      </c>
      <c r="H3527" s="124"/>
      <c r="I3527" s="128" t="s">
        <v>7839</v>
      </c>
      <c r="J3527" s="124"/>
      <c r="K3527" s="124"/>
      <c r="L3527" s="124"/>
      <c r="M3527" s="124"/>
      <c r="N3527" s="213">
        <v>215248.59</v>
      </c>
      <c r="O3527" s="213">
        <v>0</v>
      </c>
      <c r="P3527" s="124" t="s">
        <v>1315</v>
      </c>
    </row>
    <row r="3528" spans="1:16" ht="76.5">
      <c r="A3528" s="266">
        <v>25</v>
      </c>
      <c r="B3528" s="124"/>
      <c r="C3528" s="125" t="s">
        <v>694</v>
      </c>
      <c r="D3528" s="119">
        <v>43173</v>
      </c>
      <c r="E3528" s="120" t="s">
        <v>7840</v>
      </c>
      <c r="F3528" s="120" t="s">
        <v>1316</v>
      </c>
      <c r="G3528" s="120">
        <v>16941179</v>
      </c>
      <c r="H3528" s="124"/>
      <c r="I3528" s="128" t="s">
        <v>7841</v>
      </c>
      <c r="J3528" s="124"/>
      <c r="K3528" s="124"/>
      <c r="L3528" s="124"/>
      <c r="M3528" s="124"/>
      <c r="N3528" s="213">
        <v>38.5</v>
      </c>
      <c r="O3528" s="213">
        <v>0</v>
      </c>
      <c r="P3528" s="124" t="s">
        <v>1315</v>
      </c>
    </row>
    <row r="3529" spans="1:16" ht="76.5">
      <c r="A3529" s="266">
        <v>25</v>
      </c>
      <c r="B3529" s="124"/>
      <c r="C3529" s="125" t="s">
        <v>694</v>
      </c>
      <c r="D3529" s="119">
        <v>43173</v>
      </c>
      <c r="E3529" s="120" t="s">
        <v>7842</v>
      </c>
      <c r="F3529" s="120" t="s">
        <v>1316</v>
      </c>
      <c r="G3529" s="120">
        <v>16941087</v>
      </c>
      <c r="H3529" s="124"/>
      <c r="I3529" s="128" t="s">
        <v>7843</v>
      </c>
      <c r="J3529" s="124"/>
      <c r="K3529" s="124"/>
      <c r="L3529" s="124"/>
      <c r="M3529" s="124"/>
      <c r="N3529" s="213">
        <v>1.08</v>
      </c>
      <c r="O3529" s="213">
        <v>0</v>
      </c>
      <c r="P3529" s="124" t="s">
        <v>1315</v>
      </c>
    </row>
    <row r="3530" spans="1:16" ht="76.5">
      <c r="A3530" s="266">
        <v>25</v>
      </c>
      <c r="B3530" s="124"/>
      <c r="C3530" s="125" t="s">
        <v>694</v>
      </c>
      <c r="D3530" s="119">
        <v>43173</v>
      </c>
      <c r="E3530" s="120" t="s">
        <v>7844</v>
      </c>
      <c r="F3530" s="120" t="s">
        <v>1316</v>
      </c>
      <c r="G3530" s="120">
        <v>16941138</v>
      </c>
      <c r="H3530" s="124"/>
      <c r="I3530" s="128" t="s">
        <v>7845</v>
      </c>
      <c r="J3530" s="124"/>
      <c r="K3530" s="124"/>
      <c r="L3530" s="124"/>
      <c r="M3530" s="124"/>
      <c r="N3530" s="213">
        <v>2.5</v>
      </c>
      <c r="O3530" s="213">
        <v>0</v>
      </c>
      <c r="P3530" s="124" t="s">
        <v>1315</v>
      </c>
    </row>
    <row r="3531" spans="1:16" ht="76.5">
      <c r="A3531" s="266">
        <v>25</v>
      </c>
      <c r="B3531" s="124"/>
      <c r="C3531" s="125" t="s">
        <v>694</v>
      </c>
      <c r="D3531" s="119">
        <v>43173</v>
      </c>
      <c r="E3531" s="120" t="s">
        <v>7846</v>
      </c>
      <c r="F3531" s="120" t="s">
        <v>1316</v>
      </c>
      <c r="G3531" s="120">
        <v>16941142</v>
      </c>
      <c r="H3531" s="124"/>
      <c r="I3531" s="128" t="s">
        <v>7847</v>
      </c>
      <c r="J3531" s="124"/>
      <c r="K3531" s="124"/>
      <c r="L3531" s="124"/>
      <c r="M3531" s="124"/>
      <c r="N3531" s="213">
        <v>0.09</v>
      </c>
      <c r="O3531" s="213">
        <v>0</v>
      </c>
      <c r="P3531" s="124" t="s">
        <v>1315</v>
      </c>
    </row>
    <row r="3532" spans="1:16" ht="76.5">
      <c r="A3532" s="266">
        <v>25</v>
      </c>
      <c r="B3532" s="124"/>
      <c r="C3532" s="125" t="s">
        <v>694</v>
      </c>
      <c r="D3532" s="119">
        <v>43173</v>
      </c>
      <c r="E3532" s="120" t="s">
        <v>7848</v>
      </c>
      <c r="F3532" s="120" t="s">
        <v>1316</v>
      </c>
      <c r="G3532" s="120">
        <v>16941064</v>
      </c>
      <c r="H3532" s="124"/>
      <c r="I3532" s="128" t="s">
        <v>7849</v>
      </c>
      <c r="J3532" s="124"/>
      <c r="K3532" s="124"/>
      <c r="L3532" s="124"/>
      <c r="M3532" s="124"/>
      <c r="N3532" s="213">
        <v>44.62</v>
      </c>
      <c r="O3532" s="213">
        <v>0</v>
      </c>
      <c r="P3532" s="124" t="s">
        <v>1315</v>
      </c>
    </row>
    <row r="3533" spans="1:16" ht="76.5">
      <c r="A3533" s="266">
        <v>25</v>
      </c>
      <c r="B3533" s="124"/>
      <c r="C3533" s="125" t="s">
        <v>694</v>
      </c>
      <c r="D3533" s="119">
        <v>43173</v>
      </c>
      <c r="E3533" s="120" t="s">
        <v>7850</v>
      </c>
      <c r="F3533" s="120" t="s">
        <v>1316</v>
      </c>
      <c r="G3533" s="120">
        <v>16941071</v>
      </c>
      <c r="H3533" s="124"/>
      <c r="I3533" s="128" t="s">
        <v>7851</v>
      </c>
      <c r="J3533" s="124"/>
      <c r="K3533" s="124"/>
      <c r="L3533" s="124"/>
      <c r="M3533" s="124"/>
      <c r="N3533" s="213">
        <v>49.15</v>
      </c>
      <c r="O3533" s="213">
        <v>0</v>
      </c>
      <c r="P3533" s="124" t="s">
        <v>1315</v>
      </c>
    </row>
    <row r="3534" spans="1:16" ht="76.5">
      <c r="A3534" s="266">
        <v>25</v>
      </c>
      <c r="B3534" s="124"/>
      <c r="C3534" s="125" t="s">
        <v>694</v>
      </c>
      <c r="D3534" s="119">
        <v>43173</v>
      </c>
      <c r="E3534" s="120" t="s">
        <v>7852</v>
      </c>
      <c r="F3534" s="120" t="s">
        <v>1316</v>
      </c>
      <c r="G3534" s="120">
        <v>16941075</v>
      </c>
      <c r="H3534" s="124"/>
      <c r="I3534" s="128" t="s">
        <v>7853</v>
      </c>
      <c r="J3534" s="124"/>
      <c r="K3534" s="124"/>
      <c r="L3534" s="124"/>
      <c r="M3534" s="124"/>
      <c r="N3534" s="213">
        <v>7.69</v>
      </c>
      <c r="O3534" s="213">
        <v>0</v>
      </c>
      <c r="P3534" s="124" t="s">
        <v>1315</v>
      </c>
    </row>
    <row r="3535" spans="1:16" ht="76.5">
      <c r="A3535" s="266">
        <v>25</v>
      </c>
      <c r="B3535" s="124"/>
      <c r="C3535" s="125" t="s">
        <v>694</v>
      </c>
      <c r="D3535" s="119">
        <v>43173</v>
      </c>
      <c r="E3535" s="120" t="s">
        <v>7854</v>
      </c>
      <c r="F3535" s="120" t="s">
        <v>1316</v>
      </c>
      <c r="G3535" s="120">
        <v>16941086</v>
      </c>
      <c r="H3535" s="124"/>
      <c r="I3535" s="128" t="s">
        <v>7855</v>
      </c>
      <c r="J3535" s="124"/>
      <c r="K3535" s="124"/>
      <c r="L3535" s="124"/>
      <c r="M3535" s="124"/>
      <c r="N3535" s="213">
        <v>2.44</v>
      </c>
      <c r="O3535" s="213">
        <v>0</v>
      </c>
      <c r="P3535" s="124" t="s">
        <v>1315</v>
      </c>
    </row>
    <row r="3536" spans="1:16" ht="76.5">
      <c r="A3536" s="266">
        <v>25</v>
      </c>
      <c r="B3536" s="124"/>
      <c r="C3536" s="125" t="s">
        <v>694</v>
      </c>
      <c r="D3536" s="119">
        <v>43173</v>
      </c>
      <c r="E3536" s="120" t="s">
        <v>7856</v>
      </c>
      <c r="F3536" s="120" t="s">
        <v>1316</v>
      </c>
      <c r="G3536" s="120">
        <v>16941057</v>
      </c>
      <c r="H3536" s="124"/>
      <c r="I3536" s="128" t="s">
        <v>7857</v>
      </c>
      <c r="J3536" s="124"/>
      <c r="K3536" s="124"/>
      <c r="L3536" s="124"/>
      <c r="M3536" s="124"/>
      <c r="N3536" s="213">
        <v>599991.43999999994</v>
      </c>
      <c r="O3536" s="213">
        <v>0</v>
      </c>
      <c r="P3536" s="124" t="s">
        <v>1315</v>
      </c>
    </row>
    <row r="3537" spans="1:16" ht="76.5">
      <c r="A3537" s="266">
        <v>25</v>
      </c>
      <c r="B3537" s="124"/>
      <c r="C3537" s="125" t="s">
        <v>694</v>
      </c>
      <c r="D3537" s="119">
        <v>43173</v>
      </c>
      <c r="E3537" s="120" t="s">
        <v>7858</v>
      </c>
      <c r="F3537" s="120" t="s">
        <v>1316</v>
      </c>
      <c r="G3537" s="120">
        <v>16941061</v>
      </c>
      <c r="H3537" s="124"/>
      <c r="I3537" s="128" t="s">
        <v>7859</v>
      </c>
      <c r="J3537" s="124"/>
      <c r="K3537" s="124"/>
      <c r="L3537" s="124"/>
      <c r="M3537" s="124"/>
      <c r="N3537" s="213">
        <v>691121.25</v>
      </c>
      <c r="O3537" s="213">
        <v>0</v>
      </c>
      <c r="P3537" s="124" t="s">
        <v>1315</v>
      </c>
    </row>
    <row r="3538" spans="1:16" ht="76.5">
      <c r="A3538" s="266">
        <v>25</v>
      </c>
      <c r="B3538" s="124"/>
      <c r="C3538" s="125" t="s">
        <v>694</v>
      </c>
      <c r="D3538" s="119">
        <v>43173</v>
      </c>
      <c r="E3538" s="120" t="s">
        <v>7860</v>
      </c>
      <c r="F3538" s="120" t="s">
        <v>1316</v>
      </c>
      <c r="G3538" s="120">
        <v>16944337</v>
      </c>
      <c r="H3538" s="124"/>
      <c r="I3538" s="128" t="s">
        <v>7861</v>
      </c>
      <c r="J3538" s="124"/>
      <c r="K3538" s="124"/>
      <c r="L3538" s="124"/>
      <c r="M3538" s="124"/>
      <c r="N3538" s="213">
        <v>43.05</v>
      </c>
      <c r="O3538" s="213">
        <v>0</v>
      </c>
      <c r="P3538" s="124" t="s">
        <v>1315</v>
      </c>
    </row>
    <row r="3539" spans="1:16" ht="76.5">
      <c r="A3539" s="266">
        <v>25</v>
      </c>
      <c r="B3539" s="124"/>
      <c r="C3539" s="125" t="s">
        <v>694</v>
      </c>
      <c r="D3539" s="119">
        <v>43173</v>
      </c>
      <c r="E3539" s="120" t="s">
        <v>7862</v>
      </c>
      <c r="F3539" s="120" t="s">
        <v>1316</v>
      </c>
      <c r="G3539" s="120">
        <v>16944338</v>
      </c>
      <c r="H3539" s="124"/>
      <c r="I3539" s="128" t="s">
        <v>7863</v>
      </c>
      <c r="J3539" s="124"/>
      <c r="K3539" s="124"/>
      <c r="L3539" s="124"/>
      <c r="M3539" s="124"/>
      <c r="N3539" s="213">
        <v>2159.67</v>
      </c>
      <c r="O3539" s="213">
        <v>0</v>
      </c>
      <c r="P3539" s="124" t="s">
        <v>1315</v>
      </c>
    </row>
    <row r="3540" spans="1:16" ht="76.5">
      <c r="A3540" s="266">
        <v>25</v>
      </c>
      <c r="B3540" s="124"/>
      <c r="C3540" s="125" t="s">
        <v>694</v>
      </c>
      <c r="D3540" s="119">
        <v>43173</v>
      </c>
      <c r="E3540" s="120" t="s">
        <v>7864</v>
      </c>
      <c r="F3540" s="120" t="s">
        <v>1316</v>
      </c>
      <c r="G3540" s="120">
        <v>16944353</v>
      </c>
      <c r="H3540" s="124"/>
      <c r="I3540" s="128" t="s">
        <v>7865</v>
      </c>
      <c r="J3540" s="124"/>
      <c r="K3540" s="124"/>
      <c r="L3540" s="124"/>
      <c r="M3540" s="124"/>
      <c r="N3540" s="213">
        <v>892.05</v>
      </c>
      <c r="O3540" s="213">
        <v>0</v>
      </c>
      <c r="P3540" s="124" t="s">
        <v>1315</v>
      </c>
    </row>
    <row r="3541" spans="1:16" ht="76.5">
      <c r="A3541" s="266">
        <v>25</v>
      </c>
      <c r="B3541" s="124"/>
      <c r="C3541" s="125" t="s">
        <v>694</v>
      </c>
      <c r="D3541" s="119">
        <v>43173</v>
      </c>
      <c r="E3541" s="120" t="s">
        <v>7866</v>
      </c>
      <c r="F3541" s="120" t="s">
        <v>1316</v>
      </c>
      <c r="G3541" s="120">
        <v>16944307</v>
      </c>
      <c r="H3541" s="124"/>
      <c r="I3541" s="128" t="s">
        <v>7867</v>
      </c>
      <c r="J3541" s="124"/>
      <c r="K3541" s="124"/>
      <c r="L3541" s="124"/>
      <c r="M3541" s="124"/>
      <c r="N3541" s="213">
        <v>16.16</v>
      </c>
      <c r="O3541" s="213">
        <v>0</v>
      </c>
      <c r="P3541" s="124" t="s">
        <v>1315</v>
      </c>
    </row>
    <row r="3542" spans="1:16" ht="76.5">
      <c r="A3542" s="266">
        <v>25</v>
      </c>
      <c r="B3542" s="124"/>
      <c r="C3542" s="125" t="s">
        <v>694</v>
      </c>
      <c r="D3542" s="119">
        <v>43173</v>
      </c>
      <c r="E3542" s="120" t="s">
        <v>7868</v>
      </c>
      <c r="F3542" s="120" t="s">
        <v>1316</v>
      </c>
      <c r="G3542" s="120">
        <v>16944308</v>
      </c>
      <c r="H3542" s="124"/>
      <c r="I3542" s="128" t="s">
        <v>7869</v>
      </c>
      <c r="J3542" s="124"/>
      <c r="K3542" s="124"/>
      <c r="L3542" s="124"/>
      <c r="M3542" s="124"/>
      <c r="N3542" s="213">
        <v>1.73</v>
      </c>
      <c r="O3542" s="213">
        <v>0</v>
      </c>
      <c r="P3542" s="124" t="s">
        <v>1315</v>
      </c>
    </row>
    <row r="3543" spans="1:16" ht="76.5">
      <c r="A3543" s="266">
        <v>25</v>
      </c>
      <c r="B3543" s="124"/>
      <c r="C3543" s="125" t="s">
        <v>694</v>
      </c>
      <c r="D3543" s="119">
        <v>43173</v>
      </c>
      <c r="E3543" s="120" t="s">
        <v>7870</v>
      </c>
      <c r="F3543" s="120" t="s">
        <v>1316</v>
      </c>
      <c r="G3543" s="120">
        <v>16944312</v>
      </c>
      <c r="H3543" s="124"/>
      <c r="I3543" s="128" t="s">
        <v>7871</v>
      </c>
      <c r="J3543" s="124"/>
      <c r="K3543" s="124"/>
      <c r="L3543" s="124"/>
      <c r="M3543" s="124"/>
      <c r="N3543" s="213">
        <v>4996.08</v>
      </c>
      <c r="O3543" s="213">
        <v>0</v>
      </c>
      <c r="P3543" s="124" t="s">
        <v>1315</v>
      </c>
    </row>
    <row r="3544" spans="1:16" ht="76.5">
      <c r="A3544" s="266">
        <v>25</v>
      </c>
      <c r="B3544" s="124"/>
      <c r="C3544" s="125" t="s">
        <v>694</v>
      </c>
      <c r="D3544" s="119">
        <v>43173</v>
      </c>
      <c r="E3544" s="120" t="s">
        <v>7872</v>
      </c>
      <c r="F3544" s="120" t="s">
        <v>1316</v>
      </c>
      <c r="G3544" s="120">
        <v>16944313</v>
      </c>
      <c r="H3544" s="124"/>
      <c r="I3544" s="128" t="s">
        <v>7873</v>
      </c>
      <c r="J3544" s="124"/>
      <c r="K3544" s="124"/>
      <c r="L3544" s="124"/>
      <c r="M3544" s="124"/>
      <c r="N3544" s="213">
        <v>8607</v>
      </c>
      <c r="O3544" s="213">
        <v>0</v>
      </c>
      <c r="P3544" s="124" t="s">
        <v>1315</v>
      </c>
    </row>
    <row r="3545" spans="1:16" ht="76.5">
      <c r="A3545" s="266">
        <v>25</v>
      </c>
      <c r="B3545" s="124"/>
      <c r="C3545" s="125" t="s">
        <v>694</v>
      </c>
      <c r="D3545" s="119">
        <v>43173</v>
      </c>
      <c r="E3545" s="120" t="s">
        <v>7874</v>
      </c>
      <c r="F3545" s="120" t="s">
        <v>1316</v>
      </c>
      <c r="G3545" s="120">
        <v>16944314</v>
      </c>
      <c r="H3545" s="124"/>
      <c r="I3545" s="128" t="s">
        <v>7875</v>
      </c>
      <c r="J3545" s="124"/>
      <c r="K3545" s="124"/>
      <c r="L3545" s="124"/>
      <c r="M3545" s="124"/>
      <c r="N3545" s="213">
        <v>129.6</v>
      </c>
      <c r="O3545" s="213">
        <v>0</v>
      </c>
      <c r="P3545" s="124" t="s">
        <v>1315</v>
      </c>
    </row>
    <row r="3546" spans="1:16" ht="76.5">
      <c r="A3546" s="266">
        <v>25</v>
      </c>
      <c r="B3546" s="124"/>
      <c r="C3546" s="125" t="s">
        <v>694</v>
      </c>
      <c r="D3546" s="119">
        <v>43173</v>
      </c>
      <c r="E3546" s="120" t="s">
        <v>7876</v>
      </c>
      <c r="F3546" s="120" t="s">
        <v>1316</v>
      </c>
      <c r="G3546" s="120">
        <v>16944315</v>
      </c>
      <c r="H3546" s="124"/>
      <c r="I3546" s="128" t="s">
        <v>7877</v>
      </c>
      <c r="J3546" s="124"/>
      <c r="K3546" s="124"/>
      <c r="L3546" s="124"/>
      <c r="M3546" s="124"/>
      <c r="N3546" s="213">
        <v>129.6</v>
      </c>
      <c r="O3546" s="213">
        <v>0</v>
      </c>
      <c r="P3546" s="124" t="s">
        <v>1315</v>
      </c>
    </row>
    <row r="3547" spans="1:16" ht="63.75">
      <c r="A3547" s="266">
        <v>25</v>
      </c>
      <c r="B3547" s="124"/>
      <c r="C3547" s="125" t="s">
        <v>694</v>
      </c>
      <c r="D3547" s="119">
        <v>43173</v>
      </c>
      <c r="E3547" s="120" t="s">
        <v>7878</v>
      </c>
      <c r="F3547" s="120" t="s">
        <v>1316</v>
      </c>
      <c r="G3547" s="120">
        <v>16944316</v>
      </c>
      <c r="H3547" s="124"/>
      <c r="I3547" s="128" t="s">
        <v>7879</v>
      </c>
      <c r="J3547" s="124"/>
      <c r="K3547" s="124"/>
      <c r="L3547" s="124"/>
      <c r="M3547" s="124"/>
      <c r="N3547" s="213">
        <v>878.77</v>
      </c>
      <c r="O3547" s="213">
        <v>0</v>
      </c>
      <c r="P3547" s="124" t="s">
        <v>1315</v>
      </c>
    </row>
    <row r="3548" spans="1:16" ht="76.5">
      <c r="A3548" s="266">
        <v>25</v>
      </c>
      <c r="B3548" s="124"/>
      <c r="C3548" s="125" t="s">
        <v>694</v>
      </c>
      <c r="D3548" s="119">
        <v>43173</v>
      </c>
      <c r="E3548" s="120" t="s">
        <v>7880</v>
      </c>
      <c r="F3548" s="120" t="s">
        <v>1316</v>
      </c>
      <c r="G3548" s="120">
        <v>16944320</v>
      </c>
      <c r="H3548" s="124"/>
      <c r="I3548" s="128" t="s">
        <v>7881</v>
      </c>
      <c r="J3548" s="124"/>
      <c r="K3548" s="124"/>
      <c r="L3548" s="124"/>
      <c r="M3548" s="124"/>
      <c r="N3548" s="213">
        <v>744.36</v>
      </c>
      <c r="O3548" s="213">
        <v>0</v>
      </c>
      <c r="P3548" s="124" t="s">
        <v>1315</v>
      </c>
    </row>
    <row r="3549" spans="1:16" ht="76.5">
      <c r="A3549" s="266">
        <v>25</v>
      </c>
      <c r="B3549" s="124"/>
      <c r="C3549" s="125" t="s">
        <v>694</v>
      </c>
      <c r="D3549" s="119">
        <v>43173</v>
      </c>
      <c r="E3549" s="120" t="s">
        <v>7882</v>
      </c>
      <c r="F3549" s="120" t="s">
        <v>1316</v>
      </c>
      <c r="G3549" s="120">
        <v>16944324</v>
      </c>
      <c r="H3549" s="124"/>
      <c r="I3549" s="128" t="s">
        <v>7883</v>
      </c>
      <c r="J3549" s="124"/>
      <c r="K3549" s="124"/>
      <c r="L3549" s="124"/>
      <c r="M3549" s="124"/>
      <c r="N3549" s="213">
        <v>872</v>
      </c>
      <c r="O3549" s="213">
        <v>0</v>
      </c>
      <c r="P3549" s="124" t="s">
        <v>1315</v>
      </c>
    </row>
    <row r="3550" spans="1:16" ht="76.5">
      <c r="A3550" s="266">
        <v>25</v>
      </c>
      <c r="B3550" s="124"/>
      <c r="C3550" s="125" t="s">
        <v>694</v>
      </c>
      <c r="D3550" s="119">
        <v>43173</v>
      </c>
      <c r="E3550" s="120" t="s">
        <v>7884</v>
      </c>
      <c r="F3550" s="120" t="s">
        <v>1316</v>
      </c>
      <c r="G3550" s="120">
        <v>16944767</v>
      </c>
      <c r="H3550" s="124"/>
      <c r="I3550" s="128" t="s">
        <v>7885</v>
      </c>
      <c r="J3550" s="124"/>
      <c r="K3550" s="124"/>
      <c r="L3550" s="124"/>
      <c r="M3550" s="124"/>
      <c r="N3550" s="213">
        <v>3833.06</v>
      </c>
      <c r="O3550" s="213">
        <v>0</v>
      </c>
      <c r="P3550" s="124" t="s">
        <v>1315</v>
      </c>
    </row>
    <row r="3551" spans="1:16" ht="76.5">
      <c r="A3551" s="266">
        <v>25</v>
      </c>
      <c r="B3551" s="124"/>
      <c r="C3551" s="125" t="s">
        <v>694</v>
      </c>
      <c r="D3551" s="119">
        <v>43173</v>
      </c>
      <c r="E3551" s="120" t="s">
        <v>7886</v>
      </c>
      <c r="F3551" s="120" t="s">
        <v>1316</v>
      </c>
      <c r="G3551" s="120">
        <v>16944407</v>
      </c>
      <c r="H3551" s="124"/>
      <c r="I3551" s="128" t="s">
        <v>7887</v>
      </c>
      <c r="J3551" s="124"/>
      <c r="K3551" s="124"/>
      <c r="L3551" s="124"/>
      <c r="M3551" s="124"/>
      <c r="N3551" s="213">
        <v>0.02</v>
      </c>
      <c r="O3551" s="213">
        <v>0</v>
      </c>
      <c r="P3551" s="124" t="s">
        <v>1315</v>
      </c>
    </row>
    <row r="3552" spans="1:16" ht="76.5">
      <c r="A3552" s="266">
        <v>25</v>
      </c>
      <c r="B3552" s="124"/>
      <c r="C3552" s="125" t="s">
        <v>694</v>
      </c>
      <c r="D3552" s="119">
        <v>43173</v>
      </c>
      <c r="E3552" s="120" t="s">
        <v>7888</v>
      </c>
      <c r="F3552" s="120" t="s">
        <v>1316</v>
      </c>
      <c r="G3552" s="120">
        <v>16944503</v>
      </c>
      <c r="H3552" s="124"/>
      <c r="I3552" s="128" t="s">
        <v>7889</v>
      </c>
      <c r="J3552" s="124"/>
      <c r="K3552" s="124"/>
      <c r="L3552" s="124"/>
      <c r="M3552" s="124"/>
      <c r="N3552" s="213">
        <v>3.82</v>
      </c>
      <c r="O3552" s="213">
        <v>0</v>
      </c>
      <c r="P3552" s="124" t="s">
        <v>1315</v>
      </c>
    </row>
    <row r="3553" spans="1:16" ht="76.5">
      <c r="A3553" s="266">
        <v>25</v>
      </c>
      <c r="B3553" s="124"/>
      <c r="C3553" s="125" t="s">
        <v>694</v>
      </c>
      <c r="D3553" s="119">
        <v>43173</v>
      </c>
      <c r="E3553" s="120" t="s">
        <v>7890</v>
      </c>
      <c r="F3553" s="120" t="s">
        <v>1316</v>
      </c>
      <c r="G3553" s="120">
        <v>16944546</v>
      </c>
      <c r="H3553" s="124"/>
      <c r="I3553" s="128" t="s">
        <v>7891</v>
      </c>
      <c r="J3553" s="124"/>
      <c r="K3553" s="124"/>
      <c r="L3553" s="124"/>
      <c r="M3553" s="124"/>
      <c r="N3553" s="213">
        <v>0.72</v>
      </c>
      <c r="O3553" s="213">
        <v>0</v>
      </c>
      <c r="P3553" s="124" t="s">
        <v>1315</v>
      </c>
    </row>
    <row r="3554" spans="1:16" ht="76.5">
      <c r="A3554" s="266">
        <v>25</v>
      </c>
      <c r="B3554" s="124"/>
      <c r="C3554" s="125" t="s">
        <v>694</v>
      </c>
      <c r="D3554" s="119">
        <v>43173</v>
      </c>
      <c r="E3554" s="120" t="s">
        <v>7892</v>
      </c>
      <c r="F3554" s="120" t="s">
        <v>1316</v>
      </c>
      <c r="G3554" s="120">
        <v>16944551</v>
      </c>
      <c r="H3554" s="124"/>
      <c r="I3554" s="128" t="s">
        <v>7893</v>
      </c>
      <c r="J3554" s="124"/>
      <c r="K3554" s="124"/>
      <c r="L3554" s="124"/>
      <c r="M3554" s="124"/>
      <c r="N3554" s="213">
        <v>0.04</v>
      </c>
      <c r="O3554" s="213">
        <v>0</v>
      </c>
      <c r="P3554" s="124" t="s">
        <v>1315</v>
      </c>
    </row>
    <row r="3555" spans="1:16" ht="76.5">
      <c r="A3555" s="266">
        <v>25</v>
      </c>
      <c r="B3555" s="124"/>
      <c r="C3555" s="125" t="s">
        <v>694</v>
      </c>
      <c r="D3555" s="119">
        <v>43173</v>
      </c>
      <c r="E3555" s="120" t="s">
        <v>7894</v>
      </c>
      <c r="F3555" s="120" t="s">
        <v>1316</v>
      </c>
      <c r="G3555" s="120">
        <v>16944578</v>
      </c>
      <c r="H3555" s="124"/>
      <c r="I3555" s="128" t="s">
        <v>7895</v>
      </c>
      <c r="J3555" s="124"/>
      <c r="K3555" s="124"/>
      <c r="L3555" s="124"/>
      <c r="M3555" s="124"/>
      <c r="N3555" s="213">
        <v>0.05</v>
      </c>
      <c r="O3555" s="213">
        <v>0</v>
      </c>
      <c r="P3555" s="124" t="s">
        <v>1315</v>
      </c>
    </row>
    <row r="3556" spans="1:16" ht="76.5">
      <c r="A3556" s="266">
        <v>25</v>
      </c>
      <c r="B3556" s="124"/>
      <c r="C3556" s="125" t="s">
        <v>694</v>
      </c>
      <c r="D3556" s="119">
        <v>43173</v>
      </c>
      <c r="E3556" s="120" t="s">
        <v>7896</v>
      </c>
      <c r="F3556" s="120" t="s">
        <v>1316</v>
      </c>
      <c r="G3556" s="120">
        <v>16944707</v>
      </c>
      <c r="H3556" s="124"/>
      <c r="I3556" s="128" t="s">
        <v>7897</v>
      </c>
      <c r="J3556" s="124"/>
      <c r="K3556" s="124"/>
      <c r="L3556" s="124"/>
      <c r="M3556" s="124"/>
      <c r="N3556" s="213">
        <v>0.14000000000000001</v>
      </c>
      <c r="O3556" s="213">
        <v>0</v>
      </c>
      <c r="P3556" s="124" t="s">
        <v>1315</v>
      </c>
    </row>
    <row r="3557" spans="1:16" ht="76.5">
      <c r="A3557" s="266">
        <v>25</v>
      </c>
      <c r="B3557" s="124"/>
      <c r="C3557" s="125" t="s">
        <v>694</v>
      </c>
      <c r="D3557" s="119">
        <v>43173</v>
      </c>
      <c r="E3557" s="120" t="s">
        <v>7898</v>
      </c>
      <c r="F3557" s="120" t="s">
        <v>1316</v>
      </c>
      <c r="G3557" s="120">
        <v>16958356</v>
      </c>
      <c r="H3557" s="124"/>
      <c r="I3557" s="128" t="s">
        <v>7899</v>
      </c>
      <c r="J3557" s="124"/>
      <c r="K3557" s="124"/>
      <c r="L3557" s="124"/>
      <c r="M3557" s="124"/>
      <c r="N3557" s="213">
        <v>409.21</v>
      </c>
      <c r="O3557" s="213">
        <v>0</v>
      </c>
      <c r="P3557" s="124" t="s">
        <v>1315</v>
      </c>
    </row>
    <row r="3558" spans="1:16" ht="76.5">
      <c r="A3558" s="266">
        <v>25</v>
      </c>
      <c r="B3558" s="124"/>
      <c r="C3558" s="125" t="s">
        <v>694</v>
      </c>
      <c r="D3558" s="119">
        <v>43173</v>
      </c>
      <c r="E3558" s="120" t="s">
        <v>7900</v>
      </c>
      <c r="F3558" s="120" t="s">
        <v>1316</v>
      </c>
      <c r="G3558" s="120">
        <v>16958373</v>
      </c>
      <c r="H3558" s="124"/>
      <c r="I3558" s="128" t="s">
        <v>7901</v>
      </c>
      <c r="J3558" s="124"/>
      <c r="K3558" s="124"/>
      <c r="L3558" s="124"/>
      <c r="M3558" s="124"/>
      <c r="N3558" s="213">
        <v>124.1</v>
      </c>
      <c r="O3558" s="213">
        <v>0</v>
      </c>
      <c r="P3558" s="124" t="s">
        <v>1315</v>
      </c>
    </row>
    <row r="3559" spans="1:16" ht="76.5">
      <c r="A3559" s="266">
        <v>25</v>
      </c>
      <c r="B3559" s="124"/>
      <c r="C3559" s="125" t="s">
        <v>694</v>
      </c>
      <c r="D3559" s="119">
        <v>43173</v>
      </c>
      <c r="E3559" s="120" t="s">
        <v>7902</v>
      </c>
      <c r="F3559" s="120" t="s">
        <v>1316</v>
      </c>
      <c r="G3559" s="120">
        <v>16958398</v>
      </c>
      <c r="H3559" s="124"/>
      <c r="I3559" s="128" t="s">
        <v>7903</v>
      </c>
      <c r="J3559" s="124"/>
      <c r="K3559" s="124"/>
      <c r="L3559" s="124"/>
      <c r="M3559" s="124"/>
      <c r="N3559" s="213">
        <v>172486.23</v>
      </c>
      <c r="O3559" s="213">
        <v>0</v>
      </c>
      <c r="P3559" s="124" t="s">
        <v>1315</v>
      </c>
    </row>
    <row r="3560" spans="1:16" ht="76.5">
      <c r="A3560" s="266">
        <v>25</v>
      </c>
      <c r="B3560" s="124"/>
      <c r="C3560" s="125" t="s">
        <v>694</v>
      </c>
      <c r="D3560" s="119">
        <v>43173</v>
      </c>
      <c r="E3560" s="120" t="s">
        <v>7904</v>
      </c>
      <c r="F3560" s="120" t="s">
        <v>1316</v>
      </c>
      <c r="G3560" s="120">
        <v>16958597</v>
      </c>
      <c r="H3560" s="124"/>
      <c r="I3560" s="128" t="s">
        <v>7905</v>
      </c>
      <c r="J3560" s="124"/>
      <c r="K3560" s="124"/>
      <c r="L3560" s="124"/>
      <c r="M3560" s="124"/>
      <c r="N3560" s="213">
        <v>218557.2</v>
      </c>
      <c r="O3560" s="213">
        <v>0</v>
      </c>
      <c r="P3560" s="124" t="s">
        <v>1315</v>
      </c>
    </row>
    <row r="3561" spans="1:16" ht="76.5">
      <c r="A3561" s="266">
        <v>25</v>
      </c>
      <c r="B3561" s="124"/>
      <c r="C3561" s="125" t="s">
        <v>694</v>
      </c>
      <c r="D3561" s="119">
        <v>43173</v>
      </c>
      <c r="E3561" s="120" t="s">
        <v>7906</v>
      </c>
      <c r="F3561" s="120" t="s">
        <v>1316</v>
      </c>
      <c r="G3561" s="120">
        <v>16944876</v>
      </c>
      <c r="H3561" s="124"/>
      <c r="I3561" s="128" t="s">
        <v>7907</v>
      </c>
      <c r="J3561" s="124"/>
      <c r="K3561" s="124"/>
      <c r="L3561" s="124"/>
      <c r="M3561" s="124"/>
      <c r="N3561" s="213">
        <v>597134.11</v>
      </c>
      <c r="O3561" s="213">
        <v>0</v>
      </c>
      <c r="P3561" s="124" t="s">
        <v>1315</v>
      </c>
    </row>
    <row r="3562" spans="1:16" ht="76.5">
      <c r="A3562" s="266">
        <v>25</v>
      </c>
      <c r="B3562" s="124"/>
      <c r="C3562" s="125" t="s">
        <v>694</v>
      </c>
      <c r="D3562" s="119">
        <v>43173</v>
      </c>
      <c r="E3562" s="120" t="s">
        <v>7908</v>
      </c>
      <c r="F3562" s="120" t="s">
        <v>1316</v>
      </c>
      <c r="G3562" s="120">
        <v>16944875</v>
      </c>
      <c r="H3562" s="124"/>
      <c r="I3562" s="128" t="s">
        <v>7909</v>
      </c>
      <c r="J3562" s="124"/>
      <c r="K3562" s="124"/>
      <c r="L3562" s="124"/>
      <c r="M3562" s="124"/>
      <c r="N3562" s="213">
        <v>169092.73</v>
      </c>
      <c r="O3562" s="213">
        <v>0</v>
      </c>
      <c r="P3562" s="124" t="s">
        <v>1315</v>
      </c>
    </row>
    <row r="3563" spans="1:16" ht="76.5">
      <c r="A3563" s="266">
        <v>25</v>
      </c>
      <c r="B3563" s="124"/>
      <c r="C3563" s="125" t="s">
        <v>694</v>
      </c>
      <c r="D3563" s="119">
        <v>43173</v>
      </c>
      <c r="E3563" s="120" t="s">
        <v>7910</v>
      </c>
      <c r="F3563" s="120" t="s">
        <v>1316</v>
      </c>
      <c r="G3563" s="120">
        <v>16944874</v>
      </c>
      <c r="H3563" s="124"/>
      <c r="I3563" s="128" t="s">
        <v>7911</v>
      </c>
      <c r="J3563" s="124"/>
      <c r="K3563" s="124"/>
      <c r="L3563" s="124"/>
      <c r="M3563" s="124"/>
      <c r="N3563" s="213">
        <v>448.42</v>
      </c>
      <c r="O3563" s="213">
        <v>0</v>
      </c>
      <c r="P3563" s="124" t="s">
        <v>1315</v>
      </c>
    </row>
    <row r="3564" spans="1:16" ht="76.5">
      <c r="A3564" s="266">
        <v>25</v>
      </c>
      <c r="B3564" s="124"/>
      <c r="C3564" s="125" t="s">
        <v>694</v>
      </c>
      <c r="D3564" s="119">
        <v>43173</v>
      </c>
      <c r="E3564" s="120" t="s">
        <v>7912</v>
      </c>
      <c r="F3564" s="120" t="s">
        <v>1316</v>
      </c>
      <c r="G3564" s="120">
        <v>16958615</v>
      </c>
      <c r="H3564" s="124"/>
      <c r="I3564" s="128" t="s">
        <v>7913</v>
      </c>
      <c r="J3564" s="124"/>
      <c r="K3564" s="124"/>
      <c r="L3564" s="124"/>
      <c r="M3564" s="124"/>
      <c r="N3564" s="213">
        <v>1192588.81</v>
      </c>
      <c r="O3564" s="213">
        <v>0</v>
      </c>
      <c r="P3564" s="124" t="s">
        <v>1315</v>
      </c>
    </row>
    <row r="3565" spans="1:16" ht="76.5">
      <c r="A3565" s="266">
        <v>25</v>
      </c>
      <c r="B3565" s="124"/>
      <c r="C3565" s="125" t="s">
        <v>694</v>
      </c>
      <c r="D3565" s="119">
        <v>43173</v>
      </c>
      <c r="E3565" s="120" t="s">
        <v>7914</v>
      </c>
      <c r="F3565" s="120" t="s">
        <v>1316</v>
      </c>
      <c r="G3565" s="120">
        <v>16958614</v>
      </c>
      <c r="H3565" s="124"/>
      <c r="I3565" s="128" t="s">
        <v>7915</v>
      </c>
      <c r="J3565" s="124"/>
      <c r="K3565" s="124"/>
      <c r="L3565" s="124"/>
      <c r="M3565" s="124"/>
      <c r="N3565" s="213">
        <v>454.59</v>
      </c>
      <c r="O3565" s="213">
        <v>0</v>
      </c>
      <c r="P3565" s="124" t="s">
        <v>1315</v>
      </c>
    </row>
    <row r="3566" spans="1:16" ht="76.5">
      <c r="A3566" s="266">
        <v>25</v>
      </c>
      <c r="B3566" s="124"/>
      <c r="C3566" s="125" t="s">
        <v>694</v>
      </c>
      <c r="D3566" s="119">
        <v>43173</v>
      </c>
      <c r="E3566" s="120" t="s">
        <v>7916</v>
      </c>
      <c r="F3566" s="120" t="s">
        <v>1316</v>
      </c>
      <c r="G3566" s="120">
        <v>16958599</v>
      </c>
      <c r="H3566" s="124"/>
      <c r="I3566" s="128" t="s">
        <v>7917</v>
      </c>
      <c r="J3566" s="124"/>
      <c r="K3566" s="124"/>
      <c r="L3566" s="124"/>
      <c r="M3566" s="124"/>
      <c r="N3566" s="213">
        <v>194208.17</v>
      </c>
      <c r="O3566" s="213">
        <v>0</v>
      </c>
      <c r="P3566" s="124" t="s">
        <v>1315</v>
      </c>
    </row>
    <row r="3567" spans="1:16" ht="76.5">
      <c r="A3567" s="266">
        <v>25</v>
      </c>
      <c r="B3567" s="124"/>
      <c r="C3567" s="125" t="s">
        <v>694</v>
      </c>
      <c r="D3567" s="119">
        <v>43173</v>
      </c>
      <c r="E3567" s="120" t="s">
        <v>7918</v>
      </c>
      <c r="F3567" s="120" t="s">
        <v>1316</v>
      </c>
      <c r="G3567" s="120">
        <v>16944870</v>
      </c>
      <c r="H3567" s="124"/>
      <c r="I3567" s="128" t="s">
        <v>7919</v>
      </c>
      <c r="J3567" s="124"/>
      <c r="K3567" s="124"/>
      <c r="L3567" s="124"/>
      <c r="M3567" s="124"/>
      <c r="N3567" s="213">
        <v>1637.7</v>
      </c>
      <c r="O3567" s="213">
        <v>0</v>
      </c>
      <c r="P3567" s="124" t="s">
        <v>1315</v>
      </c>
    </row>
    <row r="3568" spans="1:16" ht="76.5">
      <c r="A3568" s="266">
        <v>25</v>
      </c>
      <c r="B3568" s="124"/>
      <c r="C3568" s="125" t="s">
        <v>694</v>
      </c>
      <c r="D3568" s="119">
        <v>43173</v>
      </c>
      <c r="E3568" s="120" t="s">
        <v>7920</v>
      </c>
      <c r="F3568" s="120" t="s">
        <v>1316</v>
      </c>
      <c r="G3568" s="120">
        <v>16944871</v>
      </c>
      <c r="H3568" s="124"/>
      <c r="I3568" s="128" t="s">
        <v>7921</v>
      </c>
      <c r="J3568" s="124"/>
      <c r="K3568" s="124"/>
      <c r="L3568" s="124"/>
      <c r="M3568" s="124"/>
      <c r="N3568" s="213">
        <v>848.78</v>
      </c>
      <c r="O3568" s="213">
        <v>0</v>
      </c>
      <c r="P3568" s="124" t="s">
        <v>1315</v>
      </c>
    </row>
    <row r="3569" spans="1:16" ht="76.5">
      <c r="A3569" s="266">
        <v>25</v>
      </c>
      <c r="B3569" s="124"/>
      <c r="C3569" s="125" t="s">
        <v>694</v>
      </c>
      <c r="D3569" s="119">
        <v>43173</v>
      </c>
      <c r="E3569" s="120" t="s">
        <v>7922</v>
      </c>
      <c r="F3569" s="120" t="s">
        <v>1316</v>
      </c>
      <c r="G3569" s="120">
        <v>16944872</v>
      </c>
      <c r="H3569" s="124"/>
      <c r="I3569" s="128" t="s">
        <v>7923</v>
      </c>
      <c r="J3569" s="124"/>
      <c r="K3569" s="124"/>
      <c r="L3569" s="124"/>
      <c r="M3569" s="124"/>
      <c r="N3569" s="213">
        <v>433983.05</v>
      </c>
      <c r="O3569" s="213">
        <v>0</v>
      </c>
      <c r="P3569" s="124" t="s">
        <v>1315</v>
      </c>
    </row>
    <row r="3570" spans="1:16" ht="76.5">
      <c r="A3570" s="266">
        <v>25</v>
      </c>
      <c r="B3570" s="124"/>
      <c r="C3570" s="125" t="s">
        <v>694</v>
      </c>
      <c r="D3570" s="119">
        <v>43173</v>
      </c>
      <c r="E3570" s="120" t="s">
        <v>7924</v>
      </c>
      <c r="F3570" s="120" t="s">
        <v>1316</v>
      </c>
      <c r="G3570" s="120">
        <v>16944878</v>
      </c>
      <c r="H3570" s="124"/>
      <c r="I3570" s="128" t="s">
        <v>7925</v>
      </c>
      <c r="J3570" s="124"/>
      <c r="K3570" s="124"/>
      <c r="L3570" s="124"/>
      <c r="M3570" s="124"/>
      <c r="N3570" s="213">
        <v>9446.69</v>
      </c>
      <c r="O3570" s="213">
        <v>0</v>
      </c>
      <c r="P3570" s="124" t="s">
        <v>1315</v>
      </c>
    </row>
    <row r="3571" spans="1:16" ht="76.5">
      <c r="A3571" s="266">
        <v>25</v>
      </c>
      <c r="B3571" s="124"/>
      <c r="C3571" s="125" t="s">
        <v>694</v>
      </c>
      <c r="D3571" s="119">
        <v>43173</v>
      </c>
      <c r="E3571" s="120" t="s">
        <v>7926</v>
      </c>
      <c r="F3571" s="120" t="s">
        <v>1316</v>
      </c>
      <c r="G3571" s="120">
        <v>16961090</v>
      </c>
      <c r="H3571" s="124"/>
      <c r="I3571" s="128" t="s">
        <v>7927</v>
      </c>
      <c r="J3571" s="124"/>
      <c r="K3571" s="124"/>
      <c r="L3571" s="124"/>
      <c r="M3571" s="124"/>
      <c r="N3571" s="213">
        <v>373474.31</v>
      </c>
      <c r="O3571" s="213">
        <v>0</v>
      </c>
      <c r="P3571" s="124" t="s">
        <v>1315</v>
      </c>
    </row>
    <row r="3572" spans="1:16" ht="76.5">
      <c r="A3572" s="266">
        <v>25</v>
      </c>
      <c r="B3572" s="124"/>
      <c r="C3572" s="125" t="s">
        <v>694</v>
      </c>
      <c r="D3572" s="119">
        <v>43173</v>
      </c>
      <c r="E3572" s="120" t="s">
        <v>7928</v>
      </c>
      <c r="F3572" s="120" t="s">
        <v>1316</v>
      </c>
      <c r="G3572" s="120">
        <v>16961102</v>
      </c>
      <c r="H3572" s="124"/>
      <c r="I3572" s="128" t="s">
        <v>7929</v>
      </c>
      <c r="J3572" s="124"/>
      <c r="K3572" s="124"/>
      <c r="L3572" s="124"/>
      <c r="M3572" s="124"/>
      <c r="N3572" s="213">
        <v>486964.58</v>
      </c>
      <c r="O3572" s="213">
        <v>0</v>
      </c>
      <c r="P3572" s="124" t="s">
        <v>1315</v>
      </c>
    </row>
    <row r="3573" spans="1:16" ht="76.5">
      <c r="A3573" s="266">
        <v>25</v>
      </c>
      <c r="B3573" s="124"/>
      <c r="C3573" s="125" t="s">
        <v>694</v>
      </c>
      <c r="D3573" s="119">
        <v>43173</v>
      </c>
      <c r="E3573" s="120" t="s">
        <v>7930</v>
      </c>
      <c r="F3573" s="120" t="s">
        <v>1316</v>
      </c>
      <c r="G3573" s="120">
        <v>16961110</v>
      </c>
      <c r="H3573" s="124"/>
      <c r="I3573" s="128" t="s">
        <v>7931</v>
      </c>
      <c r="J3573" s="124"/>
      <c r="K3573" s="124"/>
      <c r="L3573" s="124"/>
      <c r="M3573" s="124"/>
      <c r="N3573" s="213">
        <v>252325.51</v>
      </c>
      <c r="O3573" s="213">
        <v>0</v>
      </c>
      <c r="P3573" s="124" t="s">
        <v>1315</v>
      </c>
    </row>
    <row r="3574" spans="1:16" ht="76.5">
      <c r="A3574" s="266">
        <v>25</v>
      </c>
      <c r="B3574" s="124"/>
      <c r="C3574" s="125" t="s">
        <v>694</v>
      </c>
      <c r="D3574" s="119">
        <v>43173</v>
      </c>
      <c r="E3574" s="120" t="s">
        <v>7932</v>
      </c>
      <c r="F3574" s="120" t="s">
        <v>1316</v>
      </c>
      <c r="G3574" s="120">
        <v>16961119</v>
      </c>
      <c r="H3574" s="124"/>
      <c r="I3574" s="128" t="s">
        <v>7933</v>
      </c>
      <c r="J3574" s="124"/>
      <c r="K3574" s="124"/>
      <c r="L3574" s="124"/>
      <c r="M3574" s="124"/>
      <c r="N3574" s="213">
        <v>514.12</v>
      </c>
      <c r="O3574" s="213">
        <v>0</v>
      </c>
      <c r="P3574" s="124" t="s">
        <v>1315</v>
      </c>
    </row>
    <row r="3575" spans="1:16" ht="51">
      <c r="A3575" s="266" t="s">
        <v>620</v>
      </c>
      <c r="B3575" s="124"/>
      <c r="C3575" s="125" t="s">
        <v>714</v>
      </c>
      <c r="D3575" s="119">
        <v>43173</v>
      </c>
      <c r="E3575" s="120" t="s">
        <v>7934</v>
      </c>
      <c r="F3575" s="120" t="s">
        <v>11</v>
      </c>
      <c r="G3575" s="120">
        <v>10518</v>
      </c>
      <c r="H3575" s="124"/>
      <c r="I3575" s="128" t="s">
        <v>7935</v>
      </c>
      <c r="J3575" s="124"/>
      <c r="K3575" s="124"/>
      <c r="L3575" s="124"/>
      <c r="M3575" s="124"/>
      <c r="N3575" s="213">
        <v>1013.62</v>
      </c>
      <c r="O3575" s="213">
        <v>0</v>
      </c>
      <c r="P3575" s="124" t="s">
        <v>1315</v>
      </c>
    </row>
    <row r="3576" spans="1:16" ht="89.25">
      <c r="A3576" s="266">
        <v>513</v>
      </c>
      <c r="B3576" s="124"/>
      <c r="C3576" s="125" t="s">
        <v>201</v>
      </c>
      <c r="D3576" s="119">
        <v>43173</v>
      </c>
      <c r="E3576" s="120" t="s">
        <v>7936</v>
      </c>
      <c r="F3576" s="120" t="s">
        <v>15</v>
      </c>
      <c r="G3576" s="120">
        <v>4540</v>
      </c>
      <c r="H3576" s="124"/>
      <c r="I3576" s="128" t="s">
        <v>7937</v>
      </c>
      <c r="J3576" s="124"/>
      <c r="K3576" s="124"/>
      <c r="L3576" s="124"/>
      <c r="M3576" s="124"/>
      <c r="N3576" s="213">
        <v>50</v>
      </c>
      <c r="O3576" s="213">
        <v>0</v>
      </c>
      <c r="P3576" s="124" t="s">
        <v>1315</v>
      </c>
    </row>
    <row r="3577" spans="1:16" ht="63.75">
      <c r="A3577" s="266">
        <v>513</v>
      </c>
      <c r="B3577" s="124"/>
      <c r="C3577" s="125" t="s">
        <v>201</v>
      </c>
      <c r="D3577" s="119">
        <v>43173</v>
      </c>
      <c r="E3577" s="120" t="s">
        <v>7938</v>
      </c>
      <c r="F3577" s="120" t="s">
        <v>15</v>
      </c>
      <c r="G3577" s="120">
        <v>686483</v>
      </c>
      <c r="H3577" s="124"/>
      <c r="I3577" s="128" t="s">
        <v>7939</v>
      </c>
      <c r="J3577" s="124"/>
      <c r="K3577" s="124"/>
      <c r="L3577" s="124"/>
      <c r="M3577" s="124"/>
      <c r="N3577" s="213">
        <v>50</v>
      </c>
      <c r="O3577" s="213">
        <v>0</v>
      </c>
      <c r="P3577" s="124" t="s">
        <v>1315</v>
      </c>
    </row>
    <row r="3578" spans="1:16" ht="76.5">
      <c r="A3578" s="266">
        <v>20</v>
      </c>
      <c r="B3578" s="124"/>
      <c r="C3578" s="125" t="s">
        <v>693</v>
      </c>
      <c r="D3578" s="119">
        <v>43173</v>
      </c>
      <c r="E3578" s="120" t="s">
        <v>7940</v>
      </c>
      <c r="F3578" s="120" t="s">
        <v>15</v>
      </c>
      <c r="G3578" s="120">
        <v>4523</v>
      </c>
      <c r="H3578" s="124"/>
      <c r="I3578" s="128" t="s">
        <v>7941</v>
      </c>
      <c r="J3578" s="124"/>
      <c r="K3578" s="124"/>
      <c r="L3578" s="124"/>
      <c r="M3578" s="124"/>
      <c r="N3578" s="213">
        <v>1847.8</v>
      </c>
      <c r="O3578" s="213">
        <v>0</v>
      </c>
      <c r="P3578" s="124" t="s">
        <v>1315</v>
      </c>
    </row>
    <row r="3579" spans="1:16" ht="76.5">
      <c r="A3579" s="266">
        <v>20</v>
      </c>
      <c r="B3579" s="124"/>
      <c r="C3579" s="125" t="s">
        <v>693</v>
      </c>
      <c r="D3579" s="119">
        <v>43173</v>
      </c>
      <c r="E3579" s="120" t="s">
        <v>7942</v>
      </c>
      <c r="F3579" s="120" t="s">
        <v>15</v>
      </c>
      <c r="G3579" s="120">
        <v>4522</v>
      </c>
      <c r="H3579" s="124"/>
      <c r="I3579" s="128" t="s">
        <v>7943</v>
      </c>
      <c r="J3579" s="124"/>
      <c r="K3579" s="124"/>
      <c r="L3579" s="124"/>
      <c r="M3579" s="124"/>
      <c r="N3579" s="213">
        <v>1042.1600000000001</v>
      </c>
      <c r="O3579" s="213">
        <v>0</v>
      </c>
      <c r="P3579" s="124" t="s">
        <v>1315</v>
      </c>
    </row>
    <row r="3580" spans="1:16" ht="76.5">
      <c r="A3580" s="266">
        <v>20</v>
      </c>
      <c r="B3580" s="124"/>
      <c r="C3580" s="125" t="s">
        <v>693</v>
      </c>
      <c r="D3580" s="119">
        <v>43173</v>
      </c>
      <c r="E3580" s="120" t="s">
        <v>7944</v>
      </c>
      <c r="F3580" s="120" t="s">
        <v>15</v>
      </c>
      <c r="G3580" s="120">
        <v>4521</v>
      </c>
      <c r="H3580" s="124"/>
      <c r="I3580" s="128" t="s">
        <v>7945</v>
      </c>
      <c r="J3580" s="124"/>
      <c r="K3580" s="124"/>
      <c r="L3580" s="124"/>
      <c r="M3580" s="124"/>
      <c r="N3580" s="213">
        <v>556.41</v>
      </c>
      <c r="O3580" s="213">
        <v>0</v>
      </c>
      <c r="P3580" s="124" t="s">
        <v>1315</v>
      </c>
    </row>
    <row r="3581" spans="1:16" ht="102">
      <c r="A3581" s="266">
        <v>573</v>
      </c>
      <c r="B3581" s="124"/>
      <c r="C3581" s="125" t="s">
        <v>849</v>
      </c>
      <c r="D3581" s="119">
        <v>43173</v>
      </c>
      <c r="E3581" s="120" t="s">
        <v>7946</v>
      </c>
      <c r="F3581" s="120" t="s">
        <v>15</v>
      </c>
      <c r="G3581" s="120">
        <v>4520</v>
      </c>
      <c r="H3581" s="124"/>
      <c r="I3581" s="128" t="s">
        <v>7947</v>
      </c>
      <c r="J3581" s="124"/>
      <c r="K3581" s="124"/>
      <c r="L3581" s="124"/>
      <c r="M3581" s="124"/>
      <c r="N3581" s="213">
        <v>1673.76</v>
      </c>
      <c r="O3581" s="213">
        <v>0</v>
      </c>
      <c r="P3581" s="124" t="s">
        <v>1315</v>
      </c>
    </row>
    <row r="3582" spans="1:16" ht="102">
      <c r="A3582" s="266">
        <v>25</v>
      </c>
      <c r="B3582" s="124"/>
      <c r="C3582" s="125" t="s">
        <v>694</v>
      </c>
      <c r="D3582" s="119">
        <v>43173</v>
      </c>
      <c r="E3582" s="120" t="s">
        <v>7948</v>
      </c>
      <c r="F3582" s="120" t="s">
        <v>15</v>
      </c>
      <c r="G3582" s="120">
        <v>4526</v>
      </c>
      <c r="H3582" s="124"/>
      <c r="I3582" s="128" t="s">
        <v>7949</v>
      </c>
      <c r="J3582" s="124"/>
      <c r="K3582" s="124"/>
      <c r="L3582" s="124"/>
      <c r="M3582" s="124"/>
      <c r="N3582" s="213">
        <v>470.52</v>
      </c>
      <c r="O3582" s="213">
        <v>0</v>
      </c>
      <c r="P3582" s="124" t="s">
        <v>1315</v>
      </c>
    </row>
    <row r="3583" spans="1:16" ht="76.5">
      <c r="A3583" s="266">
        <v>20</v>
      </c>
      <c r="B3583" s="124"/>
      <c r="C3583" s="125" t="s">
        <v>693</v>
      </c>
      <c r="D3583" s="119">
        <v>43173</v>
      </c>
      <c r="E3583" s="120" t="s">
        <v>7950</v>
      </c>
      <c r="F3583" s="120" t="s">
        <v>15</v>
      </c>
      <c r="G3583" s="120">
        <v>4524</v>
      </c>
      <c r="H3583" s="124"/>
      <c r="I3583" s="128" t="s">
        <v>7951</v>
      </c>
      <c r="J3583" s="124"/>
      <c r="K3583" s="124"/>
      <c r="L3583" s="124"/>
      <c r="M3583" s="124"/>
      <c r="N3583" s="213">
        <v>513.87</v>
      </c>
      <c r="O3583" s="213">
        <v>0</v>
      </c>
      <c r="P3583" s="124" t="s">
        <v>1315</v>
      </c>
    </row>
    <row r="3584" spans="1:16" ht="89.25">
      <c r="A3584" s="266">
        <v>25</v>
      </c>
      <c r="B3584" s="124"/>
      <c r="C3584" s="125" t="s">
        <v>694</v>
      </c>
      <c r="D3584" s="119">
        <v>43173</v>
      </c>
      <c r="E3584" s="120" t="s">
        <v>7952</v>
      </c>
      <c r="F3584" s="120" t="s">
        <v>15</v>
      </c>
      <c r="G3584" s="120">
        <v>4525</v>
      </c>
      <c r="H3584" s="124"/>
      <c r="I3584" s="128" t="s">
        <v>7953</v>
      </c>
      <c r="J3584" s="124"/>
      <c r="K3584" s="124"/>
      <c r="L3584" s="124"/>
      <c r="M3584" s="124"/>
      <c r="N3584" s="213">
        <v>331.12</v>
      </c>
      <c r="O3584" s="213">
        <v>0</v>
      </c>
      <c r="P3584" s="124" t="s">
        <v>1315</v>
      </c>
    </row>
    <row r="3585" spans="1:16" ht="76.5">
      <c r="A3585" s="266">
        <v>25</v>
      </c>
      <c r="B3585" s="124"/>
      <c r="C3585" s="125" t="s">
        <v>694</v>
      </c>
      <c r="D3585" s="119">
        <v>43173</v>
      </c>
      <c r="E3585" s="120" t="s">
        <v>7954</v>
      </c>
      <c r="F3585" s="120" t="s">
        <v>1316</v>
      </c>
      <c r="G3585" s="120">
        <v>16944842</v>
      </c>
      <c r="H3585" s="124"/>
      <c r="I3585" s="128" t="s">
        <v>7955</v>
      </c>
      <c r="J3585" s="124"/>
      <c r="K3585" s="124"/>
      <c r="L3585" s="124"/>
      <c r="M3585" s="124"/>
      <c r="N3585" s="213">
        <v>5192.7700000000004</v>
      </c>
      <c r="O3585" s="213">
        <v>0</v>
      </c>
      <c r="P3585" s="124" t="s">
        <v>1315</v>
      </c>
    </row>
    <row r="3586" spans="1:16" ht="76.5">
      <c r="A3586" s="266">
        <v>25</v>
      </c>
      <c r="B3586" s="124"/>
      <c r="C3586" s="125" t="s">
        <v>694</v>
      </c>
      <c r="D3586" s="119">
        <v>43173</v>
      </c>
      <c r="E3586" s="120" t="s">
        <v>7956</v>
      </c>
      <c r="F3586" s="120" t="s">
        <v>1316</v>
      </c>
      <c r="G3586" s="120">
        <v>16944844</v>
      </c>
      <c r="H3586" s="124"/>
      <c r="I3586" s="128" t="s">
        <v>7957</v>
      </c>
      <c r="J3586" s="124"/>
      <c r="K3586" s="124"/>
      <c r="L3586" s="124"/>
      <c r="M3586" s="124"/>
      <c r="N3586" s="213">
        <v>4603.49</v>
      </c>
      <c r="O3586" s="213">
        <v>0</v>
      </c>
      <c r="P3586" s="124" t="s">
        <v>1315</v>
      </c>
    </row>
    <row r="3587" spans="1:16" ht="76.5">
      <c r="A3587" s="266">
        <v>25</v>
      </c>
      <c r="B3587" s="124"/>
      <c r="C3587" s="125" t="s">
        <v>694</v>
      </c>
      <c r="D3587" s="119">
        <v>43173</v>
      </c>
      <c r="E3587" s="120" t="s">
        <v>7958</v>
      </c>
      <c r="F3587" s="120" t="s">
        <v>1316</v>
      </c>
      <c r="G3587" s="120">
        <v>16944845</v>
      </c>
      <c r="H3587" s="124"/>
      <c r="I3587" s="128" t="s">
        <v>7959</v>
      </c>
      <c r="J3587" s="124"/>
      <c r="K3587" s="124"/>
      <c r="L3587" s="124"/>
      <c r="M3587" s="124"/>
      <c r="N3587" s="213">
        <v>1151.49</v>
      </c>
      <c r="O3587" s="213">
        <v>0</v>
      </c>
      <c r="P3587" s="124" t="s">
        <v>1315</v>
      </c>
    </row>
    <row r="3588" spans="1:16" ht="76.5">
      <c r="A3588" s="266">
        <v>25</v>
      </c>
      <c r="B3588" s="124"/>
      <c r="C3588" s="125" t="s">
        <v>694</v>
      </c>
      <c r="D3588" s="119">
        <v>43173</v>
      </c>
      <c r="E3588" s="120" t="s">
        <v>7960</v>
      </c>
      <c r="F3588" s="120" t="s">
        <v>1316</v>
      </c>
      <c r="G3588" s="120">
        <v>16944851</v>
      </c>
      <c r="H3588" s="124"/>
      <c r="I3588" s="128" t="s">
        <v>7961</v>
      </c>
      <c r="J3588" s="124"/>
      <c r="K3588" s="124"/>
      <c r="L3588" s="124"/>
      <c r="M3588" s="124"/>
      <c r="N3588" s="213">
        <v>891.35</v>
      </c>
      <c r="O3588" s="213">
        <v>0</v>
      </c>
      <c r="P3588" s="124" t="s">
        <v>1315</v>
      </c>
    </row>
    <row r="3589" spans="1:16" ht="76.5">
      <c r="A3589" s="266">
        <v>25</v>
      </c>
      <c r="B3589" s="124"/>
      <c r="C3589" s="125" t="s">
        <v>694</v>
      </c>
      <c r="D3589" s="119">
        <v>43173</v>
      </c>
      <c r="E3589" s="120" t="s">
        <v>7962</v>
      </c>
      <c r="F3589" s="120" t="s">
        <v>1316</v>
      </c>
      <c r="G3589" s="120">
        <v>16944852</v>
      </c>
      <c r="H3589" s="124"/>
      <c r="I3589" s="128" t="s">
        <v>7963</v>
      </c>
      <c r="J3589" s="124"/>
      <c r="K3589" s="124"/>
      <c r="L3589" s="124"/>
      <c r="M3589" s="124"/>
      <c r="N3589" s="213">
        <v>0.36</v>
      </c>
      <c r="O3589" s="213">
        <v>0</v>
      </c>
      <c r="P3589" s="124" t="s">
        <v>1315</v>
      </c>
    </row>
    <row r="3590" spans="1:16" ht="76.5">
      <c r="A3590" s="266">
        <v>25</v>
      </c>
      <c r="B3590" s="124"/>
      <c r="C3590" s="125" t="s">
        <v>694</v>
      </c>
      <c r="D3590" s="119">
        <v>43173</v>
      </c>
      <c r="E3590" s="120" t="s">
        <v>7964</v>
      </c>
      <c r="F3590" s="120" t="s">
        <v>1316</v>
      </c>
      <c r="G3590" s="120">
        <v>16944853</v>
      </c>
      <c r="H3590" s="124"/>
      <c r="I3590" s="128" t="s">
        <v>7965</v>
      </c>
      <c r="J3590" s="124"/>
      <c r="K3590" s="124"/>
      <c r="L3590" s="124"/>
      <c r="M3590" s="124"/>
      <c r="N3590" s="213">
        <v>4623.04</v>
      </c>
      <c r="O3590" s="213">
        <v>0</v>
      </c>
      <c r="P3590" s="124" t="s">
        <v>1315</v>
      </c>
    </row>
    <row r="3591" spans="1:16" ht="76.5">
      <c r="A3591" s="266">
        <v>25</v>
      </c>
      <c r="B3591" s="124"/>
      <c r="C3591" s="125" t="s">
        <v>694</v>
      </c>
      <c r="D3591" s="119">
        <v>43173</v>
      </c>
      <c r="E3591" s="120" t="s">
        <v>7966</v>
      </c>
      <c r="F3591" s="120" t="s">
        <v>1316</v>
      </c>
      <c r="G3591" s="120">
        <v>16944855</v>
      </c>
      <c r="H3591" s="124"/>
      <c r="I3591" s="128" t="s">
        <v>7967</v>
      </c>
      <c r="J3591" s="124"/>
      <c r="K3591" s="124"/>
      <c r="L3591" s="124"/>
      <c r="M3591" s="124"/>
      <c r="N3591" s="213">
        <v>396.06</v>
      </c>
      <c r="O3591" s="213">
        <v>0</v>
      </c>
      <c r="P3591" s="124" t="s">
        <v>1315</v>
      </c>
    </row>
    <row r="3592" spans="1:16" ht="76.5">
      <c r="A3592" s="266">
        <v>25</v>
      </c>
      <c r="B3592" s="124"/>
      <c r="C3592" s="125" t="s">
        <v>694</v>
      </c>
      <c r="D3592" s="119">
        <v>43173</v>
      </c>
      <c r="E3592" s="120" t="s">
        <v>7968</v>
      </c>
      <c r="F3592" s="120" t="s">
        <v>1316</v>
      </c>
      <c r="G3592" s="120">
        <v>16944823</v>
      </c>
      <c r="H3592" s="124"/>
      <c r="I3592" s="128" t="s">
        <v>7969</v>
      </c>
      <c r="J3592" s="124"/>
      <c r="K3592" s="124"/>
      <c r="L3592" s="124"/>
      <c r="M3592" s="124"/>
      <c r="N3592" s="213">
        <v>285.77999999999997</v>
      </c>
      <c r="O3592" s="213">
        <v>0</v>
      </c>
      <c r="P3592" s="124" t="s">
        <v>1315</v>
      </c>
    </row>
    <row r="3593" spans="1:16" ht="76.5">
      <c r="A3593" s="266">
        <v>25</v>
      </c>
      <c r="B3593" s="124"/>
      <c r="C3593" s="125" t="s">
        <v>694</v>
      </c>
      <c r="D3593" s="119">
        <v>43173</v>
      </c>
      <c r="E3593" s="120" t="s">
        <v>7970</v>
      </c>
      <c r="F3593" s="120" t="s">
        <v>1316</v>
      </c>
      <c r="G3593" s="120">
        <v>16944838</v>
      </c>
      <c r="H3593" s="124"/>
      <c r="I3593" s="128" t="s">
        <v>7971</v>
      </c>
      <c r="J3593" s="124"/>
      <c r="K3593" s="124"/>
      <c r="L3593" s="124"/>
      <c r="M3593" s="124"/>
      <c r="N3593" s="213">
        <v>451.04</v>
      </c>
      <c r="O3593" s="213">
        <v>0</v>
      </c>
      <c r="P3593" s="124" t="s">
        <v>1315</v>
      </c>
    </row>
    <row r="3594" spans="1:16" ht="76.5">
      <c r="A3594" s="266">
        <v>25</v>
      </c>
      <c r="B3594" s="124"/>
      <c r="C3594" s="125" t="s">
        <v>694</v>
      </c>
      <c r="D3594" s="119">
        <v>43173</v>
      </c>
      <c r="E3594" s="120" t="s">
        <v>7972</v>
      </c>
      <c r="F3594" s="120" t="s">
        <v>1316</v>
      </c>
      <c r="G3594" s="120">
        <v>16944839</v>
      </c>
      <c r="H3594" s="124"/>
      <c r="I3594" s="128" t="s">
        <v>7973</v>
      </c>
      <c r="J3594" s="124"/>
      <c r="K3594" s="124"/>
      <c r="L3594" s="124"/>
      <c r="M3594" s="124"/>
      <c r="N3594" s="213">
        <v>1985.15</v>
      </c>
      <c r="O3594" s="213">
        <v>0</v>
      </c>
      <c r="P3594" s="124" t="s">
        <v>1315</v>
      </c>
    </row>
    <row r="3595" spans="1:16" ht="76.5">
      <c r="A3595" s="266">
        <v>25</v>
      </c>
      <c r="B3595" s="124"/>
      <c r="C3595" s="125" t="s">
        <v>694</v>
      </c>
      <c r="D3595" s="119">
        <v>43173</v>
      </c>
      <c r="E3595" s="120" t="s">
        <v>7974</v>
      </c>
      <c r="F3595" s="120" t="s">
        <v>1316</v>
      </c>
      <c r="G3595" s="120">
        <v>16944840</v>
      </c>
      <c r="H3595" s="124"/>
      <c r="I3595" s="128" t="s">
        <v>7975</v>
      </c>
      <c r="J3595" s="124"/>
      <c r="K3595" s="124"/>
      <c r="L3595" s="124"/>
      <c r="M3595" s="124"/>
      <c r="N3595" s="213">
        <v>5654.16</v>
      </c>
      <c r="O3595" s="213">
        <v>0</v>
      </c>
      <c r="P3595" s="124" t="s">
        <v>1315</v>
      </c>
    </row>
    <row r="3596" spans="1:16" ht="76.5">
      <c r="A3596" s="266">
        <v>25</v>
      </c>
      <c r="B3596" s="124"/>
      <c r="C3596" s="125" t="s">
        <v>694</v>
      </c>
      <c r="D3596" s="119">
        <v>43173</v>
      </c>
      <c r="E3596" s="120" t="s">
        <v>7976</v>
      </c>
      <c r="F3596" s="120" t="s">
        <v>1316</v>
      </c>
      <c r="G3596" s="120">
        <v>16944821</v>
      </c>
      <c r="H3596" s="124"/>
      <c r="I3596" s="128" t="s">
        <v>7977</v>
      </c>
      <c r="J3596" s="124"/>
      <c r="K3596" s="124"/>
      <c r="L3596" s="124"/>
      <c r="M3596" s="124"/>
      <c r="N3596" s="213">
        <v>317061.71000000002</v>
      </c>
      <c r="O3596" s="213">
        <v>0</v>
      </c>
      <c r="P3596" s="124" t="s">
        <v>1315</v>
      </c>
    </row>
    <row r="3597" spans="1:16" ht="76.5">
      <c r="A3597" s="266">
        <v>25</v>
      </c>
      <c r="B3597" s="124"/>
      <c r="C3597" s="125" t="s">
        <v>694</v>
      </c>
      <c r="D3597" s="119">
        <v>43173</v>
      </c>
      <c r="E3597" s="120" t="s">
        <v>7978</v>
      </c>
      <c r="F3597" s="120" t="s">
        <v>1316</v>
      </c>
      <c r="G3597" s="120">
        <v>16944803</v>
      </c>
      <c r="H3597" s="124"/>
      <c r="I3597" s="128" t="s">
        <v>7979</v>
      </c>
      <c r="J3597" s="124"/>
      <c r="K3597" s="124"/>
      <c r="L3597" s="124"/>
      <c r="M3597" s="124"/>
      <c r="N3597" s="213">
        <v>468.41</v>
      </c>
      <c r="O3597" s="213">
        <v>0</v>
      </c>
      <c r="P3597" s="124" t="s">
        <v>1315</v>
      </c>
    </row>
    <row r="3598" spans="1:16" ht="76.5">
      <c r="A3598" s="266">
        <v>25</v>
      </c>
      <c r="B3598" s="124"/>
      <c r="C3598" s="125" t="s">
        <v>694</v>
      </c>
      <c r="D3598" s="119">
        <v>43173</v>
      </c>
      <c r="E3598" s="120" t="s">
        <v>7980</v>
      </c>
      <c r="F3598" s="120" t="s">
        <v>1316</v>
      </c>
      <c r="G3598" s="120">
        <v>16944819</v>
      </c>
      <c r="H3598" s="124"/>
      <c r="I3598" s="128" t="s">
        <v>7981</v>
      </c>
      <c r="J3598" s="124"/>
      <c r="K3598" s="124"/>
      <c r="L3598" s="124"/>
      <c r="M3598" s="124"/>
      <c r="N3598" s="213">
        <v>6000000</v>
      </c>
      <c r="O3598" s="213">
        <v>0</v>
      </c>
      <c r="P3598" s="124" t="s">
        <v>1315</v>
      </c>
    </row>
    <row r="3599" spans="1:16" ht="76.5">
      <c r="A3599" s="266">
        <v>25</v>
      </c>
      <c r="B3599" s="124"/>
      <c r="C3599" s="125" t="s">
        <v>694</v>
      </c>
      <c r="D3599" s="119">
        <v>43173</v>
      </c>
      <c r="E3599" s="120" t="s">
        <v>7982</v>
      </c>
      <c r="F3599" s="120" t="s">
        <v>1316</v>
      </c>
      <c r="G3599" s="120">
        <v>16944768</v>
      </c>
      <c r="H3599" s="124"/>
      <c r="I3599" s="128" t="s">
        <v>7983</v>
      </c>
      <c r="J3599" s="124"/>
      <c r="K3599" s="124"/>
      <c r="L3599" s="124"/>
      <c r="M3599" s="124"/>
      <c r="N3599" s="213">
        <v>142.09</v>
      </c>
      <c r="O3599" s="213">
        <v>0</v>
      </c>
      <c r="P3599" s="124" t="s">
        <v>1315</v>
      </c>
    </row>
    <row r="3600" spans="1:16" ht="76.5">
      <c r="A3600" s="266">
        <v>25</v>
      </c>
      <c r="B3600" s="124"/>
      <c r="C3600" s="125" t="s">
        <v>694</v>
      </c>
      <c r="D3600" s="119">
        <v>43173</v>
      </c>
      <c r="E3600" s="120" t="s">
        <v>7984</v>
      </c>
      <c r="F3600" s="120" t="s">
        <v>1316</v>
      </c>
      <c r="G3600" s="120">
        <v>16941223</v>
      </c>
      <c r="H3600" s="124"/>
      <c r="I3600" s="128" t="s">
        <v>7985</v>
      </c>
      <c r="J3600" s="124"/>
      <c r="K3600" s="124"/>
      <c r="L3600" s="124"/>
      <c r="M3600" s="124"/>
      <c r="N3600" s="213">
        <v>2.94</v>
      </c>
      <c r="O3600" s="213">
        <v>0</v>
      </c>
      <c r="P3600" s="124" t="s">
        <v>1315</v>
      </c>
    </row>
    <row r="3601" spans="1:16" ht="76.5">
      <c r="A3601" s="266">
        <v>25</v>
      </c>
      <c r="B3601" s="124"/>
      <c r="C3601" s="125" t="s">
        <v>694</v>
      </c>
      <c r="D3601" s="119">
        <v>43173</v>
      </c>
      <c r="E3601" s="120" t="s">
        <v>7986</v>
      </c>
      <c r="F3601" s="120" t="s">
        <v>1316</v>
      </c>
      <c r="G3601" s="120">
        <v>16941239</v>
      </c>
      <c r="H3601" s="124"/>
      <c r="I3601" s="128" t="s">
        <v>7987</v>
      </c>
      <c r="J3601" s="124"/>
      <c r="K3601" s="124"/>
      <c r="L3601" s="124"/>
      <c r="M3601" s="124"/>
      <c r="N3601" s="213">
        <v>1.32</v>
      </c>
      <c r="O3601" s="213">
        <v>0</v>
      </c>
      <c r="P3601" s="124" t="s">
        <v>1315</v>
      </c>
    </row>
    <row r="3602" spans="1:16" ht="76.5">
      <c r="A3602" s="266">
        <v>25</v>
      </c>
      <c r="B3602" s="124"/>
      <c r="C3602" s="125" t="s">
        <v>694</v>
      </c>
      <c r="D3602" s="119">
        <v>43173</v>
      </c>
      <c r="E3602" s="120" t="s">
        <v>7988</v>
      </c>
      <c r="F3602" s="120" t="s">
        <v>1316</v>
      </c>
      <c r="G3602" s="120">
        <v>16941204</v>
      </c>
      <c r="H3602" s="124"/>
      <c r="I3602" s="128" t="s">
        <v>7989</v>
      </c>
      <c r="J3602" s="124"/>
      <c r="K3602" s="124"/>
      <c r="L3602" s="124"/>
      <c r="M3602" s="124"/>
      <c r="N3602" s="213">
        <v>1.98</v>
      </c>
      <c r="O3602" s="213">
        <v>0</v>
      </c>
      <c r="P3602" s="124" t="s">
        <v>1315</v>
      </c>
    </row>
    <row r="3603" spans="1:16" ht="76.5">
      <c r="A3603" s="266">
        <v>25</v>
      </c>
      <c r="B3603" s="124"/>
      <c r="C3603" s="125" t="s">
        <v>694</v>
      </c>
      <c r="D3603" s="119">
        <v>43173</v>
      </c>
      <c r="E3603" s="120" t="s">
        <v>7990</v>
      </c>
      <c r="F3603" s="120" t="s">
        <v>1316</v>
      </c>
      <c r="G3603" s="120">
        <v>16941205</v>
      </c>
      <c r="H3603" s="124"/>
      <c r="I3603" s="128" t="s">
        <v>7991</v>
      </c>
      <c r="J3603" s="124"/>
      <c r="K3603" s="124"/>
      <c r="L3603" s="124"/>
      <c r="M3603" s="124"/>
      <c r="N3603" s="213">
        <v>6.33</v>
      </c>
      <c r="O3603" s="213">
        <v>0</v>
      </c>
      <c r="P3603" s="124" t="s">
        <v>1315</v>
      </c>
    </row>
    <row r="3604" spans="1:16" ht="76.5">
      <c r="A3604" s="266">
        <v>25</v>
      </c>
      <c r="B3604" s="124"/>
      <c r="C3604" s="125" t="s">
        <v>694</v>
      </c>
      <c r="D3604" s="119">
        <v>43173</v>
      </c>
      <c r="E3604" s="120" t="s">
        <v>7992</v>
      </c>
      <c r="F3604" s="120" t="s">
        <v>1316</v>
      </c>
      <c r="G3604" s="120">
        <v>16941209</v>
      </c>
      <c r="H3604" s="124"/>
      <c r="I3604" s="128" t="s">
        <v>7993</v>
      </c>
      <c r="J3604" s="124"/>
      <c r="K3604" s="124"/>
      <c r="L3604" s="124"/>
      <c r="M3604" s="124"/>
      <c r="N3604" s="213">
        <v>10.56</v>
      </c>
      <c r="O3604" s="213">
        <v>0</v>
      </c>
      <c r="P3604" s="124" t="s">
        <v>1315</v>
      </c>
    </row>
    <row r="3605" spans="1:16" ht="76.5">
      <c r="A3605" s="266">
        <v>25</v>
      </c>
      <c r="B3605" s="124"/>
      <c r="C3605" s="125" t="s">
        <v>694</v>
      </c>
      <c r="D3605" s="119">
        <v>43173</v>
      </c>
      <c r="E3605" s="120" t="s">
        <v>7994</v>
      </c>
      <c r="F3605" s="120" t="s">
        <v>1316</v>
      </c>
      <c r="G3605" s="120">
        <v>16941217</v>
      </c>
      <c r="H3605" s="124"/>
      <c r="I3605" s="128" t="s">
        <v>7995</v>
      </c>
      <c r="J3605" s="124"/>
      <c r="K3605" s="124"/>
      <c r="L3605" s="124"/>
      <c r="M3605" s="124"/>
      <c r="N3605" s="213">
        <v>5.0199999999999996</v>
      </c>
      <c r="O3605" s="213">
        <v>0</v>
      </c>
      <c r="P3605" s="124" t="s">
        <v>1315</v>
      </c>
    </row>
    <row r="3606" spans="1:16" ht="76.5">
      <c r="A3606" s="266">
        <v>25</v>
      </c>
      <c r="B3606" s="124"/>
      <c r="C3606" s="125" t="s">
        <v>694</v>
      </c>
      <c r="D3606" s="119">
        <v>43173</v>
      </c>
      <c r="E3606" s="120" t="s">
        <v>7996</v>
      </c>
      <c r="F3606" s="120" t="s">
        <v>1316</v>
      </c>
      <c r="G3606" s="120">
        <v>16941218</v>
      </c>
      <c r="H3606" s="124"/>
      <c r="I3606" s="128" t="s">
        <v>7997</v>
      </c>
      <c r="J3606" s="124"/>
      <c r="K3606" s="124"/>
      <c r="L3606" s="124"/>
      <c r="M3606" s="124"/>
      <c r="N3606" s="213">
        <v>980.67</v>
      </c>
      <c r="O3606" s="213">
        <v>0</v>
      </c>
      <c r="P3606" s="124" t="s">
        <v>1315</v>
      </c>
    </row>
    <row r="3607" spans="1:16" ht="76.5">
      <c r="A3607" s="266">
        <v>25</v>
      </c>
      <c r="B3607" s="124"/>
      <c r="C3607" s="125" t="s">
        <v>694</v>
      </c>
      <c r="D3607" s="119">
        <v>43174</v>
      </c>
      <c r="E3607" s="120" t="s">
        <v>7998</v>
      </c>
      <c r="F3607" s="120" t="s">
        <v>1256</v>
      </c>
      <c r="G3607" s="120">
        <v>16944841</v>
      </c>
      <c r="H3607" s="124"/>
      <c r="I3607" s="128" t="s">
        <v>7999</v>
      </c>
      <c r="J3607" s="124"/>
      <c r="K3607" s="124"/>
      <c r="L3607" s="124"/>
      <c r="M3607" s="124"/>
      <c r="N3607" s="213">
        <v>0</v>
      </c>
      <c r="O3607" s="213">
        <v>908051.89</v>
      </c>
      <c r="P3607" s="124" t="s">
        <v>1315</v>
      </c>
    </row>
    <row r="3608" spans="1:16" ht="76.5">
      <c r="A3608" s="266" t="s">
        <v>620</v>
      </c>
      <c r="B3608" s="124"/>
      <c r="C3608" s="125" t="s">
        <v>714</v>
      </c>
      <c r="D3608" s="119">
        <v>43174</v>
      </c>
      <c r="E3608" s="120" t="s">
        <v>8000</v>
      </c>
      <c r="F3608" s="120" t="s">
        <v>6</v>
      </c>
      <c r="G3608" s="120">
        <v>952187</v>
      </c>
      <c r="H3608" s="124"/>
      <c r="I3608" s="128" t="s">
        <v>8001</v>
      </c>
      <c r="J3608" s="124"/>
      <c r="K3608" s="124"/>
      <c r="L3608" s="124"/>
      <c r="M3608" s="124"/>
      <c r="N3608" s="213">
        <v>0</v>
      </c>
      <c r="O3608" s="213">
        <v>140000</v>
      </c>
      <c r="P3608" s="124" t="s">
        <v>1315</v>
      </c>
    </row>
    <row r="3609" spans="1:16" ht="51">
      <c r="A3609" s="266" t="s">
        <v>620</v>
      </c>
      <c r="B3609" s="124"/>
      <c r="C3609" s="125" t="s">
        <v>714</v>
      </c>
      <c r="D3609" s="119">
        <v>43174</v>
      </c>
      <c r="E3609" s="120" t="s">
        <v>8002</v>
      </c>
      <c r="F3609" s="120" t="s">
        <v>6</v>
      </c>
      <c r="G3609" s="120">
        <v>916083</v>
      </c>
      <c r="H3609" s="124"/>
      <c r="I3609" s="128" t="s">
        <v>8003</v>
      </c>
      <c r="J3609" s="124"/>
      <c r="K3609" s="124"/>
      <c r="L3609" s="124"/>
      <c r="M3609" s="124"/>
      <c r="N3609" s="213">
        <v>0</v>
      </c>
      <c r="O3609" s="213">
        <v>1483093.46</v>
      </c>
      <c r="P3609" s="124" t="s">
        <v>1315</v>
      </c>
    </row>
    <row r="3610" spans="1:16" ht="63.75">
      <c r="A3610" s="266">
        <v>378</v>
      </c>
      <c r="B3610" s="124"/>
      <c r="C3610" s="125" t="s">
        <v>1274</v>
      </c>
      <c r="D3610" s="119">
        <v>43174</v>
      </c>
      <c r="E3610" s="120" t="s">
        <v>8004</v>
      </c>
      <c r="F3610" s="120" t="s">
        <v>11</v>
      </c>
      <c r="G3610" s="120">
        <v>916031</v>
      </c>
      <c r="H3610" s="124"/>
      <c r="I3610" s="128" t="s">
        <v>8005</v>
      </c>
      <c r="J3610" s="124"/>
      <c r="K3610" s="124"/>
      <c r="L3610" s="124"/>
      <c r="M3610" s="124"/>
      <c r="N3610" s="213">
        <v>50</v>
      </c>
      <c r="O3610" s="213">
        <v>0</v>
      </c>
      <c r="P3610" s="124" t="s">
        <v>1315</v>
      </c>
    </row>
    <row r="3611" spans="1:16" ht="38.25">
      <c r="A3611" s="266">
        <v>117</v>
      </c>
      <c r="B3611" s="124"/>
      <c r="C3611" s="125" t="s">
        <v>722</v>
      </c>
      <c r="D3611" s="119">
        <v>43174</v>
      </c>
      <c r="E3611" s="120" t="s">
        <v>8006</v>
      </c>
      <c r="F3611" s="120" t="s">
        <v>11</v>
      </c>
      <c r="G3611" s="120">
        <v>916046</v>
      </c>
      <c r="H3611" s="124"/>
      <c r="I3611" s="128" t="s">
        <v>8007</v>
      </c>
      <c r="J3611" s="124"/>
      <c r="K3611" s="124"/>
      <c r="L3611" s="124"/>
      <c r="M3611" s="124"/>
      <c r="N3611" s="213">
        <v>50</v>
      </c>
      <c r="O3611" s="213">
        <v>0</v>
      </c>
      <c r="P3611" s="124" t="s">
        <v>1315</v>
      </c>
    </row>
    <row r="3612" spans="1:16" ht="51">
      <c r="A3612" s="266">
        <v>117</v>
      </c>
      <c r="B3612" s="124"/>
      <c r="C3612" s="125" t="s">
        <v>722</v>
      </c>
      <c r="D3612" s="119">
        <v>43174</v>
      </c>
      <c r="E3612" s="120" t="s">
        <v>8008</v>
      </c>
      <c r="F3612" s="120" t="s">
        <v>11</v>
      </c>
      <c r="G3612" s="120">
        <v>916086</v>
      </c>
      <c r="H3612" s="124"/>
      <c r="I3612" s="128" t="s">
        <v>8009</v>
      </c>
      <c r="J3612" s="124"/>
      <c r="K3612" s="124"/>
      <c r="L3612" s="124"/>
      <c r="M3612" s="124"/>
      <c r="N3612" s="213">
        <v>50</v>
      </c>
      <c r="O3612" s="213">
        <v>0</v>
      </c>
      <c r="P3612" s="124" t="s">
        <v>1315</v>
      </c>
    </row>
    <row r="3613" spans="1:16" ht="63.75">
      <c r="A3613" s="266" t="s">
        <v>620</v>
      </c>
      <c r="B3613" s="124"/>
      <c r="C3613" s="125" t="s">
        <v>714</v>
      </c>
      <c r="D3613" s="119">
        <v>43174</v>
      </c>
      <c r="E3613" s="120" t="s">
        <v>8010</v>
      </c>
      <c r="F3613" s="120" t="s">
        <v>11</v>
      </c>
      <c r="G3613" s="120">
        <v>10482</v>
      </c>
      <c r="H3613" s="124"/>
      <c r="I3613" s="128" t="s">
        <v>8011</v>
      </c>
      <c r="J3613" s="124"/>
      <c r="K3613" s="124"/>
      <c r="L3613" s="124"/>
      <c r="M3613" s="124"/>
      <c r="N3613" s="213">
        <v>2337.67</v>
      </c>
      <c r="O3613" s="213">
        <v>0</v>
      </c>
      <c r="P3613" s="124" t="s">
        <v>1315</v>
      </c>
    </row>
    <row r="3614" spans="1:16" ht="51">
      <c r="A3614" s="266" t="s">
        <v>620</v>
      </c>
      <c r="B3614" s="124"/>
      <c r="C3614" s="125" t="s">
        <v>714</v>
      </c>
      <c r="D3614" s="119">
        <v>43174</v>
      </c>
      <c r="E3614" s="120" t="s">
        <v>8012</v>
      </c>
      <c r="F3614" s="120" t="s">
        <v>11</v>
      </c>
      <c r="G3614" s="120">
        <v>10483</v>
      </c>
      <c r="H3614" s="124"/>
      <c r="I3614" s="128" t="s">
        <v>8013</v>
      </c>
      <c r="J3614" s="124"/>
      <c r="K3614" s="124"/>
      <c r="L3614" s="124"/>
      <c r="M3614" s="124"/>
      <c r="N3614" s="213">
        <v>281.25</v>
      </c>
      <c r="O3614" s="213">
        <v>0</v>
      </c>
      <c r="P3614" s="124" t="s">
        <v>1315</v>
      </c>
    </row>
    <row r="3615" spans="1:16" ht="63.75">
      <c r="A3615" s="266" t="s">
        <v>620</v>
      </c>
      <c r="B3615" s="124"/>
      <c r="C3615" s="125" t="s">
        <v>714</v>
      </c>
      <c r="D3615" s="119">
        <v>43174</v>
      </c>
      <c r="E3615" s="120" t="s">
        <v>8014</v>
      </c>
      <c r="F3615" s="120" t="s">
        <v>11</v>
      </c>
      <c r="G3615" s="120">
        <v>10508</v>
      </c>
      <c r="H3615" s="124"/>
      <c r="I3615" s="128" t="s">
        <v>8015</v>
      </c>
      <c r="J3615" s="124"/>
      <c r="K3615" s="124"/>
      <c r="L3615" s="124"/>
      <c r="M3615" s="124"/>
      <c r="N3615" s="213">
        <v>415.09</v>
      </c>
      <c r="O3615" s="213">
        <v>0</v>
      </c>
      <c r="P3615" s="124" t="s">
        <v>1315</v>
      </c>
    </row>
    <row r="3616" spans="1:16" ht="63.75">
      <c r="A3616" s="266">
        <v>291</v>
      </c>
      <c r="B3616" s="124"/>
      <c r="C3616" s="125" t="s">
        <v>794</v>
      </c>
      <c r="D3616" s="119">
        <v>43174</v>
      </c>
      <c r="E3616" s="120" t="s">
        <v>8016</v>
      </c>
      <c r="F3616" s="120" t="s">
        <v>11</v>
      </c>
      <c r="G3616" s="120">
        <v>687373</v>
      </c>
      <c r="H3616" s="124"/>
      <c r="I3616" s="128" t="s">
        <v>8017</v>
      </c>
      <c r="J3616" s="124"/>
      <c r="K3616" s="124"/>
      <c r="L3616" s="124"/>
      <c r="M3616" s="124"/>
      <c r="N3616" s="213">
        <v>50</v>
      </c>
      <c r="O3616" s="213">
        <v>0</v>
      </c>
      <c r="P3616" s="124" t="s">
        <v>1315</v>
      </c>
    </row>
    <row r="3617" spans="1:16" ht="51">
      <c r="A3617" s="266" t="s">
        <v>620</v>
      </c>
      <c r="B3617" s="124"/>
      <c r="C3617" s="125" t="s">
        <v>714</v>
      </c>
      <c r="D3617" s="119">
        <v>43174</v>
      </c>
      <c r="E3617" s="120" t="s">
        <v>8018</v>
      </c>
      <c r="F3617" s="120" t="s">
        <v>11</v>
      </c>
      <c r="G3617" s="120">
        <v>10499</v>
      </c>
      <c r="H3617" s="124"/>
      <c r="I3617" s="128" t="s">
        <v>8019</v>
      </c>
      <c r="J3617" s="124"/>
      <c r="K3617" s="124"/>
      <c r="L3617" s="124"/>
      <c r="M3617" s="124"/>
      <c r="N3617" s="213">
        <v>271.10000000000002</v>
      </c>
      <c r="O3617" s="213">
        <v>0</v>
      </c>
      <c r="P3617" s="124" t="s">
        <v>1315</v>
      </c>
    </row>
    <row r="3618" spans="1:16" ht="63.75">
      <c r="A3618" s="266" t="s">
        <v>620</v>
      </c>
      <c r="B3618" s="124"/>
      <c r="C3618" s="125" t="s">
        <v>714</v>
      </c>
      <c r="D3618" s="119">
        <v>43174</v>
      </c>
      <c r="E3618" s="120" t="s">
        <v>8020</v>
      </c>
      <c r="F3618" s="120" t="s">
        <v>11</v>
      </c>
      <c r="G3618" s="120">
        <v>10512</v>
      </c>
      <c r="H3618" s="124"/>
      <c r="I3618" s="128" t="s">
        <v>8021</v>
      </c>
      <c r="J3618" s="124"/>
      <c r="K3618" s="124"/>
      <c r="L3618" s="124"/>
      <c r="M3618" s="124"/>
      <c r="N3618" s="213">
        <v>582.95000000000005</v>
      </c>
      <c r="O3618" s="213">
        <v>0</v>
      </c>
      <c r="P3618" s="124" t="s">
        <v>1315</v>
      </c>
    </row>
    <row r="3619" spans="1:16" ht="51">
      <c r="A3619" s="266" t="s">
        <v>620</v>
      </c>
      <c r="B3619" s="124"/>
      <c r="C3619" s="125" t="s">
        <v>714</v>
      </c>
      <c r="D3619" s="119">
        <v>43174</v>
      </c>
      <c r="E3619" s="120" t="s">
        <v>8022</v>
      </c>
      <c r="F3619" s="120" t="s">
        <v>11</v>
      </c>
      <c r="G3619" s="120">
        <v>10551</v>
      </c>
      <c r="H3619" s="124"/>
      <c r="I3619" s="128" t="s">
        <v>8023</v>
      </c>
      <c r="J3619" s="124"/>
      <c r="K3619" s="124"/>
      <c r="L3619" s="124"/>
      <c r="M3619" s="124"/>
      <c r="N3619" s="213">
        <v>328.65</v>
      </c>
      <c r="O3619" s="213">
        <v>0</v>
      </c>
      <c r="P3619" s="124" t="s">
        <v>1315</v>
      </c>
    </row>
    <row r="3620" spans="1:16" ht="63.75">
      <c r="A3620" s="266" t="s">
        <v>620</v>
      </c>
      <c r="B3620" s="124"/>
      <c r="C3620" s="125" t="s">
        <v>714</v>
      </c>
      <c r="D3620" s="119">
        <v>43174</v>
      </c>
      <c r="E3620" s="120" t="s">
        <v>8024</v>
      </c>
      <c r="F3620" s="120" t="s">
        <v>11</v>
      </c>
      <c r="G3620" s="120">
        <v>10478</v>
      </c>
      <c r="H3620" s="124"/>
      <c r="I3620" s="128" t="s">
        <v>8025</v>
      </c>
      <c r="J3620" s="124"/>
      <c r="K3620" s="124"/>
      <c r="L3620" s="124"/>
      <c r="M3620" s="124"/>
      <c r="N3620" s="213">
        <v>2839.07</v>
      </c>
      <c r="O3620" s="213">
        <v>0</v>
      </c>
      <c r="P3620" s="124" t="s">
        <v>1315</v>
      </c>
    </row>
    <row r="3621" spans="1:16" ht="63.75">
      <c r="A3621" s="266">
        <v>513</v>
      </c>
      <c r="B3621" s="124"/>
      <c r="C3621" s="125" t="s">
        <v>201</v>
      </c>
      <c r="D3621" s="119">
        <v>43174</v>
      </c>
      <c r="E3621" s="120" t="s">
        <v>8026</v>
      </c>
      <c r="F3621" s="120" t="s">
        <v>15</v>
      </c>
      <c r="G3621" s="120">
        <v>687431</v>
      </c>
      <c r="H3621" s="124"/>
      <c r="I3621" s="128" t="s">
        <v>8027</v>
      </c>
      <c r="J3621" s="124"/>
      <c r="K3621" s="124"/>
      <c r="L3621" s="124"/>
      <c r="M3621" s="124"/>
      <c r="N3621" s="213">
        <v>50</v>
      </c>
      <c r="O3621" s="213">
        <v>0</v>
      </c>
      <c r="P3621" s="124" t="s">
        <v>1315</v>
      </c>
    </row>
    <row r="3622" spans="1:16" ht="63.75">
      <c r="A3622" s="266">
        <v>513</v>
      </c>
      <c r="B3622" s="124"/>
      <c r="C3622" s="125" t="s">
        <v>201</v>
      </c>
      <c r="D3622" s="119">
        <v>43174</v>
      </c>
      <c r="E3622" s="120" t="s">
        <v>8028</v>
      </c>
      <c r="F3622" s="120" t="s">
        <v>15</v>
      </c>
      <c r="G3622" s="120">
        <v>687435</v>
      </c>
      <c r="H3622" s="124"/>
      <c r="I3622" s="128" t="s">
        <v>8029</v>
      </c>
      <c r="J3622" s="124"/>
      <c r="K3622" s="124"/>
      <c r="L3622" s="124"/>
      <c r="M3622" s="124"/>
      <c r="N3622" s="213">
        <v>50</v>
      </c>
      <c r="O3622" s="213">
        <v>0</v>
      </c>
      <c r="P3622" s="124" t="s">
        <v>1315</v>
      </c>
    </row>
    <row r="3623" spans="1:16" ht="63.75">
      <c r="A3623" s="266">
        <v>513</v>
      </c>
      <c r="B3623" s="124"/>
      <c r="C3623" s="125" t="s">
        <v>201</v>
      </c>
      <c r="D3623" s="119">
        <v>43174</v>
      </c>
      <c r="E3623" s="120" t="s">
        <v>8030</v>
      </c>
      <c r="F3623" s="120" t="s">
        <v>15</v>
      </c>
      <c r="G3623" s="120">
        <v>687441</v>
      </c>
      <c r="H3623" s="124"/>
      <c r="I3623" s="128" t="s">
        <v>8031</v>
      </c>
      <c r="J3623" s="124"/>
      <c r="K3623" s="124"/>
      <c r="L3623" s="124"/>
      <c r="M3623" s="124"/>
      <c r="N3623" s="213">
        <v>50</v>
      </c>
      <c r="O3623" s="213">
        <v>0</v>
      </c>
      <c r="P3623" s="124" t="s">
        <v>1315</v>
      </c>
    </row>
    <row r="3624" spans="1:16" ht="89.25">
      <c r="A3624" s="266">
        <v>87</v>
      </c>
      <c r="B3624" s="124"/>
      <c r="C3624" s="125" t="s">
        <v>711</v>
      </c>
      <c r="D3624" s="119">
        <v>43174</v>
      </c>
      <c r="E3624" s="120" t="s">
        <v>8032</v>
      </c>
      <c r="F3624" s="120" t="s">
        <v>15</v>
      </c>
      <c r="G3624" s="120">
        <v>4541</v>
      </c>
      <c r="H3624" s="124"/>
      <c r="I3624" s="128" t="s">
        <v>8033</v>
      </c>
      <c r="J3624" s="124"/>
      <c r="K3624" s="124"/>
      <c r="L3624" s="124"/>
      <c r="M3624" s="124"/>
      <c r="N3624" s="213">
        <v>385.39</v>
      </c>
      <c r="O3624" s="213">
        <v>0</v>
      </c>
      <c r="P3624" s="124" t="s">
        <v>1315</v>
      </c>
    </row>
    <row r="3625" spans="1:16" ht="63.75">
      <c r="A3625" s="266">
        <v>15</v>
      </c>
      <c r="B3625" s="124"/>
      <c r="C3625" s="125" t="s">
        <v>691</v>
      </c>
      <c r="D3625" s="119">
        <v>43174</v>
      </c>
      <c r="E3625" s="120" t="s">
        <v>8034</v>
      </c>
      <c r="F3625" s="120" t="s">
        <v>15</v>
      </c>
      <c r="G3625" s="120">
        <v>4547</v>
      </c>
      <c r="H3625" s="124"/>
      <c r="I3625" s="128" t="s">
        <v>8035</v>
      </c>
      <c r="J3625" s="124"/>
      <c r="K3625" s="124"/>
      <c r="L3625" s="124"/>
      <c r="M3625" s="124"/>
      <c r="N3625" s="213">
        <v>1320.88</v>
      </c>
      <c r="O3625" s="213">
        <v>0</v>
      </c>
      <c r="P3625" s="124" t="s">
        <v>1315</v>
      </c>
    </row>
    <row r="3626" spans="1:16" ht="89.25">
      <c r="A3626" s="266">
        <v>513</v>
      </c>
      <c r="B3626" s="124"/>
      <c r="C3626" s="125" t="s">
        <v>201</v>
      </c>
      <c r="D3626" s="119">
        <v>43174</v>
      </c>
      <c r="E3626" s="120" t="s">
        <v>8036</v>
      </c>
      <c r="F3626" s="120" t="s">
        <v>15</v>
      </c>
      <c r="G3626" s="120">
        <v>4546</v>
      </c>
      <c r="H3626" s="124"/>
      <c r="I3626" s="128" t="s">
        <v>8037</v>
      </c>
      <c r="J3626" s="124"/>
      <c r="K3626" s="124"/>
      <c r="L3626" s="124"/>
      <c r="M3626" s="124"/>
      <c r="N3626" s="213">
        <v>764.81</v>
      </c>
      <c r="O3626" s="213">
        <v>0</v>
      </c>
      <c r="P3626" s="124" t="s">
        <v>1315</v>
      </c>
    </row>
    <row r="3627" spans="1:16" ht="76.5">
      <c r="A3627" s="266">
        <v>25</v>
      </c>
      <c r="B3627" s="124"/>
      <c r="C3627" s="125" t="s">
        <v>694</v>
      </c>
      <c r="D3627" s="119">
        <v>43174</v>
      </c>
      <c r="E3627" s="120" t="s">
        <v>8038</v>
      </c>
      <c r="F3627" s="120" t="s">
        <v>1316</v>
      </c>
      <c r="G3627" s="120">
        <v>16944877</v>
      </c>
      <c r="H3627" s="124"/>
      <c r="I3627" s="128" t="s">
        <v>8039</v>
      </c>
      <c r="J3627" s="124"/>
      <c r="K3627" s="124"/>
      <c r="L3627" s="124"/>
      <c r="M3627" s="124"/>
      <c r="N3627" s="213">
        <v>10723.56</v>
      </c>
      <c r="O3627" s="213">
        <v>0</v>
      </c>
      <c r="P3627" s="124" t="s">
        <v>1315</v>
      </c>
    </row>
    <row r="3628" spans="1:16" ht="76.5">
      <c r="A3628" s="266">
        <v>25</v>
      </c>
      <c r="B3628" s="124"/>
      <c r="C3628" s="125" t="s">
        <v>694</v>
      </c>
      <c r="D3628" s="119">
        <v>43174</v>
      </c>
      <c r="E3628" s="120" t="s">
        <v>8040</v>
      </c>
      <c r="F3628" s="120" t="s">
        <v>1316</v>
      </c>
      <c r="G3628" s="120">
        <v>16961075</v>
      </c>
      <c r="H3628" s="124"/>
      <c r="I3628" s="128" t="s">
        <v>8041</v>
      </c>
      <c r="J3628" s="124"/>
      <c r="K3628" s="124"/>
      <c r="L3628" s="124"/>
      <c r="M3628" s="124"/>
      <c r="N3628" s="213">
        <v>1220590.98</v>
      </c>
      <c r="O3628" s="213">
        <v>0</v>
      </c>
      <c r="P3628" s="124" t="s">
        <v>1315</v>
      </c>
    </row>
    <row r="3629" spans="1:16" ht="76.5">
      <c r="A3629" s="266">
        <v>25</v>
      </c>
      <c r="B3629" s="124"/>
      <c r="C3629" s="125" t="s">
        <v>694</v>
      </c>
      <c r="D3629" s="119">
        <v>43174</v>
      </c>
      <c r="E3629" s="120" t="s">
        <v>8042</v>
      </c>
      <c r="F3629" s="120" t="s">
        <v>1316</v>
      </c>
      <c r="G3629" s="120">
        <v>16961082</v>
      </c>
      <c r="H3629" s="124"/>
      <c r="I3629" s="128" t="s">
        <v>8043</v>
      </c>
      <c r="J3629" s="124"/>
      <c r="K3629" s="124"/>
      <c r="L3629" s="124"/>
      <c r="M3629" s="124"/>
      <c r="N3629" s="213">
        <v>79020.09</v>
      </c>
      <c r="O3629" s="213">
        <v>0</v>
      </c>
      <c r="P3629" s="124" t="s">
        <v>1315</v>
      </c>
    </row>
    <row r="3630" spans="1:16" ht="76.5">
      <c r="A3630" s="266">
        <v>25</v>
      </c>
      <c r="B3630" s="124"/>
      <c r="C3630" s="125" t="s">
        <v>694</v>
      </c>
      <c r="D3630" s="119">
        <v>43174</v>
      </c>
      <c r="E3630" s="120" t="s">
        <v>8044</v>
      </c>
      <c r="F3630" s="120" t="s">
        <v>1316</v>
      </c>
      <c r="G3630" s="120">
        <v>16961044</v>
      </c>
      <c r="H3630" s="124"/>
      <c r="I3630" s="128" t="s">
        <v>8045</v>
      </c>
      <c r="J3630" s="124"/>
      <c r="K3630" s="124"/>
      <c r="L3630" s="124"/>
      <c r="M3630" s="124"/>
      <c r="N3630" s="213">
        <v>352552</v>
      </c>
      <c r="O3630" s="213">
        <v>0</v>
      </c>
      <c r="P3630" s="124" t="s">
        <v>1315</v>
      </c>
    </row>
    <row r="3631" spans="1:16" ht="76.5">
      <c r="A3631" s="266">
        <v>25</v>
      </c>
      <c r="B3631" s="124"/>
      <c r="C3631" s="125" t="s">
        <v>694</v>
      </c>
      <c r="D3631" s="119">
        <v>43174</v>
      </c>
      <c r="E3631" s="120" t="s">
        <v>8046</v>
      </c>
      <c r="F3631" s="120" t="s">
        <v>1316</v>
      </c>
      <c r="G3631" s="120">
        <v>16961452</v>
      </c>
      <c r="H3631" s="124"/>
      <c r="I3631" s="128" t="s">
        <v>8047</v>
      </c>
      <c r="J3631" s="124"/>
      <c r="K3631" s="124"/>
      <c r="L3631" s="124"/>
      <c r="M3631" s="124"/>
      <c r="N3631" s="213">
        <v>332972.06</v>
      </c>
      <c r="O3631" s="213">
        <v>0</v>
      </c>
      <c r="P3631" s="124" t="s">
        <v>1315</v>
      </c>
    </row>
    <row r="3632" spans="1:16" ht="76.5">
      <c r="A3632" s="266">
        <v>25</v>
      </c>
      <c r="B3632" s="124"/>
      <c r="C3632" s="125" t="s">
        <v>694</v>
      </c>
      <c r="D3632" s="119">
        <v>43174</v>
      </c>
      <c r="E3632" s="120" t="s">
        <v>8048</v>
      </c>
      <c r="F3632" s="120" t="s">
        <v>1316</v>
      </c>
      <c r="G3632" s="120">
        <v>16961451</v>
      </c>
      <c r="H3632" s="124"/>
      <c r="I3632" s="128" t="s">
        <v>8049</v>
      </c>
      <c r="J3632" s="124"/>
      <c r="K3632" s="124"/>
      <c r="L3632" s="124"/>
      <c r="M3632" s="124"/>
      <c r="N3632" s="213">
        <v>407990.64</v>
      </c>
      <c r="O3632" s="213">
        <v>0</v>
      </c>
      <c r="P3632" s="124" t="s">
        <v>1315</v>
      </c>
    </row>
    <row r="3633" spans="1:16" ht="76.5">
      <c r="A3633" s="266">
        <v>25</v>
      </c>
      <c r="B3633" s="124"/>
      <c r="C3633" s="125" t="s">
        <v>694</v>
      </c>
      <c r="D3633" s="119">
        <v>43174</v>
      </c>
      <c r="E3633" s="120" t="s">
        <v>8050</v>
      </c>
      <c r="F3633" s="120" t="s">
        <v>1316</v>
      </c>
      <c r="G3633" s="120">
        <v>16961450</v>
      </c>
      <c r="H3633" s="124"/>
      <c r="I3633" s="128" t="s">
        <v>8051</v>
      </c>
      <c r="J3633" s="124"/>
      <c r="K3633" s="124"/>
      <c r="L3633" s="124"/>
      <c r="M3633" s="124"/>
      <c r="N3633" s="213">
        <v>39803.75</v>
      </c>
      <c r="O3633" s="213">
        <v>0</v>
      </c>
      <c r="P3633" s="124" t="s">
        <v>1315</v>
      </c>
    </row>
    <row r="3634" spans="1:16" ht="76.5">
      <c r="A3634" s="266">
        <v>25</v>
      </c>
      <c r="B3634" s="124"/>
      <c r="C3634" s="125" t="s">
        <v>694</v>
      </c>
      <c r="D3634" s="119">
        <v>43174</v>
      </c>
      <c r="E3634" s="120" t="s">
        <v>8052</v>
      </c>
      <c r="F3634" s="120" t="s">
        <v>1316</v>
      </c>
      <c r="G3634" s="120">
        <v>16961449</v>
      </c>
      <c r="H3634" s="124"/>
      <c r="I3634" s="128" t="s">
        <v>8053</v>
      </c>
      <c r="J3634" s="124"/>
      <c r="K3634" s="124"/>
      <c r="L3634" s="124"/>
      <c r="M3634" s="124"/>
      <c r="N3634" s="213">
        <v>1430904.26</v>
      </c>
      <c r="O3634" s="213">
        <v>0</v>
      </c>
      <c r="P3634" s="124" t="s">
        <v>1315</v>
      </c>
    </row>
    <row r="3635" spans="1:16" ht="76.5">
      <c r="A3635" s="266">
        <v>25</v>
      </c>
      <c r="B3635" s="124"/>
      <c r="C3635" s="125" t="s">
        <v>694</v>
      </c>
      <c r="D3635" s="119">
        <v>43174</v>
      </c>
      <c r="E3635" s="120" t="s">
        <v>8054</v>
      </c>
      <c r="F3635" s="120" t="s">
        <v>1316</v>
      </c>
      <c r="G3635" s="120">
        <v>16961316</v>
      </c>
      <c r="H3635" s="124"/>
      <c r="I3635" s="128" t="s">
        <v>8055</v>
      </c>
      <c r="J3635" s="124"/>
      <c r="K3635" s="124"/>
      <c r="L3635" s="124"/>
      <c r="M3635" s="124"/>
      <c r="N3635" s="213">
        <v>1262584.1299999999</v>
      </c>
      <c r="O3635" s="213">
        <v>0</v>
      </c>
      <c r="P3635" s="124" t="s">
        <v>1315</v>
      </c>
    </row>
    <row r="3636" spans="1:16" ht="76.5">
      <c r="A3636" s="266">
        <v>25</v>
      </c>
      <c r="B3636" s="124"/>
      <c r="C3636" s="125" t="s">
        <v>694</v>
      </c>
      <c r="D3636" s="119">
        <v>43174</v>
      </c>
      <c r="E3636" s="120" t="s">
        <v>8056</v>
      </c>
      <c r="F3636" s="120" t="s">
        <v>1316</v>
      </c>
      <c r="G3636" s="120">
        <v>16961291</v>
      </c>
      <c r="H3636" s="124"/>
      <c r="I3636" s="128" t="s">
        <v>8057</v>
      </c>
      <c r="J3636" s="124"/>
      <c r="K3636" s="124"/>
      <c r="L3636" s="124"/>
      <c r="M3636" s="124"/>
      <c r="N3636" s="213">
        <v>785251</v>
      </c>
      <c r="O3636" s="213">
        <v>0</v>
      </c>
      <c r="P3636" s="124" t="s">
        <v>1315</v>
      </c>
    </row>
    <row r="3637" spans="1:16" ht="76.5">
      <c r="A3637" s="266">
        <v>25</v>
      </c>
      <c r="B3637" s="124"/>
      <c r="C3637" s="125" t="s">
        <v>694</v>
      </c>
      <c r="D3637" s="119">
        <v>43174</v>
      </c>
      <c r="E3637" s="120" t="s">
        <v>8058</v>
      </c>
      <c r="F3637" s="120" t="s">
        <v>1316</v>
      </c>
      <c r="G3637" s="120">
        <v>16961216</v>
      </c>
      <c r="H3637" s="124"/>
      <c r="I3637" s="128" t="s">
        <v>8059</v>
      </c>
      <c r="J3637" s="124"/>
      <c r="K3637" s="124"/>
      <c r="L3637" s="124"/>
      <c r="M3637" s="124"/>
      <c r="N3637" s="213">
        <v>921673.61</v>
      </c>
      <c r="O3637" s="213">
        <v>0</v>
      </c>
      <c r="P3637" s="124" t="s">
        <v>1315</v>
      </c>
    </row>
    <row r="3638" spans="1:16" ht="76.5">
      <c r="A3638" s="266" t="s">
        <v>620</v>
      </c>
      <c r="B3638" s="124"/>
      <c r="C3638" s="125" t="s">
        <v>714</v>
      </c>
      <c r="D3638" s="119">
        <v>43175</v>
      </c>
      <c r="E3638" s="120" t="s">
        <v>8060</v>
      </c>
      <c r="F3638" s="120" t="s">
        <v>6</v>
      </c>
      <c r="G3638" s="120">
        <v>952783</v>
      </c>
      <c r="H3638" s="124"/>
      <c r="I3638" s="128" t="s">
        <v>8061</v>
      </c>
      <c r="J3638" s="124"/>
      <c r="K3638" s="124"/>
      <c r="L3638" s="124"/>
      <c r="M3638" s="124"/>
      <c r="N3638" s="213">
        <v>0</v>
      </c>
      <c r="O3638" s="213">
        <v>147000</v>
      </c>
      <c r="P3638" s="124" t="s">
        <v>1315</v>
      </c>
    </row>
    <row r="3639" spans="1:16" ht="76.5">
      <c r="A3639" s="266" t="s">
        <v>620</v>
      </c>
      <c r="B3639" s="124"/>
      <c r="C3639" s="125" t="s">
        <v>714</v>
      </c>
      <c r="D3639" s="119">
        <v>43175</v>
      </c>
      <c r="E3639" s="120" t="s">
        <v>8062</v>
      </c>
      <c r="F3639" s="120" t="s">
        <v>6</v>
      </c>
      <c r="G3639" s="120">
        <v>952791</v>
      </c>
      <c r="H3639" s="124"/>
      <c r="I3639" s="128" t="s">
        <v>8063</v>
      </c>
      <c r="J3639" s="124"/>
      <c r="K3639" s="124"/>
      <c r="L3639" s="124"/>
      <c r="M3639" s="124"/>
      <c r="N3639" s="213">
        <v>0</v>
      </c>
      <c r="O3639" s="213">
        <v>480</v>
      </c>
      <c r="P3639" s="124" t="s">
        <v>1315</v>
      </c>
    </row>
    <row r="3640" spans="1:16" ht="76.5">
      <c r="A3640" s="266">
        <v>46</v>
      </c>
      <c r="B3640" s="124"/>
      <c r="C3640" s="125" t="s">
        <v>698</v>
      </c>
      <c r="D3640" s="119">
        <v>43175</v>
      </c>
      <c r="E3640" s="120" t="s">
        <v>8064</v>
      </c>
      <c r="F3640" s="120" t="s">
        <v>6</v>
      </c>
      <c r="G3640" s="120">
        <v>916167</v>
      </c>
      <c r="H3640" s="124"/>
      <c r="I3640" s="128" t="s">
        <v>8065</v>
      </c>
      <c r="J3640" s="124"/>
      <c r="K3640" s="124"/>
      <c r="L3640" s="124"/>
      <c r="M3640" s="124"/>
      <c r="N3640" s="213">
        <v>0</v>
      </c>
      <c r="O3640" s="213">
        <v>10171</v>
      </c>
      <c r="P3640" s="124" t="s">
        <v>1315</v>
      </c>
    </row>
    <row r="3641" spans="1:16" ht="89.25">
      <c r="A3641" s="266">
        <v>378</v>
      </c>
      <c r="B3641" s="124"/>
      <c r="C3641" s="125" t="s">
        <v>1274</v>
      </c>
      <c r="D3641" s="119">
        <v>43175</v>
      </c>
      <c r="E3641" s="120" t="s">
        <v>8066</v>
      </c>
      <c r="F3641" s="120" t="s">
        <v>15</v>
      </c>
      <c r="G3641" s="120">
        <v>4559</v>
      </c>
      <c r="H3641" s="124"/>
      <c r="I3641" s="128" t="s">
        <v>8067</v>
      </c>
      <c r="J3641" s="124"/>
      <c r="K3641" s="124"/>
      <c r="L3641" s="124"/>
      <c r="M3641" s="124"/>
      <c r="N3641" s="213">
        <v>270.41000000000003</v>
      </c>
      <c r="O3641" s="213">
        <v>0</v>
      </c>
      <c r="P3641" s="124" t="s">
        <v>1315</v>
      </c>
    </row>
    <row r="3642" spans="1:16" ht="114.75">
      <c r="A3642" s="266">
        <v>249</v>
      </c>
      <c r="B3642" s="124"/>
      <c r="C3642" s="125" t="s">
        <v>775</v>
      </c>
      <c r="D3642" s="119">
        <v>43175</v>
      </c>
      <c r="E3642" s="120" t="s">
        <v>8068</v>
      </c>
      <c r="F3642" s="120" t="s">
        <v>1257</v>
      </c>
      <c r="G3642" s="120">
        <v>4519</v>
      </c>
      <c r="H3642" s="124"/>
      <c r="I3642" s="128" t="s">
        <v>8069</v>
      </c>
      <c r="J3642" s="124"/>
      <c r="K3642" s="124"/>
      <c r="L3642" s="124"/>
      <c r="M3642" s="124"/>
      <c r="N3642" s="213">
        <v>16742.810000000001</v>
      </c>
      <c r="O3642" s="213">
        <v>0</v>
      </c>
      <c r="P3642" s="124" t="s">
        <v>1315</v>
      </c>
    </row>
    <row r="3643" spans="1:16" ht="102">
      <c r="A3643" s="266">
        <v>249</v>
      </c>
      <c r="B3643" s="124"/>
      <c r="C3643" s="125" t="s">
        <v>775</v>
      </c>
      <c r="D3643" s="119">
        <v>43175</v>
      </c>
      <c r="E3643" s="120" t="s">
        <v>8070</v>
      </c>
      <c r="F3643" s="120" t="s">
        <v>15</v>
      </c>
      <c r="G3643" s="120">
        <v>4519</v>
      </c>
      <c r="H3643" s="124"/>
      <c r="I3643" s="128" t="s">
        <v>8071</v>
      </c>
      <c r="J3643" s="124"/>
      <c r="K3643" s="124"/>
      <c r="L3643" s="124"/>
      <c r="M3643" s="124"/>
      <c r="N3643" s="213">
        <v>1706.69</v>
      </c>
      <c r="O3643" s="213">
        <v>0</v>
      </c>
      <c r="P3643" s="124" t="s">
        <v>1315</v>
      </c>
    </row>
    <row r="3644" spans="1:16" ht="89.25">
      <c r="A3644" s="266">
        <v>376</v>
      </c>
      <c r="B3644" s="124"/>
      <c r="C3644" s="125" t="s">
        <v>1272</v>
      </c>
      <c r="D3644" s="119">
        <v>43175</v>
      </c>
      <c r="E3644" s="120" t="s">
        <v>8072</v>
      </c>
      <c r="F3644" s="120" t="s">
        <v>11</v>
      </c>
      <c r="G3644" s="120">
        <v>916101</v>
      </c>
      <c r="H3644" s="124"/>
      <c r="I3644" s="128" t="s">
        <v>8073</v>
      </c>
      <c r="J3644" s="124"/>
      <c r="K3644" s="124"/>
      <c r="L3644" s="124"/>
      <c r="M3644" s="124"/>
      <c r="N3644" s="213">
        <v>270</v>
      </c>
      <c r="O3644" s="213">
        <v>0</v>
      </c>
      <c r="P3644" s="124" t="s">
        <v>1315</v>
      </c>
    </row>
    <row r="3645" spans="1:16" ht="51">
      <c r="A3645" s="266">
        <v>117</v>
      </c>
      <c r="B3645" s="124"/>
      <c r="C3645" s="125" t="s">
        <v>722</v>
      </c>
      <c r="D3645" s="119">
        <v>43175</v>
      </c>
      <c r="E3645" s="120" t="s">
        <v>8074</v>
      </c>
      <c r="F3645" s="120" t="s">
        <v>11</v>
      </c>
      <c r="G3645" s="120">
        <v>916165</v>
      </c>
      <c r="H3645" s="124"/>
      <c r="I3645" s="128" t="s">
        <v>8075</v>
      </c>
      <c r="J3645" s="124"/>
      <c r="K3645" s="124"/>
      <c r="L3645" s="124"/>
      <c r="M3645" s="124"/>
      <c r="N3645" s="213">
        <v>50</v>
      </c>
      <c r="O3645" s="213">
        <v>0</v>
      </c>
      <c r="P3645" s="124" t="s">
        <v>1315</v>
      </c>
    </row>
    <row r="3646" spans="1:16" ht="102">
      <c r="A3646" s="266">
        <v>513</v>
      </c>
      <c r="B3646" s="124"/>
      <c r="C3646" s="125" t="s">
        <v>201</v>
      </c>
      <c r="D3646" s="119">
        <v>43175</v>
      </c>
      <c r="E3646" s="120" t="s">
        <v>8076</v>
      </c>
      <c r="F3646" s="120" t="s">
        <v>15</v>
      </c>
      <c r="G3646" s="120">
        <v>4548</v>
      </c>
      <c r="H3646" s="124"/>
      <c r="I3646" s="128" t="s">
        <v>8077</v>
      </c>
      <c r="J3646" s="124"/>
      <c r="K3646" s="124"/>
      <c r="L3646" s="124"/>
      <c r="M3646" s="124"/>
      <c r="N3646" s="213">
        <v>50</v>
      </c>
      <c r="O3646" s="213">
        <v>0</v>
      </c>
      <c r="P3646" s="124" t="s">
        <v>1315</v>
      </c>
    </row>
    <row r="3647" spans="1:16" ht="63.75">
      <c r="A3647" s="266" t="s">
        <v>620</v>
      </c>
      <c r="B3647" s="124"/>
      <c r="C3647" s="125" t="s">
        <v>714</v>
      </c>
      <c r="D3647" s="119">
        <v>43178</v>
      </c>
      <c r="E3647" s="120" t="s">
        <v>8078</v>
      </c>
      <c r="F3647" s="120" t="s">
        <v>6</v>
      </c>
      <c r="G3647" s="120">
        <v>690544</v>
      </c>
      <c r="H3647" s="124"/>
      <c r="I3647" s="128" t="s">
        <v>8079</v>
      </c>
      <c r="J3647" s="124"/>
      <c r="K3647" s="124"/>
      <c r="L3647" s="124"/>
      <c r="M3647" s="124"/>
      <c r="N3647" s="213">
        <v>0</v>
      </c>
      <c r="O3647" s="213">
        <v>438013.95</v>
      </c>
      <c r="P3647" s="124" t="s">
        <v>1315</v>
      </c>
    </row>
    <row r="3648" spans="1:16" ht="63.75">
      <c r="A3648" s="266">
        <v>86</v>
      </c>
      <c r="B3648" s="124"/>
      <c r="C3648" s="125" t="s">
        <v>710</v>
      </c>
      <c r="D3648" s="119">
        <v>43178</v>
      </c>
      <c r="E3648" s="120" t="s">
        <v>8080</v>
      </c>
      <c r="F3648" s="120" t="s">
        <v>6</v>
      </c>
      <c r="G3648" s="120">
        <v>953285</v>
      </c>
      <c r="H3648" s="124"/>
      <c r="I3648" s="128" t="s">
        <v>8081</v>
      </c>
      <c r="J3648" s="124"/>
      <c r="K3648" s="124"/>
      <c r="L3648" s="124"/>
      <c r="M3648" s="124"/>
      <c r="N3648" s="213">
        <v>0</v>
      </c>
      <c r="O3648" s="213">
        <v>133594.73000000001</v>
      </c>
      <c r="P3648" s="124" t="s">
        <v>1315</v>
      </c>
    </row>
    <row r="3649" spans="1:16" ht="63.75">
      <c r="A3649" s="266" t="s">
        <v>619</v>
      </c>
      <c r="B3649" s="124"/>
      <c r="C3649" s="125" t="s">
        <v>713</v>
      </c>
      <c r="D3649" s="119">
        <v>43178</v>
      </c>
      <c r="E3649" s="120" t="s">
        <v>8082</v>
      </c>
      <c r="F3649" s="120" t="s">
        <v>6</v>
      </c>
      <c r="G3649" s="120">
        <v>953355</v>
      </c>
      <c r="H3649" s="124"/>
      <c r="I3649" s="128" t="s">
        <v>8083</v>
      </c>
      <c r="J3649" s="124"/>
      <c r="K3649" s="124"/>
      <c r="L3649" s="124"/>
      <c r="M3649" s="124"/>
      <c r="N3649" s="213">
        <v>0</v>
      </c>
      <c r="O3649" s="213">
        <v>623017.38</v>
      </c>
      <c r="P3649" s="124" t="s">
        <v>1315</v>
      </c>
    </row>
    <row r="3650" spans="1:16" ht="76.5">
      <c r="A3650" s="266">
        <v>25</v>
      </c>
      <c r="B3650" s="124"/>
      <c r="C3650" s="125" t="s">
        <v>694</v>
      </c>
      <c r="D3650" s="119">
        <v>43178</v>
      </c>
      <c r="E3650" s="120" t="s">
        <v>8084</v>
      </c>
      <c r="F3650" s="120" t="s">
        <v>1316</v>
      </c>
      <c r="G3650" s="120">
        <v>16978669</v>
      </c>
      <c r="H3650" s="124"/>
      <c r="I3650" s="128" t="s">
        <v>8085</v>
      </c>
      <c r="J3650" s="124"/>
      <c r="K3650" s="124"/>
      <c r="L3650" s="124"/>
      <c r="M3650" s="124"/>
      <c r="N3650" s="213">
        <v>882342.04</v>
      </c>
      <c r="O3650" s="213">
        <v>0</v>
      </c>
      <c r="P3650" s="124" t="s">
        <v>1315</v>
      </c>
    </row>
    <row r="3651" spans="1:16" ht="76.5">
      <c r="A3651" s="266">
        <v>25</v>
      </c>
      <c r="B3651" s="124"/>
      <c r="C3651" s="125" t="s">
        <v>694</v>
      </c>
      <c r="D3651" s="119">
        <v>43178</v>
      </c>
      <c r="E3651" s="120" t="s">
        <v>8086</v>
      </c>
      <c r="F3651" s="120" t="s">
        <v>1316</v>
      </c>
      <c r="G3651" s="120">
        <v>16944881</v>
      </c>
      <c r="H3651" s="124"/>
      <c r="I3651" s="128" t="s">
        <v>8087</v>
      </c>
      <c r="J3651" s="124"/>
      <c r="K3651" s="124"/>
      <c r="L3651" s="124"/>
      <c r="M3651" s="124"/>
      <c r="N3651" s="213">
        <v>5636.15</v>
      </c>
      <c r="O3651" s="213">
        <v>0</v>
      </c>
      <c r="P3651" s="124" t="s">
        <v>1315</v>
      </c>
    </row>
    <row r="3652" spans="1:16" ht="76.5">
      <c r="A3652" s="266">
        <v>25</v>
      </c>
      <c r="B3652" s="124"/>
      <c r="C3652" s="125" t="s">
        <v>694</v>
      </c>
      <c r="D3652" s="119">
        <v>43178</v>
      </c>
      <c r="E3652" s="120" t="s">
        <v>8088</v>
      </c>
      <c r="F3652" s="120" t="s">
        <v>1316</v>
      </c>
      <c r="G3652" s="120">
        <v>16944882</v>
      </c>
      <c r="H3652" s="124"/>
      <c r="I3652" s="128" t="s">
        <v>8089</v>
      </c>
      <c r="J3652" s="124"/>
      <c r="K3652" s="124"/>
      <c r="L3652" s="124"/>
      <c r="M3652" s="124"/>
      <c r="N3652" s="213">
        <v>83.43</v>
      </c>
      <c r="O3652" s="213">
        <v>0</v>
      </c>
      <c r="P3652" s="124" t="s">
        <v>1315</v>
      </c>
    </row>
    <row r="3653" spans="1:16" ht="76.5">
      <c r="A3653" s="266">
        <v>25</v>
      </c>
      <c r="B3653" s="124"/>
      <c r="C3653" s="125" t="s">
        <v>694</v>
      </c>
      <c r="D3653" s="119">
        <v>43178</v>
      </c>
      <c r="E3653" s="120" t="s">
        <v>8090</v>
      </c>
      <c r="F3653" s="120" t="s">
        <v>1316</v>
      </c>
      <c r="G3653" s="120">
        <v>16944883</v>
      </c>
      <c r="H3653" s="124"/>
      <c r="I3653" s="128" t="s">
        <v>8091</v>
      </c>
      <c r="J3653" s="124"/>
      <c r="K3653" s="124"/>
      <c r="L3653" s="124"/>
      <c r="M3653" s="124"/>
      <c r="N3653" s="213">
        <v>1711.55</v>
      </c>
      <c r="O3653" s="213">
        <v>0</v>
      </c>
      <c r="P3653" s="124" t="s">
        <v>1315</v>
      </c>
    </row>
    <row r="3654" spans="1:16" ht="76.5">
      <c r="A3654" s="266">
        <v>25</v>
      </c>
      <c r="B3654" s="124"/>
      <c r="C3654" s="125" t="s">
        <v>694</v>
      </c>
      <c r="D3654" s="119">
        <v>43178</v>
      </c>
      <c r="E3654" s="120" t="s">
        <v>8092</v>
      </c>
      <c r="F3654" s="120" t="s">
        <v>1316</v>
      </c>
      <c r="G3654" s="120">
        <v>16944884</v>
      </c>
      <c r="H3654" s="124"/>
      <c r="I3654" s="128" t="s">
        <v>8093</v>
      </c>
      <c r="J3654" s="124"/>
      <c r="K3654" s="124"/>
      <c r="L3654" s="124"/>
      <c r="M3654" s="124"/>
      <c r="N3654" s="213">
        <v>10244.120000000001</v>
      </c>
      <c r="O3654" s="213">
        <v>0</v>
      </c>
      <c r="P3654" s="124" t="s">
        <v>1315</v>
      </c>
    </row>
    <row r="3655" spans="1:16" ht="76.5">
      <c r="A3655" s="266">
        <v>25</v>
      </c>
      <c r="B3655" s="124"/>
      <c r="C3655" s="125" t="s">
        <v>694</v>
      </c>
      <c r="D3655" s="119">
        <v>43178</v>
      </c>
      <c r="E3655" s="120" t="s">
        <v>8094</v>
      </c>
      <c r="F3655" s="120" t="s">
        <v>1316</v>
      </c>
      <c r="G3655" s="120">
        <v>16944885</v>
      </c>
      <c r="H3655" s="124"/>
      <c r="I3655" s="128" t="s">
        <v>8095</v>
      </c>
      <c r="J3655" s="124"/>
      <c r="K3655" s="124"/>
      <c r="L3655" s="124"/>
      <c r="M3655" s="124"/>
      <c r="N3655" s="213">
        <v>15617.34</v>
      </c>
      <c r="O3655" s="213">
        <v>0</v>
      </c>
      <c r="P3655" s="124" t="s">
        <v>1315</v>
      </c>
    </row>
    <row r="3656" spans="1:16" ht="63.75">
      <c r="A3656" s="266">
        <v>573</v>
      </c>
      <c r="B3656" s="124"/>
      <c r="C3656" s="125" t="s">
        <v>849</v>
      </c>
      <c r="D3656" s="119">
        <v>43178</v>
      </c>
      <c r="E3656" s="120" t="s">
        <v>8096</v>
      </c>
      <c r="F3656" s="120" t="s">
        <v>11</v>
      </c>
      <c r="G3656" s="120">
        <v>916231</v>
      </c>
      <c r="H3656" s="124"/>
      <c r="I3656" s="128" t="s">
        <v>8097</v>
      </c>
      <c r="J3656" s="124"/>
      <c r="K3656" s="124"/>
      <c r="L3656" s="124"/>
      <c r="M3656" s="124"/>
      <c r="N3656" s="213">
        <v>50</v>
      </c>
      <c r="O3656" s="213">
        <v>0</v>
      </c>
      <c r="P3656" s="124" t="s">
        <v>1315</v>
      </c>
    </row>
    <row r="3657" spans="1:16" ht="51">
      <c r="A3657" s="266">
        <v>513</v>
      </c>
      <c r="B3657" s="124"/>
      <c r="C3657" s="125" t="s">
        <v>201</v>
      </c>
      <c r="D3657" s="119">
        <v>43178</v>
      </c>
      <c r="E3657" s="120" t="s">
        <v>8098</v>
      </c>
      <c r="F3657" s="120" t="s">
        <v>15</v>
      </c>
      <c r="G3657" s="120">
        <v>690014</v>
      </c>
      <c r="H3657" s="124"/>
      <c r="I3657" s="128" t="s">
        <v>8099</v>
      </c>
      <c r="J3657" s="124"/>
      <c r="K3657" s="124"/>
      <c r="L3657" s="124"/>
      <c r="M3657" s="124"/>
      <c r="N3657" s="213">
        <v>50</v>
      </c>
      <c r="O3657" s="213">
        <v>0</v>
      </c>
      <c r="P3657" s="124" t="s">
        <v>1315</v>
      </c>
    </row>
    <row r="3658" spans="1:16" ht="76.5">
      <c r="A3658" s="266">
        <v>20</v>
      </c>
      <c r="B3658" s="124"/>
      <c r="C3658" s="125" t="s">
        <v>693</v>
      </c>
      <c r="D3658" s="119">
        <v>43178</v>
      </c>
      <c r="E3658" s="120" t="s">
        <v>8100</v>
      </c>
      <c r="F3658" s="120" t="s">
        <v>15</v>
      </c>
      <c r="G3658" s="120">
        <v>4560</v>
      </c>
      <c r="H3658" s="124"/>
      <c r="I3658" s="128" t="s">
        <v>8101</v>
      </c>
      <c r="J3658" s="124"/>
      <c r="K3658" s="124"/>
      <c r="L3658" s="124"/>
      <c r="M3658" s="124"/>
      <c r="N3658" s="213">
        <v>320.63</v>
      </c>
      <c r="O3658" s="213">
        <v>0</v>
      </c>
      <c r="P3658" s="124" t="s">
        <v>1315</v>
      </c>
    </row>
    <row r="3659" spans="1:16" ht="102">
      <c r="A3659" s="266">
        <v>48</v>
      </c>
      <c r="B3659" s="124"/>
      <c r="C3659" s="125" t="s">
        <v>700</v>
      </c>
      <c r="D3659" s="119">
        <v>43178</v>
      </c>
      <c r="E3659" s="120" t="s">
        <v>8102</v>
      </c>
      <c r="F3659" s="120" t="s">
        <v>15</v>
      </c>
      <c r="G3659" s="120">
        <v>4565</v>
      </c>
      <c r="H3659" s="124"/>
      <c r="I3659" s="128" t="s">
        <v>8103</v>
      </c>
      <c r="J3659" s="124"/>
      <c r="K3659" s="124"/>
      <c r="L3659" s="124"/>
      <c r="M3659" s="124"/>
      <c r="N3659" s="213">
        <v>1299</v>
      </c>
      <c r="O3659" s="213">
        <v>0</v>
      </c>
      <c r="P3659" s="124" t="s">
        <v>1315</v>
      </c>
    </row>
    <row r="3660" spans="1:16" ht="102">
      <c r="A3660" s="266">
        <v>48</v>
      </c>
      <c r="B3660" s="124"/>
      <c r="C3660" s="125" t="s">
        <v>700</v>
      </c>
      <c r="D3660" s="119">
        <v>43178</v>
      </c>
      <c r="E3660" s="120" t="s">
        <v>8104</v>
      </c>
      <c r="F3660" s="120" t="s">
        <v>15</v>
      </c>
      <c r="G3660" s="120">
        <v>4561</v>
      </c>
      <c r="H3660" s="124"/>
      <c r="I3660" s="128" t="s">
        <v>8105</v>
      </c>
      <c r="J3660" s="124"/>
      <c r="K3660" s="124"/>
      <c r="L3660" s="124"/>
      <c r="M3660" s="124"/>
      <c r="N3660" s="213">
        <v>1299</v>
      </c>
      <c r="O3660" s="213">
        <v>0</v>
      </c>
      <c r="P3660" s="124" t="s">
        <v>1315</v>
      </c>
    </row>
    <row r="3661" spans="1:16" ht="76.5">
      <c r="A3661" s="266">
        <v>513</v>
      </c>
      <c r="B3661" s="124"/>
      <c r="C3661" s="125" t="s">
        <v>201</v>
      </c>
      <c r="D3661" s="119">
        <v>43178</v>
      </c>
      <c r="E3661" s="120" t="s">
        <v>8106</v>
      </c>
      <c r="F3661" s="120" t="s">
        <v>1316</v>
      </c>
      <c r="G3661" s="120">
        <v>16978698</v>
      </c>
      <c r="H3661" s="124"/>
      <c r="I3661" s="128" t="s">
        <v>8107</v>
      </c>
      <c r="J3661" s="124"/>
      <c r="K3661" s="124"/>
      <c r="L3661" s="124"/>
      <c r="M3661" s="124"/>
      <c r="N3661" s="213">
        <v>7000</v>
      </c>
      <c r="O3661" s="213">
        <v>0</v>
      </c>
      <c r="P3661" s="124" t="s">
        <v>1315</v>
      </c>
    </row>
    <row r="3662" spans="1:16" ht="76.5">
      <c r="A3662" s="266">
        <v>25</v>
      </c>
      <c r="B3662" s="124"/>
      <c r="C3662" s="125" t="s">
        <v>694</v>
      </c>
      <c r="D3662" s="119">
        <v>43178</v>
      </c>
      <c r="E3662" s="120" t="s">
        <v>8108</v>
      </c>
      <c r="F3662" s="120" t="s">
        <v>1316</v>
      </c>
      <c r="G3662" s="120">
        <v>16978697</v>
      </c>
      <c r="H3662" s="124"/>
      <c r="I3662" s="128" t="s">
        <v>8109</v>
      </c>
      <c r="J3662" s="124"/>
      <c r="K3662" s="124"/>
      <c r="L3662" s="124"/>
      <c r="M3662" s="124"/>
      <c r="N3662" s="213">
        <v>103366.63</v>
      </c>
      <c r="O3662" s="213">
        <v>0</v>
      </c>
      <c r="P3662" s="124" t="s">
        <v>1315</v>
      </c>
    </row>
    <row r="3663" spans="1:16" ht="76.5">
      <c r="A3663" s="266">
        <v>25</v>
      </c>
      <c r="B3663" s="124"/>
      <c r="C3663" s="125" t="s">
        <v>694</v>
      </c>
      <c r="D3663" s="119">
        <v>43178</v>
      </c>
      <c r="E3663" s="120" t="s">
        <v>8110</v>
      </c>
      <c r="F3663" s="120" t="s">
        <v>1316</v>
      </c>
      <c r="G3663" s="120">
        <v>16978696</v>
      </c>
      <c r="H3663" s="124"/>
      <c r="I3663" s="128" t="s">
        <v>8111</v>
      </c>
      <c r="J3663" s="124"/>
      <c r="K3663" s="124"/>
      <c r="L3663" s="124"/>
      <c r="M3663" s="124"/>
      <c r="N3663" s="213">
        <v>223525.66</v>
      </c>
      <c r="O3663" s="213">
        <v>0</v>
      </c>
      <c r="P3663" s="124" t="s">
        <v>1315</v>
      </c>
    </row>
    <row r="3664" spans="1:16" ht="76.5">
      <c r="A3664" s="266">
        <v>25</v>
      </c>
      <c r="B3664" s="124"/>
      <c r="C3664" s="125" t="s">
        <v>694</v>
      </c>
      <c r="D3664" s="119">
        <v>43178</v>
      </c>
      <c r="E3664" s="120" t="s">
        <v>8112</v>
      </c>
      <c r="F3664" s="120" t="s">
        <v>1316</v>
      </c>
      <c r="G3664" s="120">
        <v>16978695</v>
      </c>
      <c r="H3664" s="124"/>
      <c r="I3664" s="128" t="s">
        <v>8113</v>
      </c>
      <c r="J3664" s="124"/>
      <c r="K3664" s="124"/>
      <c r="L3664" s="124"/>
      <c r="M3664" s="124"/>
      <c r="N3664" s="213">
        <v>416373.35</v>
      </c>
      <c r="O3664" s="213">
        <v>0</v>
      </c>
      <c r="P3664" s="124" t="s">
        <v>1315</v>
      </c>
    </row>
    <row r="3665" spans="1:16" ht="76.5">
      <c r="A3665" s="266">
        <v>25</v>
      </c>
      <c r="B3665" s="124"/>
      <c r="C3665" s="125" t="s">
        <v>694</v>
      </c>
      <c r="D3665" s="119">
        <v>43178</v>
      </c>
      <c r="E3665" s="120" t="s">
        <v>8114</v>
      </c>
      <c r="F3665" s="120" t="s">
        <v>1316</v>
      </c>
      <c r="G3665" s="120">
        <v>16978694</v>
      </c>
      <c r="H3665" s="124"/>
      <c r="I3665" s="128" t="s">
        <v>8115</v>
      </c>
      <c r="J3665" s="124"/>
      <c r="K3665" s="124"/>
      <c r="L3665" s="124"/>
      <c r="M3665" s="124"/>
      <c r="N3665" s="213">
        <v>207072.5</v>
      </c>
      <c r="O3665" s="213">
        <v>0</v>
      </c>
      <c r="P3665" s="124" t="s">
        <v>1315</v>
      </c>
    </row>
    <row r="3666" spans="1:16" ht="76.5">
      <c r="A3666" s="266">
        <v>25</v>
      </c>
      <c r="B3666" s="124"/>
      <c r="C3666" s="125" t="s">
        <v>694</v>
      </c>
      <c r="D3666" s="119">
        <v>43178</v>
      </c>
      <c r="E3666" s="120" t="s">
        <v>8116</v>
      </c>
      <c r="F3666" s="120" t="s">
        <v>1316</v>
      </c>
      <c r="G3666" s="120">
        <v>16978693</v>
      </c>
      <c r="H3666" s="124"/>
      <c r="I3666" s="128" t="s">
        <v>8117</v>
      </c>
      <c r="J3666" s="124"/>
      <c r="K3666" s="124"/>
      <c r="L3666" s="124"/>
      <c r="M3666" s="124"/>
      <c r="N3666" s="213">
        <v>207072.5</v>
      </c>
      <c r="O3666" s="213">
        <v>0</v>
      </c>
      <c r="P3666" s="124" t="s">
        <v>1315</v>
      </c>
    </row>
    <row r="3667" spans="1:16" ht="76.5">
      <c r="A3667" s="266">
        <v>25</v>
      </c>
      <c r="B3667" s="124"/>
      <c r="C3667" s="125" t="s">
        <v>694</v>
      </c>
      <c r="D3667" s="119">
        <v>43178</v>
      </c>
      <c r="E3667" s="120" t="s">
        <v>8118</v>
      </c>
      <c r="F3667" s="120" t="s">
        <v>1316</v>
      </c>
      <c r="G3667" s="120">
        <v>16978692</v>
      </c>
      <c r="H3667" s="124"/>
      <c r="I3667" s="128" t="s">
        <v>8119</v>
      </c>
      <c r="J3667" s="124"/>
      <c r="K3667" s="124"/>
      <c r="L3667" s="124"/>
      <c r="M3667" s="124"/>
      <c r="N3667" s="213">
        <v>207072.5</v>
      </c>
      <c r="O3667" s="213">
        <v>0</v>
      </c>
      <c r="P3667" s="124" t="s">
        <v>1315</v>
      </c>
    </row>
    <row r="3668" spans="1:16" ht="76.5">
      <c r="A3668" s="266">
        <v>25</v>
      </c>
      <c r="B3668" s="124"/>
      <c r="C3668" s="125" t="s">
        <v>694</v>
      </c>
      <c r="D3668" s="119">
        <v>43178</v>
      </c>
      <c r="E3668" s="120" t="s">
        <v>8120</v>
      </c>
      <c r="F3668" s="120" t="s">
        <v>1316</v>
      </c>
      <c r="G3668" s="120">
        <v>16978691</v>
      </c>
      <c r="H3668" s="124"/>
      <c r="I3668" s="128" t="s">
        <v>8121</v>
      </c>
      <c r="J3668" s="124"/>
      <c r="K3668" s="124"/>
      <c r="L3668" s="124"/>
      <c r="M3668" s="124"/>
      <c r="N3668" s="213">
        <v>207072.5</v>
      </c>
      <c r="O3668" s="213">
        <v>0</v>
      </c>
      <c r="P3668" s="124" t="s">
        <v>1315</v>
      </c>
    </row>
    <row r="3669" spans="1:16" ht="76.5">
      <c r="A3669" s="266">
        <v>25</v>
      </c>
      <c r="B3669" s="124"/>
      <c r="C3669" s="125" t="s">
        <v>694</v>
      </c>
      <c r="D3669" s="119">
        <v>43178</v>
      </c>
      <c r="E3669" s="120" t="s">
        <v>8122</v>
      </c>
      <c r="F3669" s="120" t="s">
        <v>1316</v>
      </c>
      <c r="G3669" s="120">
        <v>16978690</v>
      </c>
      <c r="H3669" s="124"/>
      <c r="I3669" s="128" t="s">
        <v>8123</v>
      </c>
      <c r="J3669" s="124"/>
      <c r="K3669" s="124"/>
      <c r="L3669" s="124"/>
      <c r="M3669" s="124"/>
      <c r="N3669" s="213">
        <v>595597.71</v>
      </c>
      <c r="O3669" s="213">
        <v>0</v>
      </c>
      <c r="P3669" s="124" t="s">
        <v>1315</v>
      </c>
    </row>
    <row r="3670" spans="1:16" ht="76.5">
      <c r="A3670" s="266">
        <v>25</v>
      </c>
      <c r="B3670" s="124"/>
      <c r="C3670" s="125" t="s">
        <v>694</v>
      </c>
      <c r="D3670" s="119">
        <v>43178</v>
      </c>
      <c r="E3670" s="120" t="s">
        <v>8124</v>
      </c>
      <c r="F3670" s="120" t="s">
        <v>1316</v>
      </c>
      <c r="G3670" s="120">
        <v>16978688</v>
      </c>
      <c r="H3670" s="124"/>
      <c r="I3670" s="128" t="s">
        <v>8125</v>
      </c>
      <c r="J3670" s="124"/>
      <c r="K3670" s="124"/>
      <c r="L3670" s="124"/>
      <c r="M3670" s="124"/>
      <c r="N3670" s="213">
        <v>275460.44</v>
      </c>
      <c r="O3670" s="213">
        <v>0</v>
      </c>
      <c r="P3670" s="124" t="s">
        <v>1315</v>
      </c>
    </row>
    <row r="3671" spans="1:16" ht="76.5">
      <c r="A3671" s="266">
        <v>25</v>
      </c>
      <c r="B3671" s="124"/>
      <c r="C3671" s="125" t="s">
        <v>694</v>
      </c>
      <c r="D3671" s="119">
        <v>43178</v>
      </c>
      <c r="E3671" s="120" t="s">
        <v>8126</v>
      </c>
      <c r="F3671" s="120" t="s">
        <v>1316</v>
      </c>
      <c r="G3671" s="120">
        <v>16978671</v>
      </c>
      <c r="H3671" s="124"/>
      <c r="I3671" s="128" t="s">
        <v>8127</v>
      </c>
      <c r="J3671" s="124"/>
      <c r="K3671" s="124"/>
      <c r="L3671" s="124"/>
      <c r="M3671" s="124"/>
      <c r="N3671" s="213">
        <v>87602.09</v>
      </c>
      <c r="O3671" s="213">
        <v>0</v>
      </c>
      <c r="P3671" s="124" t="s">
        <v>1315</v>
      </c>
    </row>
    <row r="3672" spans="1:16" ht="76.5">
      <c r="A3672" s="266">
        <v>25</v>
      </c>
      <c r="B3672" s="124"/>
      <c r="C3672" s="125" t="s">
        <v>694</v>
      </c>
      <c r="D3672" s="119">
        <v>43178</v>
      </c>
      <c r="E3672" s="120" t="s">
        <v>8128</v>
      </c>
      <c r="F3672" s="120" t="s">
        <v>1316</v>
      </c>
      <c r="G3672" s="120">
        <v>16978670</v>
      </c>
      <c r="H3672" s="124"/>
      <c r="I3672" s="128" t="s">
        <v>8129</v>
      </c>
      <c r="J3672" s="124"/>
      <c r="K3672" s="124"/>
      <c r="L3672" s="124"/>
      <c r="M3672" s="124"/>
      <c r="N3672" s="213">
        <v>766028.04</v>
      </c>
      <c r="O3672" s="213">
        <v>0</v>
      </c>
      <c r="P3672" s="124" t="s">
        <v>1315</v>
      </c>
    </row>
    <row r="3673" spans="1:16" ht="51">
      <c r="A3673" s="266">
        <v>10</v>
      </c>
      <c r="B3673" s="124"/>
      <c r="C3673" s="125" t="s">
        <v>690</v>
      </c>
      <c r="D3673" s="119">
        <v>43179</v>
      </c>
      <c r="E3673" s="120" t="s">
        <v>8130</v>
      </c>
      <c r="F3673" s="120" t="s">
        <v>6</v>
      </c>
      <c r="G3673" s="120">
        <v>691099</v>
      </c>
      <c r="H3673" s="124"/>
      <c r="I3673" s="128" t="s">
        <v>8131</v>
      </c>
      <c r="J3673" s="124"/>
      <c r="K3673" s="124"/>
      <c r="L3673" s="124"/>
      <c r="M3673" s="124"/>
      <c r="N3673" s="213">
        <v>0</v>
      </c>
      <c r="O3673" s="213">
        <v>63096.63</v>
      </c>
      <c r="P3673" s="124" t="s">
        <v>1315</v>
      </c>
    </row>
    <row r="3674" spans="1:16" ht="51">
      <c r="A3674" s="266">
        <v>81</v>
      </c>
      <c r="B3674" s="124"/>
      <c r="C3674" s="125" t="s">
        <v>709</v>
      </c>
      <c r="D3674" s="119">
        <v>43179</v>
      </c>
      <c r="E3674" s="120" t="s">
        <v>8132</v>
      </c>
      <c r="F3674" s="120" t="s">
        <v>6</v>
      </c>
      <c r="G3674" s="120">
        <v>953540</v>
      </c>
      <c r="H3674" s="124"/>
      <c r="I3674" s="128" t="s">
        <v>8133</v>
      </c>
      <c r="J3674" s="124"/>
      <c r="K3674" s="124"/>
      <c r="L3674" s="124"/>
      <c r="M3674" s="124"/>
      <c r="N3674" s="213">
        <v>0</v>
      </c>
      <c r="O3674" s="213">
        <v>6289</v>
      </c>
      <c r="P3674" s="124" t="s">
        <v>1315</v>
      </c>
    </row>
    <row r="3675" spans="1:16" ht="76.5">
      <c r="A3675" s="266" t="s">
        <v>620</v>
      </c>
      <c r="B3675" s="124"/>
      <c r="C3675" s="125" t="s">
        <v>714</v>
      </c>
      <c r="D3675" s="119">
        <v>43179</v>
      </c>
      <c r="E3675" s="120" t="s">
        <v>8134</v>
      </c>
      <c r="F3675" s="120" t="s">
        <v>6</v>
      </c>
      <c r="G3675" s="120">
        <v>953873</v>
      </c>
      <c r="H3675" s="124"/>
      <c r="I3675" s="128" t="s">
        <v>8135</v>
      </c>
      <c r="J3675" s="124"/>
      <c r="K3675" s="124"/>
      <c r="L3675" s="124"/>
      <c r="M3675" s="124"/>
      <c r="N3675" s="213">
        <v>0</v>
      </c>
      <c r="O3675" s="213">
        <v>140000</v>
      </c>
      <c r="P3675" s="124" t="s">
        <v>1315</v>
      </c>
    </row>
    <row r="3676" spans="1:16" ht="51">
      <c r="A3676" s="266">
        <v>117</v>
      </c>
      <c r="B3676" s="124"/>
      <c r="C3676" s="125" t="s">
        <v>722</v>
      </c>
      <c r="D3676" s="119">
        <v>43179</v>
      </c>
      <c r="E3676" s="120" t="s">
        <v>8136</v>
      </c>
      <c r="F3676" s="120" t="s">
        <v>11</v>
      </c>
      <c r="G3676" s="120">
        <v>916317</v>
      </c>
      <c r="H3676" s="124"/>
      <c r="I3676" s="128" t="s">
        <v>8137</v>
      </c>
      <c r="J3676" s="124"/>
      <c r="K3676" s="124"/>
      <c r="L3676" s="124"/>
      <c r="M3676" s="124"/>
      <c r="N3676" s="213">
        <v>50</v>
      </c>
      <c r="O3676" s="213">
        <v>0</v>
      </c>
      <c r="P3676" s="124" t="s">
        <v>1315</v>
      </c>
    </row>
    <row r="3677" spans="1:16" ht="63.75">
      <c r="A3677" s="266">
        <v>513</v>
      </c>
      <c r="B3677" s="124"/>
      <c r="C3677" s="125" t="s">
        <v>201</v>
      </c>
      <c r="D3677" s="119">
        <v>43179</v>
      </c>
      <c r="E3677" s="120" t="s">
        <v>8138</v>
      </c>
      <c r="F3677" s="120" t="s">
        <v>15</v>
      </c>
      <c r="G3677" s="120">
        <v>691104</v>
      </c>
      <c r="H3677" s="124"/>
      <c r="I3677" s="128" t="s">
        <v>8139</v>
      </c>
      <c r="J3677" s="124"/>
      <c r="K3677" s="124"/>
      <c r="L3677" s="124"/>
      <c r="M3677" s="124"/>
      <c r="N3677" s="213">
        <v>50</v>
      </c>
      <c r="O3677" s="213">
        <v>0</v>
      </c>
      <c r="P3677" s="124" t="s">
        <v>1315</v>
      </c>
    </row>
    <row r="3678" spans="1:16" ht="51">
      <c r="A3678" s="266">
        <v>513</v>
      </c>
      <c r="B3678" s="124"/>
      <c r="C3678" s="125" t="s">
        <v>201</v>
      </c>
      <c r="D3678" s="119">
        <v>43179</v>
      </c>
      <c r="E3678" s="120" t="s">
        <v>8140</v>
      </c>
      <c r="F3678" s="120" t="s">
        <v>15</v>
      </c>
      <c r="G3678" s="120">
        <v>691108</v>
      </c>
      <c r="H3678" s="124"/>
      <c r="I3678" s="128" t="s">
        <v>8141</v>
      </c>
      <c r="J3678" s="124"/>
      <c r="K3678" s="124"/>
      <c r="L3678" s="124"/>
      <c r="M3678" s="124"/>
      <c r="N3678" s="213">
        <v>50</v>
      </c>
      <c r="O3678" s="213">
        <v>0</v>
      </c>
      <c r="P3678" s="124" t="s">
        <v>1315</v>
      </c>
    </row>
    <row r="3679" spans="1:16" ht="89.25">
      <c r="A3679" s="266">
        <v>513</v>
      </c>
      <c r="B3679" s="124"/>
      <c r="C3679" s="125" t="s">
        <v>201</v>
      </c>
      <c r="D3679" s="119">
        <v>43179</v>
      </c>
      <c r="E3679" s="120" t="s">
        <v>8142</v>
      </c>
      <c r="F3679" s="120" t="s">
        <v>15</v>
      </c>
      <c r="G3679" s="120">
        <v>4568</v>
      </c>
      <c r="H3679" s="124"/>
      <c r="I3679" s="128" t="s">
        <v>8143</v>
      </c>
      <c r="J3679" s="124"/>
      <c r="K3679" s="124"/>
      <c r="L3679" s="124"/>
      <c r="M3679" s="124"/>
      <c r="N3679" s="213">
        <v>15153.18</v>
      </c>
      <c r="O3679" s="213">
        <v>0</v>
      </c>
      <c r="P3679" s="124" t="s">
        <v>1315</v>
      </c>
    </row>
    <row r="3680" spans="1:16" ht="102">
      <c r="A3680" s="266">
        <v>573</v>
      </c>
      <c r="B3680" s="124"/>
      <c r="C3680" s="125" t="s">
        <v>849</v>
      </c>
      <c r="D3680" s="119">
        <v>43179</v>
      </c>
      <c r="E3680" s="120" t="s">
        <v>8144</v>
      </c>
      <c r="F3680" s="120" t="s">
        <v>15</v>
      </c>
      <c r="G3680" s="120">
        <v>4569</v>
      </c>
      <c r="H3680" s="124"/>
      <c r="I3680" s="128" t="s">
        <v>8145</v>
      </c>
      <c r="J3680" s="124"/>
      <c r="K3680" s="124"/>
      <c r="L3680" s="124"/>
      <c r="M3680" s="124"/>
      <c r="N3680" s="213">
        <v>784.36</v>
      </c>
      <c r="O3680" s="213">
        <v>0</v>
      </c>
      <c r="P3680" s="124" t="s">
        <v>1315</v>
      </c>
    </row>
    <row r="3681" spans="1:16" ht="63.75">
      <c r="A3681" s="266">
        <v>513</v>
      </c>
      <c r="B3681" s="124"/>
      <c r="C3681" s="125" t="s">
        <v>201</v>
      </c>
      <c r="D3681" s="119">
        <v>43179</v>
      </c>
      <c r="E3681" s="120" t="s">
        <v>8146</v>
      </c>
      <c r="F3681" s="120" t="s">
        <v>15</v>
      </c>
      <c r="G3681" s="120">
        <v>691535</v>
      </c>
      <c r="H3681" s="124"/>
      <c r="I3681" s="128" t="s">
        <v>7939</v>
      </c>
      <c r="J3681" s="124"/>
      <c r="K3681" s="124"/>
      <c r="L3681" s="124"/>
      <c r="M3681" s="124"/>
      <c r="N3681" s="213">
        <v>50</v>
      </c>
      <c r="O3681" s="213">
        <v>0</v>
      </c>
      <c r="P3681" s="124" t="s">
        <v>1315</v>
      </c>
    </row>
    <row r="3682" spans="1:16" ht="51">
      <c r="A3682" s="266">
        <v>513</v>
      </c>
      <c r="B3682" s="124"/>
      <c r="C3682" s="125" t="s">
        <v>201</v>
      </c>
      <c r="D3682" s="119">
        <v>43179</v>
      </c>
      <c r="E3682" s="120" t="s">
        <v>8147</v>
      </c>
      <c r="F3682" s="120" t="s">
        <v>15</v>
      </c>
      <c r="G3682" s="120">
        <v>691539</v>
      </c>
      <c r="H3682" s="124"/>
      <c r="I3682" s="128" t="s">
        <v>8148</v>
      </c>
      <c r="J3682" s="124"/>
      <c r="K3682" s="124"/>
      <c r="L3682" s="124"/>
      <c r="M3682" s="124"/>
      <c r="N3682" s="213">
        <v>50</v>
      </c>
      <c r="O3682" s="213">
        <v>0</v>
      </c>
      <c r="P3682" s="124" t="s">
        <v>1315</v>
      </c>
    </row>
    <row r="3683" spans="1:16" ht="76.5">
      <c r="A3683" s="266">
        <v>25</v>
      </c>
      <c r="B3683" s="124"/>
      <c r="C3683" s="125" t="s">
        <v>694</v>
      </c>
      <c r="D3683" s="119">
        <v>43179</v>
      </c>
      <c r="E3683" s="120" t="s">
        <v>8149</v>
      </c>
      <c r="F3683" s="120" t="s">
        <v>1316</v>
      </c>
      <c r="G3683" s="120">
        <v>17014073</v>
      </c>
      <c r="H3683" s="124"/>
      <c r="I3683" s="128" t="s">
        <v>8150</v>
      </c>
      <c r="J3683" s="124"/>
      <c r="K3683" s="124"/>
      <c r="L3683" s="124"/>
      <c r="M3683" s="124"/>
      <c r="N3683" s="213">
        <v>457213.11</v>
      </c>
      <c r="O3683" s="213">
        <v>0</v>
      </c>
      <c r="P3683" s="124" t="s">
        <v>1315</v>
      </c>
    </row>
    <row r="3684" spans="1:16" ht="38.25">
      <c r="A3684" s="266">
        <v>117</v>
      </c>
      <c r="B3684" s="124"/>
      <c r="C3684" s="125" t="s">
        <v>722</v>
      </c>
      <c r="D3684" s="119">
        <v>43179</v>
      </c>
      <c r="E3684" s="120" t="s">
        <v>8151</v>
      </c>
      <c r="F3684" s="120" t="s">
        <v>11</v>
      </c>
      <c r="G3684" s="120">
        <v>916266</v>
      </c>
      <c r="H3684" s="124"/>
      <c r="I3684" s="128" t="s">
        <v>8152</v>
      </c>
      <c r="J3684" s="124"/>
      <c r="K3684" s="124"/>
      <c r="L3684" s="124"/>
      <c r="M3684" s="124"/>
      <c r="N3684" s="213">
        <v>50</v>
      </c>
      <c r="O3684" s="213">
        <v>0</v>
      </c>
      <c r="P3684" s="124" t="s">
        <v>1315</v>
      </c>
    </row>
    <row r="3685" spans="1:16" ht="76.5">
      <c r="A3685" s="266" t="s">
        <v>620</v>
      </c>
      <c r="B3685" s="124"/>
      <c r="C3685" s="125" t="s">
        <v>714</v>
      </c>
      <c r="D3685" s="119">
        <v>43179</v>
      </c>
      <c r="E3685" s="120" t="s">
        <v>8153</v>
      </c>
      <c r="F3685" s="120" t="s">
        <v>13</v>
      </c>
      <c r="G3685" s="120">
        <v>916310</v>
      </c>
      <c r="H3685" s="124"/>
      <c r="I3685" s="128" t="s">
        <v>8154</v>
      </c>
      <c r="J3685" s="124"/>
      <c r="K3685" s="124"/>
      <c r="L3685" s="124"/>
      <c r="M3685" s="124"/>
      <c r="N3685" s="213">
        <v>167666.88</v>
      </c>
      <c r="O3685" s="213">
        <v>0</v>
      </c>
      <c r="P3685" s="124" t="s">
        <v>1315</v>
      </c>
    </row>
    <row r="3686" spans="1:16" ht="102">
      <c r="A3686" s="266" t="s">
        <v>620</v>
      </c>
      <c r="B3686" s="124"/>
      <c r="C3686" s="125" t="s">
        <v>714</v>
      </c>
      <c r="D3686" s="119">
        <v>43179</v>
      </c>
      <c r="E3686" s="120" t="s">
        <v>8155</v>
      </c>
      <c r="F3686" s="120" t="s">
        <v>11</v>
      </c>
      <c r="G3686" s="120">
        <v>916311</v>
      </c>
      <c r="H3686" s="124"/>
      <c r="I3686" s="128" t="s">
        <v>8156</v>
      </c>
      <c r="J3686" s="124"/>
      <c r="K3686" s="124"/>
      <c r="L3686" s="124"/>
      <c r="M3686" s="124"/>
      <c r="N3686" s="213">
        <v>50</v>
      </c>
      <c r="O3686" s="213">
        <v>0</v>
      </c>
      <c r="P3686" s="124" t="s">
        <v>1315</v>
      </c>
    </row>
    <row r="3687" spans="1:16" ht="51">
      <c r="A3687" s="266">
        <v>10</v>
      </c>
      <c r="B3687" s="124"/>
      <c r="C3687" s="125" t="s">
        <v>690</v>
      </c>
      <c r="D3687" s="119">
        <v>43180</v>
      </c>
      <c r="E3687" s="120" t="s">
        <v>8157</v>
      </c>
      <c r="F3687" s="120" t="s">
        <v>6</v>
      </c>
      <c r="G3687" s="120">
        <v>692685</v>
      </c>
      <c r="H3687" s="124"/>
      <c r="I3687" s="128" t="s">
        <v>8158</v>
      </c>
      <c r="J3687" s="124"/>
      <c r="K3687" s="124"/>
      <c r="L3687" s="124"/>
      <c r="M3687" s="124"/>
      <c r="N3687" s="213">
        <v>0</v>
      </c>
      <c r="O3687" s="213">
        <v>49874.12</v>
      </c>
      <c r="P3687" s="124" t="s">
        <v>1315</v>
      </c>
    </row>
    <row r="3688" spans="1:16" ht="76.5">
      <c r="A3688" s="266" t="s">
        <v>620</v>
      </c>
      <c r="B3688" s="124"/>
      <c r="C3688" s="125" t="s">
        <v>714</v>
      </c>
      <c r="D3688" s="119">
        <v>43180</v>
      </c>
      <c r="E3688" s="120" t="s">
        <v>8159</v>
      </c>
      <c r="F3688" s="120" t="s">
        <v>6</v>
      </c>
      <c r="G3688" s="120">
        <v>954264</v>
      </c>
      <c r="H3688" s="124"/>
      <c r="I3688" s="128" t="s">
        <v>8160</v>
      </c>
      <c r="J3688" s="124"/>
      <c r="K3688" s="124"/>
      <c r="L3688" s="124"/>
      <c r="M3688" s="124"/>
      <c r="N3688" s="213">
        <v>0</v>
      </c>
      <c r="O3688" s="213">
        <v>20000</v>
      </c>
      <c r="P3688" s="124" t="s">
        <v>1315</v>
      </c>
    </row>
    <row r="3689" spans="1:16" ht="51">
      <c r="A3689" s="266">
        <v>342</v>
      </c>
      <c r="B3689" s="124"/>
      <c r="C3689" s="125" t="s">
        <v>816</v>
      </c>
      <c r="D3689" s="119">
        <v>43180</v>
      </c>
      <c r="E3689" s="120" t="s">
        <v>8161</v>
      </c>
      <c r="F3689" s="120" t="s">
        <v>6</v>
      </c>
      <c r="G3689" s="120">
        <v>954269</v>
      </c>
      <c r="H3689" s="124"/>
      <c r="I3689" s="128" t="s">
        <v>1393</v>
      </c>
      <c r="J3689" s="124"/>
      <c r="K3689" s="124"/>
      <c r="L3689" s="124"/>
      <c r="M3689" s="124"/>
      <c r="N3689" s="213">
        <v>0</v>
      </c>
      <c r="O3689" s="213">
        <v>407717.96</v>
      </c>
      <c r="P3689" s="124" t="s">
        <v>1315</v>
      </c>
    </row>
    <row r="3690" spans="1:16" ht="63.75">
      <c r="A3690" s="266">
        <v>513</v>
      </c>
      <c r="B3690" s="124"/>
      <c r="C3690" s="125" t="s">
        <v>201</v>
      </c>
      <c r="D3690" s="119">
        <v>43180</v>
      </c>
      <c r="E3690" s="120" t="s">
        <v>8162</v>
      </c>
      <c r="F3690" s="120" t="s">
        <v>13</v>
      </c>
      <c r="G3690" s="120">
        <v>916350</v>
      </c>
      <c r="H3690" s="124"/>
      <c r="I3690" s="128" t="s">
        <v>8163</v>
      </c>
      <c r="J3690" s="124"/>
      <c r="K3690" s="124"/>
      <c r="L3690" s="124"/>
      <c r="M3690" s="124"/>
      <c r="N3690" s="213">
        <v>69.599999999999994</v>
      </c>
      <c r="O3690" s="213">
        <v>0</v>
      </c>
      <c r="P3690" s="124" t="s">
        <v>1315</v>
      </c>
    </row>
    <row r="3691" spans="1:16" ht="76.5">
      <c r="A3691" s="266">
        <v>513</v>
      </c>
      <c r="B3691" s="124"/>
      <c r="C3691" s="125" t="s">
        <v>201</v>
      </c>
      <c r="D3691" s="119">
        <v>43180</v>
      </c>
      <c r="E3691" s="120" t="s">
        <v>8164</v>
      </c>
      <c r="F3691" s="120" t="s">
        <v>11</v>
      </c>
      <c r="G3691" s="120">
        <v>916350</v>
      </c>
      <c r="H3691" s="124"/>
      <c r="I3691" s="128" t="s">
        <v>8165</v>
      </c>
      <c r="J3691" s="124"/>
      <c r="K3691" s="124"/>
      <c r="L3691" s="124"/>
      <c r="M3691" s="124"/>
      <c r="N3691" s="213">
        <v>50</v>
      </c>
      <c r="O3691" s="213">
        <v>0</v>
      </c>
      <c r="P3691" s="124" t="s">
        <v>1315</v>
      </c>
    </row>
    <row r="3692" spans="1:16" ht="76.5">
      <c r="A3692" s="266">
        <v>117</v>
      </c>
      <c r="B3692" s="124"/>
      <c r="C3692" s="125" t="s">
        <v>722</v>
      </c>
      <c r="D3692" s="119">
        <v>43180</v>
      </c>
      <c r="E3692" s="120" t="s">
        <v>8166</v>
      </c>
      <c r="F3692" s="120" t="s">
        <v>11</v>
      </c>
      <c r="G3692" s="120">
        <v>916366</v>
      </c>
      <c r="H3692" s="124"/>
      <c r="I3692" s="128" t="s">
        <v>8167</v>
      </c>
      <c r="J3692" s="124"/>
      <c r="K3692" s="124"/>
      <c r="L3692" s="124"/>
      <c r="M3692" s="124"/>
      <c r="N3692" s="213">
        <v>50</v>
      </c>
      <c r="O3692" s="213">
        <v>0</v>
      </c>
      <c r="P3692" s="124" t="s">
        <v>1315</v>
      </c>
    </row>
    <row r="3693" spans="1:16" ht="63.75">
      <c r="A3693" s="266">
        <v>513</v>
      </c>
      <c r="B3693" s="124"/>
      <c r="C3693" s="125" t="s">
        <v>201</v>
      </c>
      <c r="D3693" s="119">
        <v>43180</v>
      </c>
      <c r="E3693" s="120" t="s">
        <v>8168</v>
      </c>
      <c r="F3693" s="120" t="s">
        <v>13</v>
      </c>
      <c r="G3693" s="120">
        <v>916393</v>
      </c>
      <c r="H3693" s="124"/>
      <c r="I3693" s="128" t="s">
        <v>8169</v>
      </c>
      <c r="J3693" s="124"/>
      <c r="K3693" s="124"/>
      <c r="L3693" s="124"/>
      <c r="M3693" s="124"/>
      <c r="N3693" s="213">
        <v>69.599999999999994</v>
      </c>
      <c r="O3693" s="213">
        <v>0</v>
      </c>
      <c r="P3693" s="124" t="s">
        <v>1315</v>
      </c>
    </row>
    <row r="3694" spans="1:16" ht="63.75">
      <c r="A3694" s="266">
        <v>513</v>
      </c>
      <c r="B3694" s="124"/>
      <c r="C3694" s="125" t="s">
        <v>201</v>
      </c>
      <c r="D3694" s="119">
        <v>43180</v>
      </c>
      <c r="E3694" s="120" t="s">
        <v>8170</v>
      </c>
      <c r="F3694" s="120" t="s">
        <v>11</v>
      </c>
      <c r="G3694" s="120">
        <v>916393</v>
      </c>
      <c r="H3694" s="124"/>
      <c r="I3694" s="128" t="s">
        <v>8171</v>
      </c>
      <c r="J3694" s="124"/>
      <c r="K3694" s="124"/>
      <c r="L3694" s="124"/>
      <c r="M3694" s="124"/>
      <c r="N3694" s="213">
        <v>50</v>
      </c>
      <c r="O3694" s="213">
        <v>0</v>
      </c>
      <c r="P3694" s="124" t="s">
        <v>1315</v>
      </c>
    </row>
    <row r="3695" spans="1:16" ht="63.75">
      <c r="A3695" s="266" t="s">
        <v>620</v>
      </c>
      <c r="B3695" s="124"/>
      <c r="C3695" s="125" t="s">
        <v>714</v>
      </c>
      <c r="D3695" s="119">
        <v>43180</v>
      </c>
      <c r="E3695" s="120" t="s">
        <v>8172</v>
      </c>
      <c r="F3695" s="120" t="s">
        <v>11</v>
      </c>
      <c r="G3695" s="120">
        <v>10517</v>
      </c>
      <c r="H3695" s="124"/>
      <c r="I3695" s="128" t="s">
        <v>8173</v>
      </c>
      <c r="J3695" s="124"/>
      <c r="K3695" s="124"/>
      <c r="L3695" s="124"/>
      <c r="M3695" s="124"/>
      <c r="N3695" s="213">
        <v>9480.92</v>
      </c>
      <c r="O3695" s="213">
        <v>0</v>
      </c>
      <c r="P3695" s="124" t="s">
        <v>1315</v>
      </c>
    </row>
    <row r="3696" spans="1:16" ht="63.75">
      <c r="A3696" s="266">
        <v>513</v>
      </c>
      <c r="B3696" s="124"/>
      <c r="C3696" s="125" t="s">
        <v>201</v>
      </c>
      <c r="D3696" s="119">
        <v>43180</v>
      </c>
      <c r="E3696" s="120" t="s">
        <v>8174</v>
      </c>
      <c r="F3696" s="120" t="s">
        <v>15</v>
      </c>
      <c r="G3696" s="120">
        <v>691987</v>
      </c>
      <c r="H3696" s="124"/>
      <c r="I3696" s="128" t="s">
        <v>8175</v>
      </c>
      <c r="J3696" s="124"/>
      <c r="K3696" s="124"/>
      <c r="L3696" s="124"/>
      <c r="M3696" s="124"/>
      <c r="N3696" s="213">
        <v>50</v>
      </c>
      <c r="O3696" s="213">
        <v>0</v>
      </c>
      <c r="P3696" s="124" t="s">
        <v>1315</v>
      </c>
    </row>
    <row r="3697" spans="1:16" ht="63.75">
      <c r="A3697" s="266" t="s">
        <v>620</v>
      </c>
      <c r="B3697" s="124"/>
      <c r="C3697" s="125" t="s">
        <v>714</v>
      </c>
      <c r="D3697" s="119">
        <v>43180</v>
      </c>
      <c r="E3697" s="120" t="s">
        <v>8176</v>
      </c>
      <c r="F3697" s="120" t="s">
        <v>11</v>
      </c>
      <c r="G3697" s="120">
        <v>10558</v>
      </c>
      <c r="H3697" s="124"/>
      <c r="I3697" s="128" t="s">
        <v>8177</v>
      </c>
      <c r="J3697" s="124"/>
      <c r="K3697" s="124"/>
      <c r="L3697" s="124"/>
      <c r="M3697" s="124"/>
      <c r="N3697" s="213">
        <v>1940.07</v>
      </c>
      <c r="O3697" s="213">
        <v>0</v>
      </c>
      <c r="P3697" s="124" t="s">
        <v>1315</v>
      </c>
    </row>
    <row r="3698" spans="1:16" ht="63.75">
      <c r="A3698" s="266">
        <v>513</v>
      </c>
      <c r="B3698" s="124"/>
      <c r="C3698" s="125" t="s">
        <v>201</v>
      </c>
      <c r="D3698" s="119">
        <v>43180</v>
      </c>
      <c r="E3698" s="120" t="s">
        <v>8178</v>
      </c>
      <c r="F3698" s="120" t="s">
        <v>13</v>
      </c>
      <c r="G3698" s="120">
        <v>10559</v>
      </c>
      <c r="H3698" s="124"/>
      <c r="I3698" s="128" t="s">
        <v>8179</v>
      </c>
      <c r="J3698" s="124"/>
      <c r="K3698" s="124"/>
      <c r="L3698" s="124"/>
      <c r="M3698" s="124"/>
      <c r="N3698" s="213">
        <v>8460675.25</v>
      </c>
      <c r="O3698" s="213">
        <v>0</v>
      </c>
      <c r="P3698" s="124" t="s">
        <v>1315</v>
      </c>
    </row>
    <row r="3699" spans="1:16" ht="76.5">
      <c r="A3699" s="266">
        <v>513</v>
      </c>
      <c r="B3699" s="124"/>
      <c r="C3699" s="125" t="s">
        <v>201</v>
      </c>
      <c r="D3699" s="119">
        <v>43180</v>
      </c>
      <c r="E3699" s="120" t="s">
        <v>8180</v>
      </c>
      <c r="F3699" s="120" t="s">
        <v>11</v>
      </c>
      <c r="G3699" s="120">
        <v>10559</v>
      </c>
      <c r="H3699" s="124"/>
      <c r="I3699" s="128" t="s">
        <v>8181</v>
      </c>
      <c r="J3699" s="124"/>
      <c r="K3699" s="124"/>
      <c r="L3699" s="124"/>
      <c r="M3699" s="124"/>
      <c r="N3699" s="213">
        <v>6107.38</v>
      </c>
      <c r="O3699" s="213">
        <v>0</v>
      </c>
      <c r="P3699" s="124" t="s">
        <v>1315</v>
      </c>
    </row>
    <row r="3700" spans="1:16" ht="63.75">
      <c r="A3700" s="266" t="s">
        <v>620</v>
      </c>
      <c r="B3700" s="124"/>
      <c r="C3700" s="125" t="s">
        <v>714</v>
      </c>
      <c r="D3700" s="119">
        <v>43180</v>
      </c>
      <c r="E3700" s="120" t="s">
        <v>8182</v>
      </c>
      <c r="F3700" s="120" t="s">
        <v>11</v>
      </c>
      <c r="G3700" s="120">
        <v>10561</v>
      </c>
      <c r="H3700" s="124"/>
      <c r="I3700" s="128" t="s">
        <v>8183</v>
      </c>
      <c r="J3700" s="124"/>
      <c r="K3700" s="124"/>
      <c r="L3700" s="124"/>
      <c r="M3700" s="124"/>
      <c r="N3700" s="213">
        <v>11463.67</v>
      </c>
      <c r="O3700" s="213">
        <v>0</v>
      </c>
      <c r="P3700" s="124" t="s">
        <v>1315</v>
      </c>
    </row>
    <row r="3701" spans="1:16" ht="63.75">
      <c r="A3701" s="266">
        <v>513</v>
      </c>
      <c r="B3701" s="124"/>
      <c r="C3701" s="125" t="s">
        <v>201</v>
      </c>
      <c r="D3701" s="119">
        <v>43180</v>
      </c>
      <c r="E3701" s="120" t="s">
        <v>8184</v>
      </c>
      <c r="F3701" s="120" t="s">
        <v>13</v>
      </c>
      <c r="G3701" s="120">
        <v>10564</v>
      </c>
      <c r="H3701" s="124"/>
      <c r="I3701" s="128" t="s">
        <v>8185</v>
      </c>
      <c r="J3701" s="124"/>
      <c r="K3701" s="124"/>
      <c r="L3701" s="124"/>
      <c r="M3701" s="124"/>
      <c r="N3701" s="213">
        <v>17697825.710000001</v>
      </c>
      <c r="O3701" s="213">
        <v>0</v>
      </c>
      <c r="P3701" s="124" t="s">
        <v>1315</v>
      </c>
    </row>
    <row r="3702" spans="1:16" ht="63.75">
      <c r="A3702" s="266">
        <v>513</v>
      </c>
      <c r="B3702" s="124"/>
      <c r="C3702" s="125" t="s">
        <v>201</v>
      </c>
      <c r="D3702" s="119">
        <v>43180</v>
      </c>
      <c r="E3702" s="120" t="s">
        <v>8186</v>
      </c>
      <c r="F3702" s="120" t="s">
        <v>11</v>
      </c>
      <c r="G3702" s="120">
        <v>10564</v>
      </c>
      <c r="H3702" s="124"/>
      <c r="I3702" s="128" t="s">
        <v>8187</v>
      </c>
      <c r="J3702" s="124"/>
      <c r="K3702" s="124"/>
      <c r="L3702" s="124"/>
      <c r="M3702" s="124"/>
      <c r="N3702" s="213">
        <v>12480.46</v>
      </c>
      <c r="O3702" s="213">
        <v>0</v>
      </c>
      <c r="P3702" s="124" t="s">
        <v>1315</v>
      </c>
    </row>
    <row r="3703" spans="1:16" ht="63.75">
      <c r="A3703" s="266" t="s">
        <v>620</v>
      </c>
      <c r="B3703" s="124"/>
      <c r="C3703" s="125" t="s">
        <v>714</v>
      </c>
      <c r="D3703" s="119">
        <v>43180</v>
      </c>
      <c r="E3703" s="120" t="s">
        <v>8188</v>
      </c>
      <c r="F3703" s="120" t="s">
        <v>11</v>
      </c>
      <c r="G3703" s="120">
        <v>10563</v>
      </c>
      <c r="H3703" s="124"/>
      <c r="I3703" s="128" t="s">
        <v>8189</v>
      </c>
      <c r="J3703" s="124"/>
      <c r="K3703" s="124"/>
      <c r="L3703" s="124"/>
      <c r="M3703" s="124"/>
      <c r="N3703" s="213">
        <v>9003.74</v>
      </c>
      <c r="O3703" s="213">
        <v>0</v>
      </c>
      <c r="P3703" s="124" t="s">
        <v>1315</v>
      </c>
    </row>
    <row r="3704" spans="1:16" ht="63.75">
      <c r="A3704" s="266" t="s">
        <v>620</v>
      </c>
      <c r="B3704" s="124"/>
      <c r="C3704" s="125" t="s">
        <v>714</v>
      </c>
      <c r="D3704" s="119">
        <v>43180</v>
      </c>
      <c r="E3704" s="120" t="s">
        <v>8190</v>
      </c>
      <c r="F3704" s="120" t="s">
        <v>11</v>
      </c>
      <c r="G3704" s="120">
        <v>10565</v>
      </c>
      <c r="H3704" s="124"/>
      <c r="I3704" s="128" t="s">
        <v>8191</v>
      </c>
      <c r="J3704" s="124"/>
      <c r="K3704" s="124"/>
      <c r="L3704" s="124"/>
      <c r="M3704" s="124"/>
      <c r="N3704" s="213">
        <v>23117.64</v>
      </c>
      <c r="O3704" s="213">
        <v>0</v>
      </c>
      <c r="P3704" s="124" t="s">
        <v>1315</v>
      </c>
    </row>
    <row r="3705" spans="1:16" ht="63.75">
      <c r="A3705" s="266" t="s">
        <v>620</v>
      </c>
      <c r="B3705" s="124"/>
      <c r="C3705" s="125" t="s">
        <v>714</v>
      </c>
      <c r="D3705" s="119">
        <v>43180</v>
      </c>
      <c r="E3705" s="120" t="s">
        <v>8192</v>
      </c>
      <c r="F3705" s="120" t="s">
        <v>11</v>
      </c>
      <c r="G3705" s="120">
        <v>10566</v>
      </c>
      <c r="H3705" s="124"/>
      <c r="I3705" s="128" t="s">
        <v>8193</v>
      </c>
      <c r="J3705" s="124"/>
      <c r="K3705" s="124"/>
      <c r="L3705" s="124"/>
      <c r="M3705" s="124"/>
      <c r="N3705" s="213">
        <v>2177.6999999999998</v>
      </c>
      <c r="O3705" s="213">
        <v>0</v>
      </c>
      <c r="P3705" s="124" t="s">
        <v>1315</v>
      </c>
    </row>
    <row r="3706" spans="1:16" ht="89.25">
      <c r="A3706" s="266">
        <v>594</v>
      </c>
      <c r="B3706" s="124"/>
      <c r="C3706" s="125" t="s">
        <v>113</v>
      </c>
      <c r="D3706" s="119">
        <v>43180</v>
      </c>
      <c r="E3706" s="120" t="s">
        <v>8194</v>
      </c>
      <c r="F3706" s="120" t="s">
        <v>15</v>
      </c>
      <c r="G3706" s="120">
        <v>4573</v>
      </c>
      <c r="H3706" s="124"/>
      <c r="I3706" s="128" t="s">
        <v>8195</v>
      </c>
      <c r="J3706" s="124"/>
      <c r="K3706" s="124"/>
      <c r="L3706" s="124"/>
      <c r="M3706" s="124"/>
      <c r="N3706" s="213">
        <v>275.20999999999998</v>
      </c>
      <c r="O3706" s="213">
        <v>0</v>
      </c>
      <c r="P3706" s="124" t="s">
        <v>1315</v>
      </c>
    </row>
    <row r="3707" spans="1:16" ht="51">
      <c r="A3707" s="266">
        <v>513</v>
      </c>
      <c r="B3707" s="124"/>
      <c r="C3707" s="125" t="s">
        <v>201</v>
      </c>
      <c r="D3707" s="119">
        <v>43180</v>
      </c>
      <c r="E3707" s="120" t="s">
        <v>8196</v>
      </c>
      <c r="F3707" s="120" t="s">
        <v>15</v>
      </c>
      <c r="G3707" s="120">
        <v>692771</v>
      </c>
      <c r="H3707" s="124"/>
      <c r="I3707" s="128" t="s">
        <v>8197</v>
      </c>
      <c r="J3707" s="124"/>
      <c r="K3707" s="124"/>
      <c r="L3707" s="124"/>
      <c r="M3707" s="124"/>
      <c r="N3707" s="213">
        <v>50</v>
      </c>
      <c r="O3707" s="213">
        <v>0</v>
      </c>
      <c r="P3707" s="124" t="s">
        <v>1315</v>
      </c>
    </row>
    <row r="3708" spans="1:16" ht="51">
      <c r="A3708" s="266">
        <v>513</v>
      </c>
      <c r="B3708" s="124"/>
      <c r="C3708" s="125" t="s">
        <v>201</v>
      </c>
      <c r="D3708" s="119">
        <v>43180</v>
      </c>
      <c r="E3708" s="120" t="s">
        <v>8198</v>
      </c>
      <c r="F3708" s="120" t="s">
        <v>15</v>
      </c>
      <c r="G3708" s="120">
        <v>692773</v>
      </c>
      <c r="H3708" s="124"/>
      <c r="I3708" s="128" t="s">
        <v>8199</v>
      </c>
      <c r="J3708" s="124"/>
      <c r="K3708" s="124"/>
      <c r="L3708" s="124"/>
      <c r="M3708" s="124"/>
      <c r="N3708" s="213">
        <v>50</v>
      </c>
      <c r="O3708" s="213">
        <v>0</v>
      </c>
      <c r="P3708" s="124" t="s">
        <v>1315</v>
      </c>
    </row>
    <row r="3709" spans="1:16" ht="51">
      <c r="A3709" s="266">
        <v>513</v>
      </c>
      <c r="B3709" s="124"/>
      <c r="C3709" s="125" t="s">
        <v>201</v>
      </c>
      <c r="D3709" s="119">
        <v>43180</v>
      </c>
      <c r="E3709" s="120" t="s">
        <v>8200</v>
      </c>
      <c r="F3709" s="120" t="s">
        <v>15</v>
      </c>
      <c r="G3709" s="120">
        <v>692775</v>
      </c>
      <c r="H3709" s="124"/>
      <c r="I3709" s="128" t="s">
        <v>8201</v>
      </c>
      <c r="J3709" s="124"/>
      <c r="K3709" s="124"/>
      <c r="L3709" s="124"/>
      <c r="M3709" s="124"/>
      <c r="N3709" s="213">
        <v>50</v>
      </c>
      <c r="O3709" s="213">
        <v>0</v>
      </c>
      <c r="P3709" s="124" t="s">
        <v>1315</v>
      </c>
    </row>
    <row r="3710" spans="1:16" ht="51">
      <c r="A3710" s="266">
        <v>513</v>
      </c>
      <c r="B3710" s="124"/>
      <c r="C3710" s="125" t="s">
        <v>201</v>
      </c>
      <c r="D3710" s="119">
        <v>43180</v>
      </c>
      <c r="E3710" s="120" t="s">
        <v>8202</v>
      </c>
      <c r="F3710" s="120" t="s">
        <v>15</v>
      </c>
      <c r="G3710" s="120">
        <v>692777</v>
      </c>
      <c r="H3710" s="124"/>
      <c r="I3710" s="128" t="s">
        <v>2856</v>
      </c>
      <c r="J3710" s="124"/>
      <c r="K3710" s="124"/>
      <c r="L3710" s="124"/>
      <c r="M3710" s="124"/>
      <c r="N3710" s="213">
        <v>50</v>
      </c>
      <c r="O3710" s="213">
        <v>0</v>
      </c>
      <c r="P3710" s="124" t="s">
        <v>1315</v>
      </c>
    </row>
    <row r="3711" spans="1:16" ht="76.5">
      <c r="A3711" s="266">
        <v>25</v>
      </c>
      <c r="B3711" s="124"/>
      <c r="C3711" s="125" t="s">
        <v>694</v>
      </c>
      <c r="D3711" s="119">
        <v>43180</v>
      </c>
      <c r="E3711" s="120" t="s">
        <v>8203</v>
      </c>
      <c r="F3711" s="120" t="s">
        <v>1316</v>
      </c>
      <c r="G3711" s="120">
        <v>17029920</v>
      </c>
      <c r="H3711" s="124"/>
      <c r="I3711" s="128" t="s">
        <v>8204</v>
      </c>
      <c r="J3711" s="124"/>
      <c r="K3711" s="124"/>
      <c r="L3711" s="124"/>
      <c r="M3711" s="124"/>
      <c r="N3711" s="213">
        <v>233003.82</v>
      </c>
      <c r="O3711" s="213">
        <v>0</v>
      </c>
      <c r="P3711" s="124" t="s">
        <v>1315</v>
      </c>
    </row>
    <row r="3712" spans="1:16" ht="76.5">
      <c r="A3712" s="266">
        <v>25</v>
      </c>
      <c r="B3712" s="124"/>
      <c r="C3712" s="125" t="s">
        <v>694</v>
      </c>
      <c r="D3712" s="119">
        <v>43180</v>
      </c>
      <c r="E3712" s="120" t="s">
        <v>8205</v>
      </c>
      <c r="F3712" s="120" t="s">
        <v>1316</v>
      </c>
      <c r="G3712" s="120">
        <v>17029921</v>
      </c>
      <c r="H3712" s="124"/>
      <c r="I3712" s="128" t="s">
        <v>8206</v>
      </c>
      <c r="J3712" s="124"/>
      <c r="K3712" s="124"/>
      <c r="L3712" s="124"/>
      <c r="M3712" s="124"/>
      <c r="N3712" s="213">
        <v>61168.93</v>
      </c>
      <c r="O3712" s="213">
        <v>0</v>
      </c>
      <c r="P3712" s="124" t="s">
        <v>1315</v>
      </c>
    </row>
    <row r="3713" spans="1:16" ht="76.5">
      <c r="A3713" s="266" t="s">
        <v>620</v>
      </c>
      <c r="B3713" s="124"/>
      <c r="C3713" s="125" t="s">
        <v>714</v>
      </c>
      <c r="D3713" s="119">
        <v>43181</v>
      </c>
      <c r="E3713" s="120" t="s">
        <v>8207</v>
      </c>
      <c r="F3713" s="120" t="s">
        <v>6</v>
      </c>
      <c r="G3713" s="120">
        <v>954823</v>
      </c>
      <c r="H3713" s="124"/>
      <c r="I3713" s="128" t="s">
        <v>8208</v>
      </c>
      <c r="J3713" s="124"/>
      <c r="K3713" s="124"/>
      <c r="L3713" s="124"/>
      <c r="M3713" s="124"/>
      <c r="N3713" s="213">
        <v>0</v>
      </c>
      <c r="O3713" s="213">
        <v>20000</v>
      </c>
      <c r="P3713" s="124" t="s">
        <v>1315</v>
      </c>
    </row>
    <row r="3714" spans="1:16" ht="76.5">
      <c r="A3714" s="266">
        <v>25</v>
      </c>
      <c r="B3714" s="124"/>
      <c r="C3714" s="125" t="s">
        <v>694</v>
      </c>
      <c r="D3714" s="119">
        <v>43181</v>
      </c>
      <c r="E3714" s="120" t="s">
        <v>8209</v>
      </c>
      <c r="F3714" s="120" t="s">
        <v>6</v>
      </c>
      <c r="G3714" s="120">
        <v>916497</v>
      </c>
      <c r="H3714" s="124"/>
      <c r="I3714" s="128" t="s">
        <v>8210</v>
      </c>
      <c r="J3714" s="124"/>
      <c r="K3714" s="124"/>
      <c r="L3714" s="124"/>
      <c r="M3714" s="124"/>
      <c r="N3714" s="213">
        <v>0</v>
      </c>
      <c r="O3714" s="213">
        <v>182762.99</v>
      </c>
      <c r="P3714" s="124" t="s">
        <v>1315</v>
      </c>
    </row>
    <row r="3715" spans="1:16" ht="51">
      <c r="A3715" s="266">
        <v>117</v>
      </c>
      <c r="B3715" s="124"/>
      <c r="C3715" s="125" t="s">
        <v>722</v>
      </c>
      <c r="D3715" s="119">
        <v>43181</v>
      </c>
      <c r="E3715" s="120" t="s">
        <v>8211</v>
      </c>
      <c r="F3715" s="120" t="s">
        <v>11</v>
      </c>
      <c r="G3715" s="120">
        <v>916519</v>
      </c>
      <c r="H3715" s="124"/>
      <c r="I3715" s="128" t="s">
        <v>8212</v>
      </c>
      <c r="J3715" s="124"/>
      <c r="K3715" s="124"/>
      <c r="L3715" s="124"/>
      <c r="M3715" s="124"/>
      <c r="N3715" s="213">
        <v>50</v>
      </c>
      <c r="O3715" s="213">
        <v>0</v>
      </c>
      <c r="P3715" s="124" t="s">
        <v>1315</v>
      </c>
    </row>
    <row r="3716" spans="1:16" ht="63.75">
      <c r="A3716" s="266">
        <v>513</v>
      </c>
      <c r="B3716" s="124"/>
      <c r="C3716" s="125" t="s">
        <v>201</v>
      </c>
      <c r="D3716" s="119">
        <v>43181</v>
      </c>
      <c r="E3716" s="120" t="s">
        <v>8213</v>
      </c>
      <c r="F3716" s="120" t="s">
        <v>15</v>
      </c>
      <c r="G3716" s="120">
        <v>693288</v>
      </c>
      <c r="H3716" s="124"/>
      <c r="I3716" s="128" t="s">
        <v>8214</v>
      </c>
      <c r="J3716" s="124"/>
      <c r="K3716" s="124"/>
      <c r="L3716" s="124"/>
      <c r="M3716" s="124"/>
      <c r="N3716" s="213">
        <v>50</v>
      </c>
      <c r="O3716" s="213">
        <v>0</v>
      </c>
      <c r="P3716" s="124" t="s">
        <v>1315</v>
      </c>
    </row>
    <row r="3717" spans="1:16" ht="63.75">
      <c r="A3717" s="266">
        <v>513</v>
      </c>
      <c r="B3717" s="124"/>
      <c r="C3717" s="125" t="s">
        <v>201</v>
      </c>
      <c r="D3717" s="119">
        <v>43181</v>
      </c>
      <c r="E3717" s="120" t="s">
        <v>8215</v>
      </c>
      <c r="F3717" s="120" t="s">
        <v>15</v>
      </c>
      <c r="G3717" s="120">
        <v>693290</v>
      </c>
      <c r="H3717" s="124"/>
      <c r="I3717" s="128" t="s">
        <v>8216</v>
      </c>
      <c r="J3717" s="124"/>
      <c r="K3717" s="124"/>
      <c r="L3717" s="124"/>
      <c r="M3717" s="124"/>
      <c r="N3717" s="213">
        <v>50</v>
      </c>
      <c r="O3717" s="213">
        <v>0</v>
      </c>
      <c r="P3717" s="124" t="s">
        <v>1315</v>
      </c>
    </row>
    <row r="3718" spans="1:16" ht="102">
      <c r="A3718" s="266">
        <v>25</v>
      </c>
      <c r="B3718" s="124"/>
      <c r="C3718" s="125" t="s">
        <v>694</v>
      </c>
      <c r="D3718" s="119">
        <v>43181</v>
      </c>
      <c r="E3718" s="120" t="s">
        <v>8217</v>
      </c>
      <c r="F3718" s="120" t="s">
        <v>15</v>
      </c>
      <c r="G3718" s="120">
        <v>4584</v>
      </c>
      <c r="H3718" s="124"/>
      <c r="I3718" s="128" t="s">
        <v>8218</v>
      </c>
      <c r="J3718" s="124"/>
      <c r="K3718" s="124"/>
      <c r="L3718" s="124"/>
      <c r="M3718" s="124"/>
      <c r="N3718" s="213">
        <v>50</v>
      </c>
      <c r="O3718" s="213">
        <v>0</v>
      </c>
      <c r="P3718" s="124" t="s">
        <v>1315</v>
      </c>
    </row>
    <row r="3719" spans="1:16" ht="89.25">
      <c r="A3719" s="266">
        <v>25</v>
      </c>
      <c r="B3719" s="124"/>
      <c r="C3719" s="125" t="s">
        <v>694</v>
      </c>
      <c r="D3719" s="119">
        <v>43181</v>
      </c>
      <c r="E3719" s="120" t="s">
        <v>8219</v>
      </c>
      <c r="F3719" s="120" t="s">
        <v>15</v>
      </c>
      <c r="G3719" s="120">
        <v>4587</v>
      </c>
      <c r="H3719" s="124"/>
      <c r="I3719" s="128" t="s">
        <v>8220</v>
      </c>
      <c r="J3719" s="124"/>
      <c r="K3719" s="124"/>
      <c r="L3719" s="124"/>
      <c r="M3719" s="124"/>
      <c r="N3719" s="213">
        <v>272.47000000000003</v>
      </c>
      <c r="O3719" s="213">
        <v>0</v>
      </c>
      <c r="P3719" s="124" t="s">
        <v>1315</v>
      </c>
    </row>
    <row r="3720" spans="1:16" ht="89.25">
      <c r="A3720" s="266">
        <v>594</v>
      </c>
      <c r="B3720" s="124"/>
      <c r="C3720" s="125" t="s">
        <v>113</v>
      </c>
      <c r="D3720" s="119">
        <v>43181</v>
      </c>
      <c r="E3720" s="120" t="s">
        <v>8221</v>
      </c>
      <c r="F3720" s="120" t="s">
        <v>15</v>
      </c>
      <c r="G3720" s="120">
        <v>4589</v>
      </c>
      <c r="H3720" s="124"/>
      <c r="I3720" s="128" t="s">
        <v>8222</v>
      </c>
      <c r="J3720" s="124"/>
      <c r="K3720" s="124"/>
      <c r="L3720" s="124"/>
      <c r="M3720" s="124"/>
      <c r="N3720" s="213">
        <v>278.92</v>
      </c>
      <c r="O3720" s="213">
        <v>0</v>
      </c>
      <c r="P3720" s="124" t="s">
        <v>1315</v>
      </c>
    </row>
    <row r="3721" spans="1:16" ht="51">
      <c r="A3721" s="266">
        <v>513</v>
      </c>
      <c r="B3721" s="124"/>
      <c r="C3721" s="125" t="s">
        <v>201</v>
      </c>
      <c r="D3721" s="119">
        <v>43181</v>
      </c>
      <c r="E3721" s="120" t="s">
        <v>8223</v>
      </c>
      <c r="F3721" s="120" t="s">
        <v>11</v>
      </c>
      <c r="G3721" s="120">
        <v>916468</v>
      </c>
      <c r="H3721" s="124"/>
      <c r="I3721" s="128" t="s">
        <v>8224</v>
      </c>
      <c r="J3721" s="124"/>
      <c r="K3721" s="124"/>
      <c r="L3721" s="124"/>
      <c r="M3721" s="124"/>
      <c r="N3721" s="213">
        <v>50</v>
      </c>
      <c r="O3721" s="213">
        <v>0</v>
      </c>
      <c r="P3721" s="124" t="s">
        <v>1315</v>
      </c>
    </row>
    <row r="3722" spans="1:16" ht="63.75">
      <c r="A3722" s="266">
        <v>513</v>
      </c>
      <c r="B3722" s="124"/>
      <c r="C3722" s="125" t="s">
        <v>201</v>
      </c>
      <c r="D3722" s="119">
        <v>43181</v>
      </c>
      <c r="E3722" s="120" t="s">
        <v>8225</v>
      </c>
      <c r="F3722" s="120" t="s">
        <v>15</v>
      </c>
      <c r="G3722" s="120">
        <v>693157</v>
      </c>
      <c r="H3722" s="124"/>
      <c r="I3722" s="128" t="s">
        <v>8226</v>
      </c>
      <c r="J3722" s="124"/>
      <c r="K3722" s="124"/>
      <c r="L3722" s="124"/>
      <c r="M3722" s="124"/>
      <c r="N3722" s="213">
        <v>50</v>
      </c>
      <c r="O3722" s="213">
        <v>0</v>
      </c>
      <c r="P3722" s="124" t="s">
        <v>1315</v>
      </c>
    </row>
    <row r="3723" spans="1:16" ht="51">
      <c r="A3723" s="266">
        <v>10</v>
      </c>
      <c r="B3723" s="124"/>
      <c r="C3723" s="125" t="s">
        <v>690</v>
      </c>
      <c r="D3723" s="119">
        <v>43182</v>
      </c>
      <c r="E3723" s="120" t="s">
        <v>8227</v>
      </c>
      <c r="F3723" s="120" t="s">
        <v>6</v>
      </c>
      <c r="G3723" s="120">
        <v>694874</v>
      </c>
      <c r="H3723" s="124"/>
      <c r="I3723" s="128" t="s">
        <v>8228</v>
      </c>
      <c r="J3723" s="124"/>
      <c r="K3723" s="124"/>
      <c r="L3723" s="124"/>
      <c r="M3723" s="124"/>
      <c r="N3723" s="213">
        <v>0</v>
      </c>
      <c r="O3723" s="213">
        <v>23250.39</v>
      </c>
      <c r="P3723" s="124" t="s">
        <v>1315</v>
      </c>
    </row>
    <row r="3724" spans="1:16" ht="76.5">
      <c r="A3724" s="266">
        <v>513</v>
      </c>
      <c r="B3724" s="124"/>
      <c r="C3724" s="125" t="s">
        <v>201</v>
      </c>
      <c r="D3724" s="119">
        <v>43182</v>
      </c>
      <c r="E3724" s="120" t="s">
        <v>8229</v>
      </c>
      <c r="F3724" s="120" t="s">
        <v>13</v>
      </c>
      <c r="G3724" s="120">
        <v>4368</v>
      </c>
      <c r="H3724" s="124"/>
      <c r="I3724" s="128" t="s">
        <v>8230</v>
      </c>
      <c r="J3724" s="124"/>
      <c r="K3724" s="124"/>
      <c r="L3724" s="124"/>
      <c r="M3724" s="124"/>
      <c r="N3724" s="213">
        <v>0</v>
      </c>
      <c r="O3724" s="213">
        <v>143498.84</v>
      </c>
      <c r="P3724" s="124" t="s">
        <v>1315</v>
      </c>
    </row>
    <row r="3725" spans="1:16" ht="76.5">
      <c r="A3725" s="266">
        <v>513</v>
      </c>
      <c r="B3725" s="124"/>
      <c r="C3725" s="125" t="s">
        <v>201</v>
      </c>
      <c r="D3725" s="119">
        <v>43182</v>
      </c>
      <c r="E3725" s="120" t="s">
        <v>8231</v>
      </c>
      <c r="F3725" s="120" t="s">
        <v>11</v>
      </c>
      <c r="G3725" s="120">
        <v>4368</v>
      </c>
      <c r="H3725" s="124"/>
      <c r="I3725" s="128" t="s">
        <v>8230</v>
      </c>
      <c r="J3725" s="124"/>
      <c r="K3725" s="124"/>
      <c r="L3725" s="124"/>
      <c r="M3725" s="124"/>
      <c r="N3725" s="213">
        <v>0</v>
      </c>
      <c r="O3725" s="213">
        <v>368.99</v>
      </c>
      <c r="P3725" s="124" t="s">
        <v>1315</v>
      </c>
    </row>
    <row r="3726" spans="1:16" ht="38.25">
      <c r="A3726" s="266">
        <v>117</v>
      </c>
      <c r="B3726" s="124"/>
      <c r="C3726" s="125" t="s">
        <v>722</v>
      </c>
      <c r="D3726" s="119">
        <v>43182</v>
      </c>
      <c r="E3726" s="120" t="s">
        <v>8232</v>
      </c>
      <c r="F3726" s="120" t="s">
        <v>11</v>
      </c>
      <c r="G3726" s="120">
        <v>916603</v>
      </c>
      <c r="H3726" s="124"/>
      <c r="I3726" s="128" t="s">
        <v>8233</v>
      </c>
      <c r="J3726" s="124"/>
      <c r="K3726" s="124"/>
      <c r="L3726" s="124"/>
      <c r="M3726" s="124"/>
      <c r="N3726" s="213">
        <v>50</v>
      </c>
      <c r="O3726" s="213">
        <v>0</v>
      </c>
      <c r="P3726" s="124" t="s">
        <v>1315</v>
      </c>
    </row>
    <row r="3727" spans="1:16" ht="51">
      <c r="A3727" s="266">
        <v>117</v>
      </c>
      <c r="B3727" s="124"/>
      <c r="C3727" s="125" t="s">
        <v>722</v>
      </c>
      <c r="D3727" s="119">
        <v>43182</v>
      </c>
      <c r="E3727" s="120" t="s">
        <v>8234</v>
      </c>
      <c r="F3727" s="120" t="s">
        <v>11</v>
      </c>
      <c r="G3727" s="120">
        <v>916606</v>
      </c>
      <c r="H3727" s="124"/>
      <c r="I3727" s="128" t="s">
        <v>8235</v>
      </c>
      <c r="J3727" s="124"/>
      <c r="K3727" s="124"/>
      <c r="L3727" s="124"/>
      <c r="M3727" s="124"/>
      <c r="N3727" s="213">
        <v>50</v>
      </c>
      <c r="O3727" s="213">
        <v>0</v>
      </c>
      <c r="P3727" s="124" t="s">
        <v>1315</v>
      </c>
    </row>
    <row r="3728" spans="1:16" ht="51">
      <c r="A3728" s="266">
        <v>117</v>
      </c>
      <c r="B3728" s="124"/>
      <c r="C3728" s="125" t="s">
        <v>722</v>
      </c>
      <c r="D3728" s="119">
        <v>43182</v>
      </c>
      <c r="E3728" s="120" t="s">
        <v>8236</v>
      </c>
      <c r="F3728" s="120" t="s">
        <v>11</v>
      </c>
      <c r="G3728" s="120">
        <v>916610</v>
      </c>
      <c r="H3728" s="124"/>
      <c r="I3728" s="128" t="s">
        <v>8237</v>
      </c>
      <c r="J3728" s="124"/>
      <c r="K3728" s="124"/>
      <c r="L3728" s="124"/>
      <c r="M3728" s="124"/>
      <c r="N3728" s="213">
        <v>50</v>
      </c>
      <c r="O3728" s="213">
        <v>0</v>
      </c>
      <c r="P3728" s="124" t="s">
        <v>1315</v>
      </c>
    </row>
    <row r="3729" spans="1:16" ht="76.5">
      <c r="A3729" s="266">
        <v>132</v>
      </c>
      <c r="B3729" s="124"/>
      <c r="C3729" s="125" t="s">
        <v>728</v>
      </c>
      <c r="D3729" s="119">
        <v>43182</v>
      </c>
      <c r="E3729" s="120" t="s">
        <v>8238</v>
      </c>
      <c r="F3729" s="120" t="s">
        <v>11</v>
      </c>
      <c r="G3729" s="120">
        <v>916612</v>
      </c>
      <c r="H3729" s="124"/>
      <c r="I3729" s="128" t="s">
        <v>8239</v>
      </c>
      <c r="J3729" s="124"/>
      <c r="K3729" s="124"/>
      <c r="L3729" s="124"/>
      <c r="M3729" s="124"/>
      <c r="N3729" s="213">
        <v>270</v>
      </c>
      <c r="O3729" s="213">
        <v>0</v>
      </c>
      <c r="P3729" s="124" t="s">
        <v>1315</v>
      </c>
    </row>
    <row r="3730" spans="1:16" ht="25.5">
      <c r="A3730" s="266" t="s">
        <v>620</v>
      </c>
      <c r="B3730" s="124"/>
      <c r="C3730" s="125" t="s">
        <v>714</v>
      </c>
      <c r="D3730" s="119">
        <v>43182</v>
      </c>
      <c r="E3730" s="120" t="s">
        <v>8240</v>
      </c>
      <c r="F3730" s="120" t="s">
        <v>13</v>
      </c>
      <c r="G3730" s="120">
        <v>46672</v>
      </c>
      <c r="H3730" s="124"/>
      <c r="I3730" s="128" t="s">
        <v>8241</v>
      </c>
      <c r="J3730" s="124"/>
      <c r="K3730" s="124"/>
      <c r="L3730" s="124"/>
      <c r="M3730" s="124"/>
      <c r="N3730" s="213">
        <v>826.87</v>
      </c>
      <c r="O3730" s="213">
        <v>0</v>
      </c>
      <c r="P3730" s="124" t="s">
        <v>1315</v>
      </c>
    </row>
    <row r="3731" spans="1:16" ht="25.5">
      <c r="A3731" s="266" t="s">
        <v>620</v>
      </c>
      <c r="B3731" s="124"/>
      <c r="C3731" s="125" t="s">
        <v>714</v>
      </c>
      <c r="D3731" s="119">
        <v>43182</v>
      </c>
      <c r="E3731" s="120" t="s">
        <v>8242</v>
      </c>
      <c r="F3731" s="120" t="s">
        <v>13</v>
      </c>
      <c r="G3731" s="120">
        <v>46675</v>
      </c>
      <c r="H3731" s="124"/>
      <c r="I3731" s="128" t="s">
        <v>8241</v>
      </c>
      <c r="J3731" s="124"/>
      <c r="K3731" s="124"/>
      <c r="L3731" s="124"/>
      <c r="M3731" s="124"/>
      <c r="N3731" s="213">
        <v>24.81</v>
      </c>
      <c r="O3731" s="213">
        <v>0</v>
      </c>
      <c r="P3731" s="124" t="s">
        <v>1315</v>
      </c>
    </row>
    <row r="3732" spans="1:16" ht="25.5">
      <c r="A3732" s="266" t="s">
        <v>620</v>
      </c>
      <c r="B3732" s="124"/>
      <c r="C3732" s="125" t="s">
        <v>714</v>
      </c>
      <c r="D3732" s="119">
        <v>43182</v>
      </c>
      <c r="E3732" s="120" t="s">
        <v>8243</v>
      </c>
      <c r="F3732" s="120" t="s">
        <v>13</v>
      </c>
      <c r="G3732" s="120">
        <v>46676</v>
      </c>
      <c r="H3732" s="124"/>
      <c r="I3732" s="128" t="s">
        <v>8244</v>
      </c>
      <c r="J3732" s="124"/>
      <c r="K3732" s="124"/>
      <c r="L3732" s="124"/>
      <c r="M3732" s="124"/>
      <c r="N3732" s="213">
        <v>50</v>
      </c>
      <c r="O3732" s="213">
        <v>0</v>
      </c>
      <c r="P3732" s="124" t="s">
        <v>1315</v>
      </c>
    </row>
    <row r="3733" spans="1:16" ht="76.5">
      <c r="A3733" s="266">
        <v>291</v>
      </c>
      <c r="B3733" s="124"/>
      <c r="C3733" s="125" t="s">
        <v>794</v>
      </c>
      <c r="D3733" s="119">
        <v>43182</v>
      </c>
      <c r="E3733" s="120" t="s">
        <v>8245</v>
      </c>
      <c r="F3733" s="120" t="s">
        <v>11</v>
      </c>
      <c r="G3733" s="120">
        <v>694626</v>
      </c>
      <c r="H3733" s="124"/>
      <c r="I3733" s="128" t="s">
        <v>8246</v>
      </c>
      <c r="J3733" s="124"/>
      <c r="K3733" s="124"/>
      <c r="L3733" s="124"/>
      <c r="M3733" s="124"/>
      <c r="N3733" s="213">
        <v>50</v>
      </c>
      <c r="O3733" s="213">
        <v>0</v>
      </c>
      <c r="P3733" s="124" t="s">
        <v>1315</v>
      </c>
    </row>
    <row r="3734" spans="1:16" ht="51">
      <c r="A3734" s="266">
        <v>513</v>
      </c>
      <c r="B3734" s="124"/>
      <c r="C3734" s="125" t="s">
        <v>201</v>
      </c>
      <c r="D3734" s="119">
        <v>43182</v>
      </c>
      <c r="E3734" s="120" t="s">
        <v>8247</v>
      </c>
      <c r="F3734" s="120" t="s">
        <v>15</v>
      </c>
      <c r="G3734" s="120">
        <v>694737</v>
      </c>
      <c r="H3734" s="124"/>
      <c r="I3734" s="128" t="s">
        <v>1395</v>
      </c>
      <c r="J3734" s="124"/>
      <c r="K3734" s="124"/>
      <c r="L3734" s="124"/>
      <c r="M3734" s="124"/>
      <c r="N3734" s="213">
        <v>50</v>
      </c>
      <c r="O3734" s="213">
        <v>0</v>
      </c>
      <c r="P3734" s="124" t="s">
        <v>1315</v>
      </c>
    </row>
    <row r="3735" spans="1:16" ht="51">
      <c r="A3735" s="266">
        <v>513</v>
      </c>
      <c r="B3735" s="124"/>
      <c r="C3735" s="125" t="s">
        <v>201</v>
      </c>
      <c r="D3735" s="119">
        <v>43182</v>
      </c>
      <c r="E3735" s="120" t="s">
        <v>8248</v>
      </c>
      <c r="F3735" s="120" t="s">
        <v>15</v>
      </c>
      <c r="G3735" s="120">
        <v>694944</v>
      </c>
      <c r="H3735" s="124"/>
      <c r="I3735" s="128" t="s">
        <v>8249</v>
      </c>
      <c r="J3735" s="124"/>
      <c r="K3735" s="124"/>
      <c r="L3735" s="124"/>
      <c r="M3735" s="124"/>
      <c r="N3735" s="213">
        <v>50</v>
      </c>
      <c r="O3735" s="213">
        <v>0</v>
      </c>
      <c r="P3735" s="124" t="s">
        <v>1315</v>
      </c>
    </row>
    <row r="3736" spans="1:16" ht="51">
      <c r="A3736" s="266">
        <v>513</v>
      </c>
      <c r="B3736" s="124"/>
      <c r="C3736" s="125" t="s">
        <v>201</v>
      </c>
      <c r="D3736" s="119">
        <v>43182</v>
      </c>
      <c r="E3736" s="120" t="s">
        <v>8250</v>
      </c>
      <c r="F3736" s="120" t="s">
        <v>15</v>
      </c>
      <c r="G3736" s="120">
        <v>694959</v>
      </c>
      <c r="H3736" s="124"/>
      <c r="I3736" s="128" t="s">
        <v>1395</v>
      </c>
      <c r="J3736" s="124"/>
      <c r="K3736" s="124"/>
      <c r="L3736" s="124"/>
      <c r="M3736" s="124"/>
      <c r="N3736" s="213">
        <v>50</v>
      </c>
      <c r="O3736" s="213">
        <v>0</v>
      </c>
      <c r="P3736" s="124" t="s">
        <v>1315</v>
      </c>
    </row>
    <row r="3737" spans="1:16" ht="63.75">
      <c r="A3737" s="266" t="s">
        <v>620</v>
      </c>
      <c r="B3737" s="124"/>
      <c r="C3737" s="125" t="s">
        <v>714</v>
      </c>
      <c r="D3737" s="119">
        <v>43185</v>
      </c>
      <c r="E3737" s="120" t="s">
        <v>8251</v>
      </c>
      <c r="F3737" s="120" t="s">
        <v>6</v>
      </c>
      <c r="G3737" s="120">
        <v>696101</v>
      </c>
      <c r="H3737" s="124"/>
      <c r="I3737" s="128" t="s">
        <v>8252</v>
      </c>
      <c r="J3737" s="124"/>
      <c r="K3737" s="124"/>
      <c r="L3737" s="124"/>
      <c r="M3737" s="124"/>
      <c r="N3737" s="213">
        <v>0</v>
      </c>
      <c r="O3737" s="213">
        <v>78936.84</v>
      </c>
      <c r="P3737" s="124" t="s">
        <v>1315</v>
      </c>
    </row>
    <row r="3738" spans="1:16" ht="76.5">
      <c r="A3738" s="266" t="s">
        <v>620</v>
      </c>
      <c r="B3738" s="124"/>
      <c r="C3738" s="125" t="s">
        <v>714</v>
      </c>
      <c r="D3738" s="119">
        <v>43185</v>
      </c>
      <c r="E3738" s="120" t="s">
        <v>8253</v>
      </c>
      <c r="F3738" s="120" t="s">
        <v>6</v>
      </c>
      <c r="G3738" s="120">
        <v>955945</v>
      </c>
      <c r="H3738" s="124"/>
      <c r="I3738" s="128" t="s">
        <v>8254</v>
      </c>
      <c r="J3738" s="124"/>
      <c r="K3738" s="124"/>
      <c r="L3738" s="124"/>
      <c r="M3738" s="124"/>
      <c r="N3738" s="213">
        <v>0</v>
      </c>
      <c r="O3738" s="213">
        <v>32000</v>
      </c>
      <c r="P3738" s="124" t="s">
        <v>1315</v>
      </c>
    </row>
    <row r="3739" spans="1:16" ht="76.5">
      <c r="A3739" s="266">
        <v>117</v>
      </c>
      <c r="B3739" s="124"/>
      <c r="C3739" s="125" t="s">
        <v>722</v>
      </c>
      <c r="D3739" s="119">
        <v>43185</v>
      </c>
      <c r="E3739" s="120" t="s">
        <v>8255</v>
      </c>
      <c r="F3739" s="120" t="s">
        <v>11</v>
      </c>
      <c r="G3739" s="120">
        <v>916653</v>
      </c>
      <c r="H3739" s="124"/>
      <c r="I3739" s="128" t="s">
        <v>8256</v>
      </c>
      <c r="J3739" s="124"/>
      <c r="K3739" s="124"/>
      <c r="L3739" s="124"/>
      <c r="M3739" s="124"/>
      <c r="N3739" s="213">
        <v>50</v>
      </c>
      <c r="O3739" s="213">
        <v>0</v>
      </c>
      <c r="P3739" s="124" t="s">
        <v>1315</v>
      </c>
    </row>
    <row r="3740" spans="1:16" ht="51">
      <c r="A3740" s="266">
        <v>117</v>
      </c>
      <c r="B3740" s="124"/>
      <c r="C3740" s="125" t="s">
        <v>722</v>
      </c>
      <c r="D3740" s="119">
        <v>43185</v>
      </c>
      <c r="E3740" s="120" t="s">
        <v>8257</v>
      </c>
      <c r="F3740" s="120" t="s">
        <v>11</v>
      </c>
      <c r="G3740" s="120">
        <v>916656</v>
      </c>
      <c r="H3740" s="124"/>
      <c r="I3740" s="128" t="s">
        <v>8258</v>
      </c>
      <c r="J3740" s="124"/>
      <c r="K3740" s="124"/>
      <c r="L3740" s="124"/>
      <c r="M3740" s="124"/>
      <c r="N3740" s="213">
        <v>50</v>
      </c>
      <c r="O3740" s="213">
        <v>0</v>
      </c>
      <c r="P3740" s="124" t="s">
        <v>1315</v>
      </c>
    </row>
    <row r="3741" spans="1:16" ht="51">
      <c r="A3741" s="266" t="s">
        <v>620</v>
      </c>
      <c r="B3741" s="124"/>
      <c r="C3741" s="125" t="s">
        <v>714</v>
      </c>
      <c r="D3741" s="119">
        <v>43185</v>
      </c>
      <c r="E3741" s="120" t="s">
        <v>8259</v>
      </c>
      <c r="F3741" s="120" t="s">
        <v>13</v>
      </c>
      <c r="G3741" s="120">
        <v>916726</v>
      </c>
      <c r="H3741" s="124"/>
      <c r="I3741" s="128" t="s">
        <v>8260</v>
      </c>
      <c r="J3741" s="124"/>
      <c r="K3741" s="124"/>
      <c r="L3741" s="124"/>
      <c r="M3741" s="124"/>
      <c r="N3741" s="213">
        <v>698.02</v>
      </c>
      <c r="O3741" s="213">
        <v>0</v>
      </c>
      <c r="P3741" s="124" t="s">
        <v>1315</v>
      </c>
    </row>
    <row r="3742" spans="1:16" ht="63.75">
      <c r="A3742" s="266" t="s">
        <v>620</v>
      </c>
      <c r="B3742" s="124"/>
      <c r="C3742" s="125" t="s">
        <v>714</v>
      </c>
      <c r="D3742" s="119">
        <v>43185</v>
      </c>
      <c r="E3742" s="120" t="s">
        <v>8261</v>
      </c>
      <c r="F3742" s="120" t="s">
        <v>11</v>
      </c>
      <c r="G3742" s="120">
        <v>916726</v>
      </c>
      <c r="H3742" s="124"/>
      <c r="I3742" s="128" t="s">
        <v>8262</v>
      </c>
      <c r="J3742" s="124"/>
      <c r="K3742" s="124"/>
      <c r="L3742" s="124"/>
      <c r="M3742" s="124"/>
      <c r="N3742" s="213">
        <v>270.62</v>
      </c>
      <c r="O3742" s="213">
        <v>0</v>
      </c>
      <c r="P3742" s="124" t="s">
        <v>1315</v>
      </c>
    </row>
    <row r="3743" spans="1:16" ht="63.75">
      <c r="A3743" s="266">
        <v>513</v>
      </c>
      <c r="B3743" s="124"/>
      <c r="C3743" s="125" t="s">
        <v>201</v>
      </c>
      <c r="D3743" s="119">
        <v>43185</v>
      </c>
      <c r="E3743" s="120" t="s">
        <v>8263</v>
      </c>
      <c r="F3743" s="120" t="s">
        <v>15</v>
      </c>
      <c r="G3743" s="120">
        <v>695518</v>
      </c>
      <c r="H3743" s="124"/>
      <c r="I3743" s="128" t="s">
        <v>8264</v>
      </c>
      <c r="J3743" s="124"/>
      <c r="K3743" s="124"/>
      <c r="L3743" s="124"/>
      <c r="M3743" s="124"/>
      <c r="N3743" s="213">
        <v>50</v>
      </c>
      <c r="O3743" s="213">
        <v>0</v>
      </c>
      <c r="P3743" s="124" t="s">
        <v>1315</v>
      </c>
    </row>
    <row r="3744" spans="1:16" ht="51">
      <c r="A3744" s="266">
        <v>513</v>
      </c>
      <c r="B3744" s="124"/>
      <c r="C3744" s="125" t="s">
        <v>201</v>
      </c>
      <c r="D3744" s="119">
        <v>43185</v>
      </c>
      <c r="E3744" s="120" t="s">
        <v>8265</v>
      </c>
      <c r="F3744" s="120" t="s">
        <v>15</v>
      </c>
      <c r="G3744" s="120">
        <v>695653</v>
      </c>
      <c r="H3744" s="124"/>
      <c r="I3744" s="128" t="s">
        <v>8266</v>
      </c>
      <c r="J3744" s="124"/>
      <c r="K3744" s="124"/>
      <c r="L3744" s="124"/>
      <c r="M3744" s="124"/>
      <c r="N3744" s="213">
        <v>50</v>
      </c>
      <c r="O3744" s="213">
        <v>0</v>
      </c>
      <c r="P3744" s="124" t="s">
        <v>1315</v>
      </c>
    </row>
    <row r="3745" spans="1:16" ht="102">
      <c r="A3745" s="266">
        <v>513</v>
      </c>
      <c r="B3745" s="124"/>
      <c r="C3745" s="125" t="s">
        <v>201</v>
      </c>
      <c r="D3745" s="119">
        <v>43185</v>
      </c>
      <c r="E3745" s="120" t="s">
        <v>8267</v>
      </c>
      <c r="F3745" s="120" t="s">
        <v>15</v>
      </c>
      <c r="G3745" s="120">
        <v>4605</v>
      </c>
      <c r="H3745" s="124"/>
      <c r="I3745" s="128" t="s">
        <v>8268</v>
      </c>
      <c r="J3745" s="124"/>
      <c r="K3745" s="124"/>
      <c r="L3745" s="124"/>
      <c r="M3745" s="124"/>
      <c r="N3745" s="213">
        <v>140820.01</v>
      </c>
      <c r="O3745" s="213">
        <v>0</v>
      </c>
      <c r="P3745" s="124" t="s">
        <v>1315</v>
      </c>
    </row>
    <row r="3746" spans="1:16" ht="76.5">
      <c r="A3746" s="266">
        <v>20</v>
      </c>
      <c r="B3746" s="124"/>
      <c r="C3746" s="125" t="s">
        <v>693</v>
      </c>
      <c r="D3746" s="119">
        <v>43185</v>
      </c>
      <c r="E3746" s="120" t="s">
        <v>8269</v>
      </c>
      <c r="F3746" s="120" t="s">
        <v>15</v>
      </c>
      <c r="G3746" s="120">
        <v>4604</v>
      </c>
      <c r="H3746" s="124"/>
      <c r="I3746" s="128" t="s">
        <v>8270</v>
      </c>
      <c r="J3746" s="124"/>
      <c r="K3746" s="124"/>
      <c r="L3746" s="124"/>
      <c r="M3746" s="124"/>
      <c r="N3746" s="213">
        <v>536.72</v>
      </c>
      <c r="O3746" s="213">
        <v>0</v>
      </c>
      <c r="P3746" s="124" t="s">
        <v>1315</v>
      </c>
    </row>
    <row r="3747" spans="1:16" ht="102">
      <c r="A3747" s="266">
        <v>513</v>
      </c>
      <c r="B3747" s="124"/>
      <c r="C3747" s="125" t="s">
        <v>201</v>
      </c>
      <c r="D3747" s="119">
        <v>43185</v>
      </c>
      <c r="E3747" s="120" t="s">
        <v>8271</v>
      </c>
      <c r="F3747" s="120" t="s">
        <v>15</v>
      </c>
      <c r="G3747" s="120">
        <v>4606</v>
      </c>
      <c r="H3747" s="124"/>
      <c r="I3747" s="128" t="s">
        <v>8272</v>
      </c>
      <c r="J3747" s="124"/>
      <c r="K3747" s="124"/>
      <c r="L3747" s="124"/>
      <c r="M3747" s="124"/>
      <c r="N3747" s="213">
        <v>25447.5</v>
      </c>
      <c r="O3747" s="213">
        <v>0</v>
      </c>
      <c r="P3747" s="124" t="s">
        <v>1315</v>
      </c>
    </row>
    <row r="3748" spans="1:16" ht="76.5">
      <c r="A3748" s="266">
        <v>513</v>
      </c>
      <c r="B3748" s="124"/>
      <c r="C3748" s="125" t="s">
        <v>201</v>
      </c>
      <c r="D3748" s="119">
        <v>43185</v>
      </c>
      <c r="E3748" s="120" t="s">
        <v>8273</v>
      </c>
      <c r="F3748" s="120" t="s">
        <v>1316</v>
      </c>
      <c r="G3748" s="120">
        <v>17080803</v>
      </c>
      <c r="H3748" s="124"/>
      <c r="I3748" s="128" t="s">
        <v>8274</v>
      </c>
      <c r="J3748" s="124"/>
      <c r="K3748" s="124"/>
      <c r="L3748" s="124"/>
      <c r="M3748" s="124"/>
      <c r="N3748" s="213">
        <v>51740.28</v>
      </c>
      <c r="O3748" s="213">
        <v>0</v>
      </c>
      <c r="P3748" s="124" t="s">
        <v>1315</v>
      </c>
    </row>
    <row r="3749" spans="1:16" ht="63.75">
      <c r="A3749" s="266">
        <v>340</v>
      </c>
      <c r="B3749" s="124"/>
      <c r="C3749" s="125" t="s">
        <v>814</v>
      </c>
      <c r="D3749" s="119">
        <v>43186</v>
      </c>
      <c r="E3749" s="120" t="s">
        <v>8275</v>
      </c>
      <c r="F3749" s="120" t="s">
        <v>6</v>
      </c>
      <c r="G3749" s="120">
        <v>697491</v>
      </c>
      <c r="H3749" s="124"/>
      <c r="I3749" s="128" t="s">
        <v>8276</v>
      </c>
      <c r="J3749" s="124"/>
      <c r="K3749" s="124"/>
      <c r="L3749" s="124"/>
      <c r="M3749" s="124"/>
      <c r="N3749" s="213">
        <v>0</v>
      </c>
      <c r="O3749" s="213">
        <v>82912.36</v>
      </c>
      <c r="P3749" s="124" t="s">
        <v>1315</v>
      </c>
    </row>
    <row r="3750" spans="1:16" ht="76.5">
      <c r="A3750" s="266" t="s">
        <v>620</v>
      </c>
      <c r="B3750" s="124"/>
      <c r="C3750" s="125" t="s">
        <v>714</v>
      </c>
      <c r="D3750" s="119">
        <v>43186</v>
      </c>
      <c r="E3750" s="120" t="s">
        <v>8277</v>
      </c>
      <c r="F3750" s="120" t="s">
        <v>6</v>
      </c>
      <c r="G3750" s="120">
        <v>956391</v>
      </c>
      <c r="H3750" s="124"/>
      <c r="I3750" s="128" t="s">
        <v>8278</v>
      </c>
      <c r="J3750" s="124"/>
      <c r="K3750" s="124"/>
      <c r="L3750" s="124"/>
      <c r="M3750" s="124"/>
      <c r="N3750" s="213">
        <v>0</v>
      </c>
      <c r="O3750" s="213">
        <v>17000</v>
      </c>
      <c r="P3750" s="124" t="s">
        <v>1315</v>
      </c>
    </row>
    <row r="3751" spans="1:16" ht="76.5">
      <c r="A3751" s="266">
        <v>20</v>
      </c>
      <c r="B3751" s="124"/>
      <c r="C3751" s="125" t="s">
        <v>693</v>
      </c>
      <c r="D3751" s="119">
        <v>43186</v>
      </c>
      <c r="E3751" s="120" t="s">
        <v>8279</v>
      </c>
      <c r="F3751" s="120" t="s">
        <v>15</v>
      </c>
      <c r="G3751" s="120">
        <v>4607</v>
      </c>
      <c r="H3751" s="124"/>
      <c r="I3751" s="128" t="s">
        <v>8280</v>
      </c>
      <c r="J3751" s="124"/>
      <c r="K3751" s="124"/>
      <c r="L3751" s="124"/>
      <c r="M3751" s="124"/>
      <c r="N3751" s="213">
        <v>1205.5</v>
      </c>
      <c r="O3751" s="213">
        <v>0</v>
      </c>
      <c r="P3751" s="124" t="s">
        <v>1315</v>
      </c>
    </row>
    <row r="3752" spans="1:16" ht="76.5">
      <c r="A3752" s="266">
        <v>597</v>
      </c>
      <c r="B3752" s="124"/>
      <c r="C3752" s="125" t="s">
        <v>5055</v>
      </c>
      <c r="D3752" s="119">
        <v>43186</v>
      </c>
      <c r="E3752" s="120" t="s">
        <v>8281</v>
      </c>
      <c r="F3752" s="120" t="s">
        <v>15</v>
      </c>
      <c r="G3752" s="120">
        <v>4611</v>
      </c>
      <c r="H3752" s="124"/>
      <c r="I3752" s="128" t="s">
        <v>8282</v>
      </c>
      <c r="J3752" s="124"/>
      <c r="K3752" s="124"/>
      <c r="L3752" s="124"/>
      <c r="M3752" s="124"/>
      <c r="N3752" s="213">
        <v>1925.46</v>
      </c>
      <c r="O3752" s="213">
        <v>0</v>
      </c>
      <c r="P3752" s="124" t="s">
        <v>1315</v>
      </c>
    </row>
    <row r="3753" spans="1:16" ht="51">
      <c r="A3753" s="266">
        <v>513</v>
      </c>
      <c r="B3753" s="124"/>
      <c r="C3753" s="125" t="s">
        <v>201</v>
      </c>
      <c r="D3753" s="119">
        <v>43186</v>
      </c>
      <c r="E3753" s="120" t="s">
        <v>8283</v>
      </c>
      <c r="F3753" s="120" t="s">
        <v>15</v>
      </c>
      <c r="G3753" s="120">
        <v>697252</v>
      </c>
      <c r="H3753" s="124"/>
      <c r="I3753" s="128" t="s">
        <v>8284</v>
      </c>
      <c r="J3753" s="124"/>
      <c r="K3753" s="124"/>
      <c r="L3753" s="124"/>
      <c r="M3753" s="124"/>
      <c r="N3753" s="213">
        <v>50</v>
      </c>
      <c r="O3753" s="213">
        <v>0</v>
      </c>
      <c r="P3753" s="124" t="s">
        <v>1315</v>
      </c>
    </row>
    <row r="3754" spans="1:16" ht="51">
      <c r="A3754" s="266">
        <v>340</v>
      </c>
      <c r="B3754" s="124"/>
      <c r="C3754" s="125" t="s">
        <v>814</v>
      </c>
      <c r="D3754" s="119">
        <v>43186</v>
      </c>
      <c r="E3754" s="120" t="s">
        <v>8285</v>
      </c>
      <c r="F3754" s="120" t="s">
        <v>15</v>
      </c>
      <c r="G3754" s="120">
        <v>697492</v>
      </c>
      <c r="H3754" s="124"/>
      <c r="I3754" s="128" t="s">
        <v>8286</v>
      </c>
      <c r="J3754" s="124"/>
      <c r="K3754" s="124"/>
      <c r="L3754" s="124"/>
      <c r="M3754" s="124"/>
      <c r="N3754" s="213">
        <v>50</v>
      </c>
      <c r="O3754" s="213">
        <v>0</v>
      </c>
      <c r="P3754" s="124" t="s">
        <v>1315</v>
      </c>
    </row>
    <row r="3755" spans="1:16" ht="76.5">
      <c r="A3755" s="266">
        <v>203</v>
      </c>
      <c r="B3755" s="124"/>
      <c r="C3755" s="125" t="s">
        <v>757</v>
      </c>
      <c r="D3755" s="119">
        <v>43186</v>
      </c>
      <c r="E3755" s="120" t="s">
        <v>8287</v>
      </c>
      <c r="F3755" s="120" t="s">
        <v>1316</v>
      </c>
      <c r="G3755" s="120">
        <v>17110530</v>
      </c>
      <c r="H3755" s="124"/>
      <c r="I3755" s="128" t="s">
        <v>8288</v>
      </c>
      <c r="J3755" s="124"/>
      <c r="K3755" s="124"/>
      <c r="L3755" s="124"/>
      <c r="M3755" s="124"/>
      <c r="N3755" s="213">
        <v>2684.02</v>
      </c>
      <c r="O3755" s="213">
        <v>0</v>
      </c>
      <c r="P3755" s="124" t="s">
        <v>1315</v>
      </c>
    </row>
    <row r="3756" spans="1:16" ht="76.5">
      <c r="A3756" s="266">
        <v>203</v>
      </c>
      <c r="B3756" s="124"/>
      <c r="C3756" s="125" t="s">
        <v>757</v>
      </c>
      <c r="D3756" s="119">
        <v>43186</v>
      </c>
      <c r="E3756" s="120" t="s">
        <v>8289</v>
      </c>
      <c r="F3756" s="120" t="s">
        <v>1316</v>
      </c>
      <c r="G3756" s="120">
        <v>17110692</v>
      </c>
      <c r="H3756" s="124"/>
      <c r="I3756" s="128" t="s">
        <v>8290</v>
      </c>
      <c r="J3756" s="124"/>
      <c r="K3756" s="124"/>
      <c r="L3756" s="124"/>
      <c r="M3756" s="124"/>
      <c r="N3756" s="213">
        <v>3005</v>
      </c>
      <c r="O3756" s="213">
        <v>0</v>
      </c>
      <c r="P3756" s="124" t="s">
        <v>1315</v>
      </c>
    </row>
    <row r="3757" spans="1:16" ht="76.5">
      <c r="A3757" s="266">
        <v>117</v>
      </c>
      <c r="B3757" s="124"/>
      <c r="C3757" s="125" t="s">
        <v>722</v>
      </c>
      <c r="D3757" s="119">
        <v>43186</v>
      </c>
      <c r="E3757" s="120" t="s">
        <v>8291</v>
      </c>
      <c r="F3757" s="120" t="s">
        <v>11</v>
      </c>
      <c r="G3757" s="120">
        <v>916930</v>
      </c>
      <c r="H3757" s="124"/>
      <c r="I3757" s="128" t="s">
        <v>8292</v>
      </c>
      <c r="J3757" s="124"/>
      <c r="K3757" s="124"/>
      <c r="L3757" s="124"/>
      <c r="M3757" s="124"/>
      <c r="N3757" s="213">
        <v>50</v>
      </c>
      <c r="O3757" s="213">
        <v>0</v>
      </c>
      <c r="P3757" s="124" t="s">
        <v>1315</v>
      </c>
    </row>
    <row r="3758" spans="1:16" ht="63.75">
      <c r="A3758" s="266">
        <v>10</v>
      </c>
      <c r="B3758" s="124"/>
      <c r="C3758" s="125" t="s">
        <v>690</v>
      </c>
      <c r="D3758" s="119">
        <v>43187</v>
      </c>
      <c r="E3758" s="120" t="s">
        <v>8293</v>
      </c>
      <c r="F3758" s="120" t="s">
        <v>6</v>
      </c>
      <c r="G3758" s="120">
        <v>698067</v>
      </c>
      <c r="H3758" s="124"/>
      <c r="I3758" s="128" t="s">
        <v>8294</v>
      </c>
      <c r="J3758" s="124"/>
      <c r="K3758" s="124"/>
      <c r="L3758" s="124"/>
      <c r="M3758" s="124"/>
      <c r="N3758" s="213">
        <v>0</v>
      </c>
      <c r="O3758" s="213">
        <v>91186.28</v>
      </c>
      <c r="P3758" s="124" t="s">
        <v>1315</v>
      </c>
    </row>
    <row r="3759" spans="1:16" ht="76.5">
      <c r="A3759" s="266">
        <v>35</v>
      </c>
      <c r="B3759" s="124"/>
      <c r="C3759" s="125" t="s">
        <v>696</v>
      </c>
      <c r="D3759" s="119">
        <v>43187</v>
      </c>
      <c r="E3759" s="120" t="s">
        <v>8295</v>
      </c>
      <c r="F3759" s="120" t="s">
        <v>1316</v>
      </c>
      <c r="G3759" s="120">
        <v>17130942</v>
      </c>
      <c r="H3759" s="124"/>
      <c r="I3759" s="128" t="s">
        <v>8296</v>
      </c>
      <c r="J3759" s="124"/>
      <c r="K3759" s="124"/>
      <c r="L3759" s="124"/>
      <c r="M3759" s="124"/>
      <c r="N3759" s="213">
        <v>0</v>
      </c>
      <c r="O3759" s="213">
        <v>131406.71</v>
      </c>
      <c r="P3759" s="124" t="s">
        <v>1315</v>
      </c>
    </row>
    <row r="3760" spans="1:16" ht="76.5">
      <c r="A3760" s="266">
        <v>35</v>
      </c>
      <c r="B3760" s="124"/>
      <c r="C3760" s="125" t="s">
        <v>696</v>
      </c>
      <c r="D3760" s="119">
        <v>43187</v>
      </c>
      <c r="E3760" s="120" t="s">
        <v>8297</v>
      </c>
      <c r="F3760" s="120" t="s">
        <v>1316</v>
      </c>
      <c r="G3760" s="120">
        <v>17130933</v>
      </c>
      <c r="H3760" s="124"/>
      <c r="I3760" s="128" t="s">
        <v>8298</v>
      </c>
      <c r="J3760" s="124"/>
      <c r="K3760" s="124"/>
      <c r="L3760" s="124"/>
      <c r="M3760" s="124"/>
      <c r="N3760" s="213">
        <v>0</v>
      </c>
      <c r="O3760" s="213">
        <v>102449.37</v>
      </c>
      <c r="P3760" s="124" t="s">
        <v>1315</v>
      </c>
    </row>
    <row r="3761" spans="1:16" ht="76.5">
      <c r="A3761" s="266">
        <v>35</v>
      </c>
      <c r="B3761" s="124"/>
      <c r="C3761" s="125" t="s">
        <v>696</v>
      </c>
      <c r="D3761" s="119">
        <v>43187</v>
      </c>
      <c r="E3761" s="120" t="s">
        <v>8299</v>
      </c>
      <c r="F3761" s="120" t="s">
        <v>1316</v>
      </c>
      <c r="G3761" s="120">
        <v>17130879</v>
      </c>
      <c r="H3761" s="124"/>
      <c r="I3761" s="128" t="s">
        <v>8300</v>
      </c>
      <c r="J3761" s="124"/>
      <c r="K3761" s="124"/>
      <c r="L3761" s="124"/>
      <c r="M3761" s="124"/>
      <c r="N3761" s="213">
        <v>0</v>
      </c>
      <c r="O3761" s="213">
        <v>10851.56</v>
      </c>
      <c r="P3761" s="124" t="s">
        <v>1315</v>
      </c>
    </row>
    <row r="3762" spans="1:16" ht="76.5">
      <c r="A3762" s="266">
        <v>35</v>
      </c>
      <c r="B3762" s="124"/>
      <c r="C3762" s="125" t="s">
        <v>696</v>
      </c>
      <c r="D3762" s="119">
        <v>43187</v>
      </c>
      <c r="E3762" s="120" t="s">
        <v>8301</v>
      </c>
      <c r="F3762" s="120" t="s">
        <v>1316</v>
      </c>
      <c r="G3762" s="120">
        <v>17130845</v>
      </c>
      <c r="H3762" s="124"/>
      <c r="I3762" s="128" t="s">
        <v>8302</v>
      </c>
      <c r="J3762" s="124"/>
      <c r="K3762" s="124"/>
      <c r="L3762" s="124"/>
      <c r="M3762" s="124"/>
      <c r="N3762" s="213">
        <v>0</v>
      </c>
      <c r="O3762" s="213">
        <v>4631.43</v>
      </c>
      <c r="P3762" s="124" t="s">
        <v>1315</v>
      </c>
    </row>
    <row r="3763" spans="1:16" ht="63.75">
      <c r="A3763" s="266">
        <v>35</v>
      </c>
      <c r="B3763" s="124"/>
      <c r="C3763" s="125" t="s">
        <v>696</v>
      </c>
      <c r="D3763" s="119">
        <v>43187</v>
      </c>
      <c r="E3763" s="120" t="s">
        <v>8303</v>
      </c>
      <c r="F3763" s="120" t="s">
        <v>1316</v>
      </c>
      <c r="G3763" s="120">
        <v>17131149</v>
      </c>
      <c r="H3763" s="124"/>
      <c r="I3763" s="128" t="s">
        <v>8304</v>
      </c>
      <c r="J3763" s="124"/>
      <c r="K3763" s="124"/>
      <c r="L3763" s="124"/>
      <c r="M3763" s="124"/>
      <c r="N3763" s="213">
        <v>0</v>
      </c>
      <c r="O3763" s="213">
        <v>28488.58</v>
      </c>
      <c r="P3763" s="124" t="s">
        <v>1315</v>
      </c>
    </row>
    <row r="3764" spans="1:16" ht="51">
      <c r="A3764" s="266" t="s">
        <v>619</v>
      </c>
      <c r="B3764" s="124"/>
      <c r="C3764" s="125" t="s">
        <v>713</v>
      </c>
      <c r="D3764" s="119">
        <v>43187</v>
      </c>
      <c r="E3764" s="120" t="s">
        <v>8305</v>
      </c>
      <c r="F3764" s="120" t="s">
        <v>1316</v>
      </c>
      <c r="G3764" s="120">
        <v>17130950</v>
      </c>
      <c r="H3764" s="124"/>
      <c r="I3764" s="128" t="s">
        <v>8306</v>
      </c>
      <c r="J3764" s="124"/>
      <c r="K3764" s="124"/>
      <c r="L3764" s="124"/>
      <c r="M3764" s="124"/>
      <c r="N3764" s="213">
        <v>0</v>
      </c>
      <c r="O3764" s="213">
        <v>261239.37</v>
      </c>
      <c r="P3764" s="124" t="s">
        <v>1315</v>
      </c>
    </row>
    <row r="3765" spans="1:16" ht="51">
      <c r="A3765" s="266">
        <v>342</v>
      </c>
      <c r="B3765" s="124"/>
      <c r="C3765" s="125" t="s">
        <v>816</v>
      </c>
      <c r="D3765" s="119">
        <v>43187</v>
      </c>
      <c r="E3765" s="120" t="s">
        <v>8307</v>
      </c>
      <c r="F3765" s="120" t="s">
        <v>6</v>
      </c>
      <c r="G3765" s="120">
        <v>956646</v>
      </c>
      <c r="H3765" s="124"/>
      <c r="I3765" s="128" t="s">
        <v>8308</v>
      </c>
      <c r="J3765" s="124"/>
      <c r="K3765" s="124"/>
      <c r="L3765" s="124"/>
      <c r="M3765" s="124"/>
      <c r="N3765" s="213">
        <v>0</v>
      </c>
      <c r="O3765" s="213">
        <v>769081.21</v>
      </c>
      <c r="P3765" s="124" t="s">
        <v>1315</v>
      </c>
    </row>
    <row r="3766" spans="1:16" ht="76.5">
      <c r="A3766" s="266" t="s">
        <v>620</v>
      </c>
      <c r="B3766" s="124"/>
      <c r="C3766" s="125" t="s">
        <v>714</v>
      </c>
      <c r="D3766" s="119">
        <v>43187</v>
      </c>
      <c r="E3766" s="120" t="s">
        <v>8309</v>
      </c>
      <c r="F3766" s="120" t="s">
        <v>6</v>
      </c>
      <c r="G3766" s="120">
        <v>956848</v>
      </c>
      <c r="H3766" s="124"/>
      <c r="I3766" s="128" t="s">
        <v>8310</v>
      </c>
      <c r="J3766" s="124"/>
      <c r="K3766" s="124"/>
      <c r="L3766" s="124"/>
      <c r="M3766" s="124"/>
      <c r="N3766" s="213">
        <v>0</v>
      </c>
      <c r="O3766" s="213">
        <v>284000</v>
      </c>
      <c r="P3766" s="124" t="s">
        <v>1315</v>
      </c>
    </row>
    <row r="3767" spans="1:16" ht="38.25">
      <c r="A3767" s="266">
        <v>117</v>
      </c>
      <c r="B3767" s="124"/>
      <c r="C3767" s="125" t="s">
        <v>722</v>
      </c>
      <c r="D3767" s="119">
        <v>43187</v>
      </c>
      <c r="E3767" s="120" t="s">
        <v>8311</v>
      </c>
      <c r="F3767" s="120" t="s">
        <v>11</v>
      </c>
      <c r="G3767" s="120">
        <v>917301</v>
      </c>
      <c r="H3767" s="124"/>
      <c r="I3767" s="128" t="s">
        <v>8312</v>
      </c>
      <c r="J3767" s="124"/>
      <c r="K3767" s="124"/>
      <c r="L3767" s="124"/>
      <c r="M3767" s="124"/>
      <c r="N3767" s="213">
        <v>50</v>
      </c>
      <c r="O3767" s="213">
        <v>0</v>
      </c>
      <c r="P3767" s="124" t="s">
        <v>1315</v>
      </c>
    </row>
    <row r="3768" spans="1:16" ht="51">
      <c r="A3768" s="266">
        <v>513</v>
      </c>
      <c r="B3768" s="124"/>
      <c r="C3768" s="125" t="s">
        <v>201</v>
      </c>
      <c r="D3768" s="119">
        <v>43187</v>
      </c>
      <c r="E3768" s="120" t="s">
        <v>8313</v>
      </c>
      <c r="F3768" s="120" t="s">
        <v>15</v>
      </c>
      <c r="G3768" s="120">
        <v>697844</v>
      </c>
      <c r="H3768" s="124"/>
      <c r="I3768" s="128" t="s">
        <v>8314</v>
      </c>
      <c r="J3768" s="124"/>
      <c r="K3768" s="124"/>
      <c r="L3768" s="124"/>
      <c r="M3768" s="124"/>
      <c r="N3768" s="213">
        <v>50</v>
      </c>
      <c r="O3768" s="213">
        <v>0</v>
      </c>
      <c r="P3768" s="124" t="s">
        <v>1315</v>
      </c>
    </row>
    <row r="3769" spans="1:16" ht="51">
      <c r="A3769" s="266">
        <v>513</v>
      </c>
      <c r="B3769" s="124"/>
      <c r="C3769" s="125" t="s">
        <v>201</v>
      </c>
      <c r="D3769" s="119">
        <v>43187</v>
      </c>
      <c r="E3769" s="120" t="s">
        <v>8315</v>
      </c>
      <c r="F3769" s="120" t="s">
        <v>15</v>
      </c>
      <c r="G3769" s="120">
        <v>697846</v>
      </c>
      <c r="H3769" s="124"/>
      <c r="I3769" s="128" t="s">
        <v>8099</v>
      </c>
      <c r="J3769" s="124"/>
      <c r="K3769" s="124"/>
      <c r="L3769" s="124"/>
      <c r="M3769" s="124"/>
      <c r="N3769" s="213">
        <v>50</v>
      </c>
      <c r="O3769" s="213">
        <v>0</v>
      </c>
      <c r="P3769" s="124" t="s">
        <v>1315</v>
      </c>
    </row>
    <row r="3770" spans="1:16" ht="76.5">
      <c r="A3770" s="266">
        <v>513</v>
      </c>
      <c r="B3770" s="124"/>
      <c r="C3770" s="125" t="s">
        <v>201</v>
      </c>
      <c r="D3770" s="119">
        <v>43187</v>
      </c>
      <c r="E3770" s="120" t="s">
        <v>8316</v>
      </c>
      <c r="F3770" s="120" t="s">
        <v>15</v>
      </c>
      <c r="G3770" s="120">
        <v>697851</v>
      </c>
      <c r="H3770" s="124"/>
      <c r="I3770" s="128" t="s">
        <v>8317</v>
      </c>
      <c r="J3770" s="124"/>
      <c r="K3770" s="124"/>
      <c r="L3770" s="124"/>
      <c r="M3770" s="124"/>
      <c r="N3770" s="213">
        <v>50</v>
      </c>
      <c r="O3770" s="213">
        <v>0</v>
      </c>
      <c r="P3770" s="124" t="s">
        <v>1315</v>
      </c>
    </row>
    <row r="3771" spans="1:16" ht="51">
      <c r="A3771" s="266">
        <v>513</v>
      </c>
      <c r="B3771" s="124"/>
      <c r="C3771" s="125" t="s">
        <v>201</v>
      </c>
      <c r="D3771" s="119">
        <v>43187</v>
      </c>
      <c r="E3771" s="120" t="s">
        <v>8318</v>
      </c>
      <c r="F3771" s="120" t="s">
        <v>15</v>
      </c>
      <c r="G3771" s="120">
        <v>697864</v>
      </c>
      <c r="H3771" s="124"/>
      <c r="I3771" s="128" t="s">
        <v>8319</v>
      </c>
      <c r="J3771" s="124"/>
      <c r="K3771" s="124"/>
      <c r="L3771" s="124"/>
      <c r="M3771" s="124"/>
      <c r="N3771" s="213">
        <v>50</v>
      </c>
      <c r="O3771" s="213">
        <v>0</v>
      </c>
      <c r="P3771" s="124" t="s">
        <v>1315</v>
      </c>
    </row>
    <row r="3772" spans="1:16" ht="63.75">
      <c r="A3772" s="266">
        <v>513</v>
      </c>
      <c r="B3772" s="124"/>
      <c r="C3772" s="125" t="s">
        <v>201</v>
      </c>
      <c r="D3772" s="119">
        <v>43187</v>
      </c>
      <c r="E3772" s="120" t="s">
        <v>8320</v>
      </c>
      <c r="F3772" s="120" t="s">
        <v>15</v>
      </c>
      <c r="G3772" s="120">
        <v>698004</v>
      </c>
      <c r="H3772" s="124"/>
      <c r="I3772" s="128" t="s">
        <v>8321</v>
      </c>
      <c r="J3772" s="124"/>
      <c r="K3772" s="124"/>
      <c r="L3772" s="124"/>
      <c r="M3772" s="124"/>
      <c r="N3772" s="213">
        <v>50</v>
      </c>
      <c r="O3772" s="213">
        <v>0</v>
      </c>
      <c r="P3772" s="124" t="s">
        <v>1315</v>
      </c>
    </row>
    <row r="3773" spans="1:16" ht="89.25">
      <c r="A3773" s="266">
        <v>576</v>
      </c>
      <c r="B3773" s="124"/>
      <c r="C3773" s="125" t="s">
        <v>852</v>
      </c>
      <c r="D3773" s="119">
        <v>43187</v>
      </c>
      <c r="E3773" s="120" t="s">
        <v>8322</v>
      </c>
      <c r="F3773" s="120" t="s">
        <v>15</v>
      </c>
      <c r="G3773" s="120">
        <v>4616</v>
      </c>
      <c r="H3773" s="124"/>
      <c r="I3773" s="128" t="s">
        <v>8323</v>
      </c>
      <c r="J3773" s="124"/>
      <c r="K3773" s="124"/>
      <c r="L3773" s="124"/>
      <c r="M3773" s="124"/>
      <c r="N3773" s="213">
        <v>336.89</v>
      </c>
      <c r="O3773" s="213">
        <v>0</v>
      </c>
      <c r="P3773" s="124" t="s">
        <v>1315</v>
      </c>
    </row>
    <row r="3774" spans="1:16" ht="51">
      <c r="A3774" s="266">
        <v>513</v>
      </c>
      <c r="B3774" s="124"/>
      <c r="C3774" s="125" t="s">
        <v>201</v>
      </c>
      <c r="D3774" s="119">
        <v>43187</v>
      </c>
      <c r="E3774" s="120" t="s">
        <v>8324</v>
      </c>
      <c r="F3774" s="120" t="s">
        <v>15</v>
      </c>
      <c r="G3774" s="120">
        <v>698522</v>
      </c>
      <c r="H3774" s="124"/>
      <c r="I3774" s="128" t="s">
        <v>8325</v>
      </c>
      <c r="J3774" s="124"/>
      <c r="K3774" s="124"/>
      <c r="L3774" s="124"/>
      <c r="M3774" s="124"/>
      <c r="N3774" s="213">
        <v>50</v>
      </c>
      <c r="O3774" s="213">
        <v>0</v>
      </c>
      <c r="P3774" s="124" t="s">
        <v>1315</v>
      </c>
    </row>
    <row r="3775" spans="1:16" ht="51">
      <c r="A3775" s="266">
        <v>513</v>
      </c>
      <c r="B3775" s="124"/>
      <c r="C3775" s="125" t="s">
        <v>201</v>
      </c>
      <c r="D3775" s="119">
        <v>43187</v>
      </c>
      <c r="E3775" s="120" t="s">
        <v>8326</v>
      </c>
      <c r="F3775" s="120" t="s">
        <v>15</v>
      </c>
      <c r="G3775" s="120">
        <v>698524</v>
      </c>
      <c r="H3775" s="124"/>
      <c r="I3775" s="128" t="s">
        <v>8325</v>
      </c>
      <c r="J3775" s="124"/>
      <c r="K3775" s="124"/>
      <c r="L3775" s="124"/>
      <c r="M3775" s="124"/>
      <c r="N3775" s="213">
        <v>50</v>
      </c>
      <c r="O3775" s="213">
        <v>0</v>
      </c>
      <c r="P3775" s="124" t="s">
        <v>1315</v>
      </c>
    </row>
    <row r="3776" spans="1:16" ht="76.5">
      <c r="A3776" s="266">
        <v>203</v>
      </c>
      <c r="B3776" s="124"/>
      <c r="C3776" s="125" t="s">
        <v>757</v>
      </c>
      <c r="D3776" s="119">
        <v>43187</v>
      </c>
      <c r="E3776" s="120" t="s">
        <v>8327</v>
      </c>
      <c r="F3776" s="120" t="s">
        <v>1316</v>
      </c>
      <c r="G3776" s="120">
        <v>17113948</v>
      </c>
      <c r="H3776" s="124"/>
      <c r="I3776" s="128" t="s">
        <v>8328</v>
      </c>
      <c r="J3776" s="124"/>
      <c r="K3776" s="124"/>
      <c r="L3776" s="124"/>
      <c r="M3776" s="124"/>
      <c r="N3776" s="213">
        <v>1379.51</v>
      </c>
      <c r="O3776" s="213">
        <v>0</v>
      </c>
      <c r="P3776" s="124" t="s">
        <v>1315</v>
      </c>
    </row>
    <row r="3777" spans="1:16" ht="76.5">
      <c r="A3777" s="266">
        <v>25</v>
      </c>
      <c r="B3777" s="124"/>
      <c r="C3777" s="125" t="s">
        <v>694</v>
      </c>
      <c r="D3777" s="119">
        <v>43187</v>
      </c>
      <c r="E3777" s="120" t="s">
        <v>8329</v>
      </c>
      <c r="F3777" s="120" t="s">
        <v>1316</v>
      </c>
      <c r="G3777" s="120">
        <v>17130312</v>
      </c>
      <c r="H3777" s="124"/>
      <c r="I3777" s="128" t="s">
        <v>8330</v>
      </c>
      <c r="J3777" s="124"/>
      <c r="K3777" s="124"/>
      <c r="L3777" s="124"/>
      <c r="M3777" s="124"/>
      <c r="N3777" s="213">
        <v>79337.31</v>
      </c>
      <c r="O3777" s="213">
        <v>0</v>
      </c>
      <c r="P3777" s="124" t="s">
        <v>1315</v>
      </c>
    </row>
    <row r="3778" spans="1:16" ht="76.5">
      <c r="A3778" s="266">
        <v>25</v>
      </c>
      <c r="B3778" s="124"/>
      <c r="C3778" s="125" t="s">
        <v>694</v>
      </c>
      <c r="D3778" s="119">
        <v>43187</v>
      </c>
      <c r="E3778" s="120" t="s">
        <v>8331</v>
      </c>
      <c r="F3778" s="120" t="s">
        <v>1316</v>
      </c>
      <c r="G3778" s="120">
        <v>17130320</v>
      </c>
      <c r="H3778" s="124"/>
      <c r="I3778" s="128" t="s">
        <v>8332</v>
      </c>
      <c r="J3778" s="124"/>
      <c r="K3778" s="124"/>
      <c r="L3778" s="124"/>
      <c r="M3778" s="124"/>
      <c r="N3778" s="213">
        <v>389220.96</v>
      </c>
      <c r="O3778" s="213">
        <v>0</v>
      </c>
      <c r="P3778" s="124" t="s">
        <v>1315</v>
      </c>
    </row>
    <row r="3779" spans="1:16" ht="76.5">
      <c r="A3779" s="266">
        <v>25</v>
      </c>
      <c r="B3779" s="124"/>
      <c r="C3779" s="125" t="s">
        <v>694</v>
      </c>
      <c r="D3779" s="119">
        <v>43187</v>
      </c>
      <c r="E3779" s="120" t="s">
        <v>8333</v>
      </c>
      <c r="F3779" s="120" t="s">
        <v>1316</v>
      </c>
      <c r="G3779" s="120">
        <v>17130329</v>
      </c>
      <c r="H3779" s="124"/>
      <c r="I3779" s="128" t="s">
        <v>8334</v>
      </c>
      <c r="J3779" s="124"/>
      <c r="K3779" s="124"/>
      <c r="L3779" s="124"/>
      <c r="M3779" s="124"/>
      <c r="N3779" s="213">
        <v>140046.29999999999</v>
      </c>
      <c r="O3779" s="213">
        <v>0</v>
      </c>
      <c r="P3779" s="124" t="s">
        <v>1315</v>
      </c>
    </row>
    <row r="3780" spans="1:16" ht="76.5">
      <c r="A3780" s="266">
        <v>25</v>
      </c>
      <c r="B3780" s="124"/>
      <c r="C3780" s="125" t="s">
        <v>694</v>
      </c>
      <c r="D3780" s="119">
        <v>43187</v>
      </c>
      <c r="E3780" s="120" t="s">
        <v>8335</v>
      </c>
      <c r="F3780" s="120" t="s">
        <v>1316</v>
      </c>
      <c r="G3780" s="120">
        <v>17130454</v>
      </c>
      <c r="H3780" s="124"/>
      <c r="I3780" s="128" t="s">
        <v>8336</v>
      </c>
      <c r="J3780" s="124"/>
      <c r="K3780" s="124"/>
      <c r="L3780" s="124"/>
      <c r="M3780" s="124"/>
      <c r="N3780" s="213">
        <v>53985.05</v>
      </c>
      <c r="O3780" s="213">
        <v>0</v>
      </c>
      <c r="P3780" s="124" t="s">
        <v>1315</v>
      </c>
    </row>
    <row r="3781" spans="1:16" ht="76.5">
      <c r="A3781" s="266">
        <v>25</v>
      </c>
      <c r="B3781" s="124"/>
      <c r="C3781" s="125" t="s">
        <v>694</v>
      </c>
      <c r="D3781" s="119">
        <v>43187</v>
      </c>
      <c r="E3781" s="120" t="s">
        <v>8337</v>
      </c>
      <c r="F3781" s="120" t="s">
        <v>1316</v>
      </c>
      <c r="G3781" s="120">
        <v>17130670</v>
      </c>
      <c r="H3781" s="124"/>
      <c r="I3781" s="128" t="s">
        <v>8338</v>
      </c>
      <c r="J3781" s="124"/>
      <c r="K3781" s="124"/>
      <c r="L3781" s="124"/>
      <c r="M3781" s="124"/>
      <c r="N3781" s="213">
        <v>485191.2</v>
      </c>
      <c r="O3781" s="213">
        <v>0</v>
      </c>
      <c r="P3781" s="124" t="s">
        <v>1315</v>
      </c>
    </row>
    <row r="3782" spans="1:16" ht="76.5">
      <c r="A3782" s="266">
        <v>513</v>
      </c>
      <c r="B3782" s="124"/>
      <c r="C3782" s="125" t="s">
        <v>201</v>
      </c>
      <c r="D3782" s="119">
        <v>43187</v>
      </c>
      <c r="E3782" s="120" t="s">
        <v>8339</v>
      </c>
      <c r="F3782" s="120" t="s">
        <v>11</v>
      </c>
      <c r="G3782" s="120">
        <v>917145</v>
      </c>
      <c r="H3782" s="124"/>
      <c r="I3782" s="128" t="s">
        <v>8340</v>
      </c>
      <c r="J3782" s="124"/>
      <c r="K3782" s="124"/>
      <c r="L3782" s="124"/>
      <c r="M3782" s="124"/>
      <c r="N3782" s="213">
        <v>8721.52</v>
      </c>
      <c r="O3782" s="213">
        <v>0</v>
      </c>
      <c r="P3782" s="124" t="s">
        <v>1315</v>
      </c>
    </row>
    <row r="3783" spans="1:16" ht="51">
      <c r="A3783" s="266">
        <v>117</v>
      </c>
      <c r="B3783" s="124"/>
      <c r="C3783" s="125" t="s">
        <v>722</v>
      </c>
      <c r="D3783" s="119">
        <v>43187</v>
      </c>
      <c r="E3783" s="120" t="s">
        <v>8341</v>
      </c>
      <c r="F3783" s="120" t="s">
        <v>11</v>
      </c>
      <c r="G3783" s="120">
        <v>917281</v>
      </c>
      <c r="H3783" s="124"/>
      <c r="I3783" s="128" t="s">
        <v>8342</v>
      </c>
      <c r="J3783" s="124"/>
      <c r="K3783" s="124"/>
      <c r="L3783" s="124"/>
      <c r="M3783" s="124"/>
      <c r="N3783" s="213">
        <v>50</v>
      </c>
      <c r="O3783" s="213">
        <v>0</v>
      </c>
      <c r="P3783" s="124" t="s">
        <v>1315</v>
      </c>
    </row>
    <row r="3784" spans="1:16" ht="63.75">
      <c r="A3784" s="266">
        <v>117</v>
      </c>
      <c r="B3784" s="124"/>
      <c r="C3784" s="125" t="s">
        <v>722</v>
      </c>
      <c r="D3784" s="119">
        <v>43187</v>
      </c>
      <c r="E3784" s="120" t="s">
        <v>8343</v>
      </c>
      <c r="F3784" s="120" t="s">
        <v>11</v>
      </c>
      <c r="G3784" s="120">
        <v>917287</v>
      </c>
      <c r="H3784" s="124"/>
      <c r="I3784" s="128" t="s">
        <v>8344</v>
      </c>
      <c r="J3784" s="124"/>
      <c r="K3784" s="124"/>
      <c r="L3784" s="124"/>
      <c r="M3784" s="124"/>
      <c r="N3784" s="213">
        <v>50</v>
      </c>
      <c r="O3784" s="213">
        <v>0</v>
      </c>
      <c r="P3784" s="124" t="s">
        <v>1315</v>
      </c>
    </row>
    <row r="3785" spans="1:16" ht="63.75">
      <c r="A3785" s="266">
        <v>378</v>
      </c>
      <c r="B3785" s="124"/>
      <c r="C3785" s="125" t="s">
        <v>1274</v>
      </c>
      <c r="D3785" s="119">
        <v>43187</v>
      </c>
      <c r="E3785" s="120" t="s">
        <v>8345</v>
      </c>
      <c r="F3785" s="120" t="s">
        <v>11</v>
      </c>
      <c r="G3785" s="120">
        <v>917293</v>
      </c>
      <c r="H3785" s="124"/>
      <c r="I3785" s="128" t="s">
        <v>8346</v>
      </c>
      <c r="J3785" s="124"/>
      <c r="K3785" s="124"/>
      <c r="L3785" s="124"/>
      <c r="M3785" s="124"/>
      <c r="N3785" s="213">
        <v>50</v>
      </c>
      <c r="O3785" s="213">
        <v>0</v>
      </c>
      <c r="P3785" s="124" t="s">
        <v>1315</v>
      </c>
    </row>
    <row r="3786" spans="1:16" ht="63.75">
      <c r="A3786" s="266">
        <v>10</v>
      </c>
      <c r="B3786" s="124"/>
      <c r="C3786" s="125" t="s">
        <v>690</v>
      </c>
      <c r="D3786" s="119">
        <v>43188</v>
      </c>
      <c r="E3786" s="120" t="s">
        <v>8347</v>
      </c>
      <c r="F3786" s="120" t="s">
        <v>6</v>
      </c>
      <c r="G3786" s="120">
        <v>699217</v>
      </c>
      <c r="H3786" s="124"/>
      <c r="I3786" s="128" t="s">
        <v>8348</v>
      </c>
      <c r="J3786" s="124"/>
      <c r="K3786" s="124"/>
      <c r="L3786" s="124"/>
      <c r="M3786" s="124"/>
      <c r="N3786" s="213">
        <v>0</v>
      </c>
      <c r="O3786" s="213">
        <v>6920.51</v>
      </c>
      <c r="P3786" s="124" t="s">
        <v>1315</v>
      </c>
    </row>
    <row r="3787" spans="1:16" ht="63.75">
      <c r="A3787" s="266">
        <v>41</v>
      </c>
      <c r="B3787" s="124"/>
      <c r="C3787" s="125" t="s">
        <v>697</v>
      </c>
      <c r="D3787" s="119">
        <v>43188</v>
      </c>
      <c r="E3787" s="120" t="s">
        <v>8349</v>
      </c>
      <c r="F3787" s="120" t="s">
        <v>6</v>
      </c>
      <c r="G3787" s="120">
        <v>917306</v>
      </c>
      <c r="H3787" s="124"/>
      <c r="I3787" s="128" t="s">
        <v>8350</v>
      </c>
      <c r="J3787" s="124"/>
      <c r="K3787" s="124"/>
      <c r="L3787" s="124"/>
      <c r="M3787" s="124"/>
      <c r="N3787" s="213">
        <v>0</v>
      </c>
      <c r="O3787" s="213">
        <v>29789.34</v>
      </c>
      <c r="P3787" s="124" t="s">
        <v>1315</v>
      </c>
    </row>
    <row r="3788" spans="1:16">
      <c r="A3788" s="266" t="s">
        <v>1371</v>
      </c>
      <c r="B3788" s="124"/>
      <c r="C3788" s="125" t="s">
        <v>1371</v>
      </c>
      <c r="D3788" s="119">
        <v>43188</v>
      </c>
      <c r="E3788" s="120" t="s">
        <v>8351</v>
      </c>
      <c r="F3788" s="120" t="s">
        <v>13</v>
      </c>
      <c r="G3788" s="120">
        <v>380887</v>
      </c>
      <c r="H3788" s="124"/>
      <c r="I3788" s="128" t="s">
        <v>1398</v>
      </c>
      <c r="J3788" s="124"/>
      <c r="K3788" s="124"/>
      <c r="L3788" s="124"/>
      <c r="M3788" s="124"/>
      <c r="N3788" s="213">
        <v>4813821.84</v>
      </c>
      <c r="O3788" s="213">
        <v>0</v>
      </c>
      <c r="P3788" s="124" t="s">
        <v>1315</v>
      </c>
    </row>
    <row r="3789" spans="1:16">
      <c r="A3789" s="266" t="s">
        <v>1371</v>
      </c>
      <c r="B3789" s="124"/>
      <c r="C3789" s="125" t="s">
        <v>1371</v>
      </c>
      <c r="D3789" s="119">
        <v>43188</v>
      </c>
      <c r="E3789" s="120" t="s">
        <v>8352</v>
      </c>
      <c r="F3789" s="120" t="s">
        <v>13</v>
      </c>
      <c r="G3789" s="120">
        <v>380889</v>
      </c>
      <c r="H3789" s="124"/>
      <c r="I3789" s="128" t="s">
        <v>1398</v>
      </c>
      <c r="J3789" s="124"/>
      <c r="K3789" s="124"/>
      <c r="L3789" s="124"/>
      <c r="M3789" s="124"/>
      <c r="N3789" s="213">
        <v>2120094.73</v>
      </c>
      <c r="O3789" s="213">
        <v>0</v>
      </c>
      <c r="P3789" s="124" t="s">
        <v>1315</v>
      </c>
    </row>
    <row r="3790" spans="1:16">
      <c r="A3790" s="266" t="s">
        <v>1371</v>
      </c>
      <c r="B3790" s="124"/>
      <c r="C3790" s="125" t="s">
        <v>1371</v>
      </c>
      <c r="D3790" s="119">
        <v>43188</v>
      </c>
      <c r="E3790" s="120" t="s">
        <v>8353</v>
      </c>
      <c r="F3790" s="120" t="s">
        <v>13</v>
      </c>
      <c r="G3790" s="120">
        <v>380891</v>
      </c>
      <c r="H3790" s="124"/>
      <c r="I3790" s="128" t="s">
        <v>1398</v>
      </c>
      <c r="J3790" s="124"/>
      <c r="K3790" s="124"/>
      <c r="L3790" s="124"/>
      <c r="M3790" s="124"/>
      <c r="N3790" s="213">
        <v>2551576.73</v>
      </c>
      <c r="O3790" s="213">
        <v>0</v>
      </c>
      <c r="P3790" s="124" t="s">
        <v>1315</v>
      </c>
    </row>
    <row r="3791" spans="1:16">
      <c r="A3791" s="266" t="s">
        <v>1371</v>
      </c>
      <c r="B3791" s="124"/>
      <c r="C3791" s="125" t="s">
        <v>1371</v>
      </c>
      <c r="D3791" s="119">
        <v>43188</v>
      </c>
      <c r="E3791" s="120" t="s">
        <v>8354</v>
      </c>
      <c r="F3791" s="120" t="s">
        <v>13</v>
      </c>
      <c r="G3791" s="120">
        <v>380893</v>
      </c>
      <c r="H3791" s="124"/>
      <c r="I3791" s="128" t="s">
        <v>1398</v>
      </c>
      <c r="J3791" s="124"/>
      <c r="K3791" s="124"/>
      <c r="L3791" s="124"/>
      <c r="M3791" s="124"/>
      <c r="N3791" s="213">
        <v>17819251.039999999</v>
      </c>
      <c r="O3791" s="213">
        <v>0</v>
      </c>
      <c r="P3791" s="124" t="s">
        <v>1315</v>
      </c>
    </row>
    <row r="3792" spans="1:16">
      <c r="A3792" s="266" t="s">
        <v>1371</v>
      </c>
      <c r="B3792" s="124"/>
      <c r="C3792" s="125" t="s">
        <v>1371</v>
      </c>
      <c r="D3792" s="119">
        <v>43188</v>
      </c>
      <c r="E3792" s="120" t="s">
        <v>8355</v>
      </c>
      <c r="F3792" s="120" t="s">
        <v>13</v>
      </c>
      <c r="G3792" s="120">
        <v>380895</v>
      </c>
      <c r="H3792" s="124"/>
      <c r="I3792" s="128" t="s">
        <v>1398</v>
      </c>
      <c r="J3792" s="124"/>
      <c r="K3792" s="124"/>
      <c r="L3792" s="124"/>
      <c r="M3792" s="124"/>
      <c r="N3792" s="213">
        <v>17471545.899999999</v>
      </c>
      <c r="O3792" s="213">
        <v>0</v>
      </c>
      <c r="P3792" s="124" t="s">
        <v>1315</v>
      </c>
    </row>
    <row r="3793" spans="1:16">
      <c r="A3793" s="266" t="s">
        <v>1371</v>
      </c>
      <c r="B3793" s="124"/>
      <c r="C3793" s="125" t="s">
        <v>1371</v>
      </c>
      <c r="D3793" s="119">
        <v>43188</v>
      </c>
      <c r="E3793" s="120" t="s">
        <v>8356</v>
      </c>
      <c r="F3793" s="120" t="s">
        <v>13</v>
      </c>
      <c r="G3793" s="120">
        <v>380897</v>
      </c>
      <c r="H3793" s="124"/>
      <c r="I3793" s="128" t="s">
        <v>1398</v>
      </c>
      <c r="J3793" s="124"/>
      <c r="K3793" s="124"/>
      <c r="L3793" s="124"/>
      <c r="M3793" s="124"/>
      <c r="N3793" s="213">
        <v>22404517.09</v>
      </c>
      <c r="O3793" s="213">
        <v>0</v>
      </c>
      <c r="P3793" s="124" t="s">
        <v>1315</v>
      </c>
    </row>
    <row r="3794" spans="1:16">
      <c r="A3794" s="266" t="s">
        <v>1371</v>
      </c>
      <c r="B3794" s="124"/>
      <c r="C3794" s="125" t="s">
        <v>1371</v>
      </c>
      <c r="D3794" s="119">
        <v>43188</v>
      </c>
      <c r="E3794" s="120" t="s">
        <v>8357</v>
      </c>
      <c r="F3794" s="120" t="s">
        <v>13</v>
      </c>
      <c r="G3794" s="120">
        <v>380899</v>
      </c>
      <c r="H3794" s="124"/>
      <c r="I3794" s="128" t="s">
        <v>1398</v>
      </c>
      <c r="J3794" s="124"/>
      <c r="K3794" s="124"/>
      <c r="L3794" s="124"/>
      <c r="M3794" s="124"/>
      <c r="N3794" s="213">
        <v>103700439.81999999</v>
      </c>
      <c r="O3794" s="213">
        <v>0</v>
      </c>
      <c r="P3794" s="124" t="s">
        <v>1315</v>
      </c>
    </row>
    <row r="3795" spans="1:16">
      <c r="A3795" s="266" t="s">
        <v>1371</v>
      </c>
      <c r="B3795" s="124"/>
      <c r="C3795" s="125" t="s">
        <v>1371</v>
      </c>
      <c r="D3795" s="119">
        <v>43188</v>
      </c>
      <c r="E3795" s="120" t="s">
        <v>8358</v>
      </c>
      <c r="F3795" s="120" t="s">
        <v>13</v>
      </c>
      <c r="G3795" s="120">
        <v>380901</v>
      </c>
      <c r="H3795" s="124"/>
      <c r="I3795" s="128" t="s">
        <v>1398</v>
      </c>
      <c r="J3795" s="124"/>
      <c r="K3795" s="124"/>
      <c r="L3795" s="124"/>
      <c r="M3795" s="124"/>
      <c r="N3795" s="213">
        <v>44570389.729999997</v>
      </c>
      <c r="O3795" s="213">
        <v>0</v>
      </c>
      <c r="P3795" s="124" t="s">
        <v>1315</v>
      </c>
    </row>
    <row r="3796" spans="1:16">
      <c r="A3796" s="266" t="s">
        <v>1371</v>
      </c>
      <c r="B3796" s="124"/>
      <c r="C3796" s="125" t="s">
        <v>1371</v>
      </c>
      <c r="D3796" s="119">
        <v>43188</v>
      </c>
      <c r="E3796" s="120" t="s">
        <v>8359</v>
      </c>
      <c r="F3796" s="120" t="s">
        <v>13</v>
      </c>
      <c r="G3796" s="120">
        <v>380903</v>
      </c>
      <c r="H3796" s="124"/>
      <c r="I3796" s="128" t="s">
        <v>1398</v>
      </c>
      <c r="J3796" s="124"/>
      <c r="K3796" s="124"/>
      <c r="L3796" s="124"/>
      <c r="M3796" s="124"/>
      <c r="N3796" s="213">
        <v>7658703.9000000004</v>
      </c>
      <c r="O3796" s="213">
        <v>0</v>
      </c>
      <c r="P3796" s="124" t="s">
        <v>1315</v>
      </c>
    </row>
    <row r="3797" spans="1:16">
      <c r="A3797" s="266" t="s">
        <v>1371</v>
      </c>
      <c r="B3797" s="124"/>
      <c r="C3797" s="125" t="s">
        <v>1371</v>
      </c>
      <c r="D3797" s="119">
        <v>43188</v>
      </c>
      <c r="E3797" s="120" t="s">
        <v>8360</v>
      </c>
      <c r="F3797" s="120" t="s">
        <v>13</v>
      </c>
      <c r="G3797" s="120">
        <v>380905</v>
      </c>
      <c r="H3797" s="124"/>
      <c r="I3797" s="128" t="s">
        <v>1398</v>
      </c>
      <c r="J3797" s="124"/>
      <c r="K3797" s="124"/>
      <c r="L3797" s="124"/>
      <c r="M3797" s="124"/>
      <c r="N3797" s="213">
        <v>15945.25</v>
      </c>
      <c r="O3797" s="213">
        <v>0</v>
      </c>
      <c r="P3797" s="124" t="s">
        <v>1315</v>
      </c>
    </row>
    <row r="3798" spans="1:16">
      <c r="A3798" s="266" t="s">
        <v>1371</v>
      </c>
      <c r="B3798" s="124"/>
      <c r="C3798" s="125" t="s">
        <v>1371</v>
      </c>
      <c r="D3798" s="119">
        <v>43188</v>
      </c>
      <c r="E3798" s="120" t="s">
        <v>8361</v>
      </c>
      <c r="F3798" s="120" t="s">
        <v>13</v>
      </c>
      <c r="G3798" s="120">
        <v>380907</v>
      </c>
      <c r="H3798" s="124"/>
      <c r="I3798" s="128" t="s">
        <v>1398</v>
      </c>
      <c r="J3798" s="124"/>
      <c r="K3798" s="124"/>
      <c r="L3798" s="124"/>
      <c r="M3798" s="124"/>
      <c r="N3798" s="213">
        <v>1098.1500000000001</v>
      </c>
      <c r="O3798" s="213">
        <v>0</v>
      </c>
      <c r="P3798" s="124" t="s">
        <v>1315</v>
      </c>
    </row>
    <row r="3799" spans="1:16">
      <c r="A3799" s="266" t="s">
        <v>1371</v>
      </c>
      <c r="B3799" s="124"/>
      <c r="C3799" s="125" t="s">
        <v>1371</v>
      </c>
      <c r="D3799" s="119">
        <v>43188</v>
      </c>
      <c r="E3799" s="120" t="s">
        <v>8362</v>
      </c>
      <c r="F3799" s="120" t="s">
        <v>13</v>
      </c>
      <c r="G3799" s="120">
        <v>380909</v>
      </c>
      <c r="H3799" s="124"/>
      <c r="I3799" s="128" t="s">
        <v>1398</v>
      </c>
      <c r="J3799" s="124"/>
      <c r="K3799" s="124"/>
      <c r="L3799" s="124"/>
      <c r="M3799" s="124"/>
      <c r="N3799" s="213">
        <v>15566.3</v>
      </c>
      <c r="O3799" s="213">
        <v>0</v>
      </c>
      <c r="P3799" s="124" t="s">
        <v>1315</v>
      </c>
    </row>
    <row r="3800" spans="1:16">
      <c r="A3800" s="266" t="s">
        <v>1371</v>
      </c>
      <c r="B3800" s="124"/>
      <c r="C3800" s="125" t="s">
        <v>1371</v>
      </c>
      <c r="D3800" s="119">
        <v>43188</v>
      </c>
      <c r="E3800" s="120" t="s">
        <v>8363</v>
      </c>
      <c r="F3800" s="120" t="s">
        <v>13</v>
      </c>
      <c r="G3800" s="120">
        <v>380911</v>
      </c>
      <c r="H3800" s="124"/>
      <c r="I3800" s="128" t="s">
        <v>1398</v>
      </c>
      <c r="J3800" s="124"/>
      <c r="K3800" s="124"/>
      <c r="L3800" s="124"/>
      <c r="M3800" s="124"/>
      <c r="N3800" s="213">
        <v>15566.3</v>
      </c>
      <c r="O3800" s="213">
        <v>0</v>
      </c>
      <c r="P3800" s="124" t="s">
        <v>1315</v>
      </c>
    </row>
    <row r="3801" spans="1:16">
      <c r="A3801" s="266" t="s">
        <v>1371</v>
      </c>
      <c r="B3801" s="124"/>
      <c r="C3801" s="125" t="s">
        <v>1371</v>
      </c>
      <c r="D3801" s="119">
        <v>43188</v>
      </c>
      <c r="E3801" s="120" t="s">
        <v>8364</v>
      </c>
      <c r="F3801" s="120" t="s">
        <v>13</v>
      </c>
      <c r="G3801" s="120">
        <v>380913</v>
      </c>
      <c r="H3801" s="124"/>
      <c r="I3801" s="128" t="s">
        <v>1398</v>
      </c>
      <c r="J3801" s="124"/>
      <c r="K3801" s="124"/>
      <c r="L3801" s="124"/>
      <c r="M3801" s="124"/>
      <c r="N3801" s="213">
        <v>15566.3</v>
      </c>
      <c r="O3801" s="213">
        <v>0</v>
      </c>
      <c r="P3801" s="124" t="s">
        <v>1315</v>
      </c>
    </row>
    <row r="3802" spans="1:16">
      <c r="A3802" s="266" t="s">
        <v>1371</v>
      </c>
      <c r="B3802" s="124"/>
      <c r="C3802" s="125" t="s">
        <v>1371</v>
      </c>
      <c r="D3802" s="119">
        <v>43188</v>
      </c>
      <c r="E3802" s="120" t="s">
        <v>8365</v>
      </c>
      <c r="F3802" s="120" t="s">
        <v>13</v>
      </c>
      <c r="G3802" s="120">
        <v>380915</v>
      </c>
      <c r="H3802" s="124"/>
      <c r="I3802" s="128" t="s">
        <v>1398</v>
      </c>
      <c r="J3802" s="124"/>
      <c r="K3802" s="124"/>
      <c r="L3802" s="124"/>
      <c r="M3802" s="124"/>
      <c r="N3802" s="213">
        <v>15566.3</v>
      </c>
      <c r="O3802" s="213">
        <v>0</v>
      </c>
      <c r="P3802" s="124" t="s">
        <v>1315</v>
      </c>
    </row>
    <row r="3803" spans="1:16">
      <c r="A3803" s="266" t="s">
        <v>1371</v>
      </c>
      <c r="B3803" s="124"/>
      <c r="C3803" s="125" t="s">
        <v>1371</v>
      </c>
      <c r="D3803" s="119">
        <v>43188</v>
      </c>
      <c r="E3803" s="120" t="s">
        <v>8366</v>
      </c>
      <c r="F3803" s="120" t="s">
        <v>13</v>
      </c>
      <c r="G3803" s="120">
        <v>380917</v>
      </c>
      <c r="H3803" s="124"/>
      <c r="I3803" s="128" t="s">
        <v>1398</v>
      </c>
      <c r="J3803" s="124"/>
      <c r="K3803" s="124"/>
      <c r="L3803" s="124"/>
      <c r="M3803" s="124"/>
      <c r="N3803" s="213">
        <v>297135.96000000002</v>
      </c>
      <c r="O3803" s="213">
        <v>0</v>
      </c>
      <c r="P3803" s="124" t="s">
        <v>1315</v>
      </c>
    </row>
    <row r="3804" spans="1:16">
      <c r="A3804" s="266" t="s">
        <v>1371</v>
      </c>
      <c r="B3804" s="124"/>
      <c r="C3804" s="125" t="s">
        <v>1371</v>
      </c>
      <c r="D3804" s="119">
        <v>43188</v>
      </c>
      <c r="E3804" s="120" t="s">
        <v>8367</v>
      </c>
      <c r="F3804" s="120" t="s">
        <v>13</v>
      </c>
      <c r="G3804" s="120">
        <v>380919</v>
      </c>
      <c r="H3804" s="124"/>
      <c r="I3804" s="128" t="s">
        <v>1398</v>
      </c>
      <c r="J3804" s="124"/>
      <c r="K3804" s="124"/>
      <c r="L3804" s="124"/>
      <c r="M3804" s="124"/>
      <c r="N3804" s="213">
        <v>3726.63</v>
      </c>
      <c r="O3804" s="213">
        <v>0</v>
      </c>
      <c r="P3804" s="124" t="s">
        <v>1315</v>
      </c>
    </row>
    <row r="3805" spans="1:16">
      <c r="A3805" s="266" t="s">
        <v>1371</v>
      </c>
      <c r="B3805" s="124"/>
      <c r="C3805" s="125" t="s">
        <v>1371</v>
      </c>
      <c r="D3805" s="119">
        <v>43188</v>
      </c>
      <c r="E3805" s="120" t="s">
        <v>8368</v>
      </c>
      <c r="F3805" s="120" t="s">
        <v>13</v>
      </c>
      <c r="G3805" s="120">
        <v>380921</v>
      </c>
      <c r="H3805" s="124"/>
      <c r="I3805" s="128" t="s">
        <v>1398</v>
      </c>
      <c r="J3805" s="124"/>
      <c r="K3805" s="124"/>
      <c r="L3805" s="124"/>
      <c r="M3805" s="124"/>
      <c r="N3805" s="213">
        <v>388.14</v>
      </c>
      <c r="O3805" s="213">
        <v>0</v>
      </c>
      <c r="P3805" s="124" t="s">
        <v>1315</v>
      </c>
    </row>
    <row r="3806" spans="1:16">
      <c r="A3806" s="266" t="s">
        <v>1371</v>
      </c>
      <c r="B3806" s="124"/>
      <c r="C3806" s="125" t="s">
        <v>1371</v>
      </c>
      <c r="D3806" s="119">
        <v>43188</v>
      </c>
      <c r="E3806" s="120" t="s">
        <v>8369</v>
      </c>
      <c r="F3806" s="120" t="s">
        <v>13</v>
      </c>
      <c r="G3806" s="120">
        <v>380758</v>
      </c>
      <c r="H3806" s="124"/>
      <c r="I3806" s="128" t="s">
        <v>1398</v>
      </c>
      <c r="J3806" s="124"/>
      <c r="K3806" s="124"/>
      <c r="L3806" s="124"/>
      <c r="M3806" s="124"/>
      <c r="N3806" s="213">
        <v>14921395.369999999</v>
      </c>
      <c r="O3806" s="213">
        <v>0</v>
      </c>
      <c r="P3806" s="124" t="s">
        <v>1315</v>
      </c>
    </row>
    <row r="3807" spans="1:16">
      <c r="A3807" s="266" t="s">
        <v>1371</v>
      </c>
      <c r="B3807" s="124"/>
      <c r="C3807" s="125" t="s">
        <v>1371</v>
      </c>
      <c r="D3807" s="119">
        <v>43188</v>
      </c>
      <c r="E3807" s="120" t="s">
        <v>8370</v>
      </c>
      <c r="F3807" s="120" t="s">
        <v>13</v>
      </c>
      <c r="G3807" s="120">
        <v>380760</v>
      </c>
      <c r="H3807" s="124"/>
      <c r="I3807" s="128" t="s">
        <v>1398</v>
      </c>
      <c r="J3807" s="124"/>
      <c r="K3807" s="124"/>
      <c r="L3807" s="124"/>
      <c r="M3807" s="124"/>
      <c r="N3807" s="213">
        <v>2745249.62</v>
      </c>
      <c r="O3807" s="213">
        <v>0</v>
      </c>
      <c r="P3807" s="124" t="s">
        <v>1315</v>
      </c>
    </row>
    <row r="3808" spans="1:16">
      <c r="A3808" s="266" t="s">
        <v>1371</v>
      </c>
      <c r="B3808" s="124"/>
      <c r="C3808" s="125" t="s">
        <v>1371</v>
      </c>
      <c r="D3808" s="119">
        <v>43188</v>
      </c>
      <c r="E3808" s="120" t="s">
        <v>8371</v>
      </c>
      <c r="F3808" s="120" t="s">
        <v>13</v>
      </c>
      <c r="G3808" s="120">
        <v>380762</v>
      </c>
      <c r="H3808" s="124"/>
      <c r="I3808" s="128" t="s">
        <v>1398</v>
      </c>
      <c r="J3808" s="124"/>
      <c r="K3808" s="124"/>
      <c r="L3808" s="124"/>
      <c r="M3808" s="124"/>
      <c r="N3808" s="213">
        <v>164726.71</v>
      </c>
      <c r="O3808" s="213">
        <v>0</v>
      </c>
      <c r="P3808" s="124" t="s">
        <v>1315</v>
      </c>
    </row>
    <row r="3809" spans="1:16">
      <c r="A3809" s="266" t="s">
        <v>1371</v>
      </c>
      <c r="B3809" s="124"/>
      <c r="C3809" s="125" t="s">
        <v>1371</v>
      </c>
      <c r="D3809" s="119">
        <v>43188</v>
      </c>
      <c r="E3809" s="120" t="s">
        <v>8372</v>
      </c>
      <c r="F3809" s="120" t="s">
        <v>13</v>
      </c>
      <c r="G3809" s="120">
        <v>380764</v>
      </c>
      <c r="H3809" s="124"/>
      <c r="I3809" s="128" t="s">
        <v>1398</v>
      </c>
      <c r="J3809" s="124"/>
      <c r="K3809" s="124"/>
      <c r="L3809" s="124"/>
      <c r="M3809" s="124"/>
      <c r="N3809" s="213">
        <v>4344229.32</v>
      </c>
      <c r="O3809" s="213">
        <v>0</v>
      </c>
      <c r="P3809" s="124" t="s">
        <v>1315</v>
      </c>
    </row>
    <row r="3810" spans="1:16">
      <c r="A3810" s="266" t="s">
        <v>1371</v>
      </c>
      <c r="B3810" s="124"/>
      <c r="C3810" s="125" t="s">
        <v>1371</v>
      </c>
      <c r="D3810" s="119">
        <v>43188</v>
      </c>
      <c r="E3810" s="120" t="s">
        <v>8373</v>
      </c>
      <c r="F3810" s="120" t="s">
        <v>13</v>
      </c>
      <c r="G3810" s="120">
        <v>380766</v>
      </c>
      <c r="H3810" s="124"/>
      <c r="I3810" s="128" t="s">
        <v>1398</v>
      </c>
      <c r="J3810" s="124"/>
      <c r="K3810" s="124"/>
      <c r="L3810" s="124"/>
      <c r="M3810" s="124"/>
      <c r="N3810" s="213">
        <v>1237134.8700000001</v>
      </c>
      <c r="O3810" s="213">
        <v>0</v>
      </c>
      <c r="P3810" s="124" t="s">
        <v>1315</v>
      </c>
    </row>
    <row r="3811" spans="1:16">
      <c r="A3811" s="266" t="s">
        <v>1371</v>
      </c>
      <c r="B3811" s="124"/>
      <c r="C3811" s="125" t="s">
        <v>1371</v>
      </c>
      <c r="D3811" s="119">
        <v>43188</v>
      </c>
      <c r="E3811" s="120" t="s">
        <v>8374</v>
      </c>
      <c r="F3811" s="120" t="s">
        <v>13</v>
      </c>
      <c r="G3811" s="120">
        <v>380768</v>
      </c>
      <c r="H3811" s="124"/>
      <c r="I3811" s="128" t="s">
        <v>1398</v>
      </c>
      <c r="J3811" s="124"/>
      <c r="K3811" s="124"/>
      <c r="L3811" s="124"/>
      <c r="M3811" s="124"/>
      <c r="N3811" s="213">
        <v>383264.22</v>
      </c>
      <c r="O3811" s="213">
        <v>0</v>
      </c>
      <c r="P3811" s="124" t="s">
        <v>1315</v>
      </c>
    </row>
    <row r="3812" spans="1:16">
      <c r="A3812" s="266" t="s">
        <v>1371</v>
      </c>
      <c r="B3812" s="124"/>
      <c r="C3812" s="125" t="s">
        <v>1371</v>
      </c>
      <c r="D3812" s="119">
        <v>43188</v>
      </c>
      <c r="E3812" s="120" t="s">
        <v>8375</v>
      </c>
      <c r="F3812" s="120" t="s">
        <v>13</v>
      </c>
      <c r="G3812" s="120">
        <v>380770</v>
      </c>
      <c r="H3812" s="124"/>
      <c r="I3812" s="128" t="s">
        <v>1398</v>
      </c>
      <c r="J3812" s="124"/>
      <c r="K3812" s="124"/>
      <c r="L3812" s="124"/>
      <c r="M3812" s="124"/>
      <c r="N3812" s="213">
        <v>10107573.529999999</v>
      </c>
      <c r="O3812" s="213">
        <v>0</v>
      </c>
      <c r="P3812" s="124" t="s">
        <v>1315</v>
      </c>
    </row>
    <row r="3813" spans="1:16">
      <c r="A3813" s="266" t="s">
        <v>1371</v>
      </c>
      <c r="B3813" s="124"/>
      <c r="C3813" s="125" t="s">
        <v>1371</v>
      </c>
      <c r="D3813" s="119">
        <v>43188</v>
      </c>
      <c r="E3813" s="120" t="s">
        <v>8376</v>
      </c>
      <c r="F3813" s="120" t="s">
        <v>13</v>
      </c>
      <c r="G3813" s="120">
        <v>380772</v>
      </c>
      <c r="H3813" s="124"/>
      <c r="I3813" s="128" t="s">
        <v>1398</v>
      </c>
      <c r="J3813" s="124"/>
      <c r="K3813" s="124"/>
      <c r="L3813" s="124"/>
      <c r="M3813" s="124"/>
      <c r="N3813" s="213">
        <v>193672.89</v>
      </c>
      <c r="O3813" s="213">
        <v>0</v>
      </c>
      <c r="P3813" s="124" t="s">
        <v>1315</v>
      </c>
    </row>
    <row r="3814" spans="1:16">
      <c r="A3814" s="266" t="s">
        <v>1371</v>
      </c>
      <c r="B3814" s="124"/>
      <c r="C3814" s="125" t="s">
        <v>1371</v>
      </c>
      <c r="D3814" s="119">
        <v>43188</v>
      </c>
      <c r="E3814" s="120" t="s">
        <v>8377</v>
      </c>
      <c r="F3814" s="120" t="s">
        <v>13</v>
      </c>
      <c r="G3814" s="120">
        <v>380774</v>
      </c>
      <c r="H3814" s="124"/>
      <c r="I3814" s="128" t="s">
        <v>1398</v>
      </c>
      <c r="J3814" s="124"/>
      <c r="K3814" s="124"/>
      <c r="L3814" s="124"/>
      <c r="M3814" s="124"/>
      <c r="N3814" s="213">
        <v>753282.13</v>
      </c>
      <c r="O3814" s="213">
        <v>0</v>
      </c>
      <c r="P3814" s="124" t="s">
        <v>1315</v>
      </c>
    </row>
    <row r="3815" spans="1:16">
      <c r="A3815" s="266" t="s">
        <v>1371</v>
      </c>
      <c r="B3815" s="124"/>
      <c r="C3815" s="125" t="s">
        <v>1371</v>
      </c>
      <c r="D3815" s="119">
        <v>43188</v>
      </c>
      <c r="E3815" s="120" t="s">
        <v>8378</v>
      </c>
      <c r="F3815" s="120" t="s">
        <v>13</v>
      </c>
      <c r="G3815" s="120">
        <v>380776</v>
      </c>
      <c r="H3815" s="124"/>
      <c r="I3815" s="128" t="s">
        <v>1398</v>
      </c>
      <c r="J3815" s="124"/>
      <c r="K3815" s="124"/>
      <c r="L3815" s="124"/>
      <c r="M3815" s="124"/>
      <c r="N3815" s="213">
        <v>2068977.85</v>
      </c>
      <c r="O3815" s="213">
        <v>0</v>
      </c>
      <c r="P3815" s="124" t="s">
        <v>1315</v>
      </c>
    </row>
    <row r="3816" spans="1:16">
      <c r="A3816" s="266" t="s">
        <v>1371</v>
      </c>
      <c r="B3816" s="124"/>
      <c r="C3816" s="125" t="s">
        <v>1371</v>
      </c>
      <c r="D3816" s="119">
        <v>43188</v>
      </c>
      <c r="E3816" s="120" t="s">
        <v>8379</v>
      </c>
      <c r="F3816" s="120" t="s">
        <v>13</v>
      </c>
      <c r="G3816" s="120">
        <v>380778</v>
      </c>
      <c r="H3816" s="124"/>
      <c r="I3816" s="128" t="s">
        <v>1398</v>
      </c>
      <c r="J3816" s="124"/>
      <c r="K3816" s="124"/>
      <c r="L3816" s="124"/>
      <c r="M3816" s="124"/>
      <c r="N3816" s="213">
        <v>1752636.43</v>
      </c>
      <c r="O3816" s="213">
        <v>0</v>
      </c>
      <c r="P3816" s="124" t="s">
        <v>1315</v>
      </c>
    </row>
    <row r="3817" spans="1:16">
      <c r="A3817" s="266" t="s">
        <v>1371</v>
      </c>
      <c r="B3817" s="124"/>
      <c r="C3817" s="125" t="s">
        <v>1371</v>
      </c>
      <c r="D3817" s="119">
        <v>43188</v>
      </c>
      <c r="E3817" s="120" t="s">
        <v>8380</v>
      </c>
      <c r="F3817" s="120" t="s">
        <v>13</v>
      </c>
      <c r="G3817" s="120">
        <v>380780</v>
      </c>
      <c r="H3817" s="124"/>
      <c r="I3817" s="128" t="s">
        <v>1398</v>
      </c>
      <c r="J3817" s="124"/>
      <c r="K3817" s="124"/>
      <c r="L3817" s="124"/>
      <c r="M3817" s="124"/>
      <c r="N3817" s="213">
        <v>11523459.08</v>
      </c>
      <c r="O3817" s="213">
        <v>0</v>
      </c>
      <c r="P3817" s="124" t="s">
        <v>1315</v>
      </c>
    </row>
    <row r="3818" spans="1:16">
      <c r="A3818" s="266" t="s">
        <v>1371</v>
      </c>
      <c r="B3818" s="124"/>
      <c r="C3818" s="125" t="s">
        <v>1371</v>
      </c>
      <c r="D3818" s="119">
        <v>43188</v>
      </c>
      <c r="E3818" s="120" t="s">
        <v>8381</v>
      </c>
      <c r="F3818" s="120" t="s">
        <v>13</v>
      </c>
      <c r="G3818" s="120">
        <v>380782</v>
      </c>
      <c r="H3818" s="124"/>
      <c r="I3818" s="128" t="s">
        <v>1398</v>
      </c>
      <c r="J3818" s="124"/>
      <c r="K3818" s="124"/>
      <c r="L3818" s="124"/>
      <c r="M3818" s="124"/>
      <c r="N3818" s="213">
        <v>885650.63</v>
      </c>
      <c r="O3818" s="213">
        <v>0</v>
      </c>
      <c r="P3818" s="124" t="s">
        <v>1315</v>
      </c>
    </row>
    <row r="3819" spans="1:16">
      <c r="A3819" s="266" t="s">
        <v>1371</v>
      </c>
      <c r="B3819" s="124"/>
      <c r="C3819" s="125" t="s">
        <v>1371</v>
      </c>
      <c r="D3819" s="119">
        <v>43188</v>
      </c>
      <c r="E3819" s="120" t="s">
        <v>8382</v>
      </c>
      <c r="F3819" s="120" t="s">
        <v>13</v>
      </c>
      <c r="G3819" s="120">
        <v>380784</v>
      </c>
      <c r="H3819" s="124"/>
      <c r="I3819" s="128" t="s">
        <v>1398</v>
      </c>
      <c r="J3819" s="124"/>
      <c r="K3819" s="124"/>
      <c r="L3819" s="124"/>
      <c r="M3819" s="124"/>
      <c r="N3819" s="213">
        <v>8629061.6699999999</v>
      </c>
      <c r="O3819" s="213">
        <v>0</v>
      </c>
      <c r="P3819" s="124" t="s">
        <v>1315</v>
      </c>
    </row>
    <row r="3820" spans="1:16">
      <c r="A3820" s="266" t="s">
        <v>1371</v>
      </c>
      <c r="B3820" s="124"/>
      <c r="C3820" s="125" t="s">
        <v>1371</v>
      </c>
      <c r="D3820" s="119">
        <v>43188</v>
      </c>
      <c r="E3820" s="120" t="s">
        <v>8383</v>
      </c>
      <c r="F3820" s="120" t="s">
        <v>13</v>
      </c>
      <c r="G3820" s="120">
        <v>380786</v>
      </c>
      <c r="H3820" s="124"/>
      <c r="I3820" s="128" t="s">
        <v>1398</v>
      </c>
      <c r="J3820" s="124"/>
      <c r="K3820" s="124"/>
      <c r="L3820" s="124"/>
      <c r="M3820" s="124"/>
      <c r="N3820" s="213">
        <v>10544.44</v>
      </c>
      <c r="O3820" s="213">
        <v>0</v>
      </c>
      <c r="P3820" s="124" t="s">
        <v>1315</v>
      </c>
    </row>
    <row r="3821" spans="1:16">
      <c r="A3821" s="266" t="s">
        <v>1371</v>
      </c>
      <c r="B3821" s="124"/>
      <c r="C3821" s="125" t="s">
        <v>1371</v>
      </c>
      <c r="D3821" s="119">
        <v>43188</v>
      </c>
      <c r="E3821" s="120" t="s">
        <v>8384</v>
      </c>
      <c r="F3821" s="120" t="s">
        <v>13</v>
      </c>
      <c r="G3821" s="120">
        <v>380788</v>
      </c>
      <c r="H3821" s="124"/>
      <c r="I3821" s="128" t="s">
        <v>1398</v>
      </c>
      <c r="J3821" s="124"/>
      <c r="K3821" s="124"/>
      <c r="L3821" s="124"/>
      <c r="M3821" s="124"/>
      <c r="N3821" s="213">
        <v>3544.77</v>
      </c>
      <c r="O3821" s="213">
        <v>0</v>
      </c>
      <c r="P3821" s="124" t="s">
        <v>1315</v>
      </c>
    </row>
    <row r="3822" spans="1:16">
      <c r="A3822" s="266" t="s">
        <v>1371</v>
      </c>
      <c r="B3822" s="124"/>
      <c r="C3822" s="125" t="s">
        <v>1371</v>
      </c>
      <c r="D3822" s="119">
        <v>43188</v>
      </c>
      <c r="E3822" s="120" t="s">
        <v>8385</v>
      </c>
      <c r="F3822" s="120" t="s">
        <v>13</v>
      </c>
      <c r="G3822" s="120">
        <v>380790</v>
      </c>
      <c r="H3822" s="124"/>
      <c r="I3822" s="128" t="s">
        <v>1398</v>
      </c>
      <c r="J3822" s="124"/>
      <c r="K3822" s="124"/>
      <c r="L3822" s="124"/>
      <c r="M3822" s="124"/>
      <c r="N3822" s="213">
        <v>15566.3</v>
      </c>
      <c r="O3822" s="213">
        <v>0</v>
      </c>
      <c r="P3822" s="124" t="s">
        <v>1315</v>
      </c>
    </row>
    <row r="3823" spans="1:16">
      <c r="A3823" s="266" t="s">
        <v>1371</v>
      </c>
      <c r="B3823" s="124"/>
      <c r="C3823" s="125" t="s">
        <v>1371</v>
      </c>
      <c r="D3823" s="119">
        <v>43188</v>
      </c>
      <c r="E3823" s="120" t="s">
        <v>8386</v>
      </c>
      <c r="F3823" s="120" t="s">
        <v>13</v>
      </c>
      <c r="G3823" s="120">
        <v>380792</v>
      </c>
      <c r="H3823" s="124"/>
      <c r="I3823" s="128" t="s">
        <v>1398</v>
      </c>
      <c r="J3823" s="124"/>
      <c r="K3823" s="124"/>
      <c r="L3823" s="124"/>
      <c r="M3823" s="124"/>
      <c r="N3823" s="213">
        <v>5635.42</v>
      </c>
      <c r="O3823" s="213">
        <v>0</v>
      </c>
      <c r="P3823" s="124" t="s">
        <v>1315</v>
      </c>
    </row>
    <row r="3824" spans="1:16">
      <c r="A3824" s="266" t="s">
        <v>1371</v>
      </c>
      <c r="B3824" s="124"/>
      <c r="C3824" s="125" t="s">
        <v>1371</v>
      </c>
      <c r="D3824" s="119">
        <v>43188</v>
      </c>
      <c r="E3824" s="120" t="s">
        <v>8387</v>
      </c>
      <c r="F3824" s="120" t="s">
        <v>13</v>
      </c>
      <c r="G3824" s="120">
        <v>380794</v>
      </c>
      <c r="H3824" s="124"/>
      <c r="I3824" s="128" t="s">
        <v>1398</v>
      </c>
      <c r="J3824" s="124"/>
      <c r="K3824" s="124"/>
      <c r="L3824" s="124"/>
      <c r="M3824" s="124"/>
      <c r="N3824" s="213">
        <v>1252.8399999999999</v>
      </c>
      <c r="O3824" s="213">
        <v>0</v>
      </c>
      <c r="P3824" s="124" t="s">
        <v>1315</v>
      </c>
    </row>
    <row r="3825" spans="1:16">
      <c r="A3825" s="266" t="s">
        <v>1371</v>
      </c>
      <c r="B3825" s="124"/>
      <c r="C3825" s="125" t="s">
        <v>1371</v>
      </c>
      <c r="D3825" s="119">
        <v>43188</v>
      </c>
      <c r="E3825" s="120" t="s">
        <v>8388</v>
      </c>
      <c r="F3825" s="120" t="s">
        <v>13</v>
      </c>
      <c r="G3825" s="120">
        <v>380796</v>
      </c>
      <c r="H3825" s="124"/>
      <c r="I3825" s="128" t="s">
        <v>1398</v>
      </c>
      <c r="J3825" s="124"/>
      <c r="K3825" s="124"/>
      <c r="L3825" s="124"/>
      <c r="M3825" s="124"/>
      <c r="N3825" s="213">
        <v>5501.51</v>
      </c>
      <c r="O3825" s="213">
        <v>0</v>
      </c>
      <c r="P3825" s="124" t="s">
        <v>1315</v>
      </c>
    </row>
    <row r="3826" spans="1:16">
      <c r="A3826" s="266" t="s">
        <v>1371</v>
      </c>
      <c r="B3826" s="124"/>
      <c r="C3826" s="125" t="s">
        <v>1371</v>
      </c>
      <c r="D3826" s="119">
        <v>43188</v>
      </c>
      <c r="E3826" s="120" t="s">
        <v>8389</v>
      </c>
      <c r="F3826" s="120" t="s">
        <v>13</v>
      </c>
      <c r="G3826" s="120">
        <v>380798</v>
      </c>
      <c r="H3826" s="124"/>
      <c r="I3826" s="128" t="s">
        <v>1398</v>
      </c>
      <c r="J3826" s="124"/>
      <c r="K3826" s="124"/>
      <c r="L3826" s="124"/>
      <c r="M3826" s="124"/>
      <c r="N3826" s="213">
        <v>5501.51</v>
      </c>
      <c r="O3826" s="213">
        <v>0</v>
      </c>
      <c r="P3826" s="124" t="s">
        <v>1315</v>
      </c>
    </row>
    <row r="3827" spans="1:16">
      <c r="A3827" s="266" t="s">
        <v>1371</v>
      </c>
      <c r="B3827" s="124"/>
      <c r="C3827" s="125" t="s">
        <v>1371</v>
      </c>
      <c r="D3827" s="119">
        <v>43188</v>
      </c>
      <c r="E3827" s="120" t="s">
        <v>8390</v>
      </c>
      <c r="F3827" s="120" t="s">
        <v>13</v>
      </c>
      <c r="G3827" s="120">
        <v>380800</v>
      </c>
      <c r="H3827" s="124"/>
      <c r="I3827" s="128" t="s">
        <v>1398</v>
      </c>
      <c r="J3827" s="124"/>
      <c r="K3827" s="124"/>
      <c r="L3827" s="124"/>
      <c r="M3827" s="124"/>
      <c r="N3827" s="213">
        <v>5501.51</v>
      </c>
      <c r="O3827" s="213">
        <v>0</v>
      </c>
      <c r="P3827" s="124" t="s">
        <v>1315</v>
      </c>
    </row>
    <row r="3828" spans="1:16">
      <c r="A3828" s="266" t="s">
        <v>1371</v>
      </c>
      <c r="B3828" s="124"/>
      <c r="C3828" s="125" t="s">
        <v>1371</v>
      </c>
      <c r="D3828" s="119">
        <v>43188</v>
      </c>
      <c r="E3828" s="120" t="s">
        <v>8391</v>
      </c>
      <c r="F3828" s="120" t="s">
        <v>13</v>
      </c>
      <c r="G3828" s="120">
        <v>380802</v>
      </c>
      <c r="H3828" s="124"/>
      <c r="I3828" s="128" t="s">
        <v>1398</v>
      </c>
      <c r="J3828" s="124"/>
      <c r="K3828" s="124"/>
      <c r="L3828" s="124"/>
      <c r="M3828" s="124"/>
      <c r="N3828" s="213">
        <v>5501.51</v>
      </c>
      <c r="O3828" s="213">
        <v>0</v>
      </c>
      <c r="P3828" s="124" t="s">
        <v>1315</v>
      </c>
    </row>
    <row r="3829" spans="1:16">
      <c r="A3829" s="266" t="s">
        <v>1371</v>
      </c>
      <c r="B3829" s="124"/>
      <c r="C3829" s="125" t="s">
        <v>1371</v>
      </c>
      <c r="D3829" s="119">
        <v>43188</v>
      </c>
      <c r="E3829" s="120" t="s">
        <v>8392</v>
      </c>
      <c r="F3829" s="120" t="s">
        <v>13</v>
      </c>
      <c r="G3829" s="120">
        <v>380804</v>
      </c>
      <c r="H3829" s="124"/>
      <c r="I3829" s="128" t="s">
        <v>1398</v>
      </c>
      <c r="J3829" s="124"/>
      <c r="K3829" s="124"/>
      <c r="L3829" s="124"/>
      <c r="M3829" s="124"/>
      <c r="N3829" s="213">
        <v>5501.51</v>
      </c>
      <c r="O3829" s="213">
        <v>0</v>
      </c>
      <c r="P3829" s="124" t="s">
        <v>1315</v>
      </c>
    </row>
    <row r="3830" spans="1:16">
      <c r="A3830" s="266" t="s">
        <v>1371</v>
      </c>
      <c r="B3830" s="124"/>
      <c r="C3830" s="125" t="s">
        <v>1371</v>
      </c>
      <c r="D3830" s="119">
        <v>43188</v>
      </c>
      <c r="E3830" s="120" t="s">
        <v>8393</v>
      </c>
      <c r="F3830" s="120" t="s">
        <v>13</v>
      </c>
      <c r="G3830" s="120">
        <v>380806</v>
      </c>
      <c r="H3830" s="124"/>
      <c r="I3830" s="128" t="s">
        <v>1398</v>
      </c>
      <c r="J3830" s="124"/>
      <c r="K3830" s="124"/>
      <c r="L3830" s="124"/>
      <c r="M3830" s="124"/>
      <c r="N3830" s="213">
        <v>43795.41</v>
      </c>
      <c r="O3830" s="213">
        <v>0</v>
      </c>
      <c r="P3830" s="124" t="s">
        <v>1315</v>
      </c>
    </row>
    <row r="3831" spans="1:16">
      <c r="A3831" s="266" t="s">
        <v>1371</v>
      </c>
      <c r="B3831" s="124"/>
      <c r="C3831" s="125" t="s">
        <v>1371</v>
      </c>
      <c r="D3831" s="119">
        <v>43188</v>
      </c>
      <c r="E3831" s="120" t="s">
        <v>8394</v>
      </c>
      <c r="F3831" s="120" t="s">
        <v>13</v>
      </c>
      <c r="G3831" s="120">
        <v>380808</v>
      </c>
      <c r="H3831" s="124"/>
      <c r="I3831" s="128" t="s">
        <v>1398</v>
      </c>
      <c r="J3831" s="124"/>
      <c r="K3831" s="124"/>
      <c r="L3831" s="124"/>
      <c r="M3831" s="124"/>
      <c r="N3831" s="213">
        <v>28961.55</v>
      </c>
      <c r="O3831" s="213">
        <v>0</v>
      </c>
      <c r="P3831" s="124" t="s">
        <v>1315</v>
      </c>
    </row>
    <row r="3832" spans="1:16">
      <c r="A3832" s="266" t="s">
        <v>1371</v>
      </c>
      <c r="B3832" s="124"/>
      <c r="C3832" s="125" t="s">
        <v>1371</v>
      </c>
      <c r="D3832" s="119">
        <v>43188</v>
      </c>
      <c r="E3832" s="120" t="s">
        <v>8395</v>
      </c>
      <c r="F3832" s="120" t="s">
        <v>13</v>
      </c>
      <c r="G3832" s="120">
        <v>380810</v>
      </c>
      <c r="H3832" s="124"/>
      <c r="I3832" s="128" t="s">
        <v>1398</v>
      </c>
      <c r="J3832" s="124"/>
      <c r="K3832" s="124"/>
      <c r="L3832" s="124"/>
      <c r="M3832" s="124"/>
      <c r="N3832" s="213">
        <v>3016.27</v>
      </c>
      <c r="O3832" s="213">
        <v>0</v>
      </c>
      <c r="P3832" s="124" t="s">
        <v>1315</v>
      </c>
    </row>
    <row r="3833" spans="1:16">
      <c r="A3833" s="266" t="s">
        <v>1371</v>
      </c>
      <c r="B3833" s="124"/>
      <c r="C3833" s="125" t="s">
        <v>1371</v>
      </c>
      <c r="D3833" s="119">
        <v>43188</v>
      </c>
      <c r="E3833" s="120" t="s">
        <v>8396</v>
      </c>
      <c r="F3833" s="120" t="s">
        <v>13</v>
      </c>
      <c r="G3833" s="120">
        <v>380812</v>
      </c>
      <c r="H3833" s="124"/>
      <c r="I3833" s="128" t="s">
        <v>1398</v>
      </c>
      <c r="J3833" s="124"/>
      <c r="K3833" s="124"/>
      <c r="L3833" s="124"/>
      <c r="M3833" s="124"/>
      <c r="N3833" s="213">
        <v>9736.19</v>
      </c>
      <c r="O3833" s="213">
        <v>0</v>
      </c>
      <c r="P3833" s="124" t="s">
        <v>1315</v>
      </c>
    </row>
    <row r="3834" spans="1:16">
      <c r="A3834" s="266" t="s">
        <v>1371</v>
      </c>
      <c r="B3834" s="124"/>
      <c r="C3834" s="125" t="s">
        <v>1371</v>
      </c>
      <c r="D3834" s="119">
        <v>43188</v>
      </c>
      <c r="E3834" s="120" t="s">
        <v>8397</v>
      </c>
      <c r="F3834" s="120" t="s">
        <v>13</v>
      </c>
      <c r="G3834" s="120">
        <v>380814</v>
      </c>
      <c r="H3834" s="124"/>
      <c r="I3834" s="128" t="s">
        <v>1398</v>
      </c>
      <c r="J3834" s="124"/>
      <c r="K3834" s="124"/>
      <c r="L3834" s="124"/>
      <c r="M3834" s="124"/>
      <c r="N3834" s="213">
        <v>42754.74</v>
      </c>
      <c r="O3834" s="213">
        <v>0</v>
      </c>
      <c r="P3834" s="124" t="s">
        <v>1315</v>
      </c>
    </row>
    <row r="3835" spans="1:16">
      <c r="A3835" s="266" t="s">
        <v>1371</v>
      </c>
      <c r="B3835" s="124"/>
      <c r="C3835" s="125" t="s">
        <v>1371</v>
      </c>
      <c r="D3835" s="119">
        <v>43188</v>
      </c>
      <c r="E3835" s="120" t="s">
        <v>8398</v>
      </c>
      <c r="F3835" s="120" t="s">
        <v>13</v>
      </c>
      <c r="G3835" s="120">
        <v>380816</v>
      </c>
      <c r="H3835" s="124"/>
      <c r="I3835" s="128" t="s">
        <v>1398</v>
      </c>
      <c r="J3835" s="124"/>
      <c r="K3835" s="124"/>
      <c r="L3835" s="124"/>
      <c r="M3835" s="124"/>
      <c r="N3835" s="213">
        <v>42754.74</v>
      </c>
      <c r="O3835" s="213">
        <v>0</v>
      </c>
      <c r="P3835" s="124" t="s">
        <v>1315</v>
      </c>
    </row>
    <row r="3836" spans="1:16">
      <c r="A3836" s="266" t="s">
        <v>1371</v>
      </c>
      <c r="B3836" s="124"/>
      <c r="C3836" s="125" t="s">
        <v>1371</v>
      </c>
      <c r="D3836" s="119">
        <v>43188</v>
      </c>
      <c r="E3836" s="120" t="s">
        <v>8399</v>
      </c>
      <c r="F3836" s="120" t="s">
        <v>13</v>
      </c>
      <c r="G3836" s="120">
        <v>380818</v>
      </c>
      <c r="H3836" s="124"/>
      <c r="I3836" s="128" t="s">
        <v>1398</v>
      </c>
      <c r="J3836" s="124"/>
      <c r="K3836" s="124"/>
      <c r="L3836" s="124"/>
      <c r="M3836" s="124"/>
      <c r="N3836" s="213">
        <v>42754.74</v>
      </c>
      <c r="O3836" s="213">
        <v>0</v>
      </c>
      <c r="P3836" s="124" t="s">
        <v>1315</v>
      </c>
    </row>
    <row r="3837" spans="1:16">
      <c r="A3837" s="266" t="s">
        <v>1371</v>
      </c>
      <c r="B3837" s="124"/>
      <c r="C3837" s="125" t="s">
        <v>1371</v>
      </c>
      <c r="D3837" s="119">
        <v>43188</v>
      </c>
      <c r="E3837" s="120" t="s">
        <v>8400</v>
      </c>
      <c r="F3837" s="120" t="s">
        <v>13</v>
      </c>
      <c r="G3837" s="120">
        <v>380820</v>
      </c>
      <c r="H3837" s="124"/>
      <c r="I3837" s="128" t="s">
        <v>1398</v>
      </c>
      <c r="J3837" s="124"/>
      <c r="K3837" s="124"/>
      <c r="L3837" s="124"/>
      <c r="M3837" s="124"/>
      <c r="N3837" s="213">
        <v>42754.74</v>
      </c>
      <c r="O3837" s="213">
        <v>0</v>
      </c>
      <c r="P3837" s="124" t="s">
        <v>1315</v>
      </c>
    </row>
    <row r="3838" spans="1:16">
      <c r="A3838" s="266" t="s">
        <v>1371</v>
      </c>
      <c r="B3838" s="124"/>
      <c r="C3838" s="125" t="s">
        <v>1371</v>
      </c>
      <c r="D3838" s="119">
        <v>43188</v>
      </c>
      <c r="E3838" s="120" t="s">
        <v>8401</v>
      </c>
      <c r="F3838" s="120" t="s">
        <v>13</v>
      </c>
      <c r="G3838" s="120">
        <v>380822</v>
      </c>
      <c r="H3838" s="124"/>
      <c r="I3838" s="128" t="s">
        <v>1398</v>
      </c>
      <c r="J3838" s="124"/>
      <c r="K3838" s="124"/>
      <c r="L3838" s="124"/>
      <c r="M3838" s="124"/>
      <c r="N3838" s="213">
        <v>42754.74</v>
      </c>
      <c r="O3838" s="213">
        <v>0</v>
      </c>
      <c r="P3838" s="124" t="s">
        <v>1315</v>
      </c>
    </row>
    <row r="3839" spans="1:16">
      <c r="A3839" s="266" t="s">
        <v>1371</v>
      </c>
      <c r="B3839" s="124"/>
      <c r="C3839" s="125" t="s">
        <v>1371</v>
      </c>
      <c r="D3839" s="119">
        <v>43188</v>
      </c>
      <c r="E3839" s="120" t="s">
        <v>8402</v>
      </c>
      <c r="F3839" s="120" t="s">
        <v>13</v>
      </c>
      <c r="G3839" s="120">
        <v>380824</v>
      </c>
      <c r="H3839" s="124"/>
      <c r="I3839" s="128" t="s">
        <v>1398</v>
      </c>
      <c r="J3839" s="124"/>
      <c r="K3839" s="124"/>
      <c r="L3839" s="124"/>
      <c r="M3839" s="124"/>
      <c r="N3839" s="213">
        <v>51058.02</v>
      </c>
      <c r="O3839" s="213">
        <v>0</v>
      </c>
      <c r="P3839" s="124" t="s">
        <v>1315</v>
      </c>
    </row>
    <row r="3840" spans="1:16">
      <c r="A3840" s="266" t="s">
        <v>1371</v>
      </c>
      <c r="B3840" s="124"/>
      <c r="C3840" s="125" t="s">
        <v>1371</v>
      </c>
      <c r="D3840" s="119">
        <v>43188</v>
      </c>
      <c r="E3840" s="120" t="s">
        <v>8403</v>
      </c>
      <c r="F3840" s="120" t="s">
        <v>13</v>
      </c>
      <c r="G3840" s="120">
        <v>380826</v>
      </c>
      <c r="H3840" s="124"/>
      <c r="I3840" s="128" t="s">
        <v>1398</v>
      </c>
      <c r="J3840" s="124"/>
      <c r="K3840" s="124"/>
      <c r="L3840" s="124"/>
      <c r="M3840" s="124"/>
      <c r="N3840" s="213">
        <v>4248.67</v>
      </c>
      <c r="O3840" s="213">
        <v>0</v>
      </c>
      <c r="P3840" s="124" t="s">
        <v>1315</v>
      </c>
    </row>
    <row r="3841" spans="1:16">
      <c r="A3841" s="266" t="s">
        <v>1371</v>
      </c>
      <c r="B3841" s="124"/>
      <c r="C3841" s="125" t="s">
        <v>1371</v>
      </c>
      <c r="D3841" s="119">
        <v>43188</v>
      </c>
      <c r="E3841" s="120" t="s">
        <v>8404</v>
      </c>
      <c r="F3841" s="120" t="s">
        <v>13</v>
      </c>
      <c r="G3841" s="120">
        <v>380828</v>
      </c>
      <c r="H3841" s="124"/>
      <c r="I3841" s="128" t="s">
        <v>1398</v>
      </c>
      <c r="J3841" s="124"/>
      <c r="K3841" s="124"/>
      <c r="L3841" s="124"/>
      <c r="M3841" s="124"/>
      <c r="N3841" s="213">
        <v>5113.38</v>
      </c>
      <c r="O3841" s="213">
        <v>0</v>
      </c>
      <c r="P3841" s="124" t="s">
        <v>1315</v>
      </c>
    </row>
    <row r="3842" spans="1:16">
      <c r="A3842" s="266" t="s">
        <v>1371</v>
      </c>
      <c r="B3842" s="124"/>
      <c r="C3842" s="125" t="s">
        <v>1371</v>
      </c>
      <c r="D3842" s="119">
        <v>43188</v>
      </c>
      <c r="E3842" s="120" t="s">
        <v>8405</v>
      </c>
      <c r="F3842" s="120" t="s">
        <v>13</v>
      </c>
      <c r="G3842" s="120">
        <v>380830</v>
      </c>
      <c r="H3842" s="124"/>
      <c r="I3842" s="128" t="s">
        <v>1398</v>
      </c>
      <c r="J3842" s="124"/>
      <c r="K3842" s="124"/>
      <c r="L3842" s="124"/>
      <c r="M3842" s="124"/>
      <c r="N3842" s="213">
        <v>1774.82</v>
      </c>
      <c r="O3842" s="213">
        <v>0</v>
      </c>
      <c r="P3842" s="124" t="s">
        <v>1315</v>
      </c>
    </row>
    <row r="3843" spans="1:16">
      <c r="A3843" s="266" t="s">
        <v>1371</v>
      </c>
      <c r="B3843" s="124"/>
      <c r="C3843" s="125" t="s">
        <v>1371</v>
      </c>
      <c r="D3843" s="119">
        <v>43188</v>
      </c>
      <c r="E3843" s="120" t="s">
        <v>8406</v>
      </c>
      <c r="F3843" s="120" t="s">
        <v>13</v>
      </c>
      <c r="G3843" s="120">
        <v>380832</v>
      </c>
      <c r="H3843" s="124"/>
      <c r="I3843" s="128" t="s">
        <v>1398</v>
      </c>
      <c r="J3843" s="124"/>
      <c r="K3843" s="124"/>
      <c r="L3843" s="124"/>
      <c r="M3843" s="124"/>
      <c r="N3843" s="213">
        <v>14468.15</v>
      </c>
      <c r="O3843" s="213">
        <v>0</v>
      </c>
      <c r="P3843" s="124" t="s">
        <v>1315</v>
      </c>
    </row>
    <row r="3844" spans="1:16">
      <c r="A3844" s="266" t="s">
        <v>1371</v>
      </c>
      <c r="B3844" s="124"/>
      <c r="C3844" s="125" t="s">
        <v>1371</v>
      </c>
      <c r="D3844" s="119">
        <v>43188</v>
      </c>
      <c r="E3844" s="120" t="s">
        <v>8407</v>
      </c>
      <c r="F3844" s="120" t="s">
        <v>13</v>
      </c>
      <c r="G3844" s="120">
        <v>380834</v>
      </c>
      <c r="H3844" s="124"/>
      <c r="I3844" s="128" t="s">
        <v>1398</v>
      </c>
      <c r="J3844" s="124"/>
      <c r="K3844" s="124"/>
      <c r="L3844" s="124"/>
      <c r="M3844" s="124"/>
      <c r="N3844" s="213">
        <v>5021.8599999999997</v>
      </c>
      <c r="O3844" s="213">
        <v>0</v>
      </c>
      <c r="P3844" s="124" t="s">
        <v>1315</v>
      </c>
    </row>
    <row r="3845" spans="1:16">
      <c r="A3845" s="266" t="s">
        <v>1371</v>
      </c>
      <c r="B3845" s="124"/>
      <c r="C3845" s="125" t="s">
        <v>1371</v>
      </c>
      <c r="D3845" s="119">
        <v>43188</v>
      </c>
      <c r="E3845" s="120" t="s">
        <v>8408</v>
      </c>
      <c r="F3845" s="120" t="s">
        <v>13</v>
      </c>
      <c r="G3845" s="120">
        <v>380836</v>
      </c>
      <c r="H3845" s="124"/>
      <c r="I3845" s="128" t="s">
        <v>1398</v>
      </c>
      <c r="J3845" s="124"/>
      <c r="K3845" s="124"/>
      <c r="L3845" s="124"/>
      <c r="M3845" s="124"/>
      <c r="N3845" s="213">
        <v>12021.53</v>
      </c>
      <c r="O3845" s="213">
        <v>0</v>
      </c>
      <c r="P3845" s="124" t="s">
        <v>1315</v>
      </c>
    </row>
    <row r="3846" spans="1:16">
      <c r="A3846" s="266" t="s">
        <v>1371</v>
      </c>
      <c r="B3846" s="124"/>
      <c r="C3846" s="125" t="s">
        <v>1371</v>
      </c>
      <c r="D3846" s="119">
        <v>43188</v>
      </c>
      <c r="E3846" s="120" t="s">
        <v>8409</v>
      </c>
      <c r="F3846" s="120" t="s">
        <v>13</v>
      </c>
      <c r="G3846" s="120">
        <v>380838</v>
      </c>
      <c r="H3846" s="124"/>
      <c r="I3846" s="128" t="s">
        <v>1398</v>
      </c>
      <c r="J3846" s="124"/>
      <c r="K3846" s="124"/>
      <c r="L3846" s="124"/>
      <c r="M3846" s="124"/>
      <c r="N3846" s="213">
        <v>13793.2</v>
      </c>
      <c r="O3846" s="213">
        <v>0</v>
      </c>
      <c r="P3846" s="124" t="s">
        <v>1315</v>
      </c>
    </row>
    <row r="3847" spans="1:16">
      <c r="A3847" s="266" t="s">
        <v>1371</v>
      </c>
      <c r="B3847" s="124"/>
      <c r="C3847" s="125" t="s">
        <v>1371</v>
      </c>
      <c r="D3847" s="119">
        <v>43188</v>
      </c>
      <c r="E3847" s="120" t="s">
        <v>8410</v>
      </c>
      <c r="F3847" s="120" t="s">
        <v>13</v>
      </c>
      <c r="G3847" s="120">
        <v>380840</v>
      </c>
      <c r="H3847" s="124"/>
      <c r="I3847" s="128" t="s">
        <v>1398</v>
      </c>
      <c r="J3847" s="124"/>
      <c r="K3847" s="124"/>
      <c r="L3847" s="124"/>
      <c r="M3847" s="124"/>
      <c r="N3847" s="213">
        <v>33018.480000000003</v>
      </c>
      <c r="O3847" s="213">
        <v>0</v>
      </c>
      <c r="P3847" s="124" t="s">
        <v>1315</v>
      </c>
    </row>
    <row r="3848" spans="1:16">
      <c r="A3848" s="266" t="s">
        <v>1371</v>
      </c>
      <c r="B3848" s="124"/>
      <c r="C3848" s="125" t="s">
        <v>1371</v>
      </c>
      <c r="D3848" s="119">
        <v>43188</v>
      </c>
      <c r="E3848" s="120" t="s">
        <v>8411</v>
      </c>
      <c r="F3848" s="120" t="s">
        <v>13</v>
      </c>
      <c r="G3848" s="120">
        <v>380842</v>
      </c>
      <c r="H3848" s="124"/>
      <c r="I3848" s="128" t="s">
        <v>1398</v>
      </c>
      <c r="J3848" s="124"/>
      <c r="K3848" s="124"/>
      <c r="L3848" s="124"/>
      <c r="M3848" s="124"/>
      <c r="N3848" s="213">
        <v>39738.47</v>
      </c>
      <c r="O3848" s="213">
        <v>0</v>
      </c>
      <c r="P3848" s="124" t="s">
        <v>1315</v>
      </c>
    </row>
    <row r="3849" spans="1:16">
      <c r="A3849" s="266" t="s">
        <v>1371</v>
      </c>
      <c r="B3849" s="124"/>
      <c r="C3849" s="125" t="s">
        <v>1371</v>
      </c>
      <c r="D3849" s="119">
        <v>43188</v>
      </c>
      <c r="E3849" s="120" t="s">
        <v>8412</v>
      </c>
      <c r="F3849" s="120" t="s">
        <v>13</v>
      </c>
      <c r="G3849" s="120">
        <v>380845</v>
      </c>
      <c r="H3849" s="124"/>
      <c r="I3849" s="128" t="s">
        <v>1398</v>
      </c>
      <c r="J3849" s="124"/>
      <c r="K3849" s="124"/>
      <c r="L3849" s="124"/>
      <c r="M3849" s="124"/>
      <c r="N3849" s="213">
        <v>1581665.2</v>
      </c>
      <c r="O3849" s="213">
        <v>0</v>
      </c>
      <c r="P3849" s="124" t="s">
        <v>1315</v>
      </c>
    </row>
    <row r="3850" spans="1:16">
      <c r="A3850" s="266" t="s">
        <v>1371</v>
      </c>
      <c r="B3850" s="124"/>
      <c r="C3850" s="125" t="s">
        <v>1371</v>
      </c>
      <c r="D3850" s="119">
        <v>43188</v>
      </c>
      <c r="E3850" s="120" t="s">
        <v>8413</v>
      </c>
      <c r="F3850" s="120" t="s">
        <v>13</v>
      </c>
      <c r="G3850" s="120">
        <v>380847</v>
      </c>
      <c r="H3850" s="124"/>
      <c r="I3850" s="128" t="s">
        <v>1398</v>
      </c>
      <c r="J3850" s="124"/>
      <c r="K3850" s="124"/>
      <c r="L3850" s="124"/>
      <c r="M3850" s="124"/>
      <c r="N3850" s="213">
        <v>2391782.9</v>
      </c>
      <c r="O3850" s="213">
        <v>0</v>
      </c>
      <c r="P3850" s="124" t="s">
        <v>1315</v>
      </c>
    </row>
    <row r="3851" spans="1:16">
      <c r="A3851" s="266" t="s">
        <v>1371</v>
      </c>
      <c r="B3851" s="124"/>
      <c r="C3851" s="125" t="s">
        <v>1371</v>
      </c>
      <c r="D3851" s="119">
        <v>43188</v>
      </c>
      <c r="E3851" s="120" t="s">
        <v>8414</v>
      </c>
      <c r="F3851" s="120" t="s">
        <v>13</v>
      </c>
      <c r="G3851" s="120">
        <v>380849</v>
      </c>
      <c r="H3851" s="124"/>
      <c r="I3851" s="128" t="s">
        <v>1398</v>
      </c>
      <c r="J3851" s="124"/>
      <c r="K3851" s="124"/>
      <c r="L3851" s="124"/>
      <c r="M3851" s="124"/>
      <c r="N3851" s="213">
        <v>531719.82999999996</v>
      </c>
      <c r="O3851" s="213">
        <v>0</v>
      </c>
      <c r="P3851" s="124" t="s">
        <v>1315</v>
      </c>
    </row>
    <row r="3852" spans="1:16">
      <c r="A3852" s="266" t="s">
        <v>1371</v>
      </c>
      <c r="B3852" s="124"/>
      <c r="C3852" s="125" t="s">
        <v>1371</v>
      </c>
      <c r="D3852" s="119">
        <v>43188</v>
      </c>
      <c r="E3852" s="120" t="s">
        <v>8415</v>
      </c>
      <c r="F3852" s="120" t="s">
        <v>13</v>
      </c>
      <c r="G3852" s="120">
        <v>380851</v>
      </c>
      <c r="H3852" s="124"/>
      <c r="I3852" s="128" t="s">
        <v>1398</v>
      </c>
      <c r="J3852" s="124"/>
      <c r="K3852" s="124"/>
      <c r="L3852" s="124"/>
      <c r="M3852" s="124"/>
      <c r="N3852" s="213">
        <v>1460431.09</v>
      </c>
      <c r="O3852" s="213">
        <v>0</v>
      </c>
      <c r="P3852" s="124" t="s">
        <v>1315</v>
      </c>
    </row>
    <row r="3853" spans="1:16">
      <c r="A3853" s="266" t="s">
        <v>1371</v>
      </c>
      <c r="B3853" s="124"/>
      <c r="C3853" s="125" t="s">
        <v>1371</v>
      </c>
      <c r="D3853" s="119">
        <v>43188</v>
      </c>
      <c r="E3853" s="120" t="s">
        <v>8416</v>
      </c>
      <c r="F3853" s="120" t="s">
        <v>13</v>
      </c>
      <c r="G3853" s="120">
        <v>380853</v>
      </c>
      <c r="H3853" s="124"/>
      <c r="I3853" s="128" t="s">
        <v>1398</v>
      </c>
      <c r="J3853" s="124"/>
      <c r="K3853" s="124"/>
      <c r="L3853" s="124"/>
      <c r="M3853" s="124"/>
      <c r="N3853" s="213">
        <v>6569312.6500000004</v>
      </c>
      <c r="O3853" s="213">
        <v>0</v>
      </c>
      <c r="P3853" s="124" t="s">
        <v>1315</v>
      </c>
    </row>
    <row r="3854" spans="1:16">
      <c r="A3854" s="266" t="s">
        <v>1371</v>
      </c>
      <c r="B3854" s="124"/>
      <c r="C3854" s="125" t="s">
        <v>1371</v>
      </c>
      <c r="D3854" s="119">
        <v>43188</v>
      </c>
      <c r="E3854" s="120" t="s">
        <v>8417</v>
      </c>
      <c r="F3854" s="120" t="s">
        <v>13</v>
      </c>
      <c r="G3854" s="120">
        <v>380855</v>
      </c>
      <c r="H3854" s="124"/>
      <c r="I3854" s="128" t="s">
        <v>1398</v>
      </c>
      <c r="J3854" s="124"/>
      <c r="K3854" s="124"/>
      <c r="L3854" s="124"/>
      <c r="M3854" s="124"/>
      <c r="N3854" s="213">
        <v>452441.35</v>
      </c>
      <c r="O3854" s="213">
        <v>0</v>
      </c>
      <c r="P3854" s="124" t="s">
        <v>1315</v>
      </c>
    </row>
    <row r="3855" spans="1:16">
      <c r="A3855" s="266" t="s">
        <v>1371</v>
      </c>
      <c r="B3855" s="124"/>
      <c r="C3855" s="125" t="s">
        <v>1371</v>
      </c>
      <c r="D3855" s="119">
        <v>43188</v>
      </c>
      <c r="E3855" s="120" t="s">
        <v>8418</v>
      </c>
      <c r="F3855" s="120" t="s">
        <v>13</v>
      </c>
      <c r="G3855" s="120">
        <v>380857</v>
      </c>
      <c r="H3855" s="124"/>
      <c r="I3855" s="128" t="s">
        <v>1398</v>
      </c>
      <c r="J3855" s="124"/>
      <c r="K3855" s="124"/>
      <c r="L3855" s="124"/>
      <c r="M3855" s="124"/>
      <c r="N3855" s="213">
        <v>3680007.69</v>
      </c>
      <c r="O3855" s="213">
        <v>0</v>
      </c>
      <c r="P3855" s="124" t="s">
        <v>1315</v>
      </c>
    </row>
    <row r="3856" spans="1:16">
      <c r="A3856" s="266" t="s">
        <v>1371</v>
      </c>
      <c r="B3856" s="124"/>
      <c r="C3856" s="125" t="s">
        <v>1371</v>
      </c>
      <c r="D3856" s="119">
        <v>43188</v>
      </c>
      <c r="E3856" s="120" t="s">
        <v>8419</v>
      </c>
      <c r="F3856" s="120" t="s">
        <v>13</v>
      </c>
      <c r="G3856" s="120">
        <v>380859</v>
      </c>
      <c r="H3856" s="124"/>
      <c r="I3856" s="128" t="s">
        <v>1398</v>
      </c>
      <c r="J3856" s="124"/>
      <c r="K3856" s="124"/>
      <c r="L3856" s="124"/>
      <c r="M3856" s="124"/>
      <c r="N3856" s="213">
        <v>5564881.5300000003</v>
      </c>
      <c r="O3856" s="213">
        <v>0</v>
      </c>
      <c r="P3856" s="124" t="s">
        <v>1315</v>
      </c>
    </row>
    <row r="3857" spans="1:16">
      <c r="A3857" s="266" t="s">
        <v>1371</v>
      </c>
      <c r="B3857" s="124"/>
      <c r="C3857" s="125" t="s">
        <v>1371</v>
      </c>
      <c r="D3857" s="119">
        <v>43188</v>
      </c>
      <c r="E3857" s="120" t="s">
        <v>8420</v>
      </c>
      <c r="F3857" s="120" t="s">
        <v>13</v>
      </c>
      <c r="G3857" s="120">
        <v>380861</v>
      </c>
      <c r="H3857" s="124"/>
      <c r="I3857" s="128" t="s">
        <v>1398</v>
      </c>
      <c r="J3857" s="124"/>
      <c r="K3857" s="124"/>
      <c r="L3857" s="124"/>
      <c r="M3857" s="124"/>
      <c r="N3857" s="213">
        <v>1052680.17</v>
      </c>
      <c r="O3857" s="213">
        <v>0</v>
      </c>
      <c r="P3857" s="124" t="s">
        <v>1315</v>
      </c>
    </row>
    <row r="3858" spans="1:16">
      <c r="A3858" s="266" t="s">
        <v>1371</v>
      </c>
      <c r="B3858" s="124"/>
      <c r="C3858" s="125" t="s">
        <v>1371</v>
      </c>
      <c r="D3858" s="119">
        <v>43188</v>
      </c>
      <c r="E3858" s="120" t="s">
        <v>8421</v>
      </c>
      <c r="F3858" s="120" t="s">
        <v>13</v>
      </c>
      <c r="G3858" s="120">
        <v>380863</v>
      </c>
      <c r="H3858" s="124"/>
      <c r="I3858" s="128" t="s">
        <v>1398</v>
      </c>
      <c r="J3858" s="124"/>
      <c r="K3858" s="124"/>
      <c r="L3858" s="124"/>
      <c r="M3858" s="124"/>
      <c r="N3858" s="213">
        <v>15284600.74</v>
      </c>
      <c r="O3858" s="213">
        <v>0</v>
      </c>
      <c r="P3858" s="124" t="s">
        <v>1315</v>
      </c>
    </row>
    <row r="3859" spans="1:16">
      <c r="A3859" s="266" t="s">
        <v>1371</v>
      </c>
      <c r="B3859" s="124"/>
      <c r="C3859" s="125" t="s">
        <v>1371</v>
      </c>
      <c r="D3859" s="119">
        <v>43188</v>
      </c>
      <c r="E3859" s="120" t="s">
        <v>8422</v>
      </c>
      <c r="F3859" s="120" t="s">
        <v>13</v>
      </c>
      <c r="G3859" s="120">
        <v>380865</v>
      </c>
      <c r="H3859" s="124"/>
      <c r="I3859" s="128" t="s">
        <v>1398</v>
      </c>
      <c r="J3859" s="124"/>
      <c r="K3859" s="124"/>
      <c r="L3859" s="124"/>
      <c r="M3859" s="124"/>
      <c r="N3859" s="213">
        <v>3397936.29</v>
      </c>
      <c r="O3859" s="213">
        <v>0</v>
      </c>
      <c r="P3859" s="124" t="s">
        <v>1315</v>
      </c>
    </row>
    <row r="3860" spans="1:16">
      <c r="A3860" s="266" t="s">
        <v>1371</v>
      </c>
      <c r="B3860" s="124"/>
      <c r="C3860" s="125" t="s">
        <v>1371</v>
      </c>
      <c r="D3860" s="119">
        <v>43188</v>
      </c>
      <c r="E3860" s="120" t="s">
        <v>8423</v>
      </c>
      <c r="F3860" s="120" t="s">
        <v>13</v>
      </c>
      <c r="G3860" s="120">
        <v>380867</v>
      </c>
      <c r="H3860" s="124"/>
      <c r="I3860" s="128" t="s">
        <v>1398</v>
      </c>
      <c r="J3860" s="124"/>
      <c r="K3860" s="124"/>
      <c r="L3860" s="124"/>
      <c r="M3860" s="124"/>
      <c r="N3860" s="213">
        <v>2812072.47</v>
      </c>
      <c r="O3860" s="213">
        <v>0</v>
      </c>
      <c r="P3860" s="124" t="s">
        <v>1315</v>
      </c>
    </row>
    <row r="3861" spans="1:16">
      <c r="A3861" s="266" t="s">
        <v>1371</v>
      </c>
      <c r="B3861" s="124"/>
      <c r="C3861" s="125" t="s">
        <v>1371</v>
      </c>
      <c r="D3861" s="119">
        <v>43188</v>
      </c>
      <c r="E3861" s="120" t="s">
        <v>8424</v>
      </c>
      <c r="F3861" s="120" t="s">
        <v>13</v>
      </c>
      <c r="G3861" s="120">
        <v>380869</v>
      </c>
      <c r="H3861" s="124"/>
      <c r="I3861" s="128" t="s">
        <v>1398</v>
      </c>
      <c r="J3861" s="124"/>
      <c r="K3861" s="124"/>
      <c r="L3861" s="124"/>
      <c r="M3861" s="124"/>
      <c r="N3861" s="213">
        <v>625154.89</v>
      </c>
      <c r="O3861" s="213">
        <v>0</v>
      </c>
      <c r="P3861" s="124" t="s">
        <v>1315</v>
      </c>
    </row>
    <row r="3862" spans="1:16">
      <c r="A3862" s="266" t="s">
        <v>1371</v>
      </c>
      <c r="B3862" s="124"/>
      <c r="C3862" s="125" t="s">
        <v>1371</v>
      </c>
      <c r="D3862" s="119">
        <v>43188</v>
      </c>
      <c r="E3862" s="120" t="s">
        <v>8425</v>
      </c>
      <c r="F3862" s="120" t="s">
        <v>13</v>
      </c>
      <c r="G3862" s="120">
        <v>380871</v>
      </c>
      <c r="H3862" s="124"/>
      <c r="I3862" s="128" t="s">
        <v>1398</v>
      </c>
      <c r="J3862" s="124"/>
      <c r="K3862" s="124"/>
      <c r="L3862" s="124"/>
      <c r="M3862" s="124"/>
      <c r="N3862" s="213">
        <v>1859599.06</v>
      </c>
      <c r="O3862" s="213">
        <v>0</v>
      </c>
      <c r="P3862" s="124" t="s">
        <v>1315</v>
      </c>
    </row>
    <row r="3863" spans="1:16">
      <c r="A3863" s="266" t="s">
        <v>1371</v>
      </c>
      <c r="B3863" s="124"/>
      <c r="C3863" s="125" t="s">
        <v>1371</v>
      </c>
      <c r="D3863" s="119">
        <v>43188</v>
      </c>
      <c r="E3863" s="120" t="s">
        <v>8426</v>
      </c>
      <c r="F3863" s="120" t="s">
        <v>13</v>
      </c>
      <c r="G3863" s="120">
        <v>380873</v>
      </c>
      <c r="H3863" s="124"/>
      <c r="I3863" s="128" t="s">
        <v>1398</v>
      </c>
      <c r="J3863" s="124"/>
      <c r="K3863" s="124"/>
      <c r="L3863" s="124"/>
      <c r="M3863" s="124"/>
      <c r="N3863" s="213">
        <v>2170220.61</v>
      </c>
      <c r="O3863" s="213">
        <v>0</v>
      </c>
      <c r="P3863" s="124" t="s">
        <v>1315</v>
      </c>
    </row>
    <row r="3864" spans="1:16">
      <c r="A3864" s="266" t="s">
        <v>1371</v>
      </c>
      <c r="B3864" s="124"/>
      <c r="C3864" s="125" t="s">
        <v>1371</v>
      </c>
      <c r="D3864" s="119">
        <v>43188</v>
      </c>
      <c r="E3864" s="120" t="s">
        <v>8427</v>
      </c>
      <c r="F3864" s="120" t="s">
        <v>13</v>
      </c>
      <c r="G3864" s="120">
        <v>380875</v>
      </c>
      <c r="H3864" s="124"/>
      <c r="I3864" s="128" t="s">
        <v>1398</v>
      </c>
      <c r="J3864" s="124"/>
      <c r="K3864" s="124"/>
      <c r="L3864" s="124"/>
      <c r="M3864" s="124"/>
      <c r="N3864" s="213">
        <v>1803227.49</v>
      </c>
      <c r="O3864" s="213">
        <v>0</v>
      </c>
      <c r="P3864" s="124" t="s">
        <v>1315</v>
      </c>
    </row>
    <row r="3865" spans="1:16">
      <c r="A3865" s="266" t="s">
        <v>1371</v>
      </c>
      <c r="B3865" s="124"/>
      <c r="C3865" s="125" t="s">
        <v>1371</v>
      </c>
      <c r="D3865" s="119">
        <v>43188</v>
      </c>
      <c r="E3865" s="120" t="s">
        <v>8428</v>
      </c>
      <c r="F3865" s="120" t="s">
        <v>13</v>
      </c>
      <c r="G3865" s="120">
        <v>380877</v>
      </c>
      <c r="H3865" s="124"/>
      <c r="I3865" s="128" t="s">
        <v>1398</v>
      </c>
      <c r="J3865" s="124"/>
      <c r="K3865" s="124"/>
      <c r="L3865" s="124"/>
      <c r="M3865" s="124"/>
      <c r="N3865" s="213">
        <v>4952776.08</v>
      </c>
      <c r="O3865" s="213">
        <v>0</v>
      </c>
      <c r="P3865" s="124" t="s">
        <v>1315</v>
      </c>
    </row>
    <row r="3866" spans="1:16">
      <c r="A3866" s="266" t="s">
        <v>1371</v>
      </c>
      <c r="B3866" s="124"/>
      <c r="C3866" s="125" t="s">
        <v>1371</v>
      </c>
      <c r="D3866" s="119">
        <v>43188</v>
      </c>
      <c r="E3866" s="120" t="s">
        <v>8429</v>
      </c>
      <c r="F3866" s="120" t="s">
        <v>13</v>
      </c>
      <c r="G3866" s="120">
        <v>380879</v>
      </c>
      <c r="H3866" s="124"/>
      <c r="I3866" s="128" t="s">
        <v>1398</v>
      </c>
      <c r="J3866" s="124"/>
      <c r="K3866" s="124"/>
      <c r="L3866" s="124"/>
      <c r="M3866" s="124"/>
      <c r="N3866" s="213">
        <v>5960765.8200000003</v>
      </c>
      <c r="O3866" s="213">
        <v>0</v>
      </c>
      <c r="P3866" s="124" t="s">
        <v>1315</v>
      </c>
    </row>
    <row r="3867" spans="1:16">
      <c r="A3867" s="266" t="s">
        <v>1371</v>
      </c>
      <c r="B3867" s="124"/>
      <c r="C3867" s="125" t="s">
        <v>1371</v>
      </c>
      <c r="D3867" s="119">
        <v>43188</v>
      </c>
      <c r="E3867" s="120" t="s">
        <v>8430</v>
      </c>
      <c r="F3867" s="120" t="s">
        <v>13</v>
      </c>
      <c r="G3867" s="120">
        <v>380881</v>
      </c>
      <c r="H3867" s="124"/>
      <c r="I3867" s="128" t="s">
        <v>1398</v>
      </c>
      <c r="J3867" s="124"/>
      <c r="K3867" s="124"/>
      <c r="L3867" s="124"/>
      <c r="M3867" s="124"/>
      <c r="N3867" s="213">
        <v>4195509.25</v>
      </c>
      <c r="O3867" s="213">
        <v>0</v>
      </c>
      <c r="P3867" s="124" t="s">
        <v>1315</v>
      </c>
    </row>
    <row r="3868" spans="1:16">
      <c r="A3868" s="266" t="s">
        <v>1371</v>
      </c>
      <c r="B3868" s="124"/>
      <c r="C3868" s="125" t="s">
        <v>1371</v>
      </c>
      <c r="D3868" s="119">
        <v>43188</v>
      </c>
      <c r="E3868" s="120" t="s">
        <v>8431</v>
      </c>
      <c r="F3868" s="120" t="s">
        <v>13</v>
      </c>
      <c r="G3868" s="120">
        <v>380883</v>
      </c>
      <c r="H3868" s="124"/>
      <c r="I3868" s="128" t="s">
        <v>1398</v>
      </c>
      <c r="J3868" s="124"/>
      <c r="K3868" s="124"/>
      <c r="L3868" s="124"/>
      <c r="M3868" s="124"/>
      <c r="N3868" s="213">
        <v>5049379.97</v>
      </c>
      <c r="O3868" s="213">
        <v>0</v>
      </c>
      <c r="P3868" s="124" t="s">
        <v>1315</v>
      </c>
    </row>
    <row r="3869" spans="1:16">
      <c r="A3869" s="266" t="s">
        <v>1371</v>
      </c>
      <c r="B3869" s="124"/>
      <c r="C3869" s="125" t="s">
        <v>1371</v>
      </c>
      <c r="D3869" s="119">
        <v>43188</v>
      </c>
      <c r="E3869" s="120" t="s">
        <v>8432</v>
      </c>
      <c r="F3869" s="120" t="s">
        <v>13</v>
      </c>
      <c r="G3869" s="120">
        <v>380885</v>
      </c>
      <c r="H3869" s="124"/>
      <c r="I3869" s="128" t="s">
        <v>1398</v>
      </c>
      <c r="J3869" s="124"/>
      <c r="K3869" s="124"/>
      <c r="L3869" s="124"/>
      <c r="M3869" s="124"/>
      <c r="N3869" s="213">
        <v>13868715.199999999</v>
      </c>
      <c r="O3869" s="213">
        <v>0</v>
      </c>
      <c r="P3869" s="124" t="s">
        <v>1315</v>
      </c>
    </row>
    <row r="3870" spans="1:16" ht="76.5">
      <c r="A3870" s="266" t="s">
        <v>620</v>
      </c>
      <c r="B3870" s="124"/>
      <c r="C3870" s="125" t="s">
        <v>714</v>
      </c>
      <c r="D3870" s="119">
        <v>43188</v>
      </c>
      <c r="E3870" s="120" t="s">
        <v>8433</v>
      </c>
      <c r="F3870" s="120" t="s">
        <v>21</v>
      </c>
      <c r="G3870" s="120">
        <v>917382</v>
      </c>
      <c r="H3870" s="124"/>
      <c r="I3870" s="128" t="s">
        <v>8434</v>
      </c>
      <c r="J3870" s="124"/>
      <c r="K3870" s="124"/>
      <c r="L3870" s="124"/>
      <c r="M3870" s="124"/>
      <c r="N3870" s="213">
        <v>2148500</v>
      </c>
      <c r="O3870" s="213">
        <v>0</v>
      </c>
      <c r="P3870" s="124" t="s">
        <v>1315</v>
      </c>
    </row>
    <row r="3871" spans="1:16" ht="63.75">
      <c r="A3871" s="266">
        <v>513</v>
      </c>
      <c r="B3871" s="124"/>
      <c r="C3871" s="125" t="s">
        <v>201</v>
      </c>
      <c r="D3871" s="119">
        <v>43188</v>
      </c>
      <c r="E3871" s="120" t="s">
        <v>8435</v>
      </c>
      <c r="F3871" s="120" t="s">
        <v>11</v>
      </c>
      <c r="G3871" s="120">
        <v>917384</v>
      </c>
      <c r="H3871" s="124"/>
      <c r="I3871" s="128" t="s">
        <v>8436</v>
      </c>
      <c r="J3871" s="124"/>
      <c r="K3871" s="124"/>
      <c r="L3871" s="124"/>
      <c r="M3871" s="124"/>
      <c r="N3871" s="213">
        <v>270</v>
      </c>
      <c r="O3871" s="213">
        <v>0</v>
      </c>
      <c r="P3871" s="124" t="s">
        <v>1315</v>
      </c>
    </row>
    <row r="3872" spans="1:16" ht="38.25">
      <c r="A3872" s="266">
        <v>117</v>
      </c>
      <c r="B3872" s="124"/>
      <c r="C3872" s="125" t="s">
        <v>722</v>
      </c>
      <c r="D3872" s="119">
        <v>43188</v>
      </c>
      <c r="E3872" s="120" t="s">
        <v>8437</v>
      </c>
      <c r="F3872" s="120" t="s">
        <v>11</v>
      </c>
      <c r="G3872" s="120">
        <v>917392</v>
      </c>
      <c r="H3872" s="124"/>
      <c r="I3872" s="128" t="s">
        <v>8438</v>
      </c>
      <c r="J3872" s="124"/>
      <c r="K3872" s="124"/>
      <c r="L3872" s="124"/>
      <c r="M3872" s="124"/>
      <c r="N3872" s="213">
        <v>50</v>
      </c>
      <c r="O3872" s="213">
        <v>0</v>
      </c>
      <c r="P3872" s="124" t="s">
        <v>1315</v>
      </c>
    </row>
    <row r="3873" spans="1:16" ht="38.25">
      <c r="A3873" s="266">
        <v>117</v>
      </c>
      <c r="B3873" s="124"/>
      <c r="C3873" s="125" t="s">
        <v>722</v>
      </c>
      <c r="D3873" s="119">
        <v>43188</v>
      </c>
      <c r="E3873" s="120" t="s">
        <v>8439</v>
      </c>
      <c r="F3873" s="120" t="s">
        <v>11</v>
      </c>
      <c r="G3873" s="120">
        <v>917396</v>
      </c>
      <c r="H3873" s="124"/>
      <c r="I3873" s="128" t="s">
        <v>8440</v>
      </c>
      <c r="J3873" s="124"/>
      <c r="K3873" s="124"/>
      <c r="L3873" s="124"/>
      <c r="M3873" s="124"/>
      <c r="N3873" s="213">
        <v>50</v>
      </c>
      <c r="O3873" s="213">
        <v>0</v>
      </c>
      <c r="P3873" s="124" t="s">
        <v>1315</v>
      </c>
    </row>
    <row r="3874" spans="1:16" ht="51">
      <c r="A3874" s="266">
        <v>513</v>
      </c>
      <c r="B3874" s="124"/>
      <c r="C3874" s="125" t="s">
        <v>201</v>
      </c>
      <c r="D3874" s="119">
        <v>43188</v>
      </c>
      <c r="E3874" s="120" t="s">
        <v>8441</v>
      </c>
      <c r="F3874" s="120" t="s">
        <v>11</v>
      </c>
      <c r="G3874" s="120">
        <v>917403</v>
      </c>
      <c r="H3874" s="124"/>
      <c r="I3874" s="128" t="s">
        <v>8442</v>
      </c>
      <c r="J3874" s="124"/>
      <c r="K3874" s="124"/>
      <c r="L3874" s="124"/>
      <c r="M3874" s="124"/>
      <c r="N3874" s="213">
        <v>50</v>
      </c>
      <c r="O3874" s="213">
        <v>0</v>
      </c>
      <c r="P3874" s="124" t="s">
        <v>1315</v>
      </c>
    </row>
    <row r="3875" spans="1:16" ht="76.5">
      <c r="A3875" s="266" t="s">
        <v>620</v>
      </c>
      <c r="B3875" s="124"/>
      <c r="C3875" s="125" t="s">
        <v>714</v>
      </c>
      <c r="D3875" s="119">
        <v>43188</v>
      </c>
      <c r="E3875" s="120" t="s">
        <v>8443</v>
      </c>
      <c r="F3875" s="120" t="s">
        <v>11</v>
      </c>
      <c r="G3875" s="120">
        <v>917416</v>
      </c>
      <c r="H3875" s="124"/>
      <c r="I3875" s="128" t="s">
        <v>8444</v>
      </c>
      <c r="J3875" s="124"/>
      <c r="K3875" s="124"/>
      <c r="L3875" s="124"/>
      <c r="M3875" s="124"/>
      <c r="N3875" s="213">
        <v>50</v>
      </c>
      <c r="O3875" s="213">
        <v>0</v>
      </c>
      <c r="P3875" s="124" t="s">
        <v>1315</v>
      </c>
    </row>
    <row r="3876" spans="1:16" ht="63.75">
      <c r="A3876" s="266" t="s">
        <v>622</v>
      </c>
      <c r="B3876" s="124"/>
      <c r="C3876" s="125" t="s">
        <v>715</v>
      </c>
      <c r="D3876" s="119">
        <v>43188</v>
      </c>
      <c r="E3876" s="120" t="s">
        <v>8445</v>
      </c>
      <c r="F3876" s="120" t="s">
        <v>11</v>
      </c>
      <c r="G3876" s="120">
        <v>917472</v>
      </c>
      <c r="H3876" s="124"/>
      <c r="I3876" s="128" t="s">
        <v>1372</v>
      </c>
      <c r="J3876" s="124"/>
      <c r="K3876" s="124"/>
      <c r="L3876" s="124"/>
      <c r="M3876" s="124"/>
      <c r="N3876" s="213">
        <v>50</v>
      </c>
      <c r="O3876" s="213">
        <v>0</v>
      </c>
      <c r="P3876" s="124" t="s">
        <v>1315</v>
      </c>
    </row>
    <row r="3877" spans="1:16" ht="51">
      <c r="A3877" s="266">
        <v>117</v>
      </c>
      <c r="B3877" s="124"/>
      <c r="C3877" s="125" t="s">
        <v>722</v>
      </c>
      <c r="D3877" s="119">
        <v>43188</v>
      </c>
      <c r="E3877" s="120" t="s">
        <v>8446</v>
      </c>
      <c r="F3877" s="120" t="s">
        <v>11</v>
      </c>
      <c r="G3877" s="120">
        <v>917483</v>
      </c>
      <c r="H3877" s="124"/>
      <c r="I3877" s="128" t="s">
        <v>8447</v>
      </c>
      <c r="J3877" s="124"/>
      <c r="K3877" s="124"/>
      <c r="L3877" s="124"/>
      <c r="M3877" s="124"/>
      <c r="N3877" s="213">
        <v>50</v>
      </c>
      <c r="O3877" s="213">
        <v>0</v>
      </c>
      <c r="P3877" s="124" t="s">
        <v>1315</v>
      </c>
    </row>
    <row r="3878" spans="1:16">
      <c r="A3878" s="266" t="s">
        <v>1371</v>
      </c>
      <c r="B3878" s="124"/>
      <c r="C3878" s="125" t="s">
        <v>1371</v>
      </c>
      <c r="D3878" s="119">
        <v>43188</v>
      </c>
      <c r="E3878" s="120" t="s">
        <v>8448</v>
      </c>
      <c r="F3878" s="120" t="s">
        <v>13</v>
      </c>
      <c r="G3878" s="120">
        <v>380712</v>
      </c>
      <c r="H3878" s="124"/>
      <c r="I3878" s="128" t="s">
        <v>1398</v>
      </c>
      <c r="J3878" s="124"/>
      <c r="K3878" s="124"/>
      <c r="L3878" s="124"/>
      <c r="M3878" s="124"/>
      <c r="N3878" s="213">
        <v>2334947.3199999998</v>
      </c>
      <c r="O3878" s="213">
        <v>0</v>
      </c>
      <c r="P3878" s="124" t="s">
        <v>1315</v>
      </c>
    </row>
    <row r="3879" spans="1:16">
      <c r="A3879" s="266" t="s">
        <v>1371</v>
      </c>
      <c r="B3879" s="124"/>
      <c r="C3879" s="125" t="s">
        <v>1371</v>
      </c>
      <c r="D3879" s="119">
        <v>43188</v>
      </c>
      <c r="E3879" s="120" t="s">
        <v>8449</v>
      </c>
      <c r="F3879" s="120" t="s">
        <v>13</v>
      </c>
      <c r="G3879" s="120">
        <v>380714</v>
      </c>
      <c r="H3879" s="124"/>
      <c r="I3879" s="128" t="s">
        <v>1398</v>
      </c>
      <c r="J3879" s="124"/>
      <c r="K3879" s="124"/>
      <c r="L3879" s="124"/>
      <c r="M3879" s="124"/>
      <c r="N3879" s="213">
        <v>2334947.3199999998</v>
      </c>
      <c r="O3879" s="213">
        <v>0</v>
      </c>
      <c r="P3879" s="124" t="s">
        <v>1315</v>
      </c>
    </row>
    <row r="3880" spans="1:16">
      <c r="A3880" s="266" t="s">
        <v>1371</v>
      </c>
      <c r="B3880" s="124"/>
      <c r="C3880" s="125" t="s">
        <v>1371</v>
      </c>
      <c r="D3880" s="119">
        <v>43188</v>
      </c>
      <c r="E3880" s="120" t="s">
        <v>8450</v>
      </c>
      <c r="F3880" s="120" t="s">
        <v>13</v>
      </c>
      <c r="G3880" s="120">
        <v>380716</v>
      </c>
      <c r="H3880" s="124"/>
      <c r="I3880" s="128" t="s">
        <v>1398</v>
      </c>
      <c r="J3880" s="124"/>
      <c r="K3880" s="124"/>
      <c r="L3880" s="124"/>
      <c r="M3880" s="124"/>
      <c r="N3880" s="213">
        <v>2334947.3199999998</v>
      </c>
      <c r="O3880" s="213">
        <v>0</v>
      </c>
      <c r="P3880" s="124" t="s">
        <v>1315</v>
      </c>
    </row>
    <row r="3881" spans="1:16">
      <c r="A3881" s="266" t="s">
        <v>1371</v>
      </c>
      <c r="B3881" s="124"/>
      <c r="C3881" s="125" t="s">
        <v>1371</v>
      </c>
      <c r="D3881" s="119">
        <v>43188</v>
      </c>
      <c r="E3881" s="120" t="s">
        <v>8451</v>
      </c>
      <c r="F3881" s="120" t="s">
        <v>13</v>
      </c>
      <c r="G3881" s="120">
        <v>380718</v>
      </c>
      <c r="H3881" s="124"/>
      <c r="I3881" s="128" t="s">
        <v>1398</v>
      </c>
      <c r="J3881" s="124"/>
      <c r="K3881" s="124"/>
      <c r="L3881" s="124"/>
      <c r="M3881" s="124"/>
      <c r="N3881" s="213">
        <v>2334947.3199999998</v>
      </c>
      <c r="O3881" s="213">
        <v>0</v>
      </c>
      <c r="P3881" s="124" t="s">
        <v>1315</v>
      </c>
    </row>
    <row r="3882" spans="1:16">
      <c r="A3882" s="266" t="s">
        <v>1371</v>
      </c>
      <c r="B3882" s="124"/>
      <c r="C3882" s="125" t="s">
        <v>1371</v>
      </c>
      <c r="D3882" s="119">
        <v>43188</v>
      </c>
      <c r="E3882" s="120" t="s">
        <v>8452</v>
      </c>
      <c r="F3882" s="120" t="s">
        <v>13</v>
      </c>
      <c r="G3882" s="120">
        <v>380720</v>
      </c>
      <c r="H3882" s="124"/>
      <c r="I3882" s="128" t="s">
        <v>1398</v>
      </c>
      <c r="J3882" s="124"/>
      <c r="K3882" s="124"/>
      <c r="L3882" s="124"/>
      <c r="M3882" s="124"/>
      <c r="N3882" s="213">
        <v>6413207.1699999999</v>
      </c>
      <c r="O3882" s="213">
        <v>0</v>
      </c>
      <c r="P3882" s="124" t="s">
        <v>1315</v>
      </c>
    </row>
    <row r="3883" spans="1:16">
      <c r="A3883" s="266" t="s">
        <v>1371</v>
      </c>
      <c r="B3883" s="124"/>
      <c r="C3883" s="125" t="s">
        <v>1371</v>
      </c>
      <c r="D3883" s="119">
        <v>43188</v>
      </c>
      <c r="E3883" s="120" t="s">
        <v>8453</v>
      </c>
      <c r="F3883" s="120" t="s">
        <v>13</v>
      </c>
      <c r="G3883" s="120">
        <v>380722</v>
      </c>
      <c r="H3883" s="124"/>
      <c r="I3883" s="128" t="s">
        <v>1398</v>
      </c>
      <c r="J3883" s="124"/>
      <c r="K3883" s="124"/>
      <c r="L3883" s="124"/>
      <c r="M3883" s="124"/>
      <c r="N3883" s="213">
        <v>6413207.1699999999</v>
      </c>
      <c r="O3883" s="213">
        <v>0</v>
      </c>
      <c r="P3883" s="124" t="s">
        <v>1315</v>
      </c>
    </row>
    <row r="3884" spans="1:16">
      <c r="A3884" s="266" t="s">
        <v>1371</v>
      </c>
      <c r="B3884" s="124"/>
      <c r="C3884" s="125" t="s">
        <v>1371</v>
      </c>
      <c r="D3884" s="119">
        <v>43188</v>
      </c>
      <c r="E3884" s="120" t="s">
        <v>8454</v>
      </c>
      <c r="F3884" s="120" t="s">
        <v>13</v>
      </c>
      <c r="G3884" s="120">
        <v>380724</v>
      </c>
      <c r="H3884" s="124"/>
      <c r="I3884" s="128" t="s">
        <v>1398</v>
      </c>
      <c r="J3884" s="124"/>
      <c r="K3884" s="124"/>
      <c r="L3884" s="124"/>
      <c r="M3884" s="124"/>
      <c r="N3884" s="213">
        <v>6413207.1699999999</v>
      </c>
      <c r="O3884" s="213">
        <v>0</v>
      </c>
      <c r="P3884" s="124" t="s">
        <v>1315</v>
      </c>
    </row>
    <row r="3885" spans="1:16">
      <c r="A3885" s="266" t="s">
        <v>1371</v>
      </c>
      <c r="B3885" s="124"/>
      <c r="C3885" s="125" t="s">
        <v>1371</v>
      </c>
      <c r="D3885" s="119">
        <v>43188</v>
      </c>
      <c r="E3885" s="120" t="s">
        <v>8455</v>
      </c>
      <c r="F3885" s="120" t="s">
        <v>13</v>
      </c>
      <c r="G3885" s="120">
        <v>380726</v>
      </c>
      <c r="H3885" s="124"/>
      <c r="I3885" s="128" t="s">
        <v>1398</v>
      </c>
      <c r="J3885" s="124"/>
      <c r="K3885" s="124"/>
      <c r="L3885" s="124"/>
      <c r="M3885" s="124"/>
      <c r="N3885" s="213">
        <v>6413207.1699999999</v>
      </c>
      <c r="O3885" s="213">
        <v>0</v>
      </c>
      <c r="P3885" s="124" t="s">
        <v>1315</v>
      </c>
    </row>
    <row r="3886" spans="1:16">
      <c r="A3886" s="266" t="s">
        <v>1371</v>
      </c>
      <c r="B3886" s="124"/>
      <c r="C3886" s="125" t="s">
        <v>1371</v>
      </c>
      <c r="D3886" s="119">
        <v>43188</v>
      </c>
      <c r="E3886" s="120" t="s">
        <v>8456</v>
      </c>
      <c r="F3886" s="120" t="s">
        <v>13</v>
      </c>
      <c r="G3886" s="120">
        <v>380728</v>
      </c>
      <c r="H3886" s="124"/>
      <c r="I3886" s="128" t="s">
        <v>1398</v>
      </c>
      <c r="J3886" s="124"/>
      <c r="K3886" s="124"/>
      <c r="L3886" s="124"/>
      <c r="M3886" s="124"/>
      <c r="N3886" s="213">
        <v>5432644.1900000004</v>
      </c>
      <c r="O3886" s="213">
        <v>0</v>
      </c>
      <c r="P3886" s="124" t="s">
        <v>1315</v>
      </c>
    </row>
    <row r="3887" spans="1:16">
      <c r="A3887" s="266" t="s">
        <v>1371</v>
      </c>
      <c r="B3887" s="124"/>
      <c r="C3887" s="125" t="s">
        <v>1371</v>
      </c>
      <c r="D3887" s="119">
        <v>43188</v>
      </c>
      <c r="E3887" s="120" t="s">
        <v>8457</v>
      </c>
      <c r="F3887" s="120" t="s">
        <v>13</v>
      </c>
      <c r="G3887" s="120">
        <v>380730</v>
      </c>
      <c r="H3887" s="124"/>
      <c r="I3887" s="128" t="s">
        <v>1398</v>
      </c>
      <c r="J3887" s="124"/>
      <c r="K3887" s="124"/>
      <c r="L3887" s="124"/>
      <c r="M3887" s="124"/>
      <c r="N3887" s="213">
        <v>5432644.1900000004</v>
      </c>
      <c r="O3887" s="213">
        <v>0</v>
      </c>
      <c r="P3887" s="124" t="s">
        <v>1315</v>
      </c>
    </row>
    <row r="3888" spans="1:16">
      <c r="A3888" s="266" t="s">
        <v>1371</v>
      </c>
      <c r="B3888" s="124"/>
      <c r="C3888" s="125" t="s">
        <v>1371</v>
      </c>
      <c r="D3888" s="119">
        <v>43188</v>
      </c>
      <c r="E3888" s="120" t="s">
        <v>8458</v>
      </c>
      <c r="F3888" s="120" t="s">
        <v>13</v>
      </c>
      <c r="G3888" s="120">
        <v>380732</v>
      </c>
      <c r="H3888" s="124"/>
      <c r="I3888" s="128" t="s">
        <v>1398</v>
      </c>
      <c r="J3888" s="124"/>
      <c r="K3888" s="124"/>
      <c r="L3888" s="124"/>
      <c r="M3888" s="124"/>
      <c r="N3888" s="213">
        <v>5432644.1900000004</v>
      </c>
      <c r="O3888" s="213">
        <v>0</v>
      </c>
      <c r="P3888" s="124" t="s">
        <v>1315</v>
      </c>
    </row>
    <row r="3889" spans="1:16">
      <c r="A3889" s="266" t="s">
        <v>1371</v>
      </c>
      <c r="B3889" s="124"/>
      <c r="C3889" s="125" t="s">
        <v>1371</v>
      </c>
      <c r="D3889" s="119">
        <v>43188</v>
      </c>
      <c r="E3889" s="120" t="s">
        <v>8459</v>
      </c>
      <c r="F3889" s="120" t="s">
        <v>13</v>
      </c>
      <c r="G3889" s="120">
        <v>380734</v>
      </c>
      <c r="H3889" s="124"/>
      <c r="I3889" s="128" t="s">
        <v>1398</v>
      </c>
      <c r="J3889" s="124"/>
      <c r="K3889" s="124"/>
      <c r="L3889" s="124"/>
      <c r="M3889" s="124"/>
      <c r="N3889" s="213">
        <v>5432644.1900000004</v>
      </c>
      <c r="O3889" s="213">
        <v>0</v>
      </c>
      <c r="P3889" s="124" t="s">
        <v>1315</v>
      </c>
    </row>
    <row r="3890" spans="1:16">
      <c r="A3890" s="266" t="s">
        <v>1371</v>
      </c>
      <c r="B3890" s="124"/>
      <c r="C3890" s="125" t="s">
        <v>1371</v>
      </c>
      <c r="D3890" s="119">
        <v>43188</v>
      </c>
      <c r="E3890" s="120" t="s">
        <v>8460</v>
      </c>
      <c r="F3890" s="120" t="s">
        <v>13</v>
      </c>
      <c r="G3890" s="120">
        <v>380736</v>
      </c>
      <c r="H3890" s="124"/>
      <c r="I3890" s="128" t="s">
        <v>1398</v>
      </c>
      <c r="J3890" s="124"/>
      <c r="K3890" s="124"/>
      <c r="L3890" s="124"/>
      <c r="M3890" s="124"/>
      <c r="N3890" s="213">
        <v>14921395.369999999</v>
      </c>
      <c r="O3890" s="213">
        <v>0</v>
      </c>
      <c r="P3890" s="124" t="s">
        <v>1315</v>
      </c>
    </row>
    <row r="3891" spans="1:16">
      <c r="A3891" s="266" t="s">
        <v>1371</v>
      </c>
      <c r="B3891" s="124"/>
      <c r="C3891" s="125" t="s">
        <v>1371</v>
      </c>
      <c r="D3891" s="119">
        <v>43188</v>
      </c>
      <c r="E3891" s="120" t="s">
        <v>8461</v>
      </c>
      <c r="F3891" s="120" t="s">
        <v>13</v>
      </c>
      <c r="G3891" s="120">
        <v>380738</v>
      </c>
      <c r="H3891" s="124"/>
      <c r="I3891" s="128" t="s">
        <v>1398</v>
      </c>
      <c r="J3891" s="124"/>
      <c r="K3891" s="124"/>
      <c r="L3891" s="124"/>
      <c r="M3891" s="124"/>
      <c r="N3891" s="213">
        <v>14921395.369999999</v>
      </c>
      <c r="O3891" s="213">
        <v>0</v>
      </c>
      <c r="P3891" s="124" t="s">
        <v>1315</v>
      </c>
    </row>
    <row r="3892" spans="1:16">
      <c r="A3892" s="266" t="s">
        <v>1371</v>
      </c>
      <c r="B3892" s="124"/>
      <c r="C3892" s="125" t="s">
        <v>1371</v>
      </c>
      <c r="D3892" s="119">
        <v>43188</v>
      </c>
      <c r="E3892" s="120" t="s">
        <v>8462</v>
      </c>
      <c r="F3892" s="120" t="s">
        <v>13</v>
      </c>
      <c r="G3892" s="120">
        <v>380740</v>
      </c>
      <c r="H3892" s="124"/>
      <c r="I3892" s="128" t="s">
        <v>1398</v>
      </c>
      <c r="J3892" s="124"/>
      <c r="K3892" s="124"/>
      <c r="L3892" s="124"/>
      <c r="M3892" s="124"/>
      <c r="N3892" s="213">
        <v>14921395.369999999</v>
      </c>
      <c r="O3892" s="213">
        <v>0</v>
      </c>
      <c r="P3892" s="124" t="s">
        <v>1315</v>
      </c>
    </row>
    <row r="3893" spans="1:16">
      <c r="A3893" s="266" t="s">
        <v>1371</v>
      </c>
      <c r="B3893" s="124"/>
      <c r="C3893" s="125" t="s">
        <v>1371</v>
      </c>
      <c r="D3893" s="119">
        <v>43188</v>
      </c>
      <c r="E3893" s="120" t="s">
        <v>8463</v>
      </c>
      <c r="F3893" s="120" t="s">
        <v>13</v>
      </c>
      <c r="G3893" s="120">
        <v>380742</v>
      </c>
      <c r="H3893" s="124"/>
      <c r="I3893" s="128" t="s">
        <v>1398</v>
      </c>
      <c r="J3893" s="124"/>
      <c r="K3893" s="124"/>
      <c r="L3893" s="124"/>
      <c r="M3893" s="124"/>
      <c r="N3893" s="213">
        <v>2745249.62</v>
      </c>
      <c r="O3893" s="213">
        <v>0</v>
      </c>
      <c r="P3893" s="124" t="s">
        <v>1315</v>
      </c>
    </row>
    <row r="3894" spans="1:16">
      <c r="A3894" s="266" t="s">
        <v>1371</v>
      </c>
      <c r="B3894" s="124"/>
      <c r="C3894" s="125" t="s">
        <v>1371</v>
      </c>
      <c r="D3894" s="119">
        <v>43188</v>
      </c>
      <c r="E3894" s="120" t="s">
        <v>8464</v>
      </c>
      <c r="F3894" s="120" t="s">
        <v>13</v>
      </c>
      <c r="G3894" s="120">
        <v>380744</v>
      </c>
      <c r="H3894" s="124"/>
      <c r="I3894" s="128" t="s">
        <v>1398</v>
      </c>
      <c r="J3894" s="124"/>
      <c r="K3894" s="124"/>
      <c r="L3894" s="124"/>
      <c r="M3894" s="124"/>
      <c r="N3894" s="213">
        <v>2745249.62</v>
      </c>
      <c r="O3894" s="213">
        <v>0</v>
      </c>
      <c r="P3894" s="124" t="s">
        <v>1315</v>
      </c>
    </row>
    <row r="3895" spans="1:16">
      <c r="A3895" s="266" t="s">
        <v>1371</v>
      </c>
      <c r="B3895" s="124"/>
      <c r="C3895" s="125" t="s">
        <v>1371</v>
      </c>
      <c r="D3895" s="119">
        <v>43188</v>
      </c>
      <c r="E3895" s="120" t="s">
        <v>8465</v>
      </c>
      <c r="F3895" s="120" t="s">
        <v>13</v>
      </c>
      <c r="G3895" s="120">
        <v>380746</v>
      </c>
      <c r="H3895" s="124"/>
      <c r="I3895" s="128" t="s">
        <v>1398</v>
      </c>
      <c r="J3895" s="124"/>
      <c r="K3895" s="124"/>
      <c r="L3895" s="124"/>
      <c r="M3895" s="124"/>
      <c r="N3895" s="213">
        <v>2745249.62</v>
      </c>
      <c r="O3895" s="213">
        <v>0</v>
      </c>
      <c r="P3895" s="124" t="s">
        <v>1315</v>
      </c>
    </row>
    <row r="3896" spans="1:16">
      <c r="A3896" s="266" t="s">
        <v>1371</v>
      </c>
      <c r="B3896" s="124"/>
      <c r="C3896" s="125" t="s">
        <v>1371</v>
      </c>
      <c r="D3896" s="119">
        <v>43188</v>
      </c>
      <c r="E3896" s="120" t="s">
        <v>8466</v>
      </c>
      <c r="F3896" s="120" t="s">
        <v>13</v>
      </c>
      <c r="G3896" s="120">
        <v>380748</v>
      </c>
      <c r="H3896" s="124"/>
      <c r="I3896" s="128" t="s">
        <v>1398</v>
      </c>
      <c r="J3896" s="124"/>
      <c r="K3896" s="124"/>
      <c r="L3896" s="124"/>
      <c r="M3896" s="124"/>
      <c r="N3896" s="213">
        <v>2745249.62</v>
      </c>
      <c r="O3896" s="213">
        <v>0</v>
      </c>
      <c r="P3896" s="124" t="s">
        <v>1315</v>
      </c>
    </row>
    <row r="3897" spans="1:16">
      <c r="A3897" s="266" t="s">
        <v>1371</v>
      </c>
      <c r="B3897" s="124"/>
      <c r="C3897" s="125" t="s">
        <v>1371</v>
      </c>
      <c r="D3897" s="119">
        <v>43188</v>
      </c>
      <c r="E3897" s="120" t="s">
        <v>8467</v>
      </c>
      <c r="F3897" s="120" t="s">
        <v>13</v>
      </c>
      <c r="G3897" s="120">
        <v>380750</v>
      </c>
      <c r="H3897" s="124"/>
      <c r="I3897" s="128" t="s">
        <v>1398</v>
      </c>
      <c r="J3897" s="124"/>
      <c r="K3897" s="124"/>
      <c r="L3897" s="124"/>
      <c r="M3897" s="124"/>
      <c r="N3897" s="213">
        <v>2334947.3199999998</v>
      </c>
      <c r="O3897" s="213">
        <v>0</v>
      </c>
      <c r="P3897" s="124" t="s">
        <v>1315</v>
      </c>
    </row>
    <row r="3898" spans="1:16">
      <c r="A3898" s="266" t="s">
        <v>1371</v>
      </c>
      <c r="B3898" s="124"/>
      <c r="C3898" s="125" t="s">
        <v>1371</v>
      </c>
      <c r="D3898" s="119">
        <v>43188</v>
      </c>
      <c r="E3898" s="120" t="s">
        <v>8468</v>
      </c>
      <c r="F3898" s="120" t="s">
        <v>13</v>
      </c>
      <c r="G3898" s="120">
        <v>380752</v>
      </c>
      <c r="H3898" s="124"/>
      <c r="I3898" s="128" t="s">
        <v>1398</v>
      </c>
      <c r="J3898" s="124"/>
      <c r="K3898" s="124"/>
      <c r="L3898" s="124"/>
      <c r="M3898" s="124"/>
      <c r="N3898" s="213">
        <v>6413207.1699999999</v>
      </c>
      <c r="O3898" s="213">
        <v>0</v>
      </c>
      <c r="P3898" s="124" t="s">
        <v>1315</v>
      </c>
    </row>
    <row r="3899" spans="1:16">
      <c r="A3899" s="266" t="s">
        <v>1371</v>
      </c>
      <c r="B3899" s="124"/>
      <c r="C3899" s="125" t="s">
        <v>1371</v>
      </c>
      <c r="D3899" s="119">
        <v>43188</v>
      </c>
      <c r="E3899" s="120" t="s">
        <v>8469</v>
      </c>
      <c r="F3899" s="120" t="s">
        <v>13</v>
      </c>
      <c r="G3899" s="120">
        <v>380754</v>
      </c>
      <c r="H3899" s="124"/>
      <c r="I3899" s="128" t="s">
        <v>1398</v>
      </c>
      <c r="J3899" s="124"/>
      <c r="K3899" s="124"/>
      <c r="L3899" s="124"/>
      <c r="M3899" s="124"/>
      <c r="N3899" s="213">
        <v>5432644.1900000004</v>
      </c>
      <c r="O3899" s="213">
        <v>0</v>
      </c>
      <c r="P3899" s="124" t="s">
        <v>1315</v>
      </c>
    </row>
    <row r="3900" spans="1:16">
      <c r="A3900" s="266" t="s">
        <v>1371</v>
      </c>
      <c r="B3900" s="124"/>
      <c r="C3900" s="125" t="s">
        <v>1371</v>
      </c>
      <c r="D3900" s="119">
        <v>43188</v>
      </c>
      <c r="E3900" s="120" t="s">
        <v>8470</v>
      </c>
      <c r="F3900" s="120" t="s">
        <v>13</v>
      </c>
      <c r="G3900" s="120">
        <v>380756</v>
      </c>
      <c r="H3900" s="124"/>
      <c r="I3900" s="128" t="s">
        <v>1398</v>
      </c>
      <c r="J3900" s="124"/>
      <c r="K3900" s="124"/>
      <c r="L3900" s="124"/>
      <c r="M3900" s="124"/>
      <c r="N3900" s="213">
        <v>14921395.369999999</v>
      </c>
      <c r="O3900" s="213">
        <v>0</v>
      </c>
      <c r="P3900" s="124" t="s">
        <v>1315</v>
      </c>
    </row>
    <row r="3901" spans="1:16" ht="102">
      <c r="A3901" s="266">
        <v>30</v>
      </c>
      <c r="B3901" s="124"/>
      <c r="C3901" s="125" t="s">
        <v>695</v>
      </c>
      <c r="D3901" s="119">
        <v>43188</v>
      </c>
      <c r="E3901" s="120" t="s">
        <v>8471</v>
      </c>
      <c r="F3901" s="120" t="s">
        <v>1257</v>
      </c>
      <c r="G3901" s="120">
        <v>4617</v>
      </c>
      <c r="H3901" s="124"/>
      <c r="I3901" s="128" t="s">
        <v>8472</v>
      </c>
      <c r="J3901" s="124"/>
      <c r="K3901" s="124"/>
      <c r="L3901" s="124"/>
      <c r="M3901" s="124"/>
      <c r="N3901" s="213">
        <v>101.86</v>
      </c>
      <c r="O3901" s="213">
        <v>0</v>
      </c>
      <c r="P3901" s="124" t="s">
        <v>1315</v>
      </c>
    </row>
    <row r="3902" spans="1:16" ht="89.25">
      <c r="A3902" s="266">
        <v>30</v>
      </c>
      <c r="B3902" s="124"/>
      <c r="C3902" s="125" t="s">
        <v>695</v>
      </c>
      <c r="D3902" s="119">
        <v>43188</v>
      </c>
      <c r="E3902" s="120" t="s">
        <v>8473</v>
      </c>
      <c r="F3902" s="120" t="s">
        <v>15</v>
      </c>
      <c r="G3902" s="120">
        <v>4617</v>
      </c>
      <c r="H3902" s="124"/>
      <c r="I3902" s="128" t="s">
        <v>8474</v>
      </c>
      <c r="J3902" s="124"/>
      <c r="K3902" s="124"/>
      <c r="L3902" s="124"/>
      <c r="M3902" s="124"/>
      <c r="N3902" s="213">
        <v>312.67</v>
      </c>
      <c r="O3902" s="213">
        <v>0</v>
      </c>
      <c r="P3902" s="124" t="s">
        <v>1315</v>
      </c>
    </row>
    <row r="3903" spans="1:16" ht="51">
      <c r="A3903" s="266">
        <v>513</v>
      </c>
      <c r="B3903" s="124"/>
      <c r="C3903" s="125" t="s">
        <v>201</v>
      </c>
      <c r="D3903" s="119">
        <v>43188</v>
      </c>
      <c r="E3903" s="120" t="s">
        <v>8475</v>
      </c>
      <c r="F3903" s="120" t="s">
        <v>15</v>
      </c>
      <c r="G3903" s="120">
        <v>699211</v>
      </c>
      <c r="H3903" s="124"/>
      <c r="I3903" s="128" t="s">
        <v>7724</v>
      </c>
      <c r="J3903" s="124"/>
      <c r="K3903" s="124"/>
      <c r="L3903" s="124"/>
      <c r="M3903" s="124"/>
      <c r="N3903" s="213">
        <v>50</v>
      </c>
      <c r="O3903" s="213">
        <v>0</v>
      </c>
      <c r="P3903" s="124" t="s">
        <v>1315</v>
      </c>
    </row>
    <row r="3904" spans="1:16" ht="51">
      <c r="A3904" s="266">
        <v>513</v>
      </c>
      <c r="B3904" s="124"/>
      <c r="C3904" s="125" t="s">
        <v>201</v>
      </c>
      <c r="D3904" s="119">
        <v>43188</v>
      </c>
      <c r="E3904" s="120" t="s">
        <v>8476</v>
      </c>
      <c r="F3904" s="120" t="s">
        <v>15</v>
      </c>
      <c r="G3904" s="120">
        <v>699214</v>
      </c>
      <c r="H3904" s="124"/>
      <c r="I3904" s="128" t="s">
        <v>7724</v>
      </c>
      <c r="J3904" s="124"/>
      <c r="K3904" s="124"/>
      <c r="L3904" s="124"/>
      <c r="M3904" s="124"/>
      <c r="N3904" s="213">
        <v>50</v>
      </c>
      <c r="O3904" s="213">
        <v>0</v>
      </c>
      <c r="P3904" s="124" t="s">
        <v>1315</v>
      </c>
    </row>
    <row r="3905" spans="1:16" ht="51">
      <c r="A3905" s="266">
        <v>513</v>
      </c>
      <c r="B3905" s="124"/>
      <c r="C3905" s="125" t="s">
        <v>201</v>
      </c>
      <c r="D3905" s="119">
        <v>43188</v>
      </c>
      <c r="E3905" s="120" t="s">
        <v>8477</v>
      </c>
      <c r="F3905" s="120" t="s">
        <v>15</v>
      </c>
      <c r="G3905" s="120">
        <v>699216</v>
      </c>
      <c r="H3905" s="124"/>
      <c r="I3905" s="128" t="s">
        <v>7724</v>
      </c>
      <c r="J3905" s="124"/>
      <c r="K3905" s="124"/>
      <c r="L3905" s="124"/>
      <c r="M3905" s="124"/>
      <c r="N3905" s="213">
        <v>50</v>
      </c>
      <c r="O3905" s="213">
        <v>0</v>
      </c>
      <c r="P3905" s="124" t="s">
        <v>1315</v>
      </c>
    </row>
    <row r="3906" spans="1:16" ht="89.25">
      <c r="A3906" s="266">
        <v>376</v>
      </c>
      <c r="B3906" s="124"/>
      <c r="C3906" s="125" t="s">
        <v>1272</v>
      </c>
      <c r="D3906" s="119">
        <v>43188</v>
      </c>
      <c r="E3906" s="120" t="s">
        <v>8478</v>
      </c>
      <c r="F3906" s="120" t="s">
        <v>15</v>
      </c>
      <c r="G3906" s="120">
        <v>4629</v>
      </c>
      <c r="H3906" s="124"/>
      <c r="I3906" s="128" t="s">
        <v>8479</v>
      </c>
      <c r="J3906" s="124"/>
      <c r="K3906" s="124"/>
      <c r="L3906" s="124"/>
      <c r="M3906" s="124"/>
      <c r="N3906" s="213">
        <v>103398.71</v>
      </c>
      <c r="O3906" s="213">
        <v>0</v>
      </c>
      <c r="P3906" s="124" t="s">
        <v>1315</v>
      </c>
    </row>
    <row r="3907" spans="1:16" ht="102">
      <c r="A3907" s="266">
        <v>513</v>
      </c>
      <c r="B3907" s="124"/>
      <c r="C3907" s="125" t="s">
        <v>201</v>
      </c>
      <c r="D3907" s="119">
        <v>43188</v>
      </c>
      <c r="E3907" s="120" t="s">
        <v>8480</v>
      </c>
      <c r="F3907" s="120" t="s">
        <v>15</v>
      </c>
      <c r="G3907" s="120">
        <v>4638</v>
      </c>
      <c r="H3907" s="124"/>
      <c r="I3907" s="128" t="s">
        <v>8481</v>
      </c>
      <c r="J3907" s="124"/>
      <c r="K3907" s="124"/>
      <c r="L3907" s="124"/>
      <c r="M3907" s="124"/>
      <c r="N3907" s="213">
        <v>310.47000000000003</v>
      </c>
      <c r="O3907" s="213">
        <v>0</v>
      </c>
      <c r="P3907" s="124" t="s">
        <v>1315</v>
      </c>
    </row>
    <row r="3908" spans="1:16" ht="89.25">
      <c r="A3908" s="266">
        <v>594</v>
      </c>
      <c r="B3908" s="124"/>
      <c r="C3908" s="125" t="s">
        <v>113</v>
      </c>
      <c r="D3908" s="119">
        <v>43188</v>
      </c>
      <c r="E3908" s="120" t="s">
        <v>8482</v>
      </c>
      <c r="F3908" s="120" t="s">
        <v>15</v>
      </c>
      <c r="G3908" s="120">
        <v>4639</v>
      </c>
      <c r="H3908" s="124"/>
      <c r="I3908" s="128" t="s">
        <v>8483</v>
      </c>
      <c r="J3908" s="124"/>
      <c r="K3908" s="124"/>
      <c r="L3908" s="124"/>
      <c r="M3908" s="124"/>
      <c r="N3908" s="213">
        <v>962.72</v>
      </c>
      <c r="O3908" s="213">
        <v>0</v>
      </c>
      <c r="P3908" s="124" t="s">
        <v>1315</v>
      </c>
    </row>
    <row r="3909" spans="1:16" ht="89.25">
      <c r="A3909" s="266">
        <v>594</v>
      </c>
      <c r="B3909" s="124"/>
      <c r="C3909" s="125" t="s">
        <v>113</v>
      </c>
      <c r="D3909" s="119">
        <v>43188</v>
      </c>
      <c r="E3909" s="120" t="s">
        <v>8484</v>
      </c>
      <c r="F3909" s="120" t="s">
        <v>15</v>
      </c>
      <c r="G3909" s="120">
        <v>4637</v>
      </c>
      <c r="H3909" s="124"/>
      <c r="I3909" s="128" t="s">
        <v>8485</v>
      </c>
      <c r="J3909" s="124"/>
      <c r="K3909" s="124"/>
      <c r="L3909" s="124"/>
      <c r="M3909" s="124"/>
      <c r="N3909" s="213">
        <v>1433.32</v>
      </c>
      <c r="O3909" s="213">
        <v>0</v>
      </c>
      <c r="P3909" s="124" t="s">
        <v>1315</v>
      </c>
    </row>
    <row r="3910" spans="1:16" ht="63.75">
      <c r="A3910" s="266">
        <v>20</v>
      </c>
      <c r="B3910" s="124"/>
      <c r="C3910" s="125" t="s">
        <v>693</v>
      </c>
      <c r="D3910" s="119">
        <v>43192</v>
      </c>
      <c r="E3910" s="120" t="s">
        <v>8611</v>
      </c>
      <c r="F3910" s="120" t="s">
        <v>3</v>
      </c>
      <c r="G3910" s="120">
        <v>1609699</v>
      </c>
      <c r="H3910" s="124"/>
      <c r="I3910" s="128" t="s">
        <v>10523</v>
      </c>
      <c r="J3910" s="124"/>
      <c r="K3910" s="124"/>
      <c r="L3910" s="124"/>
      <c r="M3910" s="124"/>
      <c r="N3910" s="213">
        <v>0</v>
      </c>
      <c r="O3910" s="213">
        <v>867719.1</v>
      </c>
      <c r="P3910" s="124" t="s">
        <v>1315</v>
      </c>
    </row>
    <row r="3911" spans="1:16" ht="51">
      <c r="A3911" s="266">
        <v>660</v>
      </c>
      <c r="B3911" s="124"/>
      <c r="C3911" s="125" t="s">
        <v>233</v>
      </c>
      <c r="D3911" s="119">
        <v>43192</v>
      </c>
      <c r="E3911" s="120" t="s">
        <v>8612</v>
      </c>
      <c r="F3911" s="120" t="s">
        <v>3</v>
      </c>
      <c r="G3911" s="120">
        <v>1609700</v>
      </c>
      <c r="H3911" s="124"/>
      <c r="I3911" s="128" t="s">
        <v>10524</v>
      </c>
      <c r="J3911" s="124"/>
      <c r="K3911" s="124"/>
      <c r="L3911" s="124"/>
      <c r="M3911" s="124"/>
      <c r="N3911" s="213">
        <v>0</v>
      </c>
      <c r="O3911" s="213">
        <v>2247.5</v>
      </c>
      <c r="P3911" s="124" t="s">
        <v>1315</v>
      </c>
    </row>
    <row r="3912" spans="1:16" ht="63.75">
      <c r="A3912" s="266">
        <v>592</v>
      </c>
      <c r="B3912" s="124"/>
      <c r="C3912" s="125" t="s">
        <v>862</v>
      </c>
      <c r="D3912" s="119">
        <v>43192</v>
      </c>
      <c r="E3912" s="120" t="s">
        <v>8613</v>
      </c>
      <c r="F3912" s="120" t="s">
        <v>3</v>
      </c>
      <c r="G3912" s="120">
        <v>1609701</v>
      </c>
      <c r="H3912" s="124"/>
      <c r="I3912" s="128" t="s">
        <v>10525</v>
      </c>
      <c r="J3912" s="124"/>
      <c r="K3912" s="124"/>
      <c r="L3912" s="124"/>
      <c r="M3912" s="124"/>
      <c r="N3912" s="213">
        <v>0</v>
      </c>
      <c r="O3912" s="213">
        <v>271</v>
      </c>
      <c r="P3912" s="124" t="s">
        <v>1315</v>
      </c>
    </row>
    <row r="3913" spans="1:16" ht="63.75">
      <c r="A3913" s="266">
        <v>86</v>
      </c>
      <c r="B3913" s="124"/>
      <c r="C3913" s="125" t="s">
        <v>710</v>
      </c>
      <c r="D3913" s="119">
        <v>43192</v>
      </c>
      <c r="E3913" s="120" t="s">
        <v>8614</v>
      </c>
      <c r="F3913" s="120" t="s">
        <v>3</v>
      </c>
      <c r="G3913" s="120">
        <v>1609704</v>
      </c>
      <c r="H3913" s="124"/>
      <c r="I3913" s="128" t="s">
        <v>10526</v>
      </c>
      <c r="J3913" s="124"/>
      <c r="K3913" s="124"/>
      <c r="L3913" s="124"/>
      <c r="M3913" s="124"/>
      <c r="N3913" s="213">
        <v>0</v>
      </c>
      <c r="O3913" s="213">
        <v>461</v>
      </c>
      <c r="P3913" s="124" t="s">
        <v>1315</v>
      </c>
    </row>
    <row r="3914" spans="1:16" ht="63.75">
      <c r="A3914" s="266">
        <v>526</v>
      </c>
      <c r="B3914" s="124"/>
      <c r="C3914" s="125" t="s">
        <v>846</v>
      </c>
      <c r="D3914" s="119">
        <v>43192</v>
      </c>
      <c r="E3914" s="120" t="s">
        <v>8615</v>
      </c>
      <c r="F3914" s="120" t="s">
        <v>3</v>
      </c>
      <c r="G3914" s="120">
        <v>1609706</v>
      </c>
      <c r="H3914" s="124"/>
      <c r="I3914" s="128" t="s">
        <v>10527</v>
      </c>
      <c r="J3914" s="124"/>
      <c r="K3914" s="124"/>
      <c r="L3914" s="124"/>
      <c r="M3914" s="124"/>
      <c r="N3914" s="213">
        <v>0</v>
      </c>
      <c r="O3914" s="213">
        <v>193</v>
      </c>
      <c r="P3914" s="124" t="s">
        <v>1315</v>
      </c>
    </row>
    <row r="3915" spans="1:16" ht="51">
      <c r="A3915" s="266">
        <v>526</v>
      </c>
      <c r="B3915" s="124"/>
      <c r="C3915" s="125" t="s">
        <v>846</v>
      </c>
      <c r="D3915" s="119">
        <v>43192</v>
      </c>
      <c r="E3915" s="120" t="s">
        <v>8616</v>
      </c>
      <c r="F3915" s="120" t="s">
        <v>3</v>
      </c>
      <c r="G3915" s="120">
        <v>1609708</v>
      </c>
      <c r="H3915" s="124"/>
      <c r="I3915" s="128" t="s">
        <v>10528</v>
      </c>
      <c r="J3915" s="124"/>
      <c r="K3915" s="124"/>
      <c r="L3915" s="124"/>
      <c r="M3915" s="124"/>
      <c r="N3915" s="213">
        <v>0</v>
      </c>
      <c r="O3915" s="213">
        <v>922</v>
      </c>
      <c r="P3915" s="124" t="s">
        <v>1315</v>
      </c>
    </row>
    <row r="3916" spans="1:16" ht="51">
      <c r="A3916" s="266" t="s">
        <v>619</v>
      </c>
      <c r="B3916" s="124"/>
      <c r="C3916" s="125" t="s">
        <v>713</v>
      </c>
      <c r="D3916" s="119">
        <v>43200</v>
      </c>
      <c r="E3916" s="120" t="s">
        <v>8617</v>
      </c>
      <c r="F3916" s="120" t="s">
        <v>3</v>
      </c>
      <c r="G3916" s="120">
        <v>1612308</v>
      </c>
      <c r="H3916" s="124"/>
      <c r="I3916" s="128" t="s">
        <v>10529</v>
      </c>
      <c r="J3916" s="124"/>
      <c r="K3916" s="124"/>
      <c r="L3916" s="124"/>
      <c r="M3916" s="124"/>
      <c r="N3916" s="213">
        <v>0</v>
      </c>
      <c r="O3916" s="213">
        <v>5649</v>
      </c>
      <c r="P3916" s="124" t="s">
        <v>1315</v>
      </c>
    </row>
    <row r="3917" spans="1:16" ht="51">
      <c r="A3917" s="266">
        <v>342</v>
      </c>
      <c r="B3917" s="124"/>
      <c r="C3917" s="125" t="s">
        <v>816</v>
      </c>
      <c r="D3917" s="119">
        <v>43192</v>
      </c>
      <c r="E3917" s="120" t="s">
        <v>8618</v>
      </c>
      <c r="F3917" s="120" t="s">
        <v>3</v>
      </c>
      <c r="G3917" s="120">
        <v>1609767</v>
      </c>
      <c r="H3917" s="124"/>
      <c r="I3917" s="128" t="s">
        <v>10530</v>
      </c>
      <c r="J3917" s="124"/>
      <c r="K3917" s="124"/>
      <c r="L3917" s="124"/>
      <c r="M3917" s="124"/>
      <c r="N3917" s="213">
        <v>0</v>
      </c>
      <c r="O3917" s="213">
        <v>6.4</v>
      </c>
      <c r="P3917" s="124" t="s">
        <v>1315</v>
      </c>
    </row>
    <row r="3918" spans="1:16" ht="63.75">
      <c r="A3918" s="266">
        <v>574</v>
      </c>
      <c r="B3918" s="124"/>
      <c r="C3918" s="125" t="s">
        <v>850</v>
      </c>
      <c r="D3918" s="119">
        <v>43192</v>
      </c>
      <c r="E3918" s="120" t="s">
        <v>8619</v>
      </c>
      <c r="F3918" s="120" t="s">
        <v>3</v>
      </c>
      <c r="G3918" s="120">
        <v>1609793</v>
      </c>
      <c r="H3918" s="124"/>
      <c r="I3918" s="128" t="s">
        <v>10531</v>
      </c>
      <c r="J3918" s="124"/>
      <c r="K3918" s="124"/>
      <c r="L3918" s="124"/>
      <c r="M3918" s="124"/>
      <c r="N3918" s="213">
        <v>0</v>
      </c>
      <c r="O3918" s="213">
        <v>1392.96</v>
      </c>
      <c r="P3918" s="124" t="s">
        <v>1315</v>
      </c>
    </row>
    <row r="3919" spans="1:16" ht="63.75">
      <c r="A3919" s="266">
        <v>574</v>
      </c>
      <c r="B3919" s="124"/>
      <c r="C3919" s="125" t="s">
        <v>850</v>
      </c>
      <c r="D3919" s="119">
        <v>43192</v>
      </c>
      <c r="E3919" s="120" t="s">
        <v>8620</v>
      </c>
      <c r="F3919" s="120" t="s">
        <v>3</v>
      </c>
      <c r="G3919" s="120">
        <v>1609795</v>
      </c>
      <c r="H3919" s="124"/>
      <c r="I3919" s="128" t="s">
        <v>10532</v>
      </c>
      <c r="J3919" s="124"/>
      <c r="K3919" s="124"/>
      <c r="L3919" s="124"/>
      <c r="M3919" s="124"/>
      <c r="N3919" s="213">
        <v>0</v>
      </c>
      <c r="O3919" s="213">
        <v>783.6</v>
      </c>
      <c r="P3919" s="124" t="s">
        <v>1315</v>
      </c>
    </row>
    <row r="3920" spans="1:16" ht="51">
      <c r="A3920" s="266">
        <v>15</v>
      </c>
      <c r="B3920" s="124"/>
      <c r="C3920" s="125" t="s">
        <v>691</v>
      </c>
      <c r="D3920" s="119">
        <v>43192</v>
      </c>
      <c r="E3920" s="120" t="s">
        <v>8621</v>
      </c>
      <c r="F3920" s="120" t="s">
        <v>3</v>
      </c>
      <c r="G3920" s="120">
        <v>1609802</v>
      </c>
      <c r="H3920" s="124"/>
      <c r="I3920" s="128" t="s">
        <v>10533</v>
      </c>
      <c r="J3920" s="124"/>
      <c r="K3920" s="124"/>
      <c r="L3920" s="124"/>
      <c r="M3920" s="124"/>
      <c r="N3920" s="213">
        <v>0</v>
      </c>
      <c r="O3920" s="213">
        <v>600</v>
      </c>
      <c r="P3920" s="124" t="s">
        <v>1315</v>
      </c>
    </row>
    <row r="3921" spans="1:16" ht="76.5">
      <c r="A3921" s="266">
        <v>650</v>
      </c>
      <c r="B3921" s="124"/>
      <c r="C3921" s="125" t="s">
        <v>232</v>
      </c>
      <c r="D3921" s="119">
        <v>43192</v>
      </c>
      <c r="E3921" s="120" t="s">
        <v>8622</v>
      </c>
      <c r="F3921" s="120" t="s">
        <v>3</v>
      </c>
      <c r="G3921" s="120">
        <v>1609809</v>
      </c>
      <c r="H3921" s="124"/>
      <c r="I3921" s="128" t="s">
        <v>10534</v>
      </c>
      <c r="J3921" s="124"/>
      <c r="K3921" s="124"/>
      <c r="L3921" s="124"/>
      <c r="M3921" s="124"/>
      <c r="N3921" s="213">
        <v>0</v>
      </c>
      <c r="O3921" s="213">
        <v>70</v>
      </c>
      <c r="P3921" s="124" t="s">
        <v>1315</v>
      </c>
    </row>
    <row r="3922" spans="1:16" ht="51">
      <c r="A3922" s="266">
        <v>680</v>
      </c>
      <c r="B3922" s="124"/>
      <c r="C3922" s="125" t="s">
        <v>866</v>
      </c>
      <c r="D3922" s="119">
        <v>43192</v>
      </c>
      <c r="E3922" s="120" t="s">
        <v>8623</v>
      </c>
      <c r="F3922" s="120" t="s">
        <v>3</v>
      </c>
      <c r="G3922" s="120">
        <v>1609818</v>
      </c>
      <c r="H3922" s="124"/>
      <c r="I3922" s="128" t="s">
        <v>10535</v>
      </c>
      <c r="J3922" s="124"/>
      <c r="K3922" s="124"/>
      <c r="L3922" s="124"/>
      <c r="M3922" s="124"/>
      <c r="N3922" s="213">
        <v>0</v>
      </c>
      <c r="O3922" s="213">
        <v>1289.3499999999999</v>
      </c>
      <c r="P3922" s="124" t="s">
        <v>1315</v>
      </c>
    </row>
    <row r="3923" spans="1:16" ht="51">
      <c r="A3923" s="266">
        <v>680</v>
      </c>
      <c r="B3923" s="124"/>
      <c r="C3923" s="125" t="s">
        <v>866</v>
      </c>
      <c r="D3923" s="119">
        <v>43192</v>
      </c>
      <c r="E3923" s="120" t="s">
        <v>8624</v>
      </c>
      <c r="F3923" s="120" t="s">
        <v>3</v>
      </c>
      <c r="G3923" s="120">
        <v>1609819</v>
      </c>
      <c r="H3923" s="124"/>
      <c r="I3923" s="128" t="s">
        <v>10536</v>
      </c>
      <c r="J3923" s="124"/>
      <c r="K3923" s="124"/>
      <c r="L3923" s="124"/>
      <c r="M3923" s="124"/>
      <c r="N3923" s="213">
        <v>0</v>
      </c>
      <c r="O3923" s="213">
        <v>14236.74</v>
      </c>
      <c r="P3923" s="124" t="s">
        <v>1315</v>
      </c>
    </row>
    <row r="3924" spans="1:16" ht="51">
      <c r="A3924" s="266">
        <v>680</v>
      </c>
      <c r="B3924" s="124"/>
      <c r="C3924" s="125" t="s">
        <v>866</v>
      </c>
      <c r="D3924" s="119">
        <v>43192</v>
      </c>
      <c r="E3924" s="120" t="s">
        <v>8625</v>
      </c>
      <c r="F3924" s="120" t="s">
        <v>3</v>
      </c>
      <c r="G3924" s="120">
        <v>1609821</v>
      </c>
      <c r="H3924" s="124"/>
      <c r="I3924" s="128" t="s">
        <v>10537</v>
      </c>
      <c r="J3924" s="124"/>
      <c r="K3924" s="124"/>
      <c r="L3924" s="124"/>
      <c r="M3924" s="124"/>
      <c r="N3924" s="213">
        <v>0</v>
      </c>
      <c r="O3924" s="213">
        <v>5895</v>
      </c>
      <c r="P3924" s="124" t="s">
        <v>1315</v>
      </c>
    </row>
    <row r="3925" spans="1:16" ht="51">
      <c r="A3925" s="266">
        <v>680</v>
      </c>
      <c r="B3925" s="124"/>
      <c r="C3925" s="125" t="s">
        <v>866</v>
      </c>
      <c r="D3925" s="119">
        <v>43192</v>
      </c>
      <c r="E3925" s="120" t="s">
        <v>8626</v>
      </c>
      <c r="F3925" s="120" t="s">
        <v>3</v>
      </c>
      <c r="G3925" s="120">
        <v>1609822</v>
      </c>
      <c r="H3925" s="124"/>
      <c r="I3925" s="128" t="s">
        <v>10538</v>
      </c>
      <c r="J3925" s="124"/>
      <c r="K3925" s="124"/>
      <c r="L3925" s="124"/>
      <c r="M3925" s="124"/>
      <c r="N3925" s="213">
        <v>0</v>
      </c>
      <c r="O3925" s="213">
        <v>283.52</v>
      </c>
      <c r="P3925" s="124" t="s">
        <v>1315</v>
      </c>
    </row>
    <row r="3926" spans="1:16" ht="63.75">
      <c r="A3926" s="266">
        <v>591</v>
      </c>
      <c r="B3926" s="124"/>
      <c r="C3926" s="125" t="s">
        <v>861</v>
      </c>
      <c r="D3926" s="119">
        <v>43192</v>
      </c>
      <c r="E3926" s="120" t="s">
        <v>8627</v>
      </c>
      <c r="F3926" s="120" t="s">
        <v>3</v>
      </c>
      <c r="G3926" s="120">
        <v>1609823</v>
      </c>
      <c r="H3926" s="124"/>
      <c r="I3926" s="128" t="s">
        <v>10539</v>
      </c>
      <c r="J3926" s="124"/>
      <c r="K3926" s="124"/>
      <c r="L3926" s="124"/>
      <c r="M3926" s="124"/>
      <c r="N3926" s="213">
        <v>0</v>
      </c>
      <c r="O3926" s="213">
        <v>646483</v>
      </c>
      <c r="P3926" s="124" t="s">
        <v>1315</v>
      </c>
    </row>
    <row r="3927" spans="1:16" ht="51">
      <c r="A3927" s="266">
        <v>290</v>
      </c>
      <c r="B3927" s="124"/>
      <c r="C3927" s="125" t="s">
        <v>793</v>
      </c>
      <c r="D3927" s="119">
        <v>43192</v>
      </c>
      <c r="E3927" s="120" t="s">
        <v>8628</v>
      </c>
      <c r="F3927" s="120" t="s">
        <v>3</v>
      </c>
      <c r="G3927" s="120">
        <v>1609827</v>
      </c>
      <c r="H3927" s="124"/>
      <c r="I3927" s="128" t="s">
        <v>10540</v>
      </c>
      <c r="J3927" s="124"/>
      <c r="K3927" s="124"/>
      <c r="L3927" s="124"/>
      <c r="M3927" s="124"/>
      <c r="N3927" s="213">
        <v>0</v>
      </c>
      <c r="O3927" s="213">
        <v>1029</v>
      </c>
      <c r="P3927" s="124" t="s">
        <v>1315</v>
      </c>
    </row>
    <row r="3928" spans="1:16" ht="63.75">
      <c r="A3928" s="266">
        <v>290</v>
      </c>
      <c r="B3928" s="124"/>
      <c r="C3928" s="125" t="s">
        <v>793</v>
      </c>
      <c r="D3928" s="119">
        <v>43192</v>
      </c>
      <c r="E3928" s="120" t="s">
        <v>8629</v>
      </c>
      <c r="F3928" s="120" t="s">
        <v>3</v>
      </c>
      <c r="G3928" s="120">
        <v>1609828</v>
      </c>
      <c r="H3928" s="124"/>
      <c r="I3928" s="128" t="s">
        <v>10541</v>
      </c>
      <c r="J3928" s="124"/>
      <c r="K3928" s="124"/>
      <c r="L3928" s="124"/>
      <c r="M3928" s="124"/>
      <c r="N3928" s="213">
        <v>0</v>
      </c>
      <c r="O3928" s="213">
        <v>48412.57</v>
      </c>
      <c r="P3928" s="124" t="s">
        <v>1315</v>
      </c>
    </row>
    <row r="3929" spans="1:16" ht="51">
      <c r="A3929" s="266">
        <v>225</v>
      </c>
      <c r="B3929" s="124"/>
      <c r="C3929" s="125" t="s">
        <v>766</v>
      </c>
      <c r="D3929" s="119">
        <v>43192</v>
      </c>
      <c r="E3929" s="120" t="s">
        <v>8630</v>
      </c>
      <c r="F3929" s="120" t="s">
        <v>3</v>
      </c>
      <c r="G3929" s="120">
        <v>1609772</v>
      </c>
      <c r="H3929" s="124"/>
      <c r="I3929" s="128" t="s">
        <v>10542</v>
      </c>
      <c r="J3929" s="124"/>
      <c r="K3929" s="124"/>
      <c r="L3929" s="124"/>
      <c r="M3929" s="124"/>
      <c r="N3929" s="213">
        <v>0</v>
      </c>
      <c r="O3929" s="213">
        <v>140</v>
      </c>
      <c r="P3929" s="124" t="s">
        <v>1315</v>
      </c>
    </row>
    <row r="3930" spans="1:16" ht="51">
      <c r="A3930" s="266" t="s">
        <v>626</v>
      </c>
      <c r="B3930" s="124"/>
      <c r="C3930" s="125" t="s">
        <v>1234</v>
      </c>
      <c r="D3930" s="119">
        <v>43213</v>
      </c>
      <c r="E3930" s="120" t="s">
        <v>8631</v>
      </c>
      <c r="F3930" s="120" t="s">
        <v>3</v>
      </c>
      <c r="G3930" s="120">
        <v>1616111</v>
      </c>
      <c r="H3930" s="124"/>
      <c r="I3930" s="128" t="s">
        <v>10543</v>
      </c>
      <c r="J3930" s="124"/>
      <c r="K3930" s="124"/>
      <c r="L3930" s="124"/>
      <c r="M3930" s="124"/>
      <c r="N3930" s="213">
        <v>0</v>
      </c>
      <c r="O3930" s="213">
        <v>499.5</v>
      </c>
      <c r="P3930" s="124" t="s">
        <v>1315</v>
      </c>
    </row>
    <row r="3931" spans="1:16" ht="51">
      <c r="A3931" s="266" t="s">
        <v>626</v>
      </c>
      <c r="B3931" s="124"/>
      <c r="C3931" s="125" t="s">
        <v>1234</v>
      </c>
      <c r="D3931" s="119">
        <v>43201</v>
      </c>
      <c r="E3931" s="120" t="s">
        <v>8632</v>
      </c>
      <c r="F3931" s="120" t="s">
        <v>3</v>
      </c>
      <c r="G3931" s="120">
        <v>1612783</v>
      </c>
      <c r="H3931" s="124"/>
      <c r="I3931" s="128" t="s">
        <v>10544</v>
      </c>
      <c r="J3931" s="124"/>
      <c r="K3931" s="124"/>
      <c r="L3931" s="124"/>
      <c r="M3931" s="124"/>
      <c r="N3931" s="213">
        <v>0</v>
      </c>
      <c r="O3931" s="213">
        <v>281134.42</v>
      </c>
      <c r="P3931" s="124" t="s">
        <v>1315</v>
      </c>
    </row>
    <row r="3932" spans="1:16" ht="63.75">
      <c r="A3932" s="266">
        <v>86</v>
      </c>
      <c r="B3932" s="124"/>
      <c r="C3932" s="125" t="s">
        <v>710</v>
      </c>
      <c r="D3932" s="119">
        <v>43210</v>
      </c>
      <c r="E3932" s="120" t="s">
        <v>8633</v>
      </c>
      <c r="F3932" s="120" t="s">
        <v>3</v>
      </c>
      <c r="G3932" s="120">
        <v>1615708</v>
      </c>
      <c r="H3932" s="124"/>
      <c r="I3932" s="128" t="s">
        <v>10545</v>
      </c>
      <c r="J3932" s="124"/>
      <c r="K3932" s="124"/>
      <c r="L3932" s="124"/>
      <c r="M3932" s="124"/>
      <c r="N3932" s="213">
        <v>0</v>
      </c>
      <c r="O3932" s="213">
        <v>1872</v>
      </c>
      <c r="P3932" s="124" t="s">
        <v>1315</v>
      </c>
    </row>
    <row r="3933" spans="1:16" ht="51">
      <c r="A3933" s="266">
        <v>41</v>
      </c>
      <c r="B3933" s="124"/>
      <c r="C3933" s="125" t="s">
        <v>697</v>
      </c>
      <c r="D3933" s="119">
        <v>43192</v>
      </c>
      <c r="E3933" s="120" t="s">
        <v>8634</v>
      </c>
      <c r="F3933" s="120" t="s">
        <v>3</v>
      </c>
      <c r="G3933" s="120">
        <v>1609885</v>
      </c>
      <c r="H3933" s="124"/>
      <c r="I3933" s="128" t="s">
        <v>10546</v>
      </c>
      <c r="J3933" s="124"/>
      <c r="K3933" s="124"/>
      <c r="L3933" s="124"/>
      <c r="M3933" s="124"/>
      <c r="N3933" s="213">
        <v>0</v>
      </c>
      <c r="O3933" s="213">
        <v>59.17</v>
      </c>
      <c r="P3933" s="124" t="s">
        <v>1315</v>
      </c>
    </row>
    <row r="3934" spans="1:16" ht="51">
      <c r="A3934" s="266">
        <v>201</v>
      </c>
      <c r="B3934" s="124"/>
      <c r="C3934" s="125" t="s">
        <v>756</v>
      </c>
      <c r="D3934" s="119">
        <v>43201</v>
      </c>
      <c r="E3934" s="120" t="s">
        <v>8635</v>
      </c>
      <c r="F3934" s="120" t="s">
        <v>3</v>
      </c>
      <c r="G3934" s="120">
        <v>1612837</v>
      </c>
      <c r="H3934" s="124"/>
      <c r="I3934" s="128" t="s">
        <v>10547</v>
      </c>
      <c r="J3934" s="124"/>
      <c r="K3934" s="124"/>
      <c r="L3934" s="124"/>
      <c r="M3934" s="124"/>
      <c r="N3934" s="213">
        <v>0</v>
      </c>
      <c r="O3934" s="213">
        <v>375.6</v>
      </c>
      <c r="P3934" s="124" t="s">
        <v>1315</v>
      </c>
    </row>
    <row r="3935" spans="1:16" ht="51">
      <c r="A3935" s="266" t="s">
        <v>622</v>
      </c>
      <c r="B3935" s="124"/>
      <c r="C3935" s="125" t="s">
        <v>715</v>
      </c>
      <c r="D3935" s="119">
        <v>43208</v>
      </c>
      <c r="E3935" s="120" t="s">
        <v>8636</v>
      </c>
      <c r="F3935" s="120" t="s">
        <v>3</v>
      </c>
      <c r="G3935" s="120">
        <v>1614899</v>
      </c>
      <c r="H3935" s="124"/>
      <c r="I3935" s="128" t="s">
        <v>10548</v>
      </c>
      <c r="J3935" s="124"/>
      <c r="K3935" s="124"/>
      <c r="L3935" s="124"/>
      <c r="M3935" s="124"/>
      <c r="N3935" s="213">
        <v>0</v>
      </c>
      <c r="O3935" s="213">
        <v>20000</v>
      </c>
      <c r="P3935" s="124" t="s">
        <v>1315</v>
      </c>
    </row>
    <row r="3936" spans="1:16" ht="63.75">
      <c r="A3936" s="266">
        <v>650</v>
      </c>
      <c r="B3936" s="124"/>
      <c r="C3936" s="125" t="s">
        <v>232</v>
      </c>
      <c r="D3936" s="119">
        <v>43200</v>
      </c>
      <c r="E3936" s="120" t="s">
        <v>8637</v>
      </c>
      <c r="F3936" s="120" t="s">
        <v>3</v>
      </c>
      <c r="G3936" s="120">
        <v>1612364</v>
      </c>
      <c r="H3936" s="124"/>
      <c r="I3936" s="128" t="s">
        <v>10549</v>
      </c>
      <c r="J3936" s="124"/>
      <c r="K3936" s="124"/>
      <c r="L3936" s="124"/>
      <c r="M3936" s="124"/>
      <c r="N3936" s="213">
        <v>0</v>
      </c>
      <c r="O3936" s="213">
        <v>1077</v>
      </c>
      <c r="P3936" s="124" t="s">
        <v>1315</v>
      </c>
    </row>
    <row r="3937" spans="1:16" ht="63.75">
      <c r="A3937" s="266" t="s">
        <v>619</v>
      </c>
      <c r="B3937" s="124"/>
      <c r="C3937" s="125" t="s">
        <v>713</v>
      </c>
      <c r="D3937" s="119">
        <v>43203</v>
      </c>
      <c r="E3937" s="120" t="s">
        <v>8638</v>
      </c>
      <c r="F3937" s="120" t="s">
        <v>3</v>
      </c>
      <c r="G3937" s="120">
        <v>1613641</v>
      </c>
      <c r="H3937" s="124"/>
      <c r="I3937" s="128" t="s">
        <v>10550</v>
      </c>
      <c r="J3937" s="124"/>
      <c r="K3937" s="124"/>
      <c r="L3937" s="124"/>
      <c r="M3937" s="124"/>
      <c r="N3937" s="213">
        <v>0</v>
      </c>
      <c r="O3937" s="213">
        <v>741.5</v>
      </c>
      <c r="P3937" s="124" t="s">
        <v>1315</v>
      </c>
    </row>
    <row r="3938" spans="1:16" ht="51">
      <c r="A3938" s="266" t="s">
        <v>626</v>
      </c>
      <c r="B3938" s="124"/>
      <c r="C3938" s="125" t="s">
        <v>1234</v>
      </c>
      <c r="D3938" s="119">
        <v>43220</v>
      </c>
      <c r="E3938" s="120" t="s">
        <v>8639</v>
      </c>
      <c r="F3938" s="120" t="s">
        <v>3</v>
      </c>
      <c r="G3938" s="120">
        <v>1618102</v>
      </c>
      <c r="H3938" s="124"/>
      <c r="I3938" s="128" t="s">
        <v>10551</v>
      </c>
      <c r="J3938" s="124"/>
      <c r="K3938" s="124"/>
      <c r="L3938" s="124"/>
      <c r="M3938" s="124"/>
      <c r="N3938" s="213">
        <v>0</v>
      </c>
      <c r="O3938" s="213">
        <v>1355.02</v>
      </c>
      <c r="P3938" s="124" t="s">
        <v>1315</v>
      </c>
    </row>
    <row r="3939" spans="1:16" ht="38.25">
      <c r="A3939" s="266">
        <v>86</v>
      </c>
      <c r="B3939" s="124"/>
      <c r="C3939" s="125" t="s">
        <v>710</v>
      </c>
      <c r="D3939" s="119">
        <v>43192</v>
      </c>
      <c r="E3939" s="120" t="s">
        <v>8640</v>
      </c>
      <c r="F3939" s="120" t="s">
        <v>3</v>
      </c>
      <c r="G3939" s="120">
        <v>1609970</v>
      </c>
      <c r="H3939" s="124"/>
      <c r="I3939" s="128" t="s">
        <v>10552</v>
      </c>
      <c r="J3939" s="124"/>
      <c r="K3939" s="124"/>
      <c r="L3939" s="124"/>
      <c r="M3939" s="124"/>
      <c r="N3939" s="213">
        <v>0</v>
      </c>
      <c r="O3939" s="213">
        <v>900</v>
      </c>
      <c r="P3939" s="124" t="s">
        <v>1315</v>
      </c>
    </row>
    <row r="3940" spans="1:16" ht="51">
      <c r="A3940" s="266">
        <v>16</v>
      </c>
      <c r="B3940" s="124"/>
      <c r="C3940" s="125" t="s">
        <v>692</v>
      </c>
      <c r="D3940" s="119">
        <v>43192</v>
      </c>
      <c r="E3940" s="120" t="s">
        <v>8641</v>
      </c>
      <c r="F3940" s="120" t="s">
        <v>3</v>
      </c>
      <c r="G3940" s="120">
        <v>1609972</v>
      </c>
      <c r="H3940" s="124"/>
      <c r="I3940" s="128" t="s">
        <v>10553</v>
      </c>
      <c r="J3940" s="124"/>
      <c r="K3940" s="124"/>
      <c r="L3940" s="124"/>
      <c r="M3940" s="124"/>
      <c r="N3940" s="213">
        <v>0</v>
      </c>
      <c r="O3940" s="213">
        <v>304</v>
      </c>
      <c r="P3940" s="124" t="s">
        <v>1315</v>
      </c>
    </row>
    <row r="3941" spans="1:16" ht="38.25">
      <c r="A3941" s="266">
        <v>212</v>
      </c>
      <c r="B3941" s="124"/>
      <c r="C3941" s="125" t="s">
        <v>761</v>
      </c>
      <c r="D3941" s="119">
        <v>43192</v>
      </c>
      <c r="E3941" s="120" t="s">
        <v>8642</v>
      </c>
      <c r="F3941" s="120" t="s">
        <v>3</v>
      </c>
      <c r="G3941" s="120">
        <v>1609998</v>
      </c>
      <c r="H3941" s="124"/>
      <c r="I3941" s="128" t="s">
        <v>10554</v>
      </c>
      <c r="J3941" s="124"/>
      <c r="K3941" s="124"/>
      <c r="L3941" s="124"/>
      <c r="M3941" s="124"/>
      <c r="N3941" s="213">
        <v>0</v>
      </c>
      <c r="O3941" s="213">
        <v>231</v>
      </c>
      <c r="P3941" s="124" t="s">
        <v>1315</v>
      </c>
    </row>
    <row r="3942" spans="1:16" ht="38.25">
      <c r="A3942" s="266">
        <v>342</v>
      </c>
      <c r="B3942" s="124"/>
      <c r="C3942" s="125" t="s">
        <v>816</v>
      </c>
      <c r="D3942" s="119">
        <v>43192</v>
      </c>
      <c r="E3942" s="120" t="s">
        <v>8643</v>
      </c>
      <c r="F3942" s="120" t="s">
        <v>3</v>
      </c>
      <c r="G3942" s="120">
        <v>1610004</v>
      </c>
      <c r="H3942" s="124"/>
      <c r="I3942" s="128" t="s">
        <v>10555</v>
      </c>
      <c r="J3942" s="124"/>
      <c r="K3942" s="124"/>
      <c r="L3942" s="124"/>
      <c r="M3942" s="124"/>
      <c r="N3942" s="213">
        <v>0</v>
      </c>
      <c r="O3942" s="213">
        <v>1320</v>
      </c>
      <c r="P3942" s="124" t="s">
        <v>1315</v>
      </c>
    </row>
    <row r="3943" spans="1:16" ht="51">
      <c r="A3943" s="266" t="s">
        <v>626</v>
      </c>
      <c r="B3943" s="124"/>
      <c r="C3943" s="125" t="s">
        <v>1234</v>
      </c>
      <c r="D3943" s="119">
        <v>43220</v>
      </c>
      <c r="E3943" s="120" t="s">
        <v>8644</v>
      </c>
      <c r="F3943" s="120" t="s">
        <v>3</v>
      </c>
      <c r="G3943" s="120">
        <v>1618104</v>
      </c>
      <c r="H3943" s="124"/>
      <c r="I3943" s="128" t="s">
        <v>10556</v>
      </c>
      <c r="J3943" s="124"/>
      <c r="K3943" s="124"/>
      <c r="L3943" s="124"/>
      <c r="M3943" s="124"/>
      <c r="N3943" s="213">
        <v>0</v>
      </c>
      <c r="O3943" s="213">
        <v>5389.08</v>
      </c>
      <c r="P3943" s="124" t="s">
        <v>1315</v>
      </c>
    </row>
    <row r="3944" spans="1:16" ht="63.75">
      <c r="A3944" s="266">
        <v>578</v>
      </c>
      <c r="B3944" s="124"/>
      <c r="C3944" s="125" t="s">
        <v>853</v>
      </c>
      <c r="D3944" s="119">
        <v>43214</v>
      </c>
      <c r="E3944" s="120" t="s">
        <v>8645</v>
      </c>
      <c r="F3944" s="120" t="s">
        <v>3</v>
      </c>
      <c r="G3944" s="120">
        <v>1616566</v>
      </c>
      <c r="H3944" s="124"/>
      <c r="I3944" s="128" t="s">
        <v>10557</v>
      </c>
      <c r="J3944" s="124"/>
      <c r="K3944" s="124"/>
      <c r="L3944" s="124"/>
      <c r="M3944" s="124"/>
      <c r="N3944" s="213">
        <v>0</v>
      </c>
      <c r="O3944" s="213">
        <v>3993.01</v>
      </c>
      <c r="P3944" s="124" t="s">
        <v>1315</v>
      </c>
    </row>
    <row r="3945" spans="1:16" ht="51">
      <c r="A3945" s="266">
        <v>86</v>
      </c>
      <c r="B3945" s="124"/>
      <c r="C3945" s="125" t="s">
        <v>710</v>
      </c>
      <c r="D3945" s="119">
        <v>43193</v>
      </c>
      <c r="E3945" s="120" t="s">
        <v>8646</v>
      </c>
      <c r="F3945" s="120" t="s">
        <v>3</v>
      </c>
      <c r="G3945" s="120">
        <v>1610181</v>
      </c>
      <c r="H3945" s="124"/>
      <c r="I3945" s="128" t="s">
        <v>10558</v>
      </c>
      <c r="J3945" s="124"/>
      <c r="K3945" s="124"/>
      <c r="L3945" s="124"/>
      <c r="M3945" s="124"/>
      <c r="N3945" s="213">
        <v>0</v>
      </c>
      <c r="O3945" s="213">
        <v>730.8</v>
      </c>
      <c r="P3945" s="124" t="s">
        <v>1315</v>
      </c>
    </row>
    <row r="3946" spans="1:16" ht="51">
      <c r="A3946" s="266">
        <v>660</v>
      </c>
      <c r="B3946" s="124"/>
      <c r="C3946" s="125" t="s">
        <v>233</v>
      </c>
      <c r="D3946" s="119">
        <v>43193</v>
      </c>
      <c r="E3946" s="120" t="s">
        <v>8647</v>
      </c>
      <c r="F3946" s="120" t="s">
        <v>3</v>
      </c>
      <c r="G3946" s="120">
        <v>1610193</v>
      </c>
      <c r="H3946" s="124"/>
      <c r="I3946" s="128" t="s">
        <v>10559</v>
      </c>
      <c r="J3946" s="124"/>
      <c r="K3946" s="124"/>
      <c r="L3946" s="124"/>
      <c r="M3946" s="124"/>
      <c r="N3946" s="213">
        <v>0</v>
      </c>
      <c r="O3946" s="213">
        <v>31.11</v>
      </c>
      <c r="P3946" s="124" t="s">
        <v>1315</v>
      </c>
    </row>
    <row r="3947" spans="1:16" ht="51">
      <c r="A3947" s="266">
        <v>660</v>
      </c>
      <c r="B3947" s="124"/>
      <c r="C3947" s="125" t="s">
        <v>233</v>
      </c>
      <c r="D3947" s="119">
        <v>43193</v>
      </c>
      <c r="E3947" s="120" t="s">
        <v>8648</v>
      </c>
      <c r="F3947" s="120" t="s">
        <v>3</v>
      </c>
      <c r="G3947" s="120">
        <v>1610198</v>
      </c>
      <c r="H3947" s="124"/>
      <c r="I3947" s="128" t="s">
        <v>10560</v>
      </c>
      <c r="J3947" s="124"/>
      <c r="K3947" s="124"/>
      <c r="L3947" s="124"/>
      <c r="M3947" s="124"/>
      <c r="N3947" s="213">
        <v>0</v>
      </c>
      <c r="O3947" s="213">
        <v>258.31</v>
      </c>
      <c r="P3947" s="124" t="s">
        <v>1315</v>
      </c>
    </row>
    <row r="3948" spans="1:16" ht="51">
      <c r="A3948" s="266">
        <v>660</v>
      </c>
      <c r="B3948" s="124"/>
      <c r="C3948" s="125" t="s">
        <v>233</v>
      </c>
      <c r="D3948" s="119">
        <v>43193</v>
      </c>
      <c r="E3948" s="120" t="s">
        <v>8649</v>
      </c>
      <c r="F3948" s="120" t="s">
        <v>3</v>
      </c>
      <c r="G3948" s="120">
        <v>1610203</v>
      </c>
      <c r="H3948" s="124"/>
      <c r="I3948" s="128" t="s">
        <v>10561</v>
      </c>
      <c r="J3948" s="124"/>
      <c r="K3948" s="124"/>
      <c r="L3948" s="124"/>
      <c r="M3948" s="124"/>
      <c r="N3948" s="213">
        <v>0</v>
      </c>
      <c r="O3948" s="213">
        <v>12.28</v>
      </c>
      <c r="P3948" s="124" t="s">
        <v>1315</v>
      </c>
    </row>
    <row r="3949" spans="1:16" ht="51">
      <c r="A3949" s="266">
        <v>660</v>
      </c>
      <c r="B3949" s="124"/>
      <c r="C3949" s="125" t="s">
        <v>233</v>
      </c>
      <c r="D3949" s="119">
        <v>43193</v>
      </c>
      <c r="E3949" s="120" t="s">
        <v>8650</v>
      </c>
      <c r="F3949" s="120" t="s">
        <v>3</v>
      </c>
      <c r="G3949" s="120">
        <v>1610207</v>
      </c>
      <c r="H3949" s="124"/>
      <c r="I3949" s="128" t="s">
        <v>10562</v>
      </c>
      <c r="J3949" s="124"/>
      <c r="K3949" s="124"/>
      <c r="L3949" s="124"/>
      <c r="M3949" s="124"/>
      <c r="N3949" s="213">
        <v>0</v>
      </c>
      <c r="O3949" s="213">
        <v>32.93</v>
      </c>
      <c r="P3949" s="124" t="s">
        <v>1315</v>
      </c>
    </row>
    <row r="3950" spans="1:16" ht="51">
      <c r="A3950" s="266">
        <v>660</v>
      </c>
      <c r="B3950" s="124"/>
      <c r="C3950" s="125" t="s">
        <v>233</v>
      </c>
      <c r="D3950" s="119">
        <v>43193</v>
      </c>
      <c r="E3950" s="120" t="s">
        <v>8651</v>
      </c>
      <c r="F3950" s="120" t="s">
        <v>3</v>
      </c>
      <c r="G3950" s="120">
        <v>1610213</v>
      </c>
      <c r="H3950" s="124"/>
      <c r="I3950" s="128" t="s">
        <v>10563</v>
      </c>
      <c r="J3950" s="124"/>
      <c r="K3950" s="124"/>
      <c r="L3950" s="124"/>
      <c r="M3950" s="124"/>
      <c r="N3950" s="213">
        <v>0</v>
      </c>
      <c r="O3950" s="213">
        <v>192.84</v>
      </c>
      <c r="P3950" s="124" t="s">
        <v>1315</v>
      </c>
    </row>
    <row r="3951" spans="1:16" ht="51">
      <c r="A3951" s="266">
        <v>660</v>
      </c>
      <c r="B3951" s="124"/>
      <c r="C3951" s="125" t="s">
        <v>233</v>
      </c>
      <c r="D3951" s="119">
        <v>43193</v>
      </c>
      <c r="E3951" s="120" t="s">
        <v>8652</v>
      </c>
      <c r="F3951" s="120" t="s">
        <v>3</v>
      </c>
      <c r="G3951" s="120">
        <v>1610215</v>
      </c>
      <c r="H3951" s="124"/>
      <c r="I3951" s="128" t="s">
        <v>10564</v>
      </c>
      <c r="J3951" s="124"/>
      <c r="K3951" s="124"/>
      <c r="L3951" s="124"/>
      <c r="M3951" s="124"/>
      <c r="N3951" s="213">
        <v>0</v>
      </c>
      <c r="O3951" s="213">
        <v>359.26</v>
      </c>
      <c r="P3951" s="124" t="s">
        <v>1315</v>
      </c>
    </row>
    <row r="3952" spans="1:16" ht="51">
      <c r="A3952" s="266">
        <v>660</v>
      </c>
      <c r="B3952" s="124"/>
      <c r="C3952" s="125" t="s">
        <v>233</v>
      </c>
      <c r="D3952" s="119">
        <v>43193</v>
      </c>
      <c r="E3952" s="120" t="s">
        <v>8653</v>
      </c>
      <c r="F3952" s="120" t="s">
        <v>3</v>
      </c>
      <c r="G3952" s="120">
        <v>1610218</v>
      </c>
      <c r="H3952" s="124"/>
      <c r="I3952" s="128" t="s">
        <v>10565</v>
      </c>
      <c r="J3952" s="124"/>
      <c r="K3952" s="124"/>
      <c r="L3952" s="124"/>
      <c r="M3952" s="124"/>
      <c r="N3952" s="213">
        <v>0</v>
      </c>
      <c r="O3952" s="213">
        <v>600.19000000000005</v>
      </c>
      <c r="P3952" s="124" t="s">
        <v>1315</v>
      </c>
    </row>
    <row r="3953" spans="1:16" ht="51">
      <c r="A3953" s="266">
        <v>660</v>
      </c>
      <c r="B3953" s="124"/>
      <c r="C3953" s="125" t="s">
        <v>233</v>
      </c>
      <c r="D3953" s="119">
        <v>43193</v>
      </c>
      <c r="E3953" s="120" t="s">
        <v>8654</v>
      </c>
      <c r="F3953" s="120" t="s">
        <v>3</v>
      </c>
      <c r="G3953" s="120">
        <v>1610221</v>
      </c>
      <c r="H3953" s="124"/>
      <c r="I3953" s="128" t="s">
        <v>10566</v>
      </c>
      <c r="J3953" s="124"/>
      <c r="K3953" s="124"/>
      <c r="L3953" s="124"/>
      <c r="M3953" s="124"/>
      <c r="N3953" s="213">
        <v>0</v>
      </c>
      <c r="O3953" s="213">
        <v>0.77</v>
      </c>
      <c r="P3953" s="124" t="s">
        <v>1315</v>
      </c>
    </row>
    <row r="3954" spans="1:16" ht="63.75">
      <c r="A3954" s="266">
        <v>16</v>
      </c>
      <c r="B3954" s="124"/>
      <c r="C3954" s="125" t="s">
        <v>692</v>
      </c>
      <c r="D3954" s="119">
        <v>43193</v>
      </c>
      <c r="E3954" s="120" t="s">
        <v>8655</v>
      </c>
      <c r="F3954" s="120" t="s">
        <v>3</v>
      </c>
      <c r="G3954" s="120">
        <v>1610234</v>
      </c>
      <c r="H3954" s="124"/>
      <c r="I3954" s="128" t="s">
        <v>10567</v>
      </c>
      <c r="J3954" s="124"/>
      <c r="K3954" s="124"/>
      <c r="L3954" s="124"/>
      <c r="M3954" s="124"/>
      <c r="N3954" s="213">
        <v>0</v>
      </c>
      <c r="O3954" s="213">
        <v>6114.65</v>
      </c>
      <c r="P3954" s="124" t="s">
        <v>1315</v>
      </c>
    </row>
    <row r="3955" spans="1:16" ht="63.75">
      <c r="A3955" s="266">
        <v>16</v>
      </c>
      <c r="B3955" s="124"/>
      <c r="C3955" s="125" t="s">
        <v>692</v>
      </c>
      <c r="D3955" s="119">
        <v>43193</v>
      </c>
      <c r="E3955" s="120" t="s">
        <v>8656</v>
      </c>
      <c r="F3955" s="120" t="s">
        <v>3</v>
      </c>
      <c r="G3955" s="120">
        <v>1610236</v>
      </c>
      <c r="H3955" s="124"/>
      <c r="I3955" s="128" t="s">
        <v>10568</v>
      </c>
      <c r="J3955" s="124"/>
      <c r="K3955" s="124"/>
      <c r="L3955" s="124"/>
      <c r="M3955" s="124"/>
      <c r="N3955" s="213">
        <v>0</v>
      </c>
      <c r="O3955" s="213">
        <v>2594</v>
      </c>
      <c r="P3955" s="124" t="s">
        <v>1315</v>
      </c>
    </row>
    <row r="3956" spans="1:16" ht="63.75">
      <c r="A3956" s="266">
        <v>16</v>
      </c>
      <c r="B3956" s="124"/>
      <c r="C3956" s="125" t="s">
        <v>692</v>
      </c>
      <c r="D3956" s="119">
        <v>43193</v>
      </c>
      <c r="E3956" s="120" t="s">
        <v>8657</v>
      </c>
      <c r="F3956" s="120" t="s">
        <v>3</v>
      </c>
      <c r="G3956" s="120">
        <v>1610238</v>
      </c>
      <c r="H3956" s="124"/>
      <c r="I3956" s="128" t="s">
        <v>10569</v>
      </c>
      <c r="J3956" s="124"/>
      <c r="K3956" s="124"/>
      <c r="L3956" s="124"/>
      <c r="M3956" s="124"/>
      <c r="N3956" s="213">
        <v>0</v>
      </c>
      <c r="O3956" s="213">
        <v>4855</v>
      </c>
      <c r="P3956" s="124" t="s">
        <v>1315</v>
      </c>
    </row>
    <row r="3957" spans="1:16" ht="51">
      <c r="A3957" s="266">
        <v>342</v>
      </c>
      <c r="B3957" s="124"/>
      <c r="C3957" s="125" t="s">
        <v>816</v>
      </c>
      <c r="D3957" s="119">
        <v>43193</v>
      </c>
      <c r="E3957" s="120" t="s">
        <v>8658</v>
      </c>
      <c r="F3957" s="120" t="s">
        <v>3</v>
      </c>
      <c r="G3957" s="120">
        <v>1610249</v>
      </c>
      <c r="H3957" s="124"/>
      <c r="I3957" s="128" t="s">
        <v>10570</v>
      </c>
      <c r="J3957" s="124"/>
      <c r="K3957" s="124"/>
      <c r="L3957" s="124"/>
      <c r="M3957" s="124"/>
      <c r="N3957" s="213">
        <v>0</v>
      </c>
      <c r="O3957" s="213">
        <v>51.41</v>
      </c>
      <c r="P3957" s="124" t="s">
        <v>1315</v>
      </c>
    </row>
    <row r="3958" spans="1:16" ht="51">
      <c r="A3958" s="266">
        <v>20</v>
      </c>
      <c r="B3958" s="124"/>
      <c r="C3958" s="125" t="s">
        <v>693</v>
      </c>
      <c r="D3958" s="119">
        <v>43193</v>
      </c>
      <c r="E3958" s="120" t="s">
        <v>8659</v>
      </c>
      <c r="F3958" s="120" t="s">
        <v>3</v>
      </c>
      <c r="G3958" s="120">
        <v>1610314</v>
      </c>
      <c r="H3958" s="124"/>
      <c r="I3958" s="128" t="s">
        <v>10571</v>
      </c>
      <c r="J3958" s="124"/>
      <c r="K3958" s="124"/>
      <c r="L3958" s="124"/>
      <c r="M3958" s="124"/>
      <c r="N3958" s="213">
        <v>0</v>
      </c>
      <c r="O3958" s="213">
        <v>148248</v>
      </c>
      <c r="P3958" s="124" t="s">
        <v>1315</v>
      </c>
    </row>
    <row r="3959" spans="1:16" ht="63.75">
      <c r="A3959" s="266">
        <v>20</v>
      </c>
      <c r="B3959" s="124"/>
      <c r="C3959" s="125" t="s">
        <v>693</v>
      </c>
      <c r="D3959" s="119">
        <v>43193</v>
      </c>
      <c r="E3959" s="120" t="s">
        <v>8660</v>
      </c>
      <c r="F3959" s="120" t="s">
        <v>3</v>
      </c>
      <c r="G3959" s="120">
        <v>1610315</v>
      </c>
      <c r="H3959" s="124"/>
      <c r="I3959" s="128" t="s">
        <v>10572</v>
      </c>
      <c r="J3959" s="124"/>
      <c r="K3959" s="124"/>
      <c r="L3959" s="124"/>
      <c r="M3959" s="124"/>
      <c r="N3959" s="213">
        <v>0</v>
      </c>
      <c r="O3959" s="213">
        <v>490680</v>
      </c>
      <c r="P3959" s="124" t="s">
        <v>1315</v>
      </c>
    </row>
    <row r="3960" spans="1:16" ht="63.75">
      <c r="A3960" s="266" t="s">
        <v>619</v>
      </c>
      <c r="B3960" s="124"/>
      <c r="C3960" s="125" t="s">
        <v>713</v>
      </c>
      <c r="D3960" s="119">
        <v>43194</v>
      </c>
      <c r="E3960" s="120" t="s">
        <v>8661</v>
      </c>
      <c r="F3960" s="120" t="s">
        <v>3</v>
      </c>
      <c r="G3960" s="120">
        <v>1610693</v>
      </c>
      <c r="H3960" s="124"/>
      <c r="I3960" s="128" t="s">
        <v>10573</v>
      </c>
      <c r="J3960" s="124"/>
      <c r="K3960" s="124"/>
      <c r="L3960" s="124"/>
      <c r="M3960" s="124"/>
      <c r="N3960" s="213">
        <v>0</v>
      </c>
      <c r="O3960" s="213">
        <v>12336.43</v>
      </c>
      <c r="P3960" s="124" t="s">
        <v>1315</v>
      </c>
    </row>
    <row r="3961" spans="1:16" ht="63.75">
      <c r="A3961" s="266">
        <v>592</v>
      </c>
      <c r="B3961" s="124"/>
      <c r="C3961" s="125" t="s">
        <v>862</v>
      </c>
      <c r="D3961" s="119">
        <v>43209</v>
      </c>
      <c r="E3961" s="120" t="s">
        <v>8662</v>
      </c>
      <c r="F3961" s="120" t="s">
        <v>3</v>
      </c>
      <c r="G3961" s="120">
        <v>1615283</v>
      </c>
      <c r="H3961" s="124"/>
      <c r="I3961" s="128" t="s">
        <v>10574</v>
      </c>
      <c r="J3961" s="124"/>
      <c r="K3961" s="124"/>
      <c r="L3961" s="124"/>
      <c r="M3961" s="124"/>
      <c r="N3961" s="213">
        <v>0</v>
      </c>
      <c r="O3961" s="213">
        <v>516</v>
      </c>
      <c r="P3961" s="124" t="s">
        <v>1315</v>
      </c>
    </row>
    <row r="3962" spans="1:16" ht="51">
      <c r="A3962" s="266">
        <v>670</v>
      </c>
      <c r="B3962" s="124"/>
      <c r="C3962" s="125" t="s">
        <v>235</v>
      </c>
      <c r="D3962" s="119">
        <v>43194</v>
      </c>
      <c r="E3962" s="120" t="s">
        <v>8663</v>
      </c>
      <c r="F3962" s="120" t="s">
        <v>3</v>
      </c>
      <c r="G3962" s="120">
        <v>1610602</v>
      </c>
      <c r="H3962" s="124"/>
      <c r="I3962" s="128" t="s">
        <v>10575</v>
      </c>
      <c r="J3962" s="124"/>
      <c r="K3962" s="124"/>
      <c r="L3962" s="124"/>
      <c r="M3962" s="124"/>
      <c r="N3962" s="213">
        <v>0</v>
      </c>
      <c r="O3962" s="213">
        <v>952.4</v>
      </c>
      <c r="P3962" s="124" t="s">
        <v>1315</v>
      </c>
    </row>
    <row r="3963" spans="1:16" ht="51">
      <c r="A3963" s="266">
        <v>201</v>
      </c>
      <c r="B3963" s="124"/>
      <c r="C3963" s="125" t="s">
        <v>756</v>
      </c>
      <c r="D3963" s="119">
        <v>43193</v>
      </c>
      <c r="E3963" s="120" t="s">
        <v>8664</v>
      </c>
      <c r="F3963" s="120" t="s">
        <v>3</v>
      </c>
      <c r="G3963" s="120">
        <v>1610239</v>
      </c>
      <c r="H3963" s="124"/>
      <c r="I3963" s="128" t="s">
        <v>10576</v>
      </c>
      <c r="J3963" s="124"/>
      <c r="K3963" s="124"/>
      <c r="L3963" s="124"/>
      <c r="M3963" s="124"/>
      <c r="N3963" s="213">
        <v>0</v>
      </c>
      <c r="O3963" s="213">
        <v>1720</v>
      </c>
      <c r="P3963" s="124" t="s">
        <v>1315</v>
      </c>
    </row>
    <row r="3964" spans="1:16" ht="51">
      <c r="A3964" s="266">
        <v>342</v>
      </c>
      <c r="B3964" s="124"/>
      <c r="C3964" s="125" t="s">
        <v>816</v>
      </c>
      <c r="D3964" s="119">
        <v>43193</v>
      </c>
      <c r="E3964" s="120" t="s">
        <v>8665</v>
      </c>
      <c r="F3964" s="120" t="s">
        <v>3</v>
      </c>
      <c r="G3964" s="120">
        <v>1610251</v>
      </c>
      <c r="H3964" s="124"/>
      <c r="I3964" s="128" t="s">
        <v>10577</v>
      </c>
      <c r="J3964" s="124"/>
      <c r="K3964" s="124"/>
      <c r="L3964" s="124"/>
      <c r="M3964" s="124"/>
      <c r="N3964" s="213">
        <v>0</v>
      </c>
      <c r="O3964" s="213">
        <v>52.75</v>
      </c>
      <c r="P3964" s="124" t="s">
        <v>1315</v>
      </c>
    </row>
    <row r="3965" spans="1:16" ht="51">
      <c r="A3965" s="266">
        <v>342</v>
      </c>
      <c r="B3965" s="124"/>
      <c r="C3965" s="125" t="s">
        <v>816</v>
      </c>
      <c r="D3965" s="119">
        <v>43193</v>
      </c>
      <c r="E3965" s="120" t="s">
        <v>8666</v>
      </c>
      <c r="F3965" s="120" t="s">
        <v>3</v>
      </c>
      <c r="G3965" s="120">
        <v>1610252</v>
      </c>
      <c r="H3965" s="124"/>
      <c r="I3965" s="128" t="s">
        <v>10578</v>
      </c>
      <c r="J3965" s="124"/>
      <c r="K3965" s="124"/>
      <c r="L3965" s="124"/>
      <c r="M3965" s="124"/>
      <c r="N3965" s="213">
        <v>0</v>
      </c>
      <c r="O3965" s="213">
        <v>36.1</v>
      </c>
      <c r="P3965" s="124" t="s">
        <v>1315</v>
      </c>
    </row>
    <row r="3966" spans="1:16" ht="51">
      <c r="A3966" s="266">
        <v>190</v>
      </c>
      <c r="B3966" s="124"/>
      <c r="C3966" s="125" t="s">
        <v>107</v>
      </c>
      <c r="D3966" s="119">
        <v>43193</v>
      </c>
      <c r="E3966" s="120" t="s">
        <v>8667</v>
      </c>
      <c r="F3966" s="120" t="s">
        <v>3</v>
      </c>
      <c r="G3966" s="120">
        <v>1610258</v>
      </c>
      <c r="H3966" s="124"/>
      <c r="I3966" s="128" t="s">
        <v>10579</v>
      </c>
      <c r="J3966" s="124"/>
      <c r="K3966" s="124"/>
      <c r="L3966" s="124"/>
      <c r="M3966" s="124"/>
      <c r="N3966" s="213">
        <v>0</v>
      </c>
      <c r="O3966" s="213">
        <v>238.15</v>
      </c>
      <c r="P3966" s="124" t="s">
        <v>1315</v>
      </c>
    </row>
    <row r="3967" spans="1:16" ht="63.75">
      <c r="A3967" s="266">
        <v>578</v>
      </c>
      <c r="B3967" s="124"/>
      <c r="C3967" s="125" t="s">
        <v>853</v>
      </c>
      <c r="D3967" s="119">
        <v>43206</v>
      </c>
      <c r="E3967" s="120" t="s">
        <v>8668</v>
      </c>
      <c r="F3967" s="120" t="s">
        <v>3</v>
      </c>
      <c r="G3967" s="120">
        <v>1614136</v>
      </c>
      <c r="H3967" s="124"/>
      <c r="I3967" s="128" t="s">
        <v>10580</v>
      </c>
      <c r="J3967" s="124"/>
      <c r="K3967" s="124"/>
      <c r="L3967" s="124"/>
      <c r="M3967" s="124"/>
      <c r="N3967" s="213">
        <v>0</v>
      </c>
      <c r="O3967" s="213">
        <v>302</v>
      </c>
      <c r="P3967" s="124" t="s">
        <v>1315</v>
      </c>
    </row>
    <row r="3968" spans="1:16" ht="63.75">
      <c r="A3968" s="266">
        <v>591</v>
      </c>
      <c r="B3968" s="124"/>
      <c r="C3968" s="125" t="s">
        <v>861</v>
      </c>
      <c r="D3968" s="119">
        <v>43193</v>
      </c>
      <c r="E3968" s="120" t="s">
        <v>8669</v>
      </c>
      <c r="F3968" s="120" t="s">
        <v>3</v>
      </c>
      <c r="G3968" s="120">
        <v>1610289</v>
      </c>
      <c r="H3968" s="124"/>
      <c r="I3968" s="128" t="s">
        <v>10581</v>
      </c>
      <c r="J3968" s="124"/>
      <c r="K3968" s="124"/>
      <c r="L3968" s="124"/>
      <c r="M3968" s="124"/>
      <c r="N3968" s="213">
        <v>0</v>
      </c>
      <c r="O3968" s="213">
        <v>1695.5</v>
      </c>
      <c r="P3968" s="124" t="s">
        <v>1315</v>
      </c>
    </row>
    <row r="3969" spans="1:16" ht="51">
      <c r="A3969" s="266" t="s">
        <v>619</v>
      </c>
      <c r="B3969" s="124"/>
      <c r="C3969" s="125" t="s">
        <v>713</v>
      </c>
      <c r="D3969" s="119">
        <v>43199</v>
      </c>
      <c r="E3969" s="120" t="s">
        <v>8670</v>
      </c>
      <c r="F3969" s="120" t="s">
        <v>3</v>
      </c>
      <c r="G3969" s="120">
        <v>1611952</v>
      </c>
      <c r="H3969" s="124"/>
      <c r="I3969" s="128" t="s">
        <v>10582</v>
      </c>
      <c r="J3969" s="124"/>
      <c r="K3969" s="124"/>
      <c r="L3969" s="124"/>
      <c r="M3969" s="124"/>
      <c r="N3969" s="213">
        <v>0</v>
      </c>
      <c r="O3969" s="213">
        <v>144.12</v>
      </c>
      <c r="P3969" s="124" t="s">
        <v>1315</v>
      </c>
    </row>
    <row r="3970" spans="1:16" ht="38.25">
      <c r="A3970" s="266">
        <v>46</v>
      </c>
      <c r="B3970" s="124"/>
      <c r="C3970" s="125" t="s">
        <v>698</v>
      </c>
      <c r="D3970" s="119">
        <v>43193</v>
      </c>
      <c r="E3970" s="120" t="s">
        <v>8671</v>
      </c>
      <c r="F3970" s="120" t="s">
        <v>3</v>
      </c>
      <c r="G3970" s="120">
        <v>1610316</v>
      </c>
      <c r="H3970" s="124"/>
      <c r="I3970" s="128" t="s">
        <v>10583</v>
      </c>
      <c r="J3970" s="124"/>
      <c r="K3970" s="124"/>
      <c r="L3970" s="124"/>
      <c r="M3970" s="124"/>
      <c r="N3970" s="213">
        <v>0</v>
      </c>
      <c r="O3970" s="213">
        <v>111.3</v>
      </c>
      <c r="P3970" s="124" t="s">
        <v>1315</v>
      </c>
    </row>
    <row r="3971" spans="1:16" ht="63.75">
      <c r="A3971" s="266">
        <v>16</v>
      </c>
      <c r="B3971" s="124"/>
      <c r="C3971" s="125" t="s">
        <v>692</v>
      </c>
      <c r="D3971" s="119">
        <v>43216</v>
      </c>
      <c r="E3971" s="120" t="s">
        <v>8672</v>
      </c>
      <c r="F3971" s="120" t="s">
        <v>3</v>
      </c>
      <c r="G3971" s="120">
        <v>1617352</v>
      </c>
      <c r="H3971" s="124"/>
      <c r="I3971" s="128" t="s">
        <v>10584</v>
      </c>
      <c r="J3971" s="124"/>
      <c r="K3971" s="124"/>
      <c r="L3971" s="124"/>
      <c r="M3971" s="124"/>
      <c r="N3971" s="213">
        <v>0</v>
      </c>
      <c r="O3971" s="213">
        <v>2850</v>
      </c>
      <c r="P3971" s="124" t="s">
        <v>1315</v>
      </c>
    </row>
    <row r="3972" spans="1:16" ht="38.25">
      <c r="A3972" s="266">
        <v>526</v>
      </c>
      <c r="B3972" s="124"/>
      <c r="C3972" s="125" t="s">
        <v>846</v>
      </c>
      <c r="D3972" s="119">
        <v>43193</v>
      </c>
      <c r="E3972" s="120" t="s">
        <v>8673</v>
      </c>
      <c r="F3972" s="120" t="s">
        <v>3</v>
      </c>
      <c r="G3972" s="120">
        <v>1610323</v>
      </c>
      <c r="H3972" s="124"/>
      <c r="I3972" s="128" t="s">
        <v>5583</v>
      </c>
      <c r="J3972" s="124"/>
      <c r="K3972" s="124"/>
      <c r="L3972" s="124"/>
      <c r="M3972" s="124"/>
      <c r="N3972" s="213">
        <v>0</v>
      </c>
      <c r="O3972" s="213">
        <v>761</v>
      </c>
      <c r="P3972" s="124" t="s">
        <v>1315</v>
      </c>
    </row>
    <row r="3973" spans="1:16" ht="51">
      <c r="A3973" s="266" t="s">
        <v>619</v>
      </c>
      <c r="B3973" s="124"/>
      <c r="C3973" s="125" t="s">
        <v>713</v>
      </c>
      <c r="D3973" s="119">
        <v>43192</v>
      </c>
      <c r="E3973" s="120" t="s">
        <v>8674</v>
      </c>
      <c r="F3973" s="120" t="s">
        <v>3</v>
      </c>
      <c r="G3973" s="120">
        <v>1609757</v>
      </c>
      <c r="H3973" s="124"/>
      <c r="I3973" s="128" t="s">
        <v>10585</v>
      </c>
      <c r="J3973" s="124"/>
      <c r="K3973" s="124"/>
      <c r="L3973" s="124"/>
      <c r="M3973" s="124"/>
      <c r="N3973" s="213">
        <v>0</v>
      </c>
      <c r="O3973" s="213">
        <v>3404.21</v>
      </c>
      <c r="P3973" s="124" t="s">
        <v>1315</v>
      </c>
    </row>
    <row r="3974" spans="1:16" ht="51">
      <c r="A3974" s="266">
        <v>212</v>
      </c>
      <c r="B3974" s="124"/>
      <c r="C3974" s="125" t="s">
        <v>761</v>
      </c>
      <c r="D3974" s="119">
        <v>43193</v>
      </c>
      <c r="E3974" s="120" t="s">
        <v>8675</v>
      </c>
      <c r="F3974" s="120" t="s">
        <v>3</v>
      </c>
      <c r="G3974" s="120">
        <v>1610327</v>
      </c>
      <c r="H3974" s="124"/>
      <c r="I3974" s="128" t="s">
        <v>10586</v>
      </c>
      <c r="J3974" s="124"/>
      <c r="K3974" s="124"/>
      <c r="L3974" s="124"/>
      <c r="M3974" s="124"/>
      <c r="N3974" s="213">
        <v>0</v>
      </c>
      <c r="O3974" s="213">
        <v>128</v>
      </c>
      <c r="P3974" s="124" t="s">
        <v>1315</v>
      </c>
    </row>
    <row r="3975" spans="1:16" ht="51">
      <c r="A3975" s="266" t="s">
        <v>626</v>
      </c>
      <c r="B3975" s="124"/>
      <c r="C3975" s="125" t="s">
        <v>1234</v>
      </c>
      <c r="D3975" s="119">
        <v>43201</v>
      </c>
      <c r="E3975" s="120" t="s">
        <v>8676</v>
      </c>
      <c r="F3975" s="120" t="s">
        <v>3</v>
      </c>
      <c r="G3975" s="120">
        <v>1612787</v>
      </c>
      <c r="H3975" s="124"/>
      <c r="I3975" s="128" t="s">
        <v>10587</v>
      </c>
      <c r="J3975" s="124"/>
      <c r="K3975" s="124"/>
      <c r="L3975" s="124"/>
      <c r="M3975" s="124"/>
      <c r="N3975" s="213">
        <v>0</v>
      </c>
      <c r="O3975" s="213">
        <v>15410.83</v>
      </c>
      <c r="P3975" s="124" t="s">
        <v>1315</v>
      </c>
    </row>
    <row r="3976" spans="1:16" ht="38.25">
      <c r="A3976" s="266">
        <v>526</v>
      </c>
      <c r="B3976" s="124"/>
      <c r="C3976" s="125" t="s">
        <v>846</v>
      </c>
      <c r="D3976" s="119">
        <v>43193</v>
      </c>
      <c r="E3976" s="120" t="s">
        <v>8677</v>
      </c>
      <c r="F3976" s="120" t="s">
        <v>3</v>
      </c>
      <c r="G3976" s="120">
        <v>1610333</v>
      </c>
      <c r="H3976" s="124"/>
      <c r="I3976" s="128" t="s">
        <v>10588</v>
      </c>
      <c r="J3976" s="124"/>
      <c r="K3976" s="124"/>
      <c r="L3976" s="124"/>
      <c r="M3976" s="124"/>
      <c r="N3976" s="213">
        <v>0</v>
      </c>
      <c r="O3976" s="213">
        <v>160</v>
      </c>
      <c r="P3976" s="124" t="s">
        <v>1315</v>
      </c>
    </row>
    <row r="3977" spans="1:16" ht="63.75">
      <c r="A3977" s="266">
        <v>650</v>
      </c>
      <c r="B3977" s="124"/>
      <c r="C3977" s="125" t="s">
        <v>232</v>
      </c>
      <c r="D3977" s="119">
        <v>43213</v>
      </c>
      <c r="E3977" s="120" t="s">
        <v>8678</v>
      </c>
      <c r="F3977" s="120" t="s">
        <v>3</v>
      </c>
      <c r="G3977" s="120">
        <v>1616174</v>
      </c>
      <c r="H3977" s="124"/>
      <c r="I3977" s="128" t="s">
        <v>10589</v>
      </c>
      <c r="J3977" s="124"/>
      <c r="K3977" s="124"/>
      <c r="L3977" s="124"/>
      <c r="M3977" s="124"/>
      <c r="N3977" s="213">
        <v>0</v>
      </c>
      <c r="O3977" s="213">
        <v>16157.02</v>
      </c>
      <c r="P3977" s="124" t="s">
        <v>1315</v>
      </c>
    </row>
    <row r="3978" spans="1:16" ht="51">
      <c r="A3978" s="266" t="s">
        <v>619</v>
      </c>
      <c r="B3978" s="124"/>
      <c r="C3978" s="125" t="s">
        <v>713</v>
      </c>
      <c r="D3978" s="119">
        <v>43215</v>
      </c>
      <c r="E3978" s="120" t="s">
        <v>8679</v>
      </c>
      <c r="F3978" s="120" t="s">
        <v>3</v>
      </c>
      <c r="G3978" s="120">
        <v>1616958</v>
      </c>
      <c r="H3978" s="124"/>
      <c r="I3978" s="128" t="s">
        <v>10590</v>
      </c>
      <c r="J3978" s="124"/>
      <c r="K3978" s="124"/>
      <c r="L3978" s="124"/>
      <c r="M3978" s="124"/>
      <c r="N3978" s="213">
        <v>0</v>
      </c>
      <c r="O3978" s="213">
        <v>2138.58</v>
      </c>
      <c r="P3978" s="124" t="s">
        <v>1315</v>
      </c>
    </row>
    <row r="3979" spans="1:16" ht="63.75">
      <c r="A3979" s="266">
        <v>87</v>
      </c>
      <c r="B3979" s="124"/>
      <c r="C3979" s="125" t="s">
        <v>711</v>
      </c>
      <c r="D3979" s="119">
        <v>43213</v>
      </c>
      <c r="E3979" s="120" t="s">
        <v>8680</v>
      </c>
      <c r="F3979" s="120" t="s">
        <v>3</v>
      </c>
      <c r="G3979" s="120">
        <v>1616157</v>
      </c>
      <c r="H3979" s="124"/>
      <c r="I3979" s="128" t="s">
        <v>10591</v>
      </c>
      <c r="J3979" s="124"/>
      <c r="K3979" s="124"/>
      <c r="L3979" s="124"/>
      <c r="M3979" s="124"/>
      <c r="N3979" s="213">
        <v>0</v>
      </c>
      <c r="O3979" s="213">
        <v>10965.06</v>
      </c>
      <c r="P3979" s="124" t="s">
        <v>1315</v>
      </c>
    </row>
    <row r="3980" spans="1:16" ht="51">
      <c r="A3980" s="266">
        <v>212</v>
      </c>
      <c r="B3980" s="124"/>
      <c r="C3980" s="125" t="s">
        <v>761</v>
      </c>
      <c r="D3980" s="119">
        <v>43193</v>
      </c>
      <c r="E3980" s="120" t="s">
        <v>8681</v>
      </c>
      <c r="F3980" s="120" t="s">
        <v>3</v>
      </c>
      <c r="G3980" s="120">
        <v>1610375</v>
      </c>
      <c r="H3980" s="124"/>
      <c r="I3980" s="128" t="s">
        <v>10592</v>
      </c>
      <c r="J3980" s="124"/>
      <c r="K3980" s="124"/>
      <c r="L3980" s="124"/>
      <c r="M3980" s="124"/>
      <c r="N3980" s="213">
        <v>0</v>
      </c>
      <c r="O3980" s="213">
        <v>50</v>
      </c>
      <c r="P3980" s="124" t="s">
        <v>1315</v>
      </c>
    </row>
    <row r="3981" spans="1:16" ht="63.75">
      <c r="A3981" s="266">
        <v>10</v>
      </c>
      <c r="B3981" s="124"/>
      <c r="C3981" s="125" t="s">
        <v>690</v>
      </c>
      <c r="D3981" s="119">
        <v>43193</v>
      </c>
      <c r="E3981" s="120" t="s">
        <v>8682</v>
      </c>
      <c r="F3981" s="120" t="s">
        <v>3</v>
      </c>
      <c r="G3981" s="120">
        <v>1610379</v>
      </c>
      <c r="H3981" s="124"/>
      <c r="I3981" s="128" t="s">
        <v>10593</v>
      </c>
      <c r="J3981" s="124"/>
      <c r="K3981" s="124"/>
      <c r="L3981" s="124"/>
      <c r="M3981" s="124"/>
      <c r="N3981" s="213">
        <v>0</v>
      </c>
      <c r="O3981" s="213">
        <v>1218</v>
      </c>
      <c r="P3981" s="124" t="s">
        <v>1315</v>
      </c>
    </row>
    <row r="3982" spans="1:16" ht="38.25">
      <c r="A3982" s="266">
        <v>47</v>
      </c>
      <c r="B3982" s="124"/>
      <c r="C3982" s="125" t="s">
        <v>699</v>
      </c>
      <c r="D3982" s="119">
        <v>43193</v>
      </c>
      <c r="E3982" s="120" t="s">
        <v>8683</v>
      </c>
      <c r="F3982" s="120" t="s">
        <v>3</v>
      </c>
      <c r="G3982" s="120">
        <v>1610392</v>
      </c>
      <c r="H3982" s="124"/>
      <c r="I3982" s="128" t="s">
        <v>10594</v>
      </c>
      <c r="J3982" s="124"/>
      <c r="K3982" s="124"/>
      <c r="L3982" s="124"/>
      <c r="M3982" s="124"/>
      <c r="N3982" s="213">
        <v>0</v>
      </c>
      <c r="O3982" s="213">
        <v>38</v>
      </c>
      <c r="P3982" s="124" t="s">
        <v>1315</v>
      </c>
    </row>
    <row r="3983" spans="1:16" ht="51">
      <c r="A3983" s="266">
        <v>373</v>
      </c>
      <c r="B3983" s="124"/>
      <c r="C3983" s="125" t="s">
        <v>1269</v>
      </c>
      <c r="D3983" s="119">
        <v>43193</v>
      </c>
      <c r="E3983" s="120" t="s">
        <v>8684</v>
      </c>
      <c r="F3983" s="120" t="s">
        <v>3</v>
      </c>
      <c r="G3983" s="120">
        <v>1610407</v>
      </c>
      <c r="H3983" s="124"/>
      <c r="I3983" s="128" t="s">
        <v>10595</v>
      </c>
      <c r="J3983" s="124"/>
      <c r="K3983" s="124"/>
      <c r="L3983" s="124"/>
      <c r="M3983" s="124"/>
      <c r="N3983" s="213">
        <v>0</v>
      </c>
      <c r="O3983" s="213">
        <v>190.11</v>
      </c>
      <c r="P3983" s="124" t="s">
        <v>1315</v>
      </c>
    </row>
    <row r="3984" spans="1:16" ht="51">
      <c r="A3984" s="266">
        <v>373</v>
      </c>
      <c r="B3984" s="124"/>
      <c r="C3984" s="125" t="s">
        <v>1269</v>
      </c>
      <c r="D3984" s="119">
        <v>43193</v>
      </c>
      <c r="E3984" s="120" t="s">
        <v>8685</v>
      </c>
      <c r="F3984" s="120" t="s">
        <v>3</v>
      </c>
      <c r="G3984" s="120">
        <v>1610438</v>
      </c>
      <c r="H3984" s="124"/>
      <c r="I3984" s="128" t="s">
        <v>10596</v>
      </c>
      <c r="J3984" s="124"/>
      <c r="K3984" s="124"/>
      <c r="L3984" s="124"/>
      <c r="M3984" s="124"/>
      <c r="N3984" s="213">
        <v>0</v>
      </c>
      <c r="O3984" s="213">
        <v>222.64</v>
      </c>
      <c r="P3984" s="124" t="s">
        <v>1315</v>
      </c>
    </row>
    <row r="3985" spans="1:16" ht="51">
      <c r="A3985" s="266">
        <v>373</v>
      </c>
      <c r="B3985" s="124"/>
      <c r="C3985" s="125" t="s">
        <v>1269</v>
      </c>
      <c r="D3985" s="119">
        <v>43193</v>
      </c>
      <c r="E3985" s="120" t="s">
        <v>8686</v>
      </c>
      <c r="F3985" s="120" t="s">
        <v>3</v>
      </c>
      <c r="G3985" s="120">
        <v>1610439</v>
      </c>
      <c r="H3985" s="124"/>
      <c r="I3985" s="128" t="s">
        <v>10597</v>
      </c>
      <c r="J3985" s="124"/>
      <c r="K3985" s="124"/>
      <c r="L3985" s="124"/>
      <c r="M3985" s="124"/>
      <c r="N3985" s="213">
        <v>0</v>
      </c>
      <c r="O3985" s="213">
        <v>5159.5</v>
      </c>
      <c r="P3985" s="124" t="s">
        <v>1315</v>
      </c>
    </row>
    <row r="3986" spans="1:16" ht="63.75">
      <c r="A3986" s="266">
        <v>224</v>
      </c>
      <c r="B3986" s="124"/>
      <c r="C3986" s="125" t="s">
        <v>120</v>
      </c>
      <c r="D3986" s="119">
        <v>43202</v>
      </c>
      <c r="E3986" s="120" t="s">
        <v>8687</v>
      </c>
      <c r="F3986" s="120" t="s">
        <v>3</v>
      </c>
      <c r="G3986" s="120">
        <v>1613246</v>
      </c>
      <c r="H3986" s="124"/>
      <c r="I3986" s="128" t="s">
        <v>10598</v>
      </c>
      <c r="J3986" s="124"/>
      <c r="K3986" s="124"/>
      <c r="L3986" s="124"/>
      <c r="M3986" s="124"/>
      <c r="N3986" s="213">
        <v>0</v>
      </c>
      <c r="O3986" s="213">
        <v>50</v>
      </c>
      <c r="P3986" s="124" t="s">
        <v>1315</v>
      </c>
    </row>
    <row r="3987" spans="1:16" ht="63.75">
      <c r="A3987" s="266">
        <v>20</v>
      </c>
      <c r="B3987" s="124"/>
      <c r="C3987" s="125" t="s">
        <v>693</v>
      </c>
      <c r="D3987" s="119">
        <v>43208</v>
      </c>
      <c r="E3987" s="120" t="s">
        <v>8688</v>
      </c>
      <c r="F3987" s="120" t="s">
        <v>3</v>
      </c>
      <c r="G3987" s="120">
        <v>1614901</v>
      </c>
      <c r="H3987" s="124"/>
      <c r="I3987" s="128" t="s">
        <v>10599</v>
      </c>
      <c r="J3987" s="124"/>
      <c r="K3987" s="124"/>
      <c r="L3987" s="124"/>
      <c r="M3987" s="124"/>
      <c r="N3987" s="213">
        <v>0</v>
      </c>
      <c r="O3987" s="213">
        <v>386</v>
      </c>
      <c r="P3987" s="124" t="s">
        <v>1315</v>
      </c>
    </row>
    <row r="3988" spans="1:16" ht="63.75">
      <c r="A3988" s="266">
        <v>291</v>
      </c>
      <c r="B3988" s="124"/>
      <c r="C3988" s="125" t="s">
        <v>794</v>
      </c>
      <c r="D3988" s="119">
        <v>43201</v>
      </c>
      <c r="E3988" s="120" t="s">
        <v>8689</v>
      </c>
      <c r="F3988" s="120" t="s">
        <v>3</v>
      </c>
      <c r="G3988" s="120">
        <v>1612802</v>
      </c>
      <c r="H3988" s="124"/>
      <c r="I3988" s="128" t="s">
        <v>10600</v>
      </c>
      <c r="J3988" s="124"/>
      <c r="K3988" s="124"/>
      <c r="L3988" s="124"/>
      <c r="M3988" s="124"/>
      <c r="N3988" s="213">
        <v>0</v>
      </c>
      <c r="O3988" s="213">
        <v>11649.73</v>
      </c>
      <c r="P3988" s="124" t="s">
        <v>1315</v>
      </c>
    </row>
    <row r="3989" spans="1:16" ht="63.75">
      <c r="A3989" s="266" t="s">
        <v>619</v>
      </c>
      <c r="B3989" s="124"/>
      <c r="C3989" s="125" t="s">
        <v>713</v>
      </c>
      <c r="D3989" s="119">
        <v>43194</v>
      </c>
      <c r="E3989" s="120" t="s">
        <v>8690</v>
      </c>
      <c r="F3989" s="120" t="s">
        <v>3</v>
      </c>
      <c r="G3989" s="120">
        <v>1610595</v>
      </c>
      <c r="H3989" s="124"/>
      <c r="I3989" s="128" t="s">
        <v>10601</v>
      </c>
      <c r="J3989" s="124"/>
      <c r="K3989" s="124"/>
      <c r="L3989" s="124"/>
      <c r="M3989" s="124"/>
      <c r="N3989" s="213">
        <v>0</v>
      </c>
      <c r="O3989" s="213">
        <v>1870196.98</v>
      </c>
      <c r="P3989" s="124" t="s">
        <v>1315</v>
      </c>
    </row>
    <row r="3990" spans="1:16" ht="63.75">
      <c r="A3990" s="266">
        <v>15</v>
      </c>
      <c r="B3990" s="124"/>
      <c r="C3990" s="125" t="s">
        <v>691</v>
      </c>
      <c r="D3990" s="119">
        <v>43194</v>
      </c>
      <c r="E3990" s="120" t="s">
        <v>8691</v>
      </c>
      <c r="F3990" s="120" t="s">
        <v>3</v>
      </c>
      <c r="G3990" s="120">
        <v>1610626</v>
      </c>
      <c r="H3990" s="124"/>
      <c r="I3990" s="128" t="s">
        <v>10602</v>
      </c>
      <c r="J3990" s="124"/>
      <c r="K3990" s="124"/>
      <c r="L3990" s="124"/>
      <c r="M3990" s="124"/>
      <c r="N3990" s="213">
        <v>0</v>
      </c>
      <c r="O3990" s="213">
        <v>225680</v>
      </c>
      <c r="P3990" s="124" t="s">
        <v>1315</v>
      </c>
    </row>
    <row r="3991" spans="1:16" ht="63.75">
      <c r="A3991" s="266">
        <v>597</v>
      </c>
      <c r="B3991" s="124"/>
      <c r="C3991" s="125" t="s">
        <v>5055</v>
      </c>
      <c r="D3991" s="119">
        <v>43194</v>
      </c>
      <c r="E3991" s="120" t="s">
        <v>8692</v>
      </c>
      <c r="F3991" s="120" t="s">
        <v>3</v>
      </c>
      <c r="G3991" s="120">
        <v>1610689</v>
      </c>
      <c r="H3991" s="124"/>
      <c r="I3991" s="128" t="s">
        <v>10603</v>
      </c>
      <c r="J3991" s="124"/>
      <c r="K3991" s="124"/>
      <c r="L3991" s="124"/>
      <c r="M3991" s="124"/>
      <c r="N3991" s="213">
        <v>0</v>
      </c>
      <c r="O3991" s="213">
        <v>2952049</v>
      </c>
      <c r="P3991" s="124" t="s">
        <v>1315</v>
      </c>
    </row>
    <row r="3992" spans="1:16" ht="63.75">
      <c r="A3992" s="266" t="s">
        <v>619</v>
      </c>
      <c r="B3992" s="124"/>
      <c r="C3992" s="125" t="s">
        <v>713</v>
      </c>
      <c r="D3992" s="119">
        <v>43194</v>
      </c>
      <c r="E3992" s="120" t="s">
        <v>8693</v>
      </c>
      <c r="F3992" s="120" t="s">
        <v>3</v>
      </c>
      <c r="G3992" s="120">
        <v>1610598</v>
      </c>
      <c r="H3992" s="124"/>
      <c r="I3992" s="128" t="s">
        <v>10604</v>
      </c>
      <c r="J3992" s="124"/>
      <c r="K3992" s="124"/>
      <c r="L3992" s="124"/>
      <c r="M3992" s="124"/>
      <c r="N3992" s="213">
        <v>0</v>
      </c>
      <c r="O3992" s="213">
        <v>157969.82</v>
      </c>
      <c r="P3992" s="124" t="s">
        <v>1315</v>
      </c>
    </row>
    <row r="3993" spans="1:16" ht="63.75">
      <c r="A3993" s="266" t="s">
        <v>619</v>
      </c>
      <c r="B3993" s="124"/>
      <c r="C3993" s="125" t="s">
        <v>713</v>
      </c>
      <c r="D3993" s="119">
        <v>43194</v>
      </c>
      <c r="E3993" s="120" t="s">
        <v>8694</v>
      </c>
      <c r="F3993" s="120" t="s">
        <v>3</v>
      </c>
      <c r="G3993" s="120">
        <v>1610599</v>
      </c>
      <c r="H3993" s="124"/>
      <c r="I3993" s="128" t="s">
        <v>10605</v>
      </c>
      <c r="J3993" s="124"/>
      <c r="K3993" s="124"/>
      <c r="L3993" s="124"/>
      <c r="M3993" s="124"/>
      <c r="N3993" s="213">
        <v>0</v>
      </c>
      <c r="O3993" s="213">
        <v>1095251.26</v>
      </c>
      <c r="P3993" s="124" t="s">
        <v>1315</v>
      </c>
    </row>
    <row r="3994" spans="1:16" ht="63.75">
      <c r="A3994" s="266" t="s">
        <v>619</v>
      </c>
      <c r="B3994" s="124"/>
      <c r="C3994" s="125" t="s">
        <v>713</v>
      </c>
      <c r="D3994" s="119">
        <v>43216</v>
      </c>
      <c r="E3994" s="120" t="s">
        <v>8695</v>
      </c>
      <c r="F3994" s="120" t="s">
        <v>3</v>
      </c>
      <c r="G3994" s="120">
        <v>1617342</v>
      </c>
      <c r="H3994" s="124"/>
      <c r="I3994" s="128" t="s">
        <v>10606</v>
      </c>
      <c r="J3994" s="124"/>
      <c r="K3994" s="124"/>
      <c r="L3994" s="124"/>
      <c r="M3994" s="124"/>
      <c r="N3994" s="213">
        <v>0</v>
      </c>
      <c r="O3994" s="213">
        <v>7240.5</v>
      </c>
      <c r="P3994" s="124" t="s">
        <v>1315</v>
      </c>
    </row>
    <row r="3995" spans="1:16" ht="63.75">
      <c r="A3995" s="266" t="s">
        <v>619</v>
      </c>
      <c r="B3995" s="124"/>
      <c r="C3995" s="125" t="s">
        <v>713</v>
      </c>
      <c r="D3995" s="119">
        <v>43196</v>
      </c>
      <c r="E3995" s="120" t="s">
        <v>8696</v>
      </c>
      <c r="F3995" s="120" t="s">
        <v>3</v>
      </c>
      <c r="G3995" s="120">
        <v>1611465</v>
      </c>
      <c r="H3995" s="124"/>
      <c r="I3995" s="128" t="s">
        <v>10607</v>
      </c>
      <c r="J3995" s="124"/>
      <c r="K3995" s="124"/>
      <c r="L3995" s="124"/>
      <c r="M3995" s="124"/>
      <c r="N3995" s="213">
        <v>0</v>
      </c>
      <c r="O3995" s="213">
        <v>902.09</v>
      </c>
      <c r="P3995" s="124" t="s">
        <v>1315</v>
      </c>
    </row>
    <row r="3996" spans="1:16" ht="63.75">
      <c r="A3996" s="266">
        <v>163</v>
      </c>
      <c r="B3996" s="124"/>
      <c r="C3996" s="125" t="s">
        <v>748</v>
      </c>
      <c r="D3996" s="119">
        <v>43215</v>
      </c>
      <c r="E3996" s="120" t="s">
        <v>8697</v>
      </c>
      <c r="F3996" s="120" t="s">
        <v>3</v>
      </c>
      <c r="G3996" s="120">
        <v>1616928</v>
      </c>
      <c r="H3996" s="124"/>
      <c r="I3996" s="128" t="s">
        <v>10608</v>
      </c>
      <c r="J3996" s="124"/>
      <c r="K3996" s="124"/>
      <c r="L3996" s="124"/>
      <c r="M3996" s="124"/>
      <c r="N3996" s="213">
        <v>0</v>
      </c>
      <c r="O3996" s="213">
        <v>9110.74</v>
      </c>
      <c r="P3996" s="124" t="s">
        <v>1315</v>
      </c>
    </row>
    <row r="3997" spans="1:16" ht="38.25">
      <c r="A3997" s="266">
        <v>373</v>
      </c>
      <c r="B3997" s="124"/>
      <c r="C3997" s="125" t="s">
        <v>1269</v>
      </c>
      <c r="D3997" s="119">
        <v>43194</v>
      </c>
      <c r="E3997" s="120" t="s">
        <v>8698</v>
      </c>
      <c r="F3997" s="120" t="s">
        <v>3</v>
      </c>
      <c r="G3997" s="120">
        <v>1610635</v>
      </c>
      <c r="H3997" s="124"/>
      <c r="I3997" s="128" t="s">
        <v>10609</v>
      </c>
      <c r="J3997" s="124"/>
      <c r="K3997" s="124"/>
      <c r="L3997" s="124"/>
      <c r="M3997" s="124"/>
      <c r="N3997" s="213">
        <v>0</v>
      </c>
      <c r="O3997" s="213">
        <v>553.91</v>
      </c>
      <c r="P3997" s="124" t="s">
        <v>1315</v>
      </c>
    </row>
    <row r="3998" spans="1:16" ht="63.75">
      <c r="A3998" s="266">
        <v>20</v>
      </c>
      <c r="B3998" s="124"/>
      <c r="C3998" s="125" t="s">
        <v>693</v>
      </c>
      <c r="D3998" s="119">
        <v>43194</v>
      </c>
      <c r="E3998" s="120" t="s">
        <v>8699</v>
      </c>
      <c r="F3998" s="120" t="s">
        <v>3</v>
      </c>
      <c r="G3998" s="120">
        <v>1610665</v>
      </c>
      <c r="H3998" s="124"/>
      <c r="I3998" s="128" t="s">
        <v>10610</v>
      </c>
      <c r="J3998" s="124"/>
      <c r="K3998" s="124"/>
      <c r="L3998" s="124"/>
      <c r="M3998" s="124"/>
      <c r="N3998" s="213">
        <v>0</v>
      </c>
      <c r="O3998" s="213">
        <v>44</v>
      </c>
      <c r="P3998" s="124" t="s">
        <v>1315</v>
      </c>
    </row>
    <row r="3999" spans="1:16" ht="51">
      <c r="A3999" s="266">
        <v>206</v>
      </c>
      <c r="B3999" s="124"/>
      <c r="C3999" s="125" t="s">
        <v>758</v>
      </c>
      <c r="D3999" s="119">
        <v>43194</v>
      </c>
      <c r="E3999" s="120" t="s">
        <v>8700</v>
      </c>
      <c r="F3999" s="120" t="s">
        <v>3</v>
      </c>
      <c r="G3999" s="120">
        <v>1610676</v>
      </c>
      <c r="H3999" s="124"/>
      <c r="I3999" s="128" t="s">
        <v>10611</v>
      </c>
      <c r="J3999" s="124"/>
      <c r="K3999" s="124"/>
      <c r="L3999" s="124"/>
      <c r="M3999" s="124"/>
      <c r="N3999" s="213">
        <v>0</v>
      </c>
      <c r="O3999" s="213">
        <v>1349</v>
      </c>
      <c r="P3999" s="124" t="s">
        <v>1315</v>
      </c>
    </row>
    <row r="4000" spans="1:16" ht="51">
      <c r="A4000" s="266">
        <v>212</v>
      </c>
      <c r="B4000" s="124"/>
      <c r="C4000" s="125" t="s">
        <v>761</v>
      </c>
      <c r="D4000" s="119">
        <v>43194</v>
      </c>
      <c r="E4000" s="120" t="s">
        <v>8701</v>
      </c>
      <c r="F4000" s="120" t="s">
        <v>3</v>
      </c>
      <c r="G4000" s="120">
        <v>1610690</v>
      </c>
      <c r="H4000" s="124"/>
      <c r="I4000" s="128" t="s">
        <v>10612</v>
      </c>
      <c r="J4000" s="124"/>
      <c r="K4000" s="124"/>
      <c r="L4000" s="124"/>
      <c r="M4000" s="124"/>
      <c r="N4000" s="213">
        <v>0</v>
      </c>
      <c r="O4000" s="213">
        <v>413.84</v>
      </c>
      <c r="P4000" s="124" t="s">
        <v>1315</v>
      </c>
    </row>
    <row r="4001" spans="1:16" ht="51">
      <c r="A4001" s="266">
        <v>526</v>
      </c>
      <c r="B4001" s="124"/>
      <c r="C4001" s="125" t="s">
        <v>846</v>
      </c>
      <c r="D4001" s="119">
        <v>43194</v>
      </c>
      <c r="E4001" s="120" t="s">
        <v>8702</v>
      </c>
      <c r="F4001" s="120" t="s">
        <v>3</v>
      </c>
      <c r="G4001" s="120">
        <v>1610699</v>
      </c>
      <c r="H4001" s="124"/>
      <c r="I4001" s="128" t="s">
        <v>10613</v>
      </c>
      <c r="J4001" s="124"/>
      <c r="K4001" s="124"/>
      <c r="L4001" s="124"/>
      <c r="M4001" s="124"/>
      <c r="N4001" s="213">
        <v>0</v>
      </c>
      <c r="O4001" s="213">
        <v>304</v>
      </c>
      <c r="P4001" s="124" t="s">
        <v>1315</v>
      </c>
    </row>
    <row r="4002" spans="1:16" ht="63.75">
      <c r="A4002" s="266">
        <v>46</v>
      </c>
      <c r="B4002" s="124"/>
      <c r="C4002" s="125" t="s">
        <v>698</v>
      </c>
      <c r="D4002" s="119">
        <v>43196</v>
      </c>
      <c r="E4002" s="120" t="s">
        <v>8703</v>
      </c>
      <c r="F4002" s="120" t="s">
        <v>3</v>
      </c>
      <c r="G4002" s="120">
        <v>1611433</v>
      </c>
      <c r="H4002" s="124"/>
      <c r="I4002" s="128" t="s">
        <v>10614</v>
      </c>
      <c r="J4002" s="124"/>
      <c r="K4002" s="124"/>
      <c r="L4002" s="124"/>
      <c r="M4002" s="124"/>
      <c r="N4002" s="213">
        <v>0</v>
      </c>
      <c r="O4002" s="213">
        <v>552607.43999999994</v>
      </c>
      <c r="P4002" s="124" t="s">
        <v>1315</v>
      </c>
    </row>
    <row r="4003" spans="1:16" ht="63.75">
      <c r="A4003" s="266" t="s">
        <v>619</v>
      </c>
      <c r="B4003" s="124"/>
      <c r="C4003" s="125" t="s">
        <v>713</v>
      </c>
      <c r="D4003" s="119">
        <v>43214</v>
      </c>
      <c r="E4003" s="120" t="s">
        <v>8704</v>
      </c>
      <c r="F4003" s="120" t="s">
        <v>3</v>
      </c>
      <c r="G4003" s="120">
        <v>1616571</v>
      </c>
      <c r="H4003" s="124"/>
      <c r="I4003" s="128" t="s">
        <v>10615</v>
      </c>
      <c r="J4003" s="124"/>
      <c r="K4003" s="124"/>
      <c r="L4003" s="124"/>
      <c r="M4003" s="124"/>
      <c r="N4003" s="213">
        <v>0</v>
      </c>
      <c r="O4003" s="213">
        <v>45541.05</v>
      </c>
      <c r="P4003" s="124" t="s">
        <v>1315</v>
      </c>
    </row>
    <row r="4004" spans="1:16" ht="38.25">
      <c r="A4004" s="266">
        <v>526</v>
      </c>
      <c r="B4004" s="124"/>
      <c r="C4004" s="125" t="s">
        <v>846</v>
      </c>
      <c r="D4004" s="119">
        <v>43194</v>
      </c>
      <c r="E4004" s="120" t="s">
        <v>8705</v>
      </c>
      <c r="F4004" s="120" t="s">
        <v>3</v>
      </c>
      <c r="G4004" s="120">
        <v>1610762</v>
      </c>
      <c r="H4004" s="124"/>
      <c r="I4004" s="128" t="s">
        <v>10616</v>
      </c>
      <c r="J4004" s="124"/>
      <c r="K4004" s="124"/>
      <c r="L4004" s="124"/>
      <c r="M4004" s="124"/>
      <c r="N4004" s="213">
        <v>0</v>
      </c>
      <c r="O4004" s="213">
        <v>306</v>
      </c>
      <c r="P4004" s="124" t="s">
        <v>1315</v>
      </c>
    </row>
    <row r="4005" spans="1:16" ht="63.75">
      <c r="A4005" s="266">
        <v>109</v>
      </c>
      <c r="B4005" s="124"/>
      <c r="C4005" s="125" t="s">
        <v>717</v>
      </c>
      <c r="D4005" s="119">
        <v>43217</v>
      </c>
      <c r="E4005" s="120" t="s">
        <v>8706</v>
      </c>
      <c r="F4005" s="120" t="s">
        <v>3</v>
      </c>
      <c r="G4005" s="120">
        <v>1617706</v>
      </c>
      <c r="H4005" s="124"/>
      <c r="I4005" s="128" t="s">
        <v>10617</v>
      </c>
      <c r="J4005" s="124"/>
      <c r="K4005" s="124"/>
      <c r="L4005" s="124"/>
      <c r="M4005" s="124"/>
      <c r="N4005" s="213">
        <v>0</v>
      </c>
      <c r="O4005" s="213">
        <v>5377.86</v>
      </c>
      <c r="P4005" s="124" t="s">
        <v>1315</v>
      </c>
    </row>
    <row r="4006" spans="1:16" ht="63.75">
      <c r="A4006" s="266" t="s">
        <v>619</v>
      </c>
      <c r="B4006" s="124"/>
      <c r="C4006" s="125" t="s">
        <v>713</v>
      </c>
      <c r="D4006" s="119">
        <v>43200</v>
      </c>
      <c r="E4006" s="120" t="s">
        <v>8707</v>
      </c>
      <c r="F4006" s="120" t="s">
        <v>3</v>
      </c>
      <c r="G4006" s="120">
        <v>1612335</v>
      </c>
      <c r="H4006" s="124"/>
      <c r="I4006" s="128" t="s">
        <v>10618</v>
      </c>
      <c r="J4006" s="124"/>
      <c r="K4006" s="124"/>
      <c r="L4006" s="124"/>
      <c r="M4006" s="124"/>
      <c r="N4006" s="213">
        <v>0</v>
      </c>
      <c r="O4006" s="213">
        <v>2345.06</v>
      </c>
      <c r="P4006" s="124" t="s">
        <v>1315</v>
      </c>
    </row>
    <row r="4007" spans="1:16" ht="63.75">
      <c r="A4007" s="266">
        <v>661</v>
      </c>
      <c r="B4007" s="124"/>
      <c r="C4007" s="125" t="s">
        <v>234</v>
      </c>
      <c r="D4007" s="119">
        <v>43206</v>
      </c>
      <c r="E4007" s="120" t="s">
        <v>8708</v>
      </c>
      <c r="F4007" s="120" t="s">
        <v>3</v>
      </c>
      <c r="G4007" s="120">
        <v>1614145</v>
      </c>
      <c r="H4007" s="124"/>
      <c r="I4007" s="128" t="s">
        <v>10619</v>
      </c>
      <c r="J4007" s="124"/>
      <c r="K4007" s="124"/>
      <c r="L4007" s="124"/>
      <c r="M4007" s="124"/>
      <c r="N4007" s="213">
        <v>0</v>
      </c>
      <c r="O4007" s="213">
        <v>25194.09</v>
      </c>
      <c r="P4007" s="124" t="s">
        <v>1315</v>
      </c>
    </row>
    <row r="4008" spans="1:16" ht="51">
      <c r="A4008" s="266" t="s">
        <v>619</v>
      </c>
      <c r="B4008" s="124"/>
      <c r="C4008" s="125" t="s">
        <v>713</v>
      </c>
      <c r="D4008" s="119">
        <v>43206</v>
      </c>
      <c r="E4008" s="120" t="s">
        <v>8709</v>
      </c>
      <c r="F4008" s="120" t="s">
        <v>3</v>
      </c>
      <c r="G4008" s="120">
        <v>1614070</v>
      </c>
      <c r="H4008" s="124"/>
      <c r="I4008" s="128" t="s">
        <v>10620</v>
      </c>
      <c r="J4008" s="124"/>
      <c r="K4008" s="124"/>
      <c r="L4008" s="124"/>
      <c r="M4008" s="124"/>
      <c r="N4008" s="213">
        <v>0</v>
      </c>
      <c r="O4008" s="213">
        <v>1681.1</v>
      </c>
      <c r="P4008" s="124" t="s">
        <v>1315</v>
      </c>
    </row>
    <row r="4009" spans="1:16" ht="51">
      <c r="A4009" s="266">
        <v>526</v>
      </c>
      <c r="B4009" s="124"/>
      <c r="C4009" s="125" t="s">
        <v>846</v>
      </c>
      <c r="D4009" s="119">
        <v>43194</v>
      </c>
      <c r="E4009" s="120" t="s">
        <v>8710</v>
      </c>
      <c r="F4009" s="120" t="s">
        <v>3</v>
      </c>
      <c r="G4009" s="120">
        <v>1610797</v>
      </c>
      <c r="H4009" s="124"/>
      <c r="I4009" s="128" t="s">
        <v>10621</v>
      </c>
      <c r="J4009" s="124"/>
      <c r="K4009" s="124"/>
      <c r="L4009" s="124"/>
      <c r="M4009" s="124"/>
      <c r="N4009" s="213">
        <v>0</v>
      </c>
      <c r="O4009" s="213">
        <v>609</v>
      </c>
      <c r="P4009" s="124" t="s">
        <v>1315</v>
      </c>
    </row>
    <row r="4010" spans="1:16" ht="51">
      <c r="A4010" s="266">
        <v>586</v>
      </c>
      <c r="B4010" s="124"/>
      <c r="C4010" s="125" t="s">
        <v>222</v>
      </c>
      <c r="D4010" s="119">
        <v>43194</v>
      </c>
      <c r="E4010" s="120" t="s">
        <v>8711</v>
      </c>
      <c r="F4010" s="120" t="s">
        <v>3</v>
      </c>
      <c r="G4010" s="120">
        <v>1610815</v>
      </c>
      <c r="H4010" s="124"/>
      <c r="I4010" s="128" t="s">
        <v>10622</v>
      </c>
      <c r="J4010" s="124"/>
      <c r="K4010" s="124"/>
      <c r="L4010" s="124"/>
      <c r="M4010" s="124"/>
      <c r="N4010" s="213">
        <v>0</v>
      </c>
      <c r="O4010" s="213">
        <v>480</v>
      </c>
      <c r="P4010" s="124" t="s">
        <v>1315</v>
      </c>
    </row>
    <row r="4011" spans="1:16" ht="51">
      <c r="A4011" s="266">
        <v>586</v>
      </c>
      <c r="B4011" s="124"/>
      <c r="C4011" s="125" t="s">
        <v>222</v>
      </c>
      <c r="D4011" s="119">
        <v>43194</v>
      </c>
      <c r="E4011" s="120" t="s">
        <v>8712</v>
      </c>
      <c r="F4011" s="120" t="s">
        <v>3</v>
      </c>
      <c r="G4011" s="120">
        <v>1610817</v>
      </c>
      <c r="H4011" s="124"/>
      <c r="I4011" s="128" t="s">
        <v>10623</v>
      </c>
      <c r="J4011" s="124"/>
      <c r="K4011" s="124"/>
      <c r="L4011" s="124"/>
      <c r="M4011" s="124"/>
      <c r="N4011" s="213">
        <v>0</v>
      </c>
      <c r="O4011" s="213">
        <v>1900</v>
      </c>
      <c r="P4011" s="124" t="s">
        <v>1315</v>
      </c>
    </row>
    <row r="4012" spans="1:16" ht="63.75">
      <c r="A4012" s="266">
        <v>81</v>
      </c>
      <c r="B4012" s="124"/>
      <c r="C4012" s="125" t="s">
        <v>709</v>
      </c>
      <c r="D4012" s="119">
        <v>43195</v>
      </c>
      <c r="E4012" s="120" t="s">
        <v>8713</v>
      </c>
      <c r="F4012" s="120" t="s">
        <v>3</v>
      </c>
      <c r="G4012" s="120">
        <v>1610994</v>
      </c>
      <c r="H4012" s="124"/>
      <c r="I4012" s="128" t="s">
        <v>10624</v>
      </c>
      <c r="J4012" s="124"/>
      <c r="K4012" s="124"/>
      <c r="L4012" s="124"/>
      <c r="M4012" s="124"/>
      <c r="N4012" s="213">
        <v>0</v>
      </c>
      <c r="O4012" s="213">
        <v>10087.790000000001</v>
      </c>
      <c r="P4012" s="124" t="s">
        <v>1315</v>
      </c>
    </row>
    <row r="4013" spans="1:16" ht="51">
      <c r="A4013" s="266">
        <v>514</v>
      </c>
      <c r="B4013" s="124"/>
      <c r="C4013" s="125" t="s">
        <v>841</v>
      </c>
      <c r="D4013" s="119">
        <v>43195</v>
      </c>
      <c r="E4013" s="120" t="s">
        <v>8714</v>
      </c>
      <c r="F4013" s="120" t="s">
        <v>3</v>
      </c>
      <c r="G4013" s="120">
        <v>1611018</v>
      </c>
      <c r="H4013" s="124"/>
      <c r="I4013" s="128" t="s">
        <v>10625</v>
      </c>
      <c r="J4013" s="124"/>
      <c r="K4013" s="124"/>
      <c r="L4013" s="124"/>
      <c r="M4013" s="124"/>
      <c r="N4013" s="213">
        <v>0</v>
      </c>
      <c r="O4013" s="213">
        <v>55097414.380000003</v>
      </c>
      <c r="P4013" s="124" t="s">
        <v>1315</v>
      </c>
    </row>
    <row r="4014" spans="1:16" ht="63.75">
      <c r="A4014" s="266">
        <v>290</v>
      </c>
      <c r="B4014" s="124"/>
      <c r="C4014" s="125" t="s">
        <v>793</v>
      </c>
      <c r="D4014" s="119">
        <v>43195</v>
      </c>
      <c r="E4014" s="120" t="s">
        <v>8715</v>
      </c>
      <c r="F4014" s="120" t="s">
        <v>3</v>
      </c>
      <c r="G4014" s="120">
        <v>1611028</v>
      </c>
      <c r="H4014" s="124"/>
      <c r="I4014" s="128" t="s">
        <v>10626</v>
      </c>
      <c r="J4014" s="124"/>
      <c r="K4014" s="124"/>
      <c r="L4014" s="124"/>
      <c r="M4014" s="124"/>
      <c r="N4014" s="213">
        <v>0</v>
      </c>
      <c r="O4014" s="213">
        <v>1280.4000000000001</v>
      </c>
      <c r="P4014" s="124" t="s">
        <v>1315</v>
      </c>
    </row>
    <row r="4015" spans="1:16" ht="63.75">
      <c r="A4015" s="266">
        <v>290</v>
      </c>
      <c r="B4015" s="124"/>
      <c r="C4015" s="125" t="s">
        <v>793</v>
      </c>
      <c r="D4015" s="119">
        <v>43195</v>
      </c>
      <c r="E4015" s="120" t="s">
        <v>8716</v>
      </c>
      <c r="F4015" s="120" t="s">
        <v>3</v>
      </c>
      <c r="G4015" s="120">
        <v>1611030</v>
      </c>
      <c r="H4015" s="124"/>
      <c r="I4015" s="128" t="s">
        <v>10627</v>
      </c>
      <c r="J4015" s="124"/>
      <c r="K4015" s="124"/>
      <c r="L4015" s="124"/>
      <c r="M4015" s="124"/>
      <c r="N4015" s="213">
        <v>0</v>
      </c>
      <c r="O4015" s="213">
        <v>46066.8</v>
      </c>
      <c r="P4015" s="124" t="s">
        <v>1315</v>
      </c>
    </row>
    <row r="4016" spans="1:16" ht="51">
      <c r="A4016" s="266">
        <v>290</v>
      </c>
      <c r="B4016" s="124"/>
      <c r="C4016" s="125" t="s">
        <v>793</v>
      </c>
      <c r="D4016" s="119">
        <v>43195</v>
      </c>
      <c r="E4016" s="120" t="s">
        <v>8717</v>
      </c>
      <c r="F4016" s="120" t="s">
        <v>3</v>
      </c>
      <c r="G4016" s="120">
        <v>1611032</v>
      </c>
      <c r="H4016" s="124"/>
      <c r="I4016" s="128" t="s">
        <v>10628</v>
      </c>
      <c r="J4016" s="124"/>
      <c r="K4016" s="124"/>
      <c r="L4016" s="124"/>
      <c r="M4016" s="124"/>
      <c r="N4016" s="213">
        <v>0</v>
      </c>
      <c r="O4016" s="213">
        <v>2123</v>
      </c>
      <c r="P4016" s="124" t="s">
        <v>1315</v>
      </c>
    </row>
    <row r="4017" spans="1:16" ht="51">
      <c r="A4017" s="266">
        <v>680</v>
      </c>
      <c r="B4017" s="124"/>
      <c r="C4017" s="125" t="s">
        <v>866</v>
      </c>
      <c r="D4017" s="119">
        <v>43195</v>
      </c>
      <c r="E4017" s="120" t="s">
        <v>8718</v>
      </c>
      <c r="F4017" s="120" t="s">
        <v>3</v>
      </c>
      <c r="G4017" s="120">
        <v>1611063</v>
      </c>
      <c r="H4017" s="124"/>
      <c r="I4017" s="128" t="s">
        <v>10629</v>
      </c>
      <c r="J4017" s="124"/>
      <c r="K4017" s="124"/>
      <c r="L4017" s="124"/>
      <c r="M4017" s="124"/>
      <c r="N4017" s="213">
        <v>0</v>
      </c>
      <c r="O4017" s="213">
        <v>2250</v>
      </c>
      <c r="P4017" s="124" t="s">
        <v>1315</v>
      </c>
    </row>
    <row r="4018" spans="1:16" ht="63.75">
      <c r="A4018" s="266">
        <v>650</v>
      </c>
      <c r="B4018" s="124"/>
      <c r="C4018" s="125" t="s">
        <v>232</v>
      </c>
      <c r="D4018" s="119">
        <v>43195</v>
      </c>
      <c r="E4018" s="120" t="s">
        <v>8719</v>
      </c>
      <c r="F4018" s="120" t="s">
        <v>3</v>
      </c>
      <c r="G4018" s="120">
        <v>1611066</v>
      </c>
      <c r="H4018" s="124"/>
      <c r="I4018" s="128" t="s">
        <v>10630</v>
      </c>
      <c r="J4018" s="124"/>
      <c r="K4018" s="124"/>
      <c r="L4018" s="124"/>
      <c r="M4018" s="124"/>
      <c r="N4018" s="213">
        <v>0</v>
      </c>
      <c r="O4018" s="213">
        <v>569</v>
      </c>
      <c r="P4018" s="124" t="s">
        <v>1315</v>
      </c>
    </row>
    <row r="4019" spans="1:16" ht="51">
      <c r="A4019" s="266">
        <v>283</v>
      </c>
      <c r="B4019" s="124"/>
      <c r="C4019" s="125" t="s">
        <v>146</v>
      </c>
      <c r="D4019" s="119">
        <v>43195</v>
      </c>
      <c r="E4019" s="120" t="s">
        <v>8720</v>
      </c>
      <c r="F4019" s="120" t="s">
        <v>3</v>
      </c>
      <c r="G4019" s="120">
        <v>1611072</v>
      </c>
      <c r="H4019" s="124"/>
      <c r="I4019" s="128" t="s">
        <v>10631</v>
      </c>
      <c r="J4019" s="124"/>
      <c r="K4019" s="124"/>
      <c r="L4019" s="124"/>
      <c r="M4019" s="124"/>
      <c r="N4019" s="213">
        <v>0</v>
      </c>
      <c r="O4019" s="213">
        <v>2100</v>
      </c>
      <c r="P4019" s="124" t="s">
        <v>1315</v>
      </c>
    </row>
    <row r="4020" spans="1:16" ht="63.75">
      <c r="A4020" s="266">
        <v>20</v>
      </c>
      <c r="B4020" s="124"/>
      <c r="C4020" s="125" t="s">
        <v>693</v>
      </c>
      <c r="D4020" s="119">
        <v>43195</v>
      </c>
      <c r="E4020" s="120" t="s">
        <v>8721</v>
      </c>
      <c r="F4020" s="120" t="s">
        <v>3</v>
      </c>
      <c r="G4020" s="120">
        <v>1611115</v>
      </c>
      <c r="H4020" s="124"/>
      <c r="I4020" s="128" t="s">
        <v>10632</v>
      </c>
      <c r="J4020" s="124"/>
      <c r="K4020" s="124"/>
      <c r="L4020" s="124"/>
      <c r="M4020" s="124"/>
      <c r="N4020" s="213">
        <v>0</v>
      </c>
      <c r="O4020" s="213">
        <v>136998</v>
      </c>
      <c r="P4020" s="124" t="s">
        <v>1315</v>
      </c>
    </row>
    <row r="4021" spans="1:16" ht="63.75">
      <c r="A4021" s="266">
        <v>20</v>
      </c>
      <c r="B4021" s="124"/>
      <c r="C4021" s="125" t="s">
        <v>693</v>
      </c>
      <c r="D4021" s="119">
        <v>43195</v>
      </c>
      <c r="E4021" s="120" t="s">
        <v>8722</v>
      </c>
      <c r="F4021" s="120" t="s">
        <v>3</v>
      </c>
      <c r="G4021" s="120">
        <v>1611116</v>
      </c>
      <c r="H4021" s="124"/>
      <c r="I4021" s="128" t="s">
        <v>10633</v>
      </c>
      <c r="J4021" s="124"/>
      <c r="K4021" s="124"/>
      <c r="L4021" s="124"/>
      <c r="M4021" s="124"/>
      <c r="N4021" s="213">
        <v>0</v>
      </c>
      <c r="O4021" s="213">
        <v>659341.53</v>
      </c>
      <c r="P4021" s="124" t="s">
        <v>1315</v>
      </c>
    </row>
    <row r="4022" spans="1:16" ht="38.25">
      <c r="A4022" s="266">
        <v>291</v>
      </c>
      <c r="B4022" s="124"/>
      <c r="C4022" s="125" t="s">
        <v>794</v>
      </c>
      <c r="D4022" s="119">
        <v>43220</v>
      </c>
      <c r="E4022" s="120" t="s">
        <v>8723</v>
      </c>
      <c r="F4022" s="120" t="s">
        <v>3</v>
      </c>
      <c r="G4022" s="120">
        <v>1618142</v>
      </c>
      <c r="H4022" s="124"/>
      <c r="I4022" s="128" t="s">
        <v>10634</v>
      </c>
      <c r="J4022" s="124"/>
      <c r="K4022" s="124"/>
      <c r="L4022" s="124"/>
      <c r="M4022" s="124"/>
      <c r="N4022" s="213">
        <v>0</v>
      </c>
      <c r="O4022" s="213">
        <v>81</v>
      </c>
      <c r="P4022" s="124" t="s">
        <v>1315</v>
      </c>
    </row>
    <row r="4023" spans="1:16" ht="51">
      <c r="A4023" s="266" t="s">
        <v>619</v>
      </c>
      <c r="B4023" s="124"/>
      <c r="C4023" s="125" t="s">
        <v>713</v>
      </c>
      <c r="D4023" s="119">
        <v>43213</v>
      </c>
      <c r="E4023" s="120" t="s">
        <v>8724</v>
      </c>
      <c r="F4023" s="120" t="s">
        <v>3</v>
      </c>
      <c r="G4023" s="120">
        <v>1616191</v>
      </c>
      <c r="H4023" s="124"/>
      <c r="I4023" s="128" t="s">
        <v>10635</v>
      </c>
      <c r="J4023" s="124"/>
      <c r="K4023" s="124"/>
      <c r="L4023" s="124"/>
      <c r="M4023" s="124"/>
      <c r="N4023" s="213">
        <v>0</v>
      </c>
      <c r="O4023" s="213">
        <v>3414.12</v>
      </c>
      <c r="P4023" s="124" t="s">
        <v>1315</v>
      </c>
    </row>
    <row r="4024" spans="1:16" ht="51">
      <c r="A4024" s="266">
        <v>20</v>
      </c>
      <c r="B4024" s="124"/>
      <c r="C4024" s="125" t="s">
        <v>693</v>
      </c>
      <c r="D4024" s="119">
        <v>43195</v>
      </c>
      <c r="E4024" s="120" t="s">
        <v>8725</v>
      </c>
      <c r="F4024" s="120" t="s">
        <v>3</v>
      </c>
      <c r="G4024" s="120">
        <v>1611024</v>
      </c>
      <c r="H4024" s="124"/>
      <c r="I4024" s="128" t="s">
        <v>10636</v>
      </c>
      <c r="J4024" s="124"/>
      <c r="K4024" s="124"/>
      <c r="L4024" s="124"/>
      <c r="M4024" s="124"/>
      <c r="N4024" s="213">
        <v>0</v>
      </c>
      <c r="O4024" s="213">
        <v>779.1</v>
      </c>
      <c r="P4024" s="124" t="s">
        <v>1315</v>
      </c>
    </row>
    <row r="4025" spans="1:16" ht="51">
      <c r="A4025" s="266" t="s">
        <v>619</v>
      </c>
      <c r="B4025" s="124"/>
      <c r="C4025" s="125" t="s">
        <v>713</v>
      </c>
      <c r="D4025" s="119">
        <v>43194</v>
      </c>
      <c r="E4025" s="120" t="s">
        <v>8726</v>
      </c>
      <c r="F4025" s="120" t="s">
        <v>3</v>
      </c>
      <c r="G4025" s="120">
        <v>1610790</v>
      </c>
      <c r="H4025" s="124"/>
      <c r="I4025" s="128" t="s">
        <v>10637</v>
      </c>
      <c r="J4025" s="124"/>
      <c r="K4025" s="124"/>
      <c r="L4025" s="124"/>
      <c r="M4025" s="124"/>
      <c r="N4025" s="213">
        <v>0</v>
      </c>
      <c r="O4025" s="213">
        <v>0.5</v>
      </c>
      <c r="P4025" s="124" t="s">
        <v>6020</v>
      </c>
    </row>
    <row r="4026" spans="1:16" ht="63.75">
      <c r="A4026" s="266">
        <v>290</v>
      </c>
      <c r="B4026" s="124"/>
      <c r="C4026" s="125" t="s">
        <v>793</v>
      </c>
      <c r="D4026" s="119">
        <v>43195</v>
      </c>
      <c r="E4026" s="120" t="s">
        <v>8727</v>
      </c>
      <c r="F4026" s="120" t="s">
        <v>3</v>
      </c>
      <c r="G4026" s="120">
        <v>1611059</v>
      </c>
      <c r="H4026" s="124"/>
      <c r="I4026" s="128" t="s">
        <v>10638</v>
      </c>
      <c r="J4026" s="124"/>
      <c r="K4026" s="124"/>
      <c r="L4026" s="124"/>
      <c r="M4026" s="124"/>
      <c r="N4026" s="213">
        <v>0</v>
      </c>
      <c r="O4026" s="213">
        <v>1060.4000000000001</v>
      </c>
      <c r="P4026" s="124" t="s">
        <v>1315</v>
      </c>
    </row>
    <row r="4027" spans="1:16" ht="51">
      <c r="A4027" s="266">
        <v>342</v>
      </c>
      <c r="B4027" s="124"/>
      <c r="C4027" s="125" t="s">
        <v>816</v>
      </c>
      <c r="D4027" s="119">
        <v>43215</v>
      </c>
      <c r="E4027" s="120" t="s">
        <v>8728</v>
      </c>
      <c r="F4027" s="120" t="s">
        <v>3</v>
      </c>
      <c r="G4027" s="120">
        <v>1617103</v>
      </c>
      <c r="H4027" s="124"/>
      <c r="I4027" s="128" t="s">
        <v>10639</v>
      </c>
      <c r="J4027" s="124"/>
      <c r="K4027" s="124"/>
      <c r="L4027" s="124"/>
      <c r="M4027" s="124"/>
      <c r="N4027" s="213">
        <v>0</v>
      </c>
      <c r="O4027" s="213">
        <v>1522.63</v>
      </c>
      <c r="P4027" s="124" t="s">
        <v>1315</v>
      </c>
    </row>
    <row r="4028" spans="1:16" ht="38.25">
      <c r="A4028" s="266">
        <v>283</v>
      </c>
      <c r="B4028" s="124"/>
      <c r="C4028" s="125" t="s">
        <v>146</v>
      </c>
      <c r="D4028" s="119">
        <v>43195</v>
      </c>
      <c r="E4028" s="120" t="s">
        <v>8729</v>
      </c>
      <c r="F4028" s="120" t="s">
        <v>3</v>
      </c>
      <c r="G4028" s="120">
        <v>1611075</v>
      </c>
      <c r="H4028" s="124"/>
      <c r="I4028" s="128" t="s">
        <v>10640</v>
      </c>
      <c r="J4028" s="124"/>
      <c r="K4028" s="124"/>
      <c r="L4028" s="124"/>
      <c r="M4028" s="124"/>
      <c r="N4028" s="213">
        <v>0</v>
      </c>
      <c r="O4028" s="213">
        <v>391</v>
      </c>
      <c r="P4028" s="124" t="s">
        <v>1315</v>
      </c>
    </row>
    <row r="4029" spans="1:16" ht="38.25">
      <c r="A4029" s="266">
        <v>592</v>
      </c>
      <c r="B4029" s="124"/>
      <c r="C4029" s="125" t="s">
        <v>862</v>
      </c>
      <c r="D4029" s="119">
        <v>43195</v>
      </c>
      <c r="E4029" s="120" t="s">
        <v>8730</v>
      </c>
      <c r="F4029" s="120" t="s">
        <v>3</v>
      </c>
      <c r="G4029" s="120">
        <v>1611076</v>
      </c>
      <c r="H4029" s="124"/>
      <c r="I4029" s="128" t="s">
        <v>10641</v>
      </c>
      <c r="J4029" s="124"/>
      <c r="K4029" s="124"/>
      <c r="L4029" s="124"/>
      <c r="M4029" s="124"/>
      <c r="N4029" s="213">
        <v>0</v>
      </c>
      <c r="O4029" s="213">
        <v>174</v>
      </c>
      <c r="P4029" s="124" t="s">
        <v>1315</v>
      </c>
    </row>
    <row r="4030" spans="1:16" ht="38.25">
      <c r="A4030" s="266">
        <v>592</v>
      </c>
      <c r="B4030" s="124"/>
      <c r="C4030" s="125" t="s">
        <v>862</v>
      </c>
      <c r="D4030" s="119">
        <v>43195</v>
      </c>
      <c r="E4030" s="120" t="s">
        <v>8731</v>
      </c>
      <c r="F4030" s="120" t="s">
        <v>3</v>
      </c>
      <c r="G4030" s="120">
        <v>1611079</v>
      </c>
      <c r="H4030" s="124"/>
      <c r="I4030" s="128" t="s">
        <v>10642</v>
      </c>
      <c r="J4030" s="124"/>
      <c r="K4030" s="124"/>
      <c r="L4030" s="124"/>
      <c r="M4030" s="124"/>
      <c r="N4030" s="213">
        <v>0</v>
      </c>
      <c r="O4030" s="213">
        <v>282.8</v>
      </c>
      <c r="P4030" s="124" t="s">
        <v>1315</v>
      </c>
    </row>
    <row r="4031" spans="1:16" ht="51">
      <c r="A4031" s="266" t="s">
        <v>619</v>
      </c>
      <c r="B4031" s="124"/>
      <c r="C4031" s="125" t="s">
        <v>713</v>
      </c>
      <c r="D4031" s="119">
        <v>43196</v>
      </c>
      <c r="E4031" s="120" t="s">
        <v>8732</v>
      </c>
      <c r="F4031" s="120" t="s">
        <v>3</v>
      </c>
      <c r="G4031" s="120">
        <v>1611455</v>
      </c>
      <c r="H4031" s="124"/>
      <c r="I4031" s="128" t="s">
        <v>10643</v>
      </c>
      <c r="J4031" s="124"/>
      <c r="K4031" s="124"/>
      <c r="L4031" s="124"/>
      <c r="M4031" s="124"/>
      <c r="N4031" s="213">
        <v>0</v>
      </c>
      <c r="O4031" s="213">
        <v>1498.32</v>
      </c>
      <c r="P4031" s="124" t="s">
        <v>1315</v>
      </c>
    </row>
    <row r="4032" spans="1:16" ht="38.25">
      <c r="A4032" s="266">
        <v>592</v>
      </c>
      <c r="B4032" s="124"/>
      <c r="C4032" s="125" t="s">
        <v>862</v>
      </c>
      <c r="D4032" s="119">
        <v>43195</v>
      </c>
      <c r="E4032" s="120" t="s">
        <v>8733</v>
      </c>
      <c r="F4032" s="120" t="s">
        <v>3</v>
      </c>
      <c r="G4032" s="120">
        <v>1611081</v>
      </c>
      <c r="H4032" s="124"/>
      <c r="I4032" s="128" t="s">
        <v>10644</v>
      </c>
      <c r="J4032" s="124"/>
      <c r="K4032" s="124"/>
      <c r="L4032" s="124"/>
      <c r="M4032" s="124"/>
      <c r="N4032" s="213">
        <v>0</v>
      </c>
      <c r="O4032" s="213">
        <v>100</v>
      </c>
      <c r="P4032" s="124" t="s">
        <v>1315</v>
      </c>
    </row>
    <row r="4033" spans="1:16" ht="38.25">
      <c r="A4033" s="266">
        <v>212</v>
      </c>
      <c r="B4033" s="124"/>
      <c r="C4033" s="125" t="s">
        <v>761</v>
      </c>
      <c r="D4033" s="119">
        <v>43195</v>
      </c>
      <c r="E4033" s="120" t="s">
        <v>8734</v>
      </c>
      <c r="F4033" s="120" t="s">
        <v>3</v>
      </c>
      <c r="G4033" s="120">
        <v>1611086</v>
      </c>
      <c r="H4033" s="124"/>
      <c r="I4033" s="128" t="s">
        <v>10645</v>
      </c>
      <c r="J4033" s="124"/>
      <c r="K4033" s="124"/>
      <c r="L4033" s="124"/>
      <c r="M4033" s="124"/>
      <c r="N4033" s="213">
        <v>0</v>
      </c>
      <c r="O4033" s="213">
        <v>800</v>
      </c>
      <c r="P4033" s="124" t="s">
        <v>1315</v>
      </c>
    </row>
    <row r="4034" spans="1:16" ht="51">
      <c r="A4034" s="266" t="s">
        <v>619</v>
      </c>
      <c r="B4034" s="124"/>
      <c r="C4034" s="125" t="s">
        <v>713</v>
      </c>
      <c r="D4034" s="119">
        <v>43195</v>
      </c>
      <c r="E4034" s="120" t="s">
        <v>8735</v>
      </c>
      <c r="F4034" s="120" t="s">
        <v>3</v>
      </c>
      <c r="G4034" s="120">
        <v>1610997</v>
      </c>
      <c r="H4034" s="124"/>
      <c r="I4034" s="128" t="s">
        <v>6222</v>
      </c>
      <c r="J4034" s="124"/>
      <c r="K4034" s="124"/>
      <c r="L4034" s="124"/>
      <c r="M4034" s="124"/>
      <c r="N4034" s="213">
        <v>0</v>
      </c>
      <c r="O4034" s="213">
        <v>1506</v>
      </c>
      <c r="P4034" s="124" t="s">
        <v>1315</v>
      </c>
    </row>
    <row r="4035" spans="1:16" ht="51">
      <c r="A4035" s="266" t="s">
        <v>619</v>
      </c>
      <c r="B4035" s="124"/>
      <c r="C4035" s="125" t="s">
        <v>713</v>
      </c>
      <c r="D4035" s="119">
        <v>43192</v>
      </c>
      <c r="E4035" s="120" t="s">
        <v>8736</v>
      </c>
      <c r="F4035" s="120" t="s">
        <v>3</v>
      </c>
      <c r="G4035" s="120">
        <v>1609890</v>
      </c>
      <c r="H4035" s="124"/>
      <c r="I4035" s="128" t="s">
        <v>10646</v>
      </c>
      <c r="J4035" s="124"/>
      <c r="K4035" s="124"/>
      <c r="L4035" s="124"/>
      <c r="M4035" s="124"/>
      <c r="N4035" s="213">
        <v>0</v>
      </c>
      <c r="O4035" s="213">
        <v>85</v>
      </c>
      <c r="P4035" s="124" t="s">
        <v>1315</v>
      </c>
    </row>
    <row r="4036" spans="1:16" ht="51">
      <c r="A4036" s="266" t="s">
        <v>619</v>
      </c>
      <c r="B4036" s="124"/>
      <c r="C4036" s="125" t="s">
        <v>713</v>
      </c>
      <c r="D4036" s="119">
        <v>43210</v>
      </c>
      <c r="E4036" s="120" t="s">
        <v>8737</v>
      </c>
      <c r="F4036" s="120" t="s">
        <v>3</v>
      </c>
      <c r="G4036" s="120">
        <v>1615834</v>
      </c>
      <c r="H4036" s="124"/>
      <c r="I4036" s="128" t="s">
        <v>10647</v>
      </c>
      <c r="J4036" s="124"/>
      <c r="K4036" s="124"/>
      <c r="L4036" s="124"/>
      <c r="M4036" s="124"/>
      <c r="N4036" s="213">
        <v>0</v>
      </c>
      <c r="O4036" s="213">
        <v>185.5</v>
      </c>
      <c r="P4036" s="124" t="s">
        <v>1315</v>
      </c>
    </row>
    <row r="4037" spans="1:16" ht="38.25">
      <c r="A4037" s="266">
        <v>35</v>
      </c>
      <c r="B4037" s="124"/>
      <c r="C4037" s="125" t="s">
        <v>696</v>
      </c>
      <c r="D4037" s="119">
        <v>43196</v>
      </c>
      <c r="E4037" s="120" t="s">
        <v>8738</v>
      </c>
      <c r="F4037" s="120" t="s">
        <v>3</v>
      </c>
      <c r="G4037" s="120">
        <v>1611613</v>
      </c>
      <c r="H4037" s="124"/>
      <c r="I4037" s="128" t="s">
        <v>10648</v>
      </c>
      <c r="J4037" s="124"/>
      <c r="K4037" s="124"/>
      <c r="L4037" s="124"/>
      <c r="M4037" s="124"/>
      <c r="N4037" s="213">
        <v>0</v>
      </c>
      <c r="O4037" s="213">
        <v>1203.3900000000001</v>
      </c>
      <c r="P4037" s="124" t="s">
        <v>1315</v>
      </c>
    </row>
    <row r="4038" spans="1:16" ht="51">
      <c r="A4038" s="266">
        <v>574</v>
      </c>
      <c r="B4038" s="124"/>
      <c r="C4038" s="125" t="s">
        <v>850</v>
      </c>
      <c r="D4038" s="119">
        <v>43195</v>
      </c>
      <c r="E4038" s="120" t="s">
        <v>8739</v>
      </c>
      <c r="F4038" s="120" t="s">
        <v>3</v>
      </c>
      <c r="G4038" s="120">
        <v>1611119</v>
      </c>
      <c r="H4038" s="124"/>
      <c r="I4038" s="128" t="s">
        <v>10649</v>
      </c>
      <c r="J4038" s="124"/>
      <c r="K4038" s="124"/>
      <c r="L4038" s="124"/>
      <c r="M4038" s="124"/>
      <c r="N4038" s="213">
        <v>0</v>
      </c>
      <c r="O4038" s="213">
        <v>35</v>
      </c>
      <c r="P4038" s="124" t="s">
        <v>1315</v>
      </c>
    </row>
    <row r="4039" spans="1:16" ht="51">
      <c r="A4039" s="266" t="s">
        <v>619</v>
      </c>
      <c r="B4039" s="124"/>
      <c r="C4039" s="125" t="s">
        <v>713</v>
      </c>
      <c r="D4039" s="119">
        <v>43210</v>
      </c>
      <c r="E4039" s="120" t="s">
        <v>8740</v>
      </c>
      <c r="F4039" s="120" t="s">
        <v>3</v>
      </c>
      <c r="G4039" s="120">
        <v>1615645</v>
      </c>
      <c r="H4039" s="124"/>
      <c r="I4039" s="128" t="s">
        <v>10650</v>
      </c>
      <c r="J4039" s="124"/>
      <c r="K4039" s="124"/>
      <c r="L4039" s="124"/>
      <c r="M4039" s="124"/>
      <c r="N4039" s="213">
        <v>0</v>
      </c>
      <c r="O4039" s="213">
        <v>5000</v>
      </c>
      <c r="P4039" s="124" t="s">
        <v>1315</v>
      </c>
    </row>
    <row r="4040" spans="1:16" ht="63.75">
      <c r="A4040" s="266">
        <v>310</v>
      </c>
      <c r="B4040" s="124"/>
      <c r="C4040" s="125" t="s">
        <v>807</v>
      </c>
      <c r="D4040" s="119">
        <v>43216</v>
      </c>
      <c r="E4040" s="120" t="s">
        <v>8741</v>
      </c>
      <c r="F4040" s="120" t="s">
        <v>3</v>
      </c>
      <c r="G4040" s="120">
        <v>1617280</v>
      </c>
      <c r="H4040" s="124"/>
      <c r="I4040" s="128" t="s">
        <v>10651</v>
      </c>
      <c r="J4040" s="124"/>
      <c r="K4040" s="124"/>
      <c r="L4040" s="124"/>
      <c r="M4040" s="124"/>
      <c r="N4040" s="213">
        <v>0</v>
      </c>
      <c r="O4040" s="213">
        <v>748</v>
      </c>
      <c r="P4040" s="124" t="s">
        <v>1315</v>
      </c>
    </row>
    <row r="4041" spans="1:16" ht="51">
      <c r="A4041" s="266" t="s">
        <v>619</v>
      </c>
      <c r="B4041" s="124"/>
      <c r="C4041" s="125" t="s">
        <v>713</v>
      </c>
      <c r="D4041" s="119">
        <v>43203</v>
      </c>
      <c r="E4041" s="120" t="s">
        <v>8742</v>
      </c>
      <c r="F4041" s="120" t="s">
        <v>3</v>
      </c>
      <c r="G4041" s="120">
        <v>1613750</v>
      </c>
      <c r="H4041" s="124"/>
      <c r="I4041" s="128" t="s">
        <v>10652</v>
      </c>
      <c r="J4041" s="124"/>
      <c r="K4041" s="124"/>
      <c r="L4041" s="124"/>
      <c r="M4041" s="124"/>
      <c r="N4041" s="213">
        <v>0</v>
      </c>
      <c r="O4041" s="213">
        <v>3825.91</v>
      </c>
      <c r="P4041" s="124" t="s">
        <v>1315</v>
      </c>
    </row>
    <row r="4042" spans="1:16" ht="51">
      <c r="A4042" s="266">
        <v>212</v>
      </c>
      <c r="B4042" s="124"/>
      <c r="C4042" s="125" t="s">
        <v>761</v>
      </c>
      <c r="D4042" s="119">
        <v>43195</v>
      </c>
      <c r="E4042" s="120" t="s">
        <v>8743</v>
      </c>
      <c r="F4042" s="120" t="s">
        <v>3</v>
      </c>
      <c r="G4042" s="120">
        <v>1611141</v>
      </c>
      <c r="H4042" s="124"/>
      <c r="I4042" s="128" t="s">
        <v>10653</v>
      </c>
      <c r="J4042" s="124"/>
      <c r="K4042" s="124"/>
      <c r="L4042" s="124"/>
      <c r="M4042" s="124"/>
      <c r="N4042" s="213">
        <v>0</v>
      </c>
      <c r="O4042" s="213">
        <v>60</v>
      </c>
      <c r="P4042" s="124" t="s">
        <v>1315</v>
      </c>
    </row>
    <row r="4043" spans="1:16" ht="51">
      <c r="A4043" s="266">
        <v>373</v>
      </c>
      <c r="B4043" s="124"/>
      <c r="C4043" s="125" t="s">
        <v>1269</v>
      </c>
      <c r="D4043" s="119">
        <v>43195</v>
      </c>
      <c r="E4043" s="120" t="s">
        <v>8744</v>
      </c>
      <c r="F4043" s="120" t="s">
        <v>3</v>
      </c>
      <c r="G4043" s="120">
        <v>1611142</v>
      </c>
      <c r="H4043" s="124"/>
      <c r="I4043" s="128" t="s">
        <v>10654</v>
      </c>
      <c r="J4043" s="124"/>
      <c r="K4043" s="124"/>
      <c r="L4043" s="124"/>
      <c r="M4043" s="124"/>
      <c r="N4043" s="213">
        <v>0</v>
      </c>
      <c r="O4043" s="213">
        <v>1524.03</v>
      </c>
      <c r="P4043" s="124" t="s">
        <v>1315</v>
      </c>
    </row>
    <row r="4044" spans="1:16" ht="38.25">
      <c r="A4044" s="266">
        <v>526</v>
      </c>
      <c r="B4044" s="124"/>
      <c r="C4044" s="125" t="s">
        <v>846</v>
      </c>
      <c r="D4044" s="119">
        <v>43195</v>
      </c>
      <c r="E4044" s="120" t="s">
        <v>8745</v>
      </c>
      <c r="F4044" s="120" t="s">
        <v>3</v>
      </c>
      <c r="G4044" s="120">
        <v>1611145</v>
      </c>
      <c r="H4044" s="124"/>
      <c r="I4044" s="128" t="s">
        <v>10655</v>
      </c>
      <c r="J4044" s="124"/>
      <c r="K4044" s="124"/>
      <c r="L4044" s="124"/>
      <c r="M4044" s="124"/>
      <c r="N4044" s="213">
        <v>0</v>
      </c>
      <c r="O4044" s="213">
        <v>488</v>
      </c>
      <c r="P4044" s="124" t="s">
        <v>1315</v>
      </c>
    </row>
    <row r="4045" spans="1:16" ht="38.25">
      <c r="A4045" s="266">
        <v>212</v>
      </c>
      <c r="B4045" s="124"/>
      <c r="C4045" s="125" t="s">
        <v>761</v>
      </c>
      <c r="D4045" s="119">
        <v>43195</v>
      </c>
      <c r="E4045" s="120" t="s">
        <v>8746</v>
      </c>
      <c r="F4045" s="120" t="s">
        <v>3</v>
      </c>
      <c r="G4045" s="120">
        <v>1611159</v>
      </c>
      <c r="H4045" s="124"/>
      <c r="I4045" s="128" t="s">
        <v>10656</v>
      </c>
      <c r="J4045" s="124"/>
      <c r="K4045" s="124"/>
      <c r="L4045" s="124"/>
      <c r="M4045" s="124"/>
      <c r="N4045" s="213">
        <v>0</v>
      </c>
      <c r="O4045" s="213">
        <v>222</v>
      </c>
      <c r="P4045" s="124" t="s">
        <v>1315</v>
      </c>
    </row>
    <row r="4046" spans="1:16" ht="51">
      <c r="A4046" s="266">
        <v>132</v>
      </c>
      <c r="B4046" s="124"/>
      <c r="C4046" s="125" t="s">
        <v>728</v>
      </c>
      <c r="D4046" s="119">
        <v>43195</v>
      </c>
      <c r="E4046" s="120" t="s">
        <v>8747</v>
      </c>
      <c r="F4046" s="120" t="s">
        <v>3</v>
      </c>
      <c r="G4046" s="120">
        <v>1611177</v>
      </c>
      <c r="H4046" s="124"/>
      <c r="I4046" s="128" t="s">
        <v>10657</v>
      </c>
      <c r="J4046" s="124"/>
      <c r="K4046" s="124"/>
      <c r="L4046" s="124"/>
      <c r="M4046" s="124"/>
      <c r="N4046" s="213">
        <v>0</v>
      </c>
      <c r="O4046" s="213">
        <v>42</v>
      </c>
      <c r="P4046" s="124" t="s">
        <v>1315</v>
      </c>
    </row>
    <row r="4047" spans="1:16" ht="51">
      <c r="A4047" s="266">
        <v>212</v>
      </c>
      <c r="B4047" s="124"/>
      <c r="C4047" s="125" t="s">
        <v>761</v>
      </c>
      <c r="D4047" s="119">
        <v>43195</v>
      </c>
      <c r="E4047" s="120" t="s">
        <v>8748</v>
      </c>
      <c r="F4047" s="120" t="s">
        <v>3</v>
      </c>
      <c r="G4047" s="120">
        <v>1611201</v>
      </c>
      <c r="H4047" s="124"/>
      <c r="I4047" s="128" t="s">
        <v>10658</v>
      </c>
      <c r="J4047" s="124"/>
      <c r="K4047" s="124"/>
      <c r="L4047" s="124"/>
      <c r="M4047" s="124"/>
      <c r="N4047" s="213">
        <v>0</v>
      </c>
      <c r="O4047" s="213">
        <v>5307.65</v>
      </c>
      <c r="P4047" s="124" t="s">
        <v>1315</v>
      </c>
    </row>
    <row r="4048" spans="1:16" ht="51">
      <c r="A4048" s="266">
        <v>163</v>
      </c>
      <c r="B4048" s="124"/>
      <c r="C4048" s="125" t="s">
        <v>748</v>
      </c>
      <c r="D4048" s="119">
        <v>43193</v>
      </c>
      <c r="E4048" s="120" t="s">
        <v>8749</v>
      </c>
      <c r="F4048" s="120" t="s">
        <v>3</v>
      </c>
      <c r="G4048" s="120">
        <v>1610177</v>
      </c>
      <c r="H4048" s="124"/>
      <c r="I4048" s="128" t="s">
        <v>10659</v>
      </c>
      <c r="J4048" s="124"/>
      <c r="K4048" s="124"/>
      <c r="L4048" s="124"/>
      <c r="M4048" s="124"/>
      <c r="N4048" s="213">
        <v>0</v>
      </c>
      <c r="O4048" s="213">
        <v>15</v>
      </c>
      <c r="P4048" s="124" t="s">
        <v>1315</v>
      </c>
    </row>
    <row r="4049" spans="1:16" ht="63.75">
      <c r="A4049" s="266" t="s">
        <v>619</v>
      </c>
      <c r="B4049" s="124"/>
      <c r="C4049" s="125" t="s">
        <v>713</v>
      </c>
      <c r="D4049" s="119">
        <v>43210</v>
      </c>
      <c r="E4049" s="120" t="s">
        <v>8750</v>
      </c>
      <c r="F4049" s="120" t="s">
        <v>3</v>
      </c>
      <c r="G4049" s="120">
        <v>1615878</v>
      </c>
      <c r="H4049" s="124"/>
      <c r="I4049" s="128" t="s">
        <v>10660</v>
      </c>
      <c r="J4049" s="124"/>
      <c r="K4049" s="124"/>
      <c r="L4049" s="124"/>
      <c r="M4049" s="124"/>
      <c r="N4049" s="213">
        <v>0</v>
      </c>
      <c r="O4049" s="213">
        <v>6798.06</v>
      </c>
      <c r="P4049" s="124" t="s">
        <v>1315</v>
      </c>
    </row>
    <row r="4050" spans="1:16" ht="51">
      <c r="A4050" s="266">
        <v>224</v>
      </c>
      <c r="B4050" s="124"/>
      <c r="C4050" s="125" t="s">
        <v>120</v>
      </c>
      <c r="D4050" s="119">
        <v>43195</v>
      </c>
      <c r="E4050" s="120" t="s">
        <v>8751</v>
      </c>
      <c r="F4050" s="120" t="s">
        <v>3</v>
      </c>
      <c r="G4050" s="120">
        <v>1611245</v>
      </c>
      <c r="H4050" s="124"/>
      <c r="I4050" s="128" t="s">
        <v>10661</v>
      </c>
      <c r="J4050" s="124"/>
      <c r="K4050" s="124"/>
      <c r="L4050" s="124"/>
      <c r="M4050" s="124"/>
      <c r="N4050" s="213">
        <v>0</v>
      </c>
      <c r="O4050" s="213">
        <v>1935</v>
      </c>
      <c r="P4050" s="124" t="s">
        <v>1315</v>
      </c>
    </row>
    <row r="4051" spans="1:16" ht="63.75">
      <c r="A4051" s="266">
        <v>46</v>
      </c>
      <c r="B4051" s="124"/>
      <c r="C4051" s="125" t="s">
        <v>698</v>
      </c>
      <c r="D4051" s="119">
        <v>43196</v>
      </c>
      <c r="E4051" s="120" t="s">
        <v>8752</v>
      </c>
      <c r="F4051" s="120" t="s">
        <v>3</v>
      </c>
      <c r="G4051" s="120">
        <v>1611432</v>
      </c>
      <c r="H4051" s="124"/>
      <c r="I4051" s="128" t="s">
        <v>10662</v>
      </c>
      <c r="J4051" s="124"/>
      <c r="K4051" s="124"/>
      <c r="L4051" s="124"/>
      <c r="M4051" s="124"/>
      <c r="N4051" s="213">
        <v>0</v>
      </c>
      <c r="O4051" s="213">
        <v>12087.6</v>
      </c>
      <c r="P4051" s="124" t="s">
        <v>1315</v>
      </c>
    </row>
    <row r="4052" spans="1:16" ht="63.75">
      <c r="A4052" s="266" t="s">
        <v>619</v>
      </c>
      <c r="B4052" s="124"/>
      <c r="C4052" s="125" t="s">
        <v>713</v>
      </c>
      <c r="D4052" s="119">
        <v>43214</v>
      </c>
      <c r="E4052" s="120" t="s">
        <v>8753</v>
      </c>
      <c r="F4052" s="120" t="s">
        <v>3</v>
      </c>
      <c r="G4052" s="120">
        <v>1616533</v>
      </c>
      <c r="H4052" s="124"/>
      <c r="I4052" s="128" t="s">
        <v>10663</v>
      </c>
      <c r="J4052" s="124"/>
      <c r="K4052" s="124"/>
      <c r="L4052" s="124"/>
      <c r="M4052" s="124"/>
      <c r="N4052" s="213">
        <v>0</v>
      </c>
      <c r="O4052" s="213">
        <v>5912.27</v>
      </c>
      <c r="P4052" s="124" t="s">
        <v>1315</v>
      </c>
    </row>
    <row r="4053" spans="1:16" ht="63.75">
      <c r="A4053" s="266">
        <v>46</v>
      </c>
      <c r="B4053" s="124"/>
      <c r="C4053" s="125" t="s">
        <v>698</v>
      </c>
      <c r="D4053" s="119">
        <v>43196</v>
      </c>
      <c r="E4053" s="120" t="s">
        <v>8754</v>
      </c>
      <c r="F4053" s="120" t="s">
        <v>3</v>
      </c>
      <c r="G4053" s="120">
        <v>1611443</v>
      </c>
      <c r="H4053" s="124"/>
      <c r="I4053" s="128" t="s">
        <v>10664</v>
      </c>
      <c r="J4053" s="124"/>
      <c r="K4053" s="124"/>
      <c r="L4053" s="124"/>
      <c r="M4053" s="124"/>
      <c r="N4053" s="213">
        <v>0</v>
      </c>
      <c r="O4053" s="213">
        <v>51803</v>
      </c>
      <c r="P4053" s="124" t="s">
        <v>1315</v>
      </c>
    </row>
    <row r="4054" spans="1:16" ht="51">
      <c r="A4054" s="266">
        <v>526</v>
      </c>
      <c r="B4054" s="124"/>
      <c r="C4054" s="125" t="s">
        <v>846</v>
      </c>
      <c r="D4054" s="119">
        <v>43196</v>
      </c>
      <c r="E4054" s="120" t="s">
        <v>8755</v>
      </c>
      <c r="F4054" s="120" t="s">
        <v>3</v>
      </c>
      <c r="G4054" s="120">
        <v>1611392</v>
      </c>
      <c r="H4054" s="124"/>
      <c r="I4054" s="128" t="s">
        <v>3305</v>
      </c>
      <c r="J4054" s="124"/>
      <c r="K4054" s="124"/>
      <c r="L4054" s="124"/>
      <c r="M4054" s="124"/>
      <c r="N4054" s="213">
        <v>0</v>
      </c>
      <c r="O4054" s="213">
        <v>184</v>
      </c>
      <c r="P4054" s="124" t="s">
        <v>1315</v>
      </c>
    </row>
    <row r="4055" spans="1:16" ht="51">
      <c r="A4055" s="266">
        <v>526</v>
      </c>
      <c r="B4055" s="124"/>
      <c r="C4055" s="125" t="s">
        <v>846</v>
      </c>
      <c r="D4055" s="119">
        <v>43196</v>
      </c>
      <c r="E4055" s="120" t="s">
        <v>8756</v>
      </c>
      <c r="F4055" s="120" t="s">
        <v>3</v>
      </c>
      <c r="G4055" s="120">
        <v>1611393</v>
      </c>
      <c r="H4055" s="124"/>
      <c r="I4055" s="128" t="s">
        <v>3304</v>
      </c>
      <c r="J4055" s="124"/>
      <c r="K4055" s="124"/>
      <c r="L4055" s="124"/>
      <c r="M4055" s="124"/>
      <c r="N4055" s="213">
        <v>0</v>
      </c>
      <c r="O4055" s="213">
        <v>0.2</v>
      </c>
      <c r="P4055" s="124" t="s">
        <v>6020</v>
      </c>
    </row>
    <row r="4056" spans="1:16" ht="51">
      <c r="A4056" s="266" t="s">
        <v>619</v>
      </c>
      <c r="B4056" s="124"/>
      <c r="C4056" s="125" t="s">
        <v>713</v>
      </c>
      <c r="D4056" s="119">
        <v>43193</v>
      </c>
      <c r="E4056" s="120" t="s">
        <v>8757</v>
      </c>
      <c r="F4056" s="120" t="s">
        <v>3</v>
      </c>
      <c r="G4056" s="120">
        <v>1610324</v>
      </c>
      <c r="H4056" s="124"/>
      <c r="I4056" s="128" t="s">
        <v>10665</v>
      </c>
      <c r="J4056" s="124"/>
      <c r="K4056" s="124"/>
      <c r="L4056" s="124"/>
      <c r="M4056" s="124"/>
      <c r="N4056" s="213">
        <v>0</v>
      </c>
      <c r="O4056" s="213">
        <v>1390.4</v>
      </c>
      <c r="P4056" s="124" t="s">
        <v>1315</v>
      </c>
    </row>
    <row r="4057" spans="1:16" ht="51">
      <c r="A4057" s="266">
        <v>574</v>
      </c>
      <c r="B4057" s="124"/>
      <c r="C4057" s="125" t="s">
        <v>850</v>
      </c>
      <c r="D4057" s="119">
        <v>43196</v>
      </c>
      <c r="E4057" s="120" t="s">
        <v>8758</v>
      </c>
      <c r="F4057" s="120" t="s">
        <v>3</v>
      </c>
      <c r="G4057" s="120">
        <v>1611434</v>
      </c>
      <c r="H4057" s="124"/>
      <c r="I4057" s="128" t="s">
        <v>10666</v>
      </c>
      <c r="J4057" s="124"/>
      <c r="K4057" s="124"/>
      <c r="L4057" s="124"/>
      <c r="M4057" s="124"/>
      <c r="N4057" s="213">
        <v>0</v>
      </c>
      <c r="O4057" s="213">
        <v>140</v>
      </c>
      <c r="P4057" s="124" t="s">
        <v>1315</v>
      </c>
    </row>
    <row r="4058" spans="1:16" ht="38.25">
      <c r="A4058" s="266">
        <v>254</v>
      </c>
      <c r="B4058" s="124"/>
      <c r="C4058" s="125" t="s">
        <v>779</v>
      </c>
      <c r="D4058" s="119">
        <v>43196</v>
      </c>
      <c r="E4058" s="120" t="s">
        <v>8759</v>
      </c>
      <c r="F4058" s="120" t="s">
        <v>3</v>
      </c>
      <c r="G4058" s="120">
        <v>1611511</v>
      </c>
      <c r="H4058" s="124"/>
      <c r="I4058" s="128" t="s">
        <v>10667</v>
      </c>
      <c r="J4058" s="124"/>
      <c r="K4058" s="124"/>
      <c r="L4058" s="124"/>
      <c r="M4058" s="124"/>
      <c r="N4058" s="213">
        <v>0</v>
      </c>
      <c r="O4058" s="213">
        <v>141</v>
      </c>
      <c r="P4058" s="124" t="s">
        <v>1315</v>
      </c>
    </row>
    <row r="4059" spans="1:16" ht="51">
      <c r="A4059" s="266" t="s">
        <v>619</v>
      </c>
      <c r="B4059" s="124"/>
      <c r="C4059" s="125" t="s">
        <v>713</v>
      </c>
      <c r="D4059" s="119">
        <v>43196</v>
      </c>
      <c r="E4059" s="120" t="s">
        <v>8760</v>
      </c>
      <c r="F4059" s="120" t="s">
        <v>3</v>
      </c>
      <c r="G4059" s="120">
        <v>1611440</v>
      </c>
      <c r="H4059" s="124"/>
      <c r="I4059" s="128" t="s">
        <v>10668</v>
      </c>
      <c r="J4059" s="124"/>
      <c r="K4059" s="124"/>
      <c r="L4059" s="124"/>
      <c r="M4059" s="124"/>
      <c r="N4059" s="213">
        <v>0</v>
      </c>
      <c r="O4059" s="213">
        <v>2856.19</v>
      </c>
      <c r="P4059" s="124" t="s">
        <v>1315</v>
      </c>
    </row>
    <row r="4060" spans="1:16" ht="51">
      <c r="A4060" s="266" t="s">
        <v>619</v>
      </c>
      <c r="B4060" s="124"/>
      <c r="C4060" s="125" t="s">
        <v>713</v>
      </c>
      <c r="D4060" s="119">
        <v>43199</v>
      </c>
      <c r="E4060" s="120" t="s">
        <v>8761</v>
      </c>
      <c r="F4060" s="120" t="s">
        <v>3</v>
      </c>
      <c r="G4060" s="120">
        <v>1612033</v>
      </c>
      <c r="H4060" s="124"/>
      <c r="I4060" s="128" t="s">
        <v>10669</v>
      </c>
      <c r="J4060" s="124"/>
      <c r="K4060" s="124"/>
      <c r="L4060" s="124"/>
      <c r="M4060" s="124"/>
      <c r="N4060" s="213">
        <v>0</v>
      </c>
      <c r="O4060" s="213">
        <v>3928.05</v>
      </c>
      <c r="P4060" s="124" t="s">
        <v>1315</v>
      </c>
    </row>
    <row r="4061" spans="1:16" ht="51">
      <c r="A4061" s="266">
        <v>20</v>
      </c>
      <c r="B4061" s="124"/>
      <c r="C4061" s="125" t="s">
        <v>693</v>
      </c>
      <c r="D4061" s="119">
        <v>43215</v>
      </c>
      <c r="E4061" s="120" t="s">
        <v>8762</v>
      </c>
      <c r="F4061" s="120" t="s">
        <v>3</v>
      </c>
      <c r="G4061" s="120">
        <v>1617148</v>
      </c>
      <c r="H4061" s="124"/>
      <c r="I4061" s="128" t="s">
        <v>10670</v>
      </c>
      <c r="J4061" s="124"/>
      <c r="K4061" s="124"/>
      <c r="L4061" s="124"/>
      <c r="M4061" s="124"/>
      <c r="N4061" s="213">
        <v>0</v>
      </c>
      <c r="O4061" s="213">
        <v>5775</v>
      </c>
      <c r="P4061" s="124" t="s">
        <v>1315</v>
      </c>
    </row>
    <row r="4062" spans="1:16" ht="51">
      <c r="A4062" s="266" t="s">
        <v>619</v>
      </c>
      <c r="B4062" s="124"/>
      <c r="C4062" s="125" t="s">
        <v>713</v>
      </c>
      <c r="D4062" s="119">
        <v>43192</v>
      </c>
      <c r="E4062" s="120" t="s">
        <v>8763</v>
      </c>
      <c r="F4062" s="120" t="s">
        <v>3</v>
      </c>
      <c r="G4062" s="120">
        <v>1609884</v>
      </c>
      <c r="H4062" s="124"/>
      <c r="I4062" s="128" t="s">
        <v>10671</v>
      </c>
      <c r="J4062" s="124"/>
      <c r="K4062" s="124"/>
      <c r="L4062" s="124"/>
      <c r="M4062" s="124"/>
      <c r="N4062" s="213">
        <v>0</v>
      </c>
      <c r="O4062" s="213">
        <v>97</v>
      </c>
      <c r="P4062" s="124" t="s">
        <v>1315</v>
      </c>
    </row>
    <row r="4063" spans="1:16" ht="63.75">
      <c r="A4063" s="266" t="s">
        <v>619</v>
      </c>
      <c r="B4063" s="124"/>
      <c r="C4063" s="125" t="s">
        <v>713</v>
      </c>
      <c r="D4063" s="119">
        <v>43196</v>
      </c>
      <c r="E4063" s="120" t="s">
        <v>8764</v>
      </c>
      <c r="F4063" s="120" t="s">
        <v>3</v>
      </c>
      <c r="G4063" s="120">
        <v>1611464</v>
      </c>
      <c r="H4063" s="124"/>
      <c r="I4063" s="128" t="s">
        <v>10672</v>
      </c>
      <c r="J4063" s="124"/>
      <c r="K4063" s="124"/>
      <c r="L4063" s="124"/>
      <c r="M4063" s="124"/>
      <c r="N4063" s="213">
        <v>0</v>
      </c>
      <c r="O4063" s="213">
        <v>644.24</v>
      </c>
      <c r="P4063" s="124" t="s">
        <v>1315</v>
      </c>
    </row>
    <row r="4064" spans="1:16" ht="51">
      <c r="A4064" s="266" t="s">
        <v>619</v>
      </c>
      <c r="B4064" s="124"/>
      <c r="C4064" s="125" t="s">
        <v>713</v>
      </c>
      <c r="D4064" s="119">
        <v>43194</v>
      </c>
      <c r="E4064" s="120" t="s">
        <v>8765</v>
      </c>
      <c r="F4064" s="120" t="s">
        <v>3</v>
      </c>
      <c r="G4064" s="120">
        <v>1610646</v>
      </c>
      <c r="H4064" s="124"/>
      <c r="I4064" s="128" t="s">
        <v>1374</v>
      </c>
      <c r="J4064" s="124"/>
      <c r="K4064" s="124"/>
      <c r="L4064" s="124"/>
      <c r="M4064" s="124"/>
      <c r="N4064" s="213">
        <v>0</v>
      </c>
      <c r="O4064" s="213">
        <v>545</v>
      </c>
      <c r="P4064" s="124" t="s">
        <v>1315</v>
      </c>
    </row>
    <row r="4065" spans="1:16" ht="51">
      <c r="A4065" s="266" t="s">
        <v>619</v>
      </c>
      <c r="B4065" s="124"/>
      <c r="C4065" s="125" t="s">
        <v>713</v>
      </c>
      <c r="D4065" s="119">
        <v>43217</v>
      </c>
      <c r="E4065" s="120" t="s">
        <v>8766</v>
      </c>
      <c r="F4065" s="120" t="s">
        <v>3</v>
      </c>
      <c r="G4065" s="120">
        <v>1617637</v>
      </c>
      <c r="H4065" s="124"/>
      <c r="I4065" s="128" t="s">
        <v>1374</v>
      </c>
      <c r="J4065" s="124"/>
      <c r="K4065" s="124"/>
      <c r="L4065" s="124"/>
      <c r="M4065" s="124"/>
      <c r="N4065" s="213">
        <v>0</v>
      </c>
      <c r="O4065" s="213">
        <v>545</v>
      </c>
      <c r="P4065" s="124" t="s">
        <v>1315</v>
      </c>
    </row>
    <row r="4066" spans="1:16" ht="51">
      <c r="A4066" s="266" t="s">
        <v>619</v>
      </c>
      <c r="B4066" s="124"/>
      <c r="C4066" s="125" t="s">
        <v>713</v>
      </c>
      <c r="D4066" s="119">
        <v>43196</v>
      </c>
      <c r="E4066" s="120" t="s">
        <v>8767</v>
      </c>
      <c r="F4066" s="120" t="s">
        <v>3</v>
      </c>
      <c r="G4066" s="120">
        <v>1611450</v>
      </c>
      <c r="H4066" s="124"/>
      <c r="I4066" s="128" t="s">
        <v>10673</v>
      </c>
      <c r="J4066" s="124"/>
      <c r="K4066" s="124"/>
      <c r="L4066" s="124"/>
      <c r="M4066" s="124"/>
      <c r="N4066" s="213">
        <v>0</v>
      </c>
      <c r="O4066" s="213">
        <v>116.01</v>
      </c>
      <c r="P4066" s="124" t="s">
        <v>1315</v>
      </c>
    </row>
    <row r="4067" spans="1:16" ht="63.75">
      <c r="A4067" s="266" t="s">
        <v>619</v>
      </c>
      <c r="B4067" s="124"/>
      <c r="C4067" s="125" t="s">
        <v>713</v>
      </c>
      <c r="D4067" s="119">
        <v>43196</v>
      </c>
      <c r="E4067" s="120" t="s">
        <v>8768</v>
      </c>
      <c r="F4067" s="120" t="s">
        <v>3</v>
      </c>
      <c r="G4067" s="120">
        <v>1611452</v>
      </c>
      <c r="H4067" s="124"/>
      <c r="I4067" s="128" t="s">
        <v>10674</v>
      </c>
      <c r="J4067" s="124"/>
      <c r="K4067" s="124"/>
      <c r="L4067" s="124"/>
      <c r="M4067" s="124"/>
      <c r="N4067" s="213">
        <v>0</v>
      </c>
      <c r="O4067" s="213">
        <v>109.47</v>
      </c>
      <c r="P4067" s="124" t="s">
        <v>1315</v>
      </c>
    </row>
    <row r="4068" spans="1:16" ht="51">
      <c r="A4068" s="266">
        <v>20</v>
      </c>
      <c r="B4068" s="124"/>
      <c r="C4068" s="125" t="s">
        <v>693</v>
      </c>
      <c r="D4068" s="119">
        <v>43202</v>
      </c>
      <c r="E4068" s="120" t="s">
        <v>8769</v>
      </c>
      <c r="F4068" s="120" t="s">
        <v>3</v>
      </c>
      <c r="G4068" s="120">
        <v>1613169</v>
      </c>
      <c r="H4068" s="124"/>
      <c r="I4068" s="128" t="s">
        <v>10675</v>
      </c>
      <c r="J4068" s="124"/>
      <c r="K4068" s="124"/>
      <c r="L4068" s="124"/>
      <c r="M4068" s="124"/>
      <c r="N4068" s="213">
        <v>0</v>
      </c>
      <c r="O4068" s="213">
        <v>140</v>
      </c>
      <c r="P4068" s="124" t="s">
        <v>1315</v>
      </c>
    </row>
    <row r="4069" spans="1:16" ht="51">
      <c r="A4069" s="266" t="s">
        <v>619</v>
      </c>
      <c r="B4069" s="124"/>
      <c r="C4069" s="125" t="s">
        <v>713</v>
      </c>
      <c r="D4069" s="119">
        <v>43200</v>
      </c>
      <c r="E4069" s="120" t="s">
        <v>8770</v>
      </c>
      <c r="F4069" s="120" t="s">
        <v>3</v>
      </c>
      <c r="G4069" s="120">
        <v>1612278</v>
      </c>
      <c r="H4069" s="124"/>
      <c r="I4069" s="128" t="s">
        <v>10676</v>
      </c>
      <c r="J4069" s="124"/>
      <c r="K4069" s="124"/>
      <c r="L4069" s="124"/>
      <c r="M4069" s="124"/>
      <c r="N4069" s="213">
        <v>0</v>
      </c>
      <c r="O4069" s="213">
        <v>244</v>
      </c>
      <c r="P4069" s="124" t="s">
        <v>1315</v>
      </c>
    </row>
    <row r="4070" spans="1:16" ht="51">
      <c r="A4070" s="266" t="s">
        <v>619</v>
      </c>
      <c r="B4070" s="124"/>
      <c r="C4070" s="125" t="s">
        <v>713</v>
      </c>
      <c r="D4070" s="119">
        <v>43214</v>
      </c>
      <c r="E4070" s="120" t="s">
        <v>8771</v>
      </c>
      <c r="F4070" s="120" t="s">
        <v>3</v>
      </c>
      <c r="G4070" s="120">
        <v>1616557</v>
      </c>
      <c r="H4070" s="124"/>
      <c r="I4070" s="128" t="s">
        <v>10677</v>
      </c>
      <c r="J4070" s="124"/>
      <c r="K4070" s="124"/>
      <c r="L4070" s="124"/>
      <c r="M4070" s="124"/>
      <c r="N4070" s="213">
        <v>0</v>
      </c>
      <c r="O4070" s="213">
        <v>20</v>
      </c>
      <c r="P4070" s="124" t="s">
        <v>1315</v>
      </c>
    </row>
    <row r="4071" spans="1:16" ht="51">
      <c r="A4071" s="266" t="s">
        <v>619</v>
      </c>
      <c r="B4071" s="124"/>
      <c r="C4071" s="125" t="s">
        <v>713</v>
      </c>
      <c r="D4071" s="119">
        <v>43214</v>
      </c>
      <c r="E4071" s="120" t="s">
        <v>8772</v>
      </c>
      <c r="F4071" s="120" t="s">
        <v>3</v>
      </c>
      <c r="G4071" s="120">
        <v>1616559</v>
      </c>
      <c r="H4071" s="124"/>
      <c r="I4071" s="128" t="s">
        <v>10677</v>
      </c>
      <c r="J4071" s="124"/>
      <c r="K4071" s="124"/>
      <c r="L4071" s="124"/>
      <c r="M4071" s="124"/>
      <c r="N4071" s="213">
        <v>0</v>
      </c>
      <c r="O4071" s="213">
        <v>534.89</v>
      </c>
      <c r="P4071" s="124" t="s">
        <v>1315</v>
      </c>
    </row>
    <row r="4072" spans="1:16" ht="51">
      <c r="A4072" s="266" t="s">
        <v>619</v>
      </c>
      <c r="B4072" s="124"/>
      <c r="C4072" s="125" t="s">
        <v>713</v>
      </c>
      <c r="D4072" s="119">
        <v>43210</v>
      </c>
      <c r="E4072" s="120" t="s">
        <v>8773</v>
      </c>
      <c r="F4072" s="120" t="s">
        <v>3</v>
      </c>
      <c r="G4072" s="120">
        <v>1615691</v>
      </c>
      <c r="H4072" s="124"/>
      <c r="I4072" s="128" t="s">
        <v>10678</v>
      </c>
      <c r="J4072" s="124"/>
      <c r="K4072" s="124"/>
      <c r="L4072" s="124"/>
      <c r="M4072" s="124"/>
      <c r="N4072" s="213">
        <v>0</v>
      </c>
      <c r="O4072" s="213">
        <v>220.26</v>
      </c>
      <c r="P4072" s="124" t="s">
        <v>1315</v>
      </c>
    </row>
    <row r="4073" spans="1:16" ht="51">
      <c r="A4073" s="266" t="s">
        <v>619</v>
      </c>
      <c r="B4073" s="124"/>
      <c r="C4073" s="125" t="s">
        <v>713</v>
      </c>
      <c r="D4073" s="119">
        <v>43196</v>
      </c>
      <c r="E4073" s="120" t="s">
        <v>8774</v>
      </c>
      <c r="F4073" s="120" t="s">
        <v>3</v>
      </c>
      <c r="G4073" s="120">
        <v>1611459</v>
      </c>
      <c r="H4073" s="124"/>
      <c r="I4073" s="128" t="s">
        <v>10679</v>
      </c>
      <c r="J4073" s="124"/>
      <c r="K4073" s="124"/>
      <c r="L4073" s="124"/>
      <c r="M4073" s="124"/>
      <c r="N4073" s="213">
        <v>0</v>
      </c>
      <c r="O4073" s="213">
        <v>0.5</v>
      </c>
      <c r="P4073" s="124" t="s">
        <v>6020</v>
      </c>
    </row>
    <row r="4074" spans="1:16" ht="38.25">
      <c r="A4074" s="266">
        <v>35</v>
      </c>
      <c r="B4074" s="124"/>
      <c r="C4074" s="125" t="s">
        <v>696</v>
      </c>
      <c r="D4074" s="119">
        <v>43194</v>
      </c>
      <c r="E4074" s="120" t="s">
        <v>8775</v>
      </c>
      <c r="F4074" s="120" t="s">
        <v>3</v>
      </c>
      <c r="G4074" s="120">
        <v>1610663</v>
      </c>
      <c r="H4074" s="124"/>
      <c r="I4074" s="128" t="s">
        <v>10680</v>
      </c>
      <c r="J4074" s="124"/>
      <c r="K4074" s="124"/>
      <c r="L4074" s="124"/>
      <c r="M4074" s="124"/>
      <c r="N4074" s="213">
        <v>0</v>
      </c>
      <c r="O4074" s="213">
        <v>513.48</v>
      </c>
      <c r="P4074" s="124" t="s">
        <v>1315</v>
      </c>
    </row>
    <row r="4075" spans="1:16" ht="63.75">
      <c r="A4075" s="266">
        <v>35</v>
      </c>
      <c r="B4075" s="124"/>
      <c r="C4075" s="125" t="s">
        <v>696</v>
      </c>
      <c r="D4075" s="119">
        <v>43220</v>
      </c>
      <c r="E4075" s="120" t="s">
        <v>8776</v>
      </c>
      <c r="F4075" s="120" t="s">
        <v>3</v>
      </c>
      <c r="G4075" s="120">
        <v>1618214</v>
      </c>
      <c r="H4075" s="124"/>
      <c r="I4075" s="128" t="s">
        <v>10681</v>
      </c>
      <c r="J4075" s="124"/>
      <c r="K4075" s="124"/>
      <c r="L4075" s="124"/>
      <c r="M4075" s="124"/>
      <c r="N4075" s="213">
        <v>0</v>
      </c>
      <c r="O4075" s="213">
        <v>92.4</v>
      </c>
      <c r="P4075" s="124" t="s">
        <v>1315</v>
      </c>
    </row>
    <row r="4076" spans="1:16" ht="51">
      <c r="A4076" s="266" t="s">
        <v>619</v>
      </c>
      <c r="B4076" s="124"/>
      <c r="C4076" s="125" t="s">
        <v>713</v>
      </c>
      <c r="D4076" s="119">
        <v>43195</v>
      </c>
      <c r="E4076" s="120" t="s">
        <v>8777</v>
      </c>
      <c r="F4076" s="120" t="s">
        <v>3</v>
      </c>
      <c r="G4076" s="120">
        <v>1611051</v>
      </c>
      <c r="H4076" s="124"/>
      <c r="I4076" s="128" t="s">
        <v>10682</v>
      </c>
      <c r="J4076" s="124"/>
      <c r="K4076" s="124"/>
      <c r="L4076" s="124"/>
      <c r="M4076" s="124"/>
      <c r="N4076" s="213">
        <v>0</v>
      </c>
      <c r="O4076" s="213">
        <v>1277</v>
      </c>
      <c r="P4076" s="124" t="s">
        <v>1315</v>
      </c>
    </row>
    <row r="4077" spans="1:16" ht="51">
      <c r="A4077" s="266" t="s">
        <v>619</v>
      </c>
      <c r="B4077" s="124"/>
      <c r="C4077" s="125" t="s">
        <v>713</v>
      </c>
      <c r="D4077" s="119">
        <v>43213</v>
      </c>
      <c r="E4077" s="120" t="s">
        <v>8778</v>
      </c>
      <c r="F4077" s="120" t="s">
        <v>3</v>
      </c>
      <c r="G4077" s="120">
        <v>1616167</v>
      </c>
      <c r="H4077" s="124"/>
      <c r="I4077" s="128" t="s">
        <v>10683</v>
      </c>
      <c r="J4077" s="124"/>
      <c r="K4077" s="124"/>
      <c r="L4077" s="124"/>
      <c r="M4077" s="124"/>
      <c r="N4077" s="213">
        <v>0</v>
      </c>
      <c r="O4077" s="213">
        <v>3404.31</v>
      </c>
      <c r="P4077" s="124" t="s">
        <v>1315</v>
      </c>
    </row>
    <row r="4078" spans="1:16" ht="51">
      <c r="A4078" s="266">
        <v>20</v>
      </c>
      <c r="B4078" s="124"/>
      <c r="C4078" s="125" t="s">
        <v>693</v>
      </c>
      <c r="D4078" s="119">
        <v>43196</v>
      </c>
      <c r="E4078" s="120" t="s">
        <v>8779</v>
      </c>
      <c r="F4078" s="120" t="s">
        <v>3</v>
      </c>
      <c r="G4078" s="120">
        <v>1611524</v>
      </c>
      <c r="H4078" s="124"/>
      <c r="I4078" s="128" t="s">
        <v>10684</v>
      </c>
      <c r="J4078" s="124"/>
      <c r="K4078" s="124"/>
      <c r="L4078" s="124"/>
      <c r="M4078" s="124"/>
      <c r="N4078" s="213">
        <v>0</v>
      </c>
      <c r="O4078" s="213">
        <v>287</v>
      </c>
      <c r="P4078" s="124" t="s">
        <v>1315</v>
      </c>
    </row>
    <row r="4079" spans="1:16" ht="51">
      <c r="A4079" s="266">
        <v>155</v>
      </c>
      <c r="B4079" s="124"/>
      <c r="C4079" s="125" t="s">
        <v>744</v>
      </c>
      <c r="D4079" s="119">
        <v>43196</v>
      </c>
      <c r="E4079" s="120" t="s">
        <v>8780</v>
      </c>
      <c r="F4079" s="120" t="s">
        <v>3</v>
      </c>
      <c r="G4079" s="120">
        <v>1611525</v>
      </c>
      <c r="H4079" s="124"/>
      <c r="I4079" s="128" t="s">
        <v>10685</v>
      </c>
      <c r="J4079" s="124"/>
      <c r="K4079" s="124"/>
      <c r="L4079" s="124"/>
      <c r="M4079" s="124"/>
      <c r="N4079" s="213">
        <v>0</v>
      </c>
      <c r="O4079" s="213">
        <v>45</v>
      </c>
      <c r="P4079" s="124" t="s">
        <v>1315</v>
      </c>
    </row>
    <row r="4080" spans="1:16" ht="51">
      <c r="A4080" s="266" t="s">
        <v>619</v>
      </c>
      <c r="B4080" s="124"/>
      <c r="C4080" s="125" t="s">
        <v>713</v>
      </c>
      <c r="D4080" s="119">
        <v>43217</v>
      </c>
      <c r="E4080" s="120" t="s">
        <v>8781</v>
      </c>
      <c r="F4080" s="120" t="s">
        <v>3</v>
      </c>
      <c r="G4080" s="120">
        <v>1617608</v>
      </c>
      <c r="H4080" s="124"/>
      <c r="I4080" s="128" t="s">
        <v>10686</v>
      </c>
      <c r="J4080" s="124"/>
      <c r="K4080" s="124"/>
      <c r="L4080" s="124"/>
      <c r="M4080" s="124"/>
      <c r="N4080" s="213">
        <v>0</v>
      </c>
      <c r="O4080" s="213">
        <v>50</v>
      </c>
      <c r="P4080" s="124" t="s">
        <v>1315</v>
      </c>
    </row>
    <row r="4081" spans="1:16" ht="63.75">
      <c r="A4081" s="266" t="s">
        <v>619</v>
      </c>
      <c r="B4081" s="124"/>
      <c r="C4081" s="125" t="s">
        <v>713</v>
      </c>
      <c r="D4081" s="119">
        <v>43199</v>
      </c>
      <c r="E4081" s="120" t="s">
        <v>8782</v>
      </c>
      <c r="F4081" s="120" t="s">
        <v>3</v>
      </c>
      <c r="G4081" s="120">
        <v>1611905</v>
      </c>
      <c r="H4081" s="124"/>
      <c r="I4081" s="128" t="s">
        <v>10687</v>
      </c>
      <c r="J4081" s="124"/>
      <c r="K4081" s="124"/>
      <c r="L4081" s="124"/>
      <c r="M4081" s="124"/>
      <c r="N4081" s="213">
        <v>0</v>
      </c>
      <c r="O4081" s="213">
        <v>215.45</v>
      </c>
      <c r="P4081" s="124" t="s">
        <v>1315</v>
      </c>
    </row>
    <row r="4082" spans="1:16" ht="63.75">
      <c r="A4082" s="266" t="s">
        <v>619</v>
      </c>
      <c r="B4082" s="124"/>
      <c r="C4082" s="125" t="s">
        <v>713</v>
      </c>
      <c r="D4082" s="119">
        <v>43199</v>
      </c>
      <c r="E4082" s="120" t="s">
        <v>8783</v>
      </c>
      <c r="F4082" s="120" t="s">
        <v>3</v>
      </c>
      <c r="G4082" s="120">
        <v>1611904</v>
      </c>
      <c r="H4082" s="124"/>
      <c r="I4082" s="128" t="s">
        <v>10688</v>
      </c>
      <c r="J4082" s="124"/>
      <c r="K4082" s="124"/>
      <c r="L4082" s="124"/>
      <c r="M4082" s="124"/>
      <c r="N4082" s="213">
        <v>0</v>
      </c>
      <c r="O4082" s="213">
        <v>215.45</v>
      </c>
      <c r="P4082" s="124" t="s">
        <v>1315</v>
      </c>
    </row>
    <row r="4083" spans="1:16" ht="51">
      <c r="A4083" s="266">
        <v>46</v>
      </c>
      <c r="B4083" s="124"/>
      <c r="C4083" s="125" t="s">
        <v>698</v>
      </c>
      <c r="D4083" s="119">
        <v>43196</v>
      </c>
      <c r="E4083" s="120" t="s">
        <v>8784</v>
      </c>
      <c r="F4083" s="120" t="s">
        <v>3</v>
      </c>
      <c r="G4083" s="120">
        <v>1611548</v>
      </c>
      <c r="H4083" s="124"/>
      <c r="I4083" s="128" t="s">
        <v>10689</v>
      </c>
      <c r="J4083" s="124"/>
      <c r="K4083" s="124"/>
      <c r="L4083" s="124"/>
      <c r="M4083" s="124"/>
      <c r="N4083" s="213">
        <v>0</v>
      </c>
      <c r="O4083" s="213">
        <v>413.7</v>
      </c>
      <c r="P4083" s="124" t="s">
        <v>1315</v>
      </c>
    </row>
    <row r="4084" spans="1:16" ht="63.75">
      <c r="A4084" s="266">
        <v>46</v>
      </c>
      <c r="B4084" s="124"/>
      <c r="C4084" s="125" t="s">
        <v>698</v>
      </c>
      <c r="D4084" s="119">
        <v>43196</v>
      </c>
      <c r="E4084" s="120" t="s">
        <v>8785</v>
      </c>
      <c r="F4084" s="120" t="s">
        <v>3</v>
      </c>
      <c r="G4084" s="120">
        <v>1611549</v>
      </c>
      <c r="H4084" s="124"/>
      <c r="I4084" s="128" t="s">
        <v>10690</v>
      </c>
      <c r="J4084" s="124"/>
      <c r="K4084" s="124"/>
      <c r="L4084" s="124"/>
      <c r="M4084" s="124"/>
      <c r="N4084" s="213">
        <v>0</v>
      </c>
      <c r="O4084" s="213">
        <v>6283.8</v>
      </c>
      <c r="P4084" s="124" t="s">
        <v>1315</v>
      </c>
    </row>
    <row r="4085" spans="1:16" ht="51">
      <c r="A4085" s="266" t="s">
        <v>619</v>
      </c>
      <c r="B4085" s="124"/>
      <c r="C4085" s="125" t="s">
        <v>713</v>
      </c>
      <c r="D4085" s="119">
        <v>43210</v>
      </c>
      <c r="E4085" s="120" t="s">
        <v>8786</v>
      </c>
      <c r="F4085" s="120" t="s">
        <v>3</v>
      </c>
      <c r="G4085" s="120">
        <v>1615889</v>
      </c>
      <c r="H4085" s="124"/>
      <c r="I4085" s="128" t="s">
        <v>10691</v>
      </c>
      <c r="J4085" s="124"/>
      <c r="K4085" s="124"/>
      <c r="L4085" s="124"/>
      <c r="M4085" s="124"/>
      <c r="N4085" s="213">
        <v>0</v>
      </c>
      <c r="O4085" s="213">
        <v>1480.63</v>
      </c>
      <c r="P4085" s="124" t="s">
        <v>1315</v>
      </c>
    </row>
    <row r="4086" spans="1:16" ht="38.25">
      <c r="A4086" s="266">
        <v>86</v>
      </c>
      <c r="B4086" s="124"/>
      <c r="C4086" s="125" t="s">
        <v>710</v>
      </c>
      <c r="D4086" s="119">
        <v>43196</v>
      </c>
      <c r="E4086" s="120" t="s">
        <v>8787</v>
      </c>
      <c r="F4086" s="120" t="s">
        <v>3</v>
      </c>
      <c r="G4086" s="120">
        <v>1611646</v>
      </c>
      <c r="H4086" s="124"/>
      <c r="I4086" s="128" t="s">
        <v>10692</v>
      </c>
      <c r="J4086" s="124"/>
      <c r="K4086" s="124"/>
      <c r="L4086" s="124"/>
      <c r="M4086" s="124"/>
      <c r="N4086" s="213">
        <v>0</v>
      </c>
      <c r="O4086" s="213">
        <v>23315</v>
      </c>
      <c r="P4086" s="124" t="s">
        <v>1315</v>
      </c>
    </row>
    <row r="4087" spans="1:16" ht="38.25">
      <c r="A4087" s="266">
        <v>86</v>
      </c>
      <c r="B4087" s="124"/>
      <c r="C4087" s="125" t="s">
        <v>710</v>
      </c>
      <c r="D4087" s="119">
        <v>43196</v>
      </c>
      <c r="E4087" s="120" t="s">
        <v>8788</v>
      </c>
      <c r="F4087" s="120" t="s">
        <v>3</v>
      </c>
      <c r="G4087" s="120">
        <v>1611648</v>
      </c>
      <c r="H4087" s="124"/>
      <c r="I4087" s="128" t="s">
        <v>10693</v>
      </c>
      <c r="J4087" s="124"/>
      <c r="K4087" s="124"/>
      <c r="L4087" s="124"/>
      <c r="M4087" s="124"/>
      <c r="N4087" s="213">
        <v>0</v>
      </c>
      <c r="O4087" s="213">
        <v>5485</v>
      </c>
      <c r="P4087" s="124" t="s">
        <v>1315</v>
      </c>
    </row>
    <row r="4088" spans="1:16" ht="63.75">
      <c r="A4088" s="266">
        <v>597</v>
      </c>
      <c r="B4088" s="124"/>
      <c r="C4088" s="125" t="s">
        <v>5055</v>
      </c>
      <c r="D4088" s="119">
        <v>43196</v>
      </c>
      <c r="E4088" s="120" t="s">
        <v>8789</v>
      </c>
      <c r="F4088" s="120" t="s">
        <v>3</v>
      </c>
      <c r="G4088" s="120">
        <v>1611672</v>
      </c>
      <c r="H4088" s="124"/>
      <c r="I4088" s="128" t="s">
        <v>10694</v>
      </c>
      <c r="J4088" s="124"/>
      <c r="K4088" s="124"/>
      <c r="L4088" s="124"/>
      <c r="M4088" s="124"/>
      <c r="N4088" s="213">
        <v>0</v>
      </c>
      <c r="O4088" s="213">
        <v>3868.76</v>
      </c>
      <c r="P4088" s="124" t="s">
        <v>1315</v>
      </c>
    </row>
    <row r="4089" spans="1:16" ht="51">
      <c r="A4089" s="266" t="s">
        <v>619</v>
      </c>
      <c r="B4089" s="124"/>
      <c r="C4089" s="125" t="s">
        <v>713</v>
      </c>
      <c r="D4089" s="119">
        <v>43202</v>
      </c>
      <c r="E4089" s="120" t="s">
        <v>8790</v>
      </c>
      <c r="F4089" s="120" t="s">
        <v>3</v>
      </c>
      <c r="G4089" s="120">
        <v>1613320</v>
      </c>
      <c r="H4089" s="124"/>
      <c r="I4089" s="128" t="s">
        <v>10695</v>
      </c>
      <c r="J4089" s="124"/>
      <c r="K4089" s="124"/>
      <c r="L4089" s="124"/>
      <c r="M4089" s="124"/>
      <c r="N4089" s="213">
        <v>0</v>
      </c>
      <c r="O4089" s="213">
        <v>169</v>
      </c>
      <c r="P4089" s="124" t="s">
        <v>1315</v>
      </c>
    </row>
    <row r="4090" spans="1:16" ht="51">
      <c r="A4090" s="266">
        <v>292</v>
      </c>
      <c r="B4090" s="124"/>
      <c r="C4090" s="125" t="s">
        <v>152</v>
      </c>
      <c r="D4090" s="119">
        <v>43196</v>
      </c>
      <c r="E4090" s="120" t="s">
        <v>8791</v>
      </c>
      <c r="F4090" s="120" t="s">
        <v>3</v>
      </c>
      <c r="G4090" s="120">
        <v>1611690</v>
      </c>
      <c r="H4090" s="124"/>
      <c r="I4090" s="128" t="s">
        <v>6528</v>
      </c>
      <c r="J4090" s="124"/>
      <c r="K4090" s="124"/>
      <c r="L4090" s="124"/>
      <c r="M4090" s="124"/>
      <c r="N4090" s="213">
        <v>0</v>
      </c>
      <c r="O4090" s="213">
        <v>82</v>
      </c>
      <c r="P4090" s="124" t="s">
        <v>1315</v>
      </c>
    </row>
    <row r="4091" spans="1:16" ht="51">
      <c r="A4091" s="266">
        <v>292</v>
      </c>
      <c r="B4091" s="124"/>
      <c r="C4091" s="125" t="s">
        <v>152</v>
      </c>
      <c r="D4091" s="119">
        <v>43196</v>
      </c>
      <c r="E4091" s="120" t="s">
        <v>8792</v>
      </c>
      <c r="F4091" s="120" t="s">
        <v>3</v>
      </c>
      <c r="G4091" s="120">
        <v>1611694</v>
      </c>
      <c r="H4091" s="124"/>
      <c r="I4091" s="128" t="s">
        <v>6528</v>
      </c>
      <c r="J4091" s="124"/>
      <c r="K4091" s="124"/>
      <c r="L4091" s="124"/>
      <c r="M4091" s="124"/>
      <c r="N4091" s="213">
        <v>0</v>
      </c>
      <c r="O4091" s="213">
        <v>74</v>
      </c>
      <c r="P4091" s="124" t="s">
        <v>1315</v>
      </c>
    </row>
    <row r="4092" spans="1:16" ht="51">
      <c r="A4092" s="266">
        <v>292</v>
      </c>
      <c r="B4092" s="124"/>
      <c r="C4092" s="125" t="s">
        <v>152</v>
      </c>
      <c r="D4092" s="119">
        <v>43196</v>
      </c>
      <c r="E4092" s="120" t="s">
        <v>8793</v>
      </c>
      <c r="F4092" s="120" t="s">
        <v>3</v>
      </c>
      <c r="G4092" s="120">
        <v>1611695</v>
      </c>
      <c r="H4092" s="124"/>
      <c r="I4092" s="128" t="s">
        <v>6528</v>
      </c>
      <c r="J4092" s="124"/>
      <c r="K4092" s="124"/>
      <c r="L4092" s="124"/>
      <c r="M4092" s="124"/>
      <c r="N4092" s="213">
        <v>0</v>
      </c>
      <c r="O4092" s="213">
        <v>74</v>
      </c>
      <c r="P4092" s="124" t="s">
        <v>1315</v>
      </c>
    </row>
    <row r="4093" spans="1:16" ht="51">
      <c r="A4093" s="266">
        <v>292</v>
      </c>
      <c r="B4093" s="124"/>
      <c r="C4093" s="125" t="s">
        <v>152</v>
      </c>
      <c r="D4093" s="119">
        <v>43196</v>
      </c>
      <c r="E4093" s="120" t="s">
        <v>8794</v>
      </c>
      <c r="F4093" s="120" t="s">
        <v>3</v>
      </c>
      <c r="G4093" s="120">
        <v>1611696</v>
      </c>
      <c r="H4093" s="124"/>
      <c r="I4093" s="128" t="s">
        <v>6528</v>
      </c>
      <c r="J4093" s="124"/>
      <c r="K4093" s="124"/>
      <c r="L4093" s="124"/>
      <c r="M4093" s="124"/>
      <c r="N4093" s="213">
        <v>0</v>
      </c>
      <c r="O4093" s="213">
        <v>68</v>
      </c>
      <c r="P4093" s="124" t="s">
        <v>1315</v>
      </c>
    </row>
    <row r="4094" spans="1:16" ht="51">
      <c r="A4094" s="266">
        <v>292</v>
      </c>
      <c r="B4094" s="124"/>
      <c r="C4094" s="125" t="s">
        <v>152</v>
      </c>
      <c r="D4094" s="119">
        <v>43196</v>
      </c>
      <c r="E4094" s="120" t="s">
        <v>8795</v>
      </c>
      <c r="F4094" s="120" t="s">
        <v>3</v>
      </c>
      <c r="G4094" s="120">
        <v>1611698</v>
      </c>
      <c r="H4094" s="124"/>
      <c r="I4094" s="128" t="s">
        <v>6528</v>
      </c>
      <c r="J4094" s="124"/>
      <c r="K4094" s="124"/>
      <c r="L4094" s="124"/>
      <c r="M4094" s="124"/>
      <c r="N4094" s="213">
        <v>0</v>
      </c>
      <c r="O4094" s="213">
        <v>56</v>
      </c>
      <c r="P4094" s="124" t="s">
        <v>1315</v>
      </c>
    </row>
    <row r="4095" spans="1:16" ht="51">
      <c r="A4095" s="266">
        <v>292</v>
      </c>
      <c r="B4095" s="124"/>
      <c r="C4095" s="125" t="s">
        <v>152</v>
      </c>
      <c r="D4095" s="119">
        <v>43196</v>
      </c>
      <c r="E4095" s="120" t="s">
        <v>8796</v>
      </c>
      <c r="F4095" s="120" t="s">
        <v>3</v>
      </c>
      <c r="G4095" s="120">
        <v>1611699</v>
      </c>
      <c r="H4095" s="124"/>
      <c r="I4095" s="128" t="s">
        <v>6528</v>
      </c>
      <c r="J4095" s="124"/>
      <c r="K4095" s="124"/>
      <c r="L4095" s="124"/>
      <c r="M4095" s="124"/>
      <c r="N4095" s="213">
        <v>0</v>
      </c>
      <c r="O4095" s="213">
        <v>80</v>
      </c>
      <c r="P4095" s="124" t="s">
        <v>1315</v>
      </c>
    </row>
    <row r="4096" spans="1:16" ht="51">
      <c r="A4096" s="266">
        <v>292</v>
      </c>
      <c r="B4096" s="124"/>
      <c r="C4096" s="125" t="s">
        <v>152</v>
      </c>
      <c r="D4096" s="119">
        <v>43196</v>
      </c>
      <c r="E4096" s="120" t="s">
        <v>8797</v>
      </c>
      <c r="F4096" s="120" t="s">
        <v>3</v>
      </c>
      <c r="G4096" s="120">
        <v>1611700</v>
      </c>
      <c r="H4096" s="124"/>
      <c r="I4096" s="128" t="s">
        <v>6528</v>
      </c>
      <c r="J4096" s="124"/>
      <c r="K4096" s="124"/>
      <c r="L4096" s="124"/>
      <c r="M4096" s="124"/>
      <c r="N4096" s="213">
        <v>0</v>
      </c>
      <c r="O4096" s="213">
        <v>62</v>
      </c>
      <c r="P4096" s="124" t="s">
        <v>1315</v>
      </c>
    </row>
    <row r="4097" spans="1:16" ht="51">
      <c r="A4097" s="266">
        <v>292</v>
      </c>
      <c r="B4097" s="124"/>
      <c r="C4097" s="125" t="s">
        <v>152</v>
      </c>
      <c r="D4097" s="119">
        <v>43196</v>
      </c>
      <c r="E4097" s="120" t="s">
        <v>8798</v>
      </c>
      <c r="F4097" s="120" t="s">
        <v>3</v>
      </c>
      <c r="G4097" s="120">
        <v>1611701</v>
      </c>
      <c r="H4097" s="124"/>
      <c r="I4097" s="128" t="s">
        <v>6528</v>
      </c>
      <c r="J4097" s="124"/>
      <c r="K4097" s="124"/>
      <c r="L4097" s="124"/>
      <c r="M4097" s="124"/>
      <c r="N4097" s="213">
        <v>0</v>
      </c>
      <c r="O4097" s="213">
        <v>67</v>
      </c>
      <c r="P4097" s="124" t="s">
        <v>1315</v>
      </c>
    </row>
    <row r="4098" spans="1:16" ht="51">
      <c r="A4098" s="266">
        <v>292</v>
      </c>
      <c r="B4098" s="124"/>
      <c r="C4098" s="125" t="s">
        <v>152</v>
      </c>
      <c r="D4098" s="119">
        <v>43196</v>
      </c>
      <c r="E4098" s="120" t="s">
        <v>8799</v>
      </c>
      <c r="F4098" s="120" t="s">
        <v>3</v>
      </c>
      <c r="G4098" s="120">
        <v>1611702</v>
      </c>
      <c r="H4098" s="124"/>
      <c r="I4098" s="128" t="s">
        <v>6528</v>
      </c>
      <c r="J4098" s="124"/>
      <c r="K4098" s="124"/>
      <c r="L4098" s="124"/>
      <c r="M4098" s="124"/>
      <c r="N4098" s="213">
        <v>0</v>
      </c>
      <c r="O4098" s="213">
        <v>66</v>
      </c>
      <c r="P4098" s="124" t="s">
        <v>1315</v>
      </c>
    </row>
    <row r="4099" spans="1:16" ht="51">
      <c r="A4099" s="266">
        <v>292</v>
      </c>
      <c r="B4099" s="124"/>
      <c r="C4099" s="125" t="s">
        <v>152</v>
      </c>
      <c r="D4099" s="119">
        <v>43196</v>
      </c>
      <c r="E4099" s="120" t="s">
        <v>8800</v>
      </c>
      <c r="F4099" s="120" t="s">
        <v>3</v>
      </c>
      <c r="G4099" s="120">
        <v>1611707</v>
      </c>
      <c r="H4099" s="124"/>
      <c r="I4099" s="128" t="s">
        <v>6528</v>
      </c>
      <c r="J4099" s="124"/>
      <c r="K4099" s="124"/>
      <c r="L4099" s="124"/>
      <c r="M4099" s="124"/>
      <c r="N4099" s="213">
        <v>0</v>
      </c>
      <c r="O4099" s="213">
        <v>31</v>
      </c>
      <c r="P4099" s="124" t="s">
        <v>1315</v>
      </c>
    </row>
    <row r="4100" spans="1:16" ht="51">
      <c r="A4100" s="266">
        <v>292</v>
      </c>
      <c r="B4100" s="124"/>
      <c r="C4100" s="125" t="s">
        <v>152</v>
      </c>
      <c r="D4100" s="119">
        <v>43196</v>
      </c>
      <c r="E4100" s="120" t="s">
        <v>8801</v>
      </c>
      <c r="F4100" s="120" t="s">
        <v>3</v>
      </c>
      <c r="G4100" s="120">
        <v>1611710</v>
      </c>
      <c r="H4100" s="124"/>
      <c r="I4100" s="128" t="s">
        <v>6528</v>
      </c>
      <c r="J4100" s="124"/>
      <c r="K4100" s="124"/>
      <c r="L4100" s="124"/>
      <c r="M4100" s="124"/>
      <c r="N4100" s="213">
        <v>0</v>
      </c>
      <c r="O4100" s="213">
        <v>40</v>
      </c>
      <c r="P4100" s="124" t="s">
        <v>1315</v>
      </c>
    </row>
    <row r="4101" spans="1:16" ht="51">
      <c r="A4101" s="266">
        <v>283</v>
      </c>
      <c r="B4101" s="124"/>
      <c r="C4101" s="125" t="s">
        <v>146</v>
      </c>
      <c r="D4101" s="119">
        <v>43199</v>
      </c>
      <c r="E4101" s="120" t="s">
        <v>8802</v>
      </c>
      <c r="F4101" s="120" t="s">
        <v>3</v>
      </c>
      <c r="G4101" s="120">
        <v>1611926</v>
      </c>
      <c r="H4101" s="124"/>
      <c r="I4101" s="128" t="s">
        <v>10696</v>
      </c>
      <c r="J4101" s="124"/>
      <c r="K4101" s="124"/>
      <c r="L4101" s="124"/>
      <c r="M4101" s="124"/>
      <c r="N4101" s="213">
        <v>0</v>
      </c>
      <c r="O4101" s="213">
        <v>744</v>
      </c>
      <c r="P4101" s="124" t="s">
        <v>1315</v>
      </c>
    </row>
    <row r="4102" spans="1:16" ht="63.75">
      <c r="A4102" s="266" t="s">
        <v>619</v>
      </c>
      <c r="B4102" s="124"/>
      <c r="C4102" s="125" t="s">
        <v>713</v>
      </c>
      <c r="D4102" s="119">
        <v>43201</v>
      </c>
      <c r="E4102" s="120" t="s">
        <v>8803</v>
      </c>
      <c r="F4102" s="120" t="s">
        <v>3</v>
      </c>
      <c r="G4102" s="120">
        <v>1613003</v>
      </c>
      <c r="H4102" s="124"/>
      <c r="I4102" s="128" t="s">
        <v>10697</v>
      </c>
      <c r="J4102" s="124"/>
      <c r="K4102" s="124"/>
      <c r="L4102" s="124"/>
      <c r="M4102" s="124"/>
      <c r="N4102" s="213">
        <v>0</v>
      </c>
      <c r="O4102" s="213">
        <v>14331.99</v>
      </c>
      <c r="P4102" s="124" t="s">
        <v>1315</v>
      </c>
    </row>
    <row r="4103" spans="1:16" ht="38.25">
      <c r="A4103" s="266">
        <v>291</v>
      </c>
      <c r="B4103" s="124"/>
      <c r="C4103" s="125" t="s">
        <v>794</v>
      </c>
      <c r="D4103" s="119">
        <v>43199</v>
      </c>
      <c r="E4103" s="120" t="s">
        <v>8804</v>
      </c>
      <c r="F4103" s="120" t="s">
        <v>3</v>
      </c>
      <c r="G4103" s="120">
        <v>1611850</v>
      </c>
      <c r="H4103" s="124"/>
      <c r="I4103" s="128" t="s">
        <v>10698</v>
      </c>
      <c r="J4103" s="124"/>
      <c r="K4103" s="124"/>
      <c r="L4103" s="124"/>
      <c r="M4103" s="124"/>
      <c r="N4103" s="213">
        <v>0</v>
      </c>
      <c r="O4103" s="213">
        <v>9.8000000000000007</v>
      </c>
      <c r="P4103" s="124" t="s">
        <v>1315</v>
      </c>
    </row>
    <row r="4104" spans="1:16" ht="51">
      <c r="A4104" s="266" t="s">
        <v>619</v>
      </c>
      <c r="B4104" s="124"/>
      <c r="C4104" s="125" t="s">
        <v>713</v>
      </c>
      <c r="D4104" s="119">
        <v>43201</v>
      </c>
      <c r="E4104" s="120" t="s">
        <v>8805</v>
      </c>
      <c r="F4104" s="120" t="s">
        <v>3</v>
      </c>
      <c r="G4104" s="120">
        <v>1613016</v>
      </c>
      <c r="H4104" s="124"/>
      <c r="I4104" s="128" t="s">
        <v>10699</v>
      </c>
      <c r="J4104" s="124"/>
      <c r="K4104" s="124"/>
      <c r="L4104" s="124"/>
      <c r="M4104" s="124"/>
      <c r="N4104" s="213">
        <v>0</v>
      </c>
      <c r="O4104" s="213">
        <v>14331.99</v>
      </c>
      <c r="P4104" s="124" t="s">
        <v>1315</v>
      </c>
    </row>
    <row r="4105" spans="1:16" ht="63.75">
      <c r="A4105" s="266" t="s">
        <v>619</v>
      </c>
      <c r="B4105" s="124"/>
      <c r="C4105" s="125" t="s">
        <v>713</v>
      </c>
      <c r="D4105" s="119">
        <v>43201</v>
      </c>
      <c r="E4105" s="120" t="s">
        <v>8806</v>
      </c>
      <c r="F4105" s="120" t="s">
        <v>3</v>
      </c>
      <c r="G4105" s="120">
        <v>1613013</v>
      </c>
      <c r="H4105" s="124"/>
      <c r="I4105" s="128" t="s">
        <v>10700</v>
      </c>
      <c r="J4105" s="124"/>
      <c r="K4105" s="124"/>
      <c r="L4105" s="124"/>
      <c r="M4105" s="124"/>
      <c r="N4105" s="213">
        <v>0</v>
      </c>
      <c r="O4105" s="213">
        <v>14782.86</v>
      </c>
      <c r="P4105" s="124" t="s">
        <v>1315</v>
      </c>
    </row>
    <row r="4106" spans="1:16" ht="51">
      <c r="A4106" s="266" t="s">
        <v>619</v>
      </c>
      <c r="B4106" s="124"/>
      <c r="C4106" s="125" t="s">
        <v>713</v>
      </c>
      <c r="D4106" s="119">
        <v>43201</v>
      </c>
      <c r="E4106" s="120" t="s">
        <v>8807</v>
      </c>
      <c r="F4106" s="120" t="s">
        <v>3</v>
      </c>
      <c r="G4106" s="120">
        <v>1613014</v>
      </c>
      <c r="H4106" s="124"/>
      <c r="I4106" s="128" t="s">
        <v>10701</v>
      </c>
      <c r="J4106" s="124"/>
      <c r="K4106" s="124"/>
      <c r="L4106" s="124"/>
      <c r="M4106" s="124"/>
      <c r="N4106" s="213">
        <v>0</v>
      </c>
      <c r="O4106" s="213">
        <v>14782.86</v>
      </c>
      <c r="P4106" s="124" t="s">
        <v>1315</v>
      </c>
    </row>
    <row r="4107" spans="1:16" ht="51">
      <c r="A4107" s="266">
        <v>342</v>
      </c>
      <c r="B4107" s="124"/>
      <c r="C4107" s="125" t="s">
        <v>816</v>
      </c>
      <c r="D4107" s="119">
        <v>43199</v>
      </c>
      <c r="E4107" s="120" t="s">
        <v>8808</v>
      </c>
      <c r="F4107" s="120" t="s">
        <v>3</v>
      </c>
      <c r="G4107" s="120">
        <v>1611910</v>
      </c>
      <c r="H4107" s="124"/>
      <c r="I4107" s="128" t="s">
        <v>10702</v>
      </c>
      <c r="J4107" s="124"/>
      <c r="K4107" s="124"/>
      <c r="L4107" s="124"/>
      <c r="M4107" s="124"/>
      <c r="N4107" s="213">
        <v>0</v>
      </c>
      <c r="O4107" s="213">
        <v>0.09</v>
      </c>
      <c r="P4107" s="124" t="s">
        <v>1315</v>
      </c>
    </row>
    <row r="4108" spans="1:16" ht="63.75">
      <c r="A4108" s="266">
        <v>512</v>
      </c>
      <c r="B4108" s="124"/>
      <c r="C4108" s="125" t="s">
        <v>840</v>
      </c>
      <c r="D4108" s="119">
        <v>43199</v>
      </c>
      <c r="E4108" s="120" t="s">
        <v>8809</v>
      </c>
      <c r="F4108" s="120" t="s">
        <v>3</v>
      </c>
      <c r="G4108" s="120">
        <v>1611931</v>
      </c>
      <c r="H4108" s="124"/>
      <c r="I4108" s="128" t="s">
        <v>10703</v>
      </c>
      <c r="J4108" s="124"/>
      <c r="K4108" s="124"/>
      <c r="L4108" s="124"/>
      <c r="M4108" s="124"/>
      <c r="N4108" s="213">
        <v>0</v>
      </c>
      <c r="O4108" s="213">
        <v>170</v>
      </c>
      <c r="P4108" s="124" t="s">
        <v>1315</v>
      </c>
    </row>
    <row r="4109" spans="1:16" ht="51">
      <c r="A4109" s="266" t="s">
        <v>619</v>
      </c>
      <c r="B4109" s="124"/>
      <c r="C4109" s="125" t="s">
        <v>713</v>
      </c>
      <c r="D4109" s="119">
        <v>43201</v>
      </c>
      <c r="E4109" s="120" t="s">
        <v>8810</v>
      </c>
      <c r="F4109" s="120" t="s">
        <v>3</v>
      </c>
      <c r="G4109" s="120">
        <v>1613009</v>
      </c>
      <c r="H4109" s="124"/>
      <c r="I4109" s="128" t="s">
        <v>10704</v>
      </c>
      <c r="J4109" s="124"/>
      <c r="K4109" s="124"/>
      <c r="L4109" s="124"/>
      <c r="M4109" s="124"/>
      <c r="N4109" s="213">
        <v>0</v>
      </c>
      <c r="O4109" s="213">
        <v>14782.86</v>
      </c>
      <c r="P4109" s="124" t="s">
        <v>1315</v>
      </c>
    </row>
    <row r="4110" spans="1:16" ht="63.75">
      <c r="A4110" s="266">
        <v>512</v>
      </c>
      <c r="B4110" s="124"/>
      <c r="C4110" s="125" t="s">
        <v>840</v>
      </c>
      <c r="D4110" s="119">
        <v>43199</v>
      </c>
      <c r="E4110" s="120" t="s">
        <v>8811</v>
      </c>
      <c r="F4110" s="120" t="s">
        <v>3</v>
      </c>
      <c r="G4110" s="120">
        <v>1611934</v>
      </c>
      <c r="H4110" s="124"/>
      <c r="I4110" s="128" t="s">
        <v>10705</v>
      </c>
      <c r="J4110" s="124"/>
      <c r="K4110" s="124"/>
      <c r="L4110" s="124"/>
      <c r="M4110" s="124"/>
      <c r="N4110" s="213">
        <v>0</v>
      </c>
      <c r="O4110" s="213">
        <v>1173</v>
      </c>
      <c r="P4110" s="124" t="s">
        <v>1315</v>
      </c>
    </row>
    <row r="4111" spans="1:16" ht="63.75">
      <c r="A4111" s="266" t="s">
        <v>619</v>
      </c>
      <c r="B4111" s="124"/>
      <c r="C4111" s="125" t="s">
        <v>713</v>
      </c>
      <c r="D4111" s="119">
        <v>43201</v>
      </c>
      <c r="E4111" s="120" t="s">
        <v>8812</v>
      </c>
      <c r="F4111" s="120" t="s">
        <v>3</v>
      </c>
      <c r="G4111" s="120">
        <v>1613008</v>
      </c>
      <c r="H4111" s="124"/>
      <c r="I4111" s="128" t="s">
        <v>10706</v>
      </c>
      <c r="J4111" s="124"/>
      <c r="K4111" s="124"/>
      <c r="L4111" s="124"/>
      <c r="M4111" s="124"/>
      <c r="N4111" s="213">
        <v>0</v>
      </c>
      <c r="O4111" s="213">
        <v>14331.99</v>
      </c>
      <c r="P4111" s="124" t="s">
        <v>1315</v>
      </c>
    </row>
    <row r="4112" spans="1:16" ht="63.75">
      <c r="A4112" s="266">
        <v>15</v>
      </c>
      <c r="B4112" s="124"/>
      <c r="C4112" s="125" t="s">
        <v>691</v>
      </c>
      <c r="D4112" s="119">
        <v>43199</v>
      </c>
      <c r="E4112" s="120" t="s">
        <v>8813</v>
      </c>
      <c r="F4112" s="120" t="s">
        <v>3</v>
      </c>
      <c r="G4112" s="120">
        <v>1611947</v>
      </c>
      <c r="H4112" s="124"/>
      <c r="I4112" s="128" t="s">
        <v>10707</v>
      </c>
      <c r="J4112" s="124"/>
      <c r="K4112" s="124"/>
      <c r="L4112" s="124"/>
      <c r="M4112" s="124"/>
      <c r="N4112" s="213">
        <v>0</v>
      </c>
      <c r="O4112" s="213">
        <v>2100</v>
      </c>
      <c r="P4112" s="124" t="s">
        <v>1315</v>
      </c>
    </row>
    <row r="4113" spans="1:16" ht="51">
      <c r="A4113" s="266">
        <v>574</v>
      </c>
      <c r="B4113" s="124"/>
      <c r="C4113" s="125" t="s">
        <v>850</v>
      </c>
      <c r="D4113" s="119">
        <v>43199</v>
      </c>
      <c r="E4113" s="120" t="s">
        <v>8814</v>
      </c>
      <c r="F4113" s="120" t="s">
        <v>3</v>
      </c>
      <c r="G4113" s="120">
        <v>1611991</v>
      </c>
      <c r="H4113" s="124"/>
      <c r="I4113" s="128" t="s">
        <v>3703</v>
      </c>
      <c r="J4113" s="124"/>
      <c r="K4113" s="124"/>
      <c r="L4113" s="124"/>
      <c r="M4113" s="124"/>
      <c r="N4113" s="213">
        <v>0</v>
      </c>
      <c r="O4113" s="213">
        <v>152.63999999999999</v>
      </c>
      <c r="P4113" s="124" t="s">
        <v>1315</v>
      </c>
    </row>
    <row r="4114" spans="1:16" ht="51">
      <c r="A4114" s="266">
        <v>130</v>
      </c>
      <c r="B4114" s="124"/>
      <c r="C4114" s="125" t="s">
        <v>727</v>
      </c>
      <c r="D4114" s="119">
        <v>43199</v>
      </c>
      <c r="E4114" s="120" t="s">
        <v>8815</v>
      </c>
      <c r="F4114" s="120" t="s">
        <v>3</v>
      </c>
      <c r="G4114" s="120">
        <v>1612002</v>
      </c>
      <c r="H4114" s="124"/>
      <c r="I4114" s="128" t="s">
        <v>10708</v>
      </c>
      <c r="J4114" s="124"/>
      <c r="K4114" s="124"/>
      <c r="L4114" s="124"/>
      <c r="M4114" s="124"/>
      <c r="N4114" s="213">
        <v>0</v>
      </c>
      <c r="O4114" s="213">
        <v>10</v>
      </c>
      <c r="P4114" s="124" t="s">
        <v>1315</v>
      </c>
    </row>
    <row r="4115" spans="1:16" ht="51">
      <c r="A4115" s="266" t="s">
        <v>619</v>
      </c>
      <c r="B4115" s="124"/>
      <c r="C4115" s="125" t="s">
        <v>713</v>
      </c>
      <c r="D4115" s="119">
        <v>43201</v>
      </c>
      <c r="E4115" s="120" t="s">
        <v>8816</v>
      </c>
      <c r="F4115" s="120" t="s">
        <v>3</v>
      </c>
      <c r="G4115" s="120">
        <v>1613015</v>
      </c>
      <c r="H4115" s="124"/>
      <c r="I4115" s="128" t="s">
        <v>10709</v>
      </c>
      <c r="J4115" s="124"/>
      <c r="K4115" s="124"/>
      <c r="L4115" s="124"/>
      <c r="M4115" s="124"/>
      <c r="N4115" s="213">
        <v>0</v>
      </c>
      <c r="O4115" s="213">
        <v>13447.25</v>
      </c>
      <c r="P4115" s="124" t="s">
        <v>1315</v>
      </c>
    </row>
    <row r="4116" spans="1:16" ht="51">
      <c r="A4116" s="266" t="s">
        <v>619</v>
      </c>
      <c r="B4116" s="124"/>
      <c r="C4116" s="125" t="s">
        <v>713</v>
      </c>
      <c r="D4116" s="119">
        <v>43201</v>
      </c>
      <c r="E4116" s="120" t="s">
        <v>8817</v>
      </c>
      <c r="F4116" s="120" t="s">
        <v>3</v>
      </c>
      <c r="G4116" s="120">
        <v>1613018</v>
      </c>
      <c r="H4116" s="124"/>
      <c r="I4116" s="128" t="s">
        <v>10710</v>
      </c>
      <c r="J4116" s="124"/>
      <c r="K4116" s="124"/>
      <c r="L4116" s="124"/>
      <c r="M4116" s="124"/>
      <c r="N4116" s="213">
        <v>0</v>
      </c>
      <c r="O4116" s="213">
        <v>13850.41</v>
      </c>
      <c r="P4116" s="124" t="s">
        <v>1315</v>
      </c>
    </row>
    <row r="4117" spans="1:16" ht="51">
      <c r="A4117" s="266">
        <v>47</v>
      </c>
      <c r="B4117" s="124"/>
      <c r="C4117" s="125" t="s">
        <v>699</v>
      </c>
      <c r="D4117" s="119">
        <v>43199</v>
      </c>
      <c r="E4117" s="120" t="s">
        <v>8818</v>
      </c>
      <c r="F4117" s="120" t="s">
        <v>3</v>
      </c>
      <c r="G4117" s="120">
        <v>1612022</v>
      </c>
      <c r="H4117" s="124"/>
      <c r="I4117" s="128" t="s">
        <v>10711</v>
      </c>
      <c r="J4117" s="124"/>
      <c r="K4117" s="124"/>
      <c r="L4117" s="124"/>
      <c r="M4117" s="124"/>
      <c r="N4117" s="213">
        <v>0</v>
      </c>
      <c r="O4117" s="213">
        <v>35.5</v>
      </c>
      <c r="P4117" s="124" t="s">
        <v>1315</v>
      </c>
    </row>
    <row r="4118" spans="1:16" ht="51">
      <c r="A4118" s="266" t="s">
        <v>619</v>
      </c>
      <c r="B4118" s="124"/>
      <c r="C4118" s="125" t="s">
        <v>713</v>
      </c>
      <c r="D4118" s="119">
        <v>43201</v>
      </c>
      <c r="E4118" s="120" t="s">
        <v>8819</v>
      </c>
      <c r="F4118" s="120" t="s">
        <v>3</v>
      </c>
      <c r="G4118" s="120">
        <v>1613012</v>
      </c>
      <c r="H4118" s="124"/>
      <c r="I4118" s="128" t="s">
        <v>10712</v>
      </c>
      <c r="J4118" s="124"/>
      <c r="K4118" s="124"/>
      <c r="L4118" s="124"/>
      <c r="M4118" s="124"/>
      <c r="N4118" s="213">
        <v>0</v>
      </c>
      <c r="O4118" s="213">
        <v>14782.86</v>
      </c>
      <c r="P4118" s="124" t="s">
        <v>1315</v>
      </c>
    </row>
    <row r="4119" spans="1:16" ht="63.75">
      <c r="A4119" s="266">
        <v>41</v>
      </c>
      <c r="B4119" s="124"/>
      <c r="C4119" s="125" t="s">
        <v>697</v>
      </c>
      <c r="D4119" s="119">
        <v>43199</v>
      </c>
      <c r="E4119" s="120" t="s">
        <v>8820</v>
      </c>
      <c r="F4119" s="120" t="s">
        <v>3</v>
      </c>
      <c r="G4119" s="120">
        <v>1612040</v>
      </c>
      <c r="H4119" s="124"/>
      <c r="I4119" s="128" t="s">
        <v>10713</v>
      </c>
      <c r="J4119" s="124"/>
      <c r="K4119" s="124"/>
      <c r="L4119" s="124"/>
      <c r="M4119" s="124"/>
      <c r="N4119" s="213">
        <v>0</v>
      </c>
      <c r="O4119" s="213">
        <v>282</v>
      </c>
      <c r="P4119" s="124" t="s">
        <v>1315</v>
      </c>
    </row>
    <row r="4120" spans="1:16" ht="63.75">
      <c r="A4120" s="266" t="s">
        <v>619</v>
      </c>
      <c r="B4120" s="124"/>
      <c r="C4120" s="125" t="s">
        <v>713</v>
      </c>
      <c r="D4120" s="119">
        <v>43201</v>
      </c>
      <c r="E4120" s="120" t="s">
        <v>8821</v>
      </c>
      <c r="F4120" s="120" t="s">
        <v>3</v>
      </c>
      <c r="G4120" s="120">
        <v>1613019</v>
      </c>
      <c r="H4120" s="124"/>
      <c r="I4120" s="128" t="s">
        <v>10714</v>
      </c>
      <c r="J4120" s="124"/>
      <c r="K4120" s="124"/>
      <c r="L4120" s="124"/>
      <c r="M4120" s="124"/>
      <c r="N4120" s="213">
        <v>0</v>
      </c>
      <c r="O4120" s="213">
        <v>24647.22</v>
      </c>
      <c r="P4120" s="124" t="s">
        <v>1315</v>
      </c>
    </row>
    <row r="4121" spans="1:16" ht="51">
      <c r="A4121" s="266">
        <v>16</v>
      </c>
      <c r="B4121" s="124"/>
      <c r="C4121" s="125" t="s">
        <v>692</v>
      </c>
      <c r="D4121" s="119">
        <v>43199</v>
      </c>
      <c r="E4121" s="120" t="s">
        <v>8822</v>
      </c>
      <c r="F4121" s="120" t="s">
        <v>3</v>
      </c>
      <c r="G4121" s="120">
        <v>1612058</v>
      </c>
      <c r="H4121" s="124"/>
      <c r="I4121" s="128" t="s">
        <v>10715</v>
      </c>
      <c r="J4121" s="124"/>
      <c r="K4121" s="124"/>
      <c r="L4121" s="124"/>
      <c r="M4121" s="124"/>
      <c r="N4121" s="213">
        <v>0</v>
      </c>
      <c r="O4121" s="213">
        <v>13000</v>
      </c>
      <c r="P4121" s="124" t="s">
        <v>1315</v>
      </c>
    </row>
    <row r="4122" spans="1:16" ht="51">
      <c r="A4122" s="266">
        <v>46</v>
      </c>
      <c r="B4122" s="124"/>
      <c r="C4122" s="125" t="s">
        <v>698</v>
      </c>
      <c r="D4122" s="119">
        <v>43199</v>
      </c>
      <c r="E4122" s="120" t="s">
        <v>8823</v>
      </c>
      <c r="F4122" s="120" t="s">
        <v>3</v>
      </c>
      <c r="G4122" s="120">
        <v>1612077</v>
      </c>
      <c r="H4122" s="124"/>
      <c r="I4122" s="128" t="s">
        <v>10716</v>
      </c>
      <c r="J4122" s="124"/>
      <c r="K4122" s="124"/>
      <c r="L4122" s="124"/>
      <c r="M4122" s="124"/>
      <c r="N4122" s="213">
        <v>0</v>
      </c>
      <c r="O4122" s="213">
        <v>6938.4</v>
      </c>
      <c r="P4122" s="124" t="s">
        <v>1315</v>
      </c>
    </row>
    <row r="4123" spans="1:16" ht="38.25">
      <c r="A4123" s="266">
        <v>526</v>
      </c>
      <c r="B4123" s="124"/>
      <c r="C4123" s="125" t="s">
        <v>846</v>
      </c>
      <c r="D4123" s="119">
        <v>43199</v>
      </c>
      <c r="E4123" s="120" t="s">
        <v>8824</v>
      </c>
      <c r="F4123" s="120" t="s">
        <v>3</v>
      </c>
      <c r="G4123" s="120">
        <v>1612091</v>
      </c>
      <c r="H4123" s="124"/>
      <c r="I4123" s="128" t="s">
        <v>10717</v>
      </c>
      <c r="J4123" s="124"/>
      <c r="K4123" s="124"/>
      <c r="L4123" s="124"/>
      <c r="M4123" s="124"/>
      <c r="N4123" s="213">
        <v>0</v>
      </c>
      <c r="O4123" s="213">
        <v>338</v>
      </c>
      <c r="P4123" s="124" t="s">
        <v>1315</v>
      </c>
    </row>
    <row r="4124" spans="1:16" ht="63.75">
      <c r="A4124" s="266">
        <v>650</v>
      </c>
      <c r="B4124" s="124"/>
      <c r="C4124" s="125" t="s">
        <v>232</v>
      </c>
      <c r="D4124" s="119">
        <v>43200</v>
      </c>
      <c r="E4124" s="120" t="s">
        <v>8825</v>
      </c>
      <c r="F4124" s="120" t="s">
        <v>3</v>
      </c>
      <c r="G4124" s="120">
        <v>1612280</v>
      </c>
      <c r="H4124" s="124"/>
      <c r="I4124" s="128" t="s">
        <v>10718</v>
      </c>
      <c r="J4124" s="124"/>
      <c r="K4124" s="124"/>
      <c r="L4124" s="124"/>
      <c r="M4124" s="124"/>
      <c r="N4124" s="213">
        <v>0</v>
      </c>
      <c r="O4124" s="213">
        <v>140</v>
      </c>
      <c r="P4124" s="124" t="s">
        <v>1315</v>
      </c>
    </row>
    <row r="4125" spans="1:16" ht="63.75">
      <c r="A4125" s="266" t="s">
        <v>619</v>
      </c>
      <c r="B4125" s="124"/>
      <c r="C4125" s="125" t="s">
        <v>713</v>
      </c>
      <c r="D4125" s="119">
        <v>43201</v>
      </c>
      <c r="E4125" s="120" t="s">
        <v>8826</v>
      </c>
      <c r="F4125" s="120" t="s">
        <v>3</v>
      </c>
      <c r="G4125" s="120">
        <v>1613000</v>
      </c>
      <c r="H4125" s="124"/>
      <c r="I4125" s="128" t="s">
        <v>10719</v>
      </c>
      <c r="J4125" s="124"/>
      <c r="K4125" s="124"/>
      <c r="L4125" s="124"/>
      <c r="M4125" s="124"/>
      <c r="N4125" s="213">
        <v>0</v>
      </c>
      <c r="O4125" s="213">
        <v>14331.99</v>
      </c>
      <c r="P4125" s="124" t="s">
        <v>1315</v>
      </c>
    </row>
    <row r="4126" spans="1:16" ht="38.25">
      <c r="A4126" s="266">
        <v>35</v>
      </c>
      <c r="B4126" s="124"/>
      <c r="C4126" s="125" t="s">
        <v>696</v>
      </c>
      <c r="D4126" s="119">
        <v>43217</v>
      </c>
      <c r="E4126" s="120" t="s">
        <v>8827</v>
      </c>
      <c r="F4126" s="120" t="s">
        <v>3</v>
      </c>
      <c r="G4126" s="120">
        <v>1617673</v>
      </c>
      <c r="H4126" s="124"/>
      <c r="I4126" s="128" t="s">
        <v>10720</v>
      </c>
      <c r="J4126" s="124"/>
      <c r="K4126" s="124"/>
      <c r="L4126" s="124"/>
      <c r="M4126" s="124"/>
      <c r="N4126" s="213">
        <v>0</v>
      </c>
      <c r="O4126" s="213">
        <v>535.5</v>
      </c>
      <c r="P4126" s="124" t="s">
        <v>1315</v>
      </c>
    </row>
    <row r="4127" spans="1:16" ht="51">
      <c r="A4127" s="266">
        <v>46</v>
      </c>
      <c r="B4127" s="124"/>
      <c r="C4127" s="125" t="s">
        <v>698</v>
      </c>
      <c r="D4127" s="119">
        <v>43200</v>
      </c>
      <c r="E4127" s="120" t="s">
        <v>8828</v>
      </c>
      <c r="F4127" s="120" t="s">
        <v>3</v>
      </c>
      <c r="G4127" s="120">
        <v>1612353</v>
      </c>
      <c r="H4127" s="124"/>
      <c r="I4127" s="128" t="s">
        <v>10721</v>
      </c>
      <c r="J4127" s="124"/>
      <c r="K4127" s="124"/>
      <c r="L4127" s="124"/>
      <c r="M4127" s="124"/>
      <c r="N4127" s="213">
        <v>0</v>
      </c>
      <c r="O4127" s="213">
        <v>262</v>
      </c>
      <c r="P4127" s="124" t="s">
        <v>1315</v>
      </c>
    </row>
    <row r="4128" spans="1:16" ht="38.25">
      <c r="A4128" s="266">
        <v>35</v>
      </c>
      <c r="B4128" s="124"/>
      <c r="C4128" s="125" t="s">
        <v>696</v>
      </c>
      <c r="D4128" s="119">
        <v>43195</v>
      </c>
      <c r="E4128" s="120" t="s">
        <v>8829</v>
      </c>
      <c r="F4128" s="120" t="s">
        <v>3</v>
      </c>
      <c r="G4128" s="120">
        <v>1611230</v>
      </c>
      <c r="H4128" s="124"/>
      <c r="I4128" s="128" t="s">
        <v>10722</v>
      </c>
      <c r="J4128" s="124"/>
      <c r="K4128" s="124"/>
      <c r="L4128" s="124"/>
      <c r="M4128" s="124"/>
      <c r="N4128" s="213">
        <v>0</v>
      </c>
      <c r="O4128" s="213">
        <v>257.02999999999997</v>
      </c>
      <c r="P4128" s="124" t="s">
        <v>1315</v>
      </c>
    </row>
    <row r="4129" spans="1:16" ht="38.25">
      <c r="A4129" s="266">
        <v>155</v>
      </c>
      <c r="B4129" s="124"/>
      <c r="C4129" s="125" t="s">
        <v>744</v>
      </c>
      <c r="D4129" s="119">
        <v>43200</v>
      </c>
      <c r="E4129" s="120" t="s">
        <v>8830</v>
      </c>
      <c r="F4129" s="120" t="s">
        <v>3</v>
      </c>
      <c r="G4129" s="120">
        <v>1612248</v>
      </c>
      <c r="H4129" s="124"/>
      <c r="I4129" s="128" t="s">
        <v>10723</v>
      </c>
      <c r="J4129" s="124"/>
      <c r="K4129" s="124"/>
      <c r="L4129" s="124"/>
      <c r="M4129" s="124"/>
      <c r="N4129" s="213">
        <v>0</v>
      </c>
      <c r="O4129" s="213">
        <v>1094</v>
      </c>
      <c r="P4129" s="124" t="s">
        <v>1315</v>
      </c>
    </row>
    <row r="4130" spans="1:16" ht="51">
      <c r="A4130" s="266">
        <v>132</v>
      </c>
      <c r="B4130" s="124"/>
      <c r="C4130" s="125" t="s">
        <v>728</v>
      </c>
      <c r="D4130" s="119">
        <v>43200</v>
      </c>
      <c r="E4130" s="120" t="s">
        <v>8831</v>
      </c>
      <c r="F4130" s="120" t="s">
        <v>3</v>
      </c>
      <c r="G4130" s="120">
        <v>1612254</v>
      </c>
      <c r="H4130" s="124"/>
      <c r="I4130" s="128" t="s">
        <v>6650</v>
      </c>
      <c r="J4130" s="124"/>
      <c r="K4130" s="124"/>
      <c r="L4130" s="124"/>
      <c r="M4130" s="124"/>
      <c r="N4130" s="213">
        <v>0</v>
      </c>
      <c r="O4130" s="213">
        <v>34431.86</v>
      </c>
      <c r="P4130" s="124" t="s">
        <v>1315</v>
      </c>
    </row>
    <row r="4131" spans="1:16" ht="51">
      <c r="A4131" s="266">
        <v>203</v>
      </c>
      <c r="B4131" s="124"/>
      <c r="C4131" s="125" t="s">
        <v>757</v>
      </c>
      <c r="D4131" s="119">
        <v>43200</v>
      </c>
      <c r="E4131" s="120" t="s">
        <v>8832</v>
      </c>
      <c r="F4131" s="120" t="s">
        <v>3</v>
      </c>
      <c r="G4131" s="120">
        <v>1612257</v>
      </c>
      <c r="H4131" s="124"/>
      <c r="I4131" s="128" t="s">
        <v>10724</v>
      </c>
      <c r="J4131" s="124"/>
      <c r="K4131" s="124"/>
      <c r="L4131" s="124"/>
      <c r="M4131" s="124"/>
      <c r="N4131" s="213">
        <v>0</v>
      </c>
      <c r="O4131" s="213">
        <v>161.38</v>
      </c>
      <c r="P4131" s="124" t="s">
        <v>1315</v>
      </c>
    </row>
    <row r="4132" spans="1:16" ht="51">
      <c r="A4132" s="266">
        <v>203</v>
      </c>
      <c r="B4132" s="124"/>
      <c r="C4132" s="125" t="s">
        <v>757</v>
      </c>
      <c r="D4132" s="119">
        <v>43200</v>
      </c>
      <c r="E4132" s="120" t="s">
        <v>8833</v>
      </c>
      <c r="F4132" s="120" t="s">
        <v>3</v>
      </c>
      <c r="G4132" s="120">
        <v>1612259</v>
      </c>
      <c r="H4132" s="124"/>
      <c r="I4132" s="128" t="s">
        <v>10724</v>
      </c>
      <c r="J4132" s="124"/>
      <c r="K4132" s="124"/>
      <c r="L4132" s="124"/>
      <c r="M4132" s="124"/>
      <c r="N4132" s="213">
        <v>0</v>
      </c>
      <c r="O4132" s="213">
        <v>93.35</v>
      </c>
      <c r="P4132" s="124" t="s">
        <v>1315</v>
      </c>
    </row>
    <row r="4133" spans="1:16" ht="38.25">
      <c r="A4133" s="266">
        <v>35</v>
      </c>
      <c r="B4133" s="124"/>
      <c r="C4133" s="125" t="s">
        <v>696</v>
      </c>
      <c r="D4133" s="119">
        <v>43200</v>
      </c>
      <c r="E4133" s="120" t="s">
        <v>8834</v>
      </c>
      <c r="F4133" s="120" t="s">
        <v>3</v>
      </c>
      <c r="G4133" s="120">
        <v>1612538</v>
      </c>
      <c r="H4133" s="124"/>
      <c r="I4133" s="128" t="s">
        <v>10722</v>
      </c>
      <c r="J4133" s="124"/>
      <c r="K4133" s="124"/>
      <c r="L4133" s="124"/>
      <c r="M4133" s="124"/>
      <c r="N4133" s="213">
        <v>0</v>
      </c>
      <c r="O4133" s="213">
        <v>257.02999999999997</v>
      </c>
      <c r="P4133" s="124" t="s">
        <v>1315</v>
      </c>
    </row>
    <row r="4134" spans="1:16" ht="51">
      <c r="A4134" s="266" t="s">
        <v>619</v>
      </c>
      <c r="B4134" s="124"/>
      <c r="C4134" s="125" t="s">
        <v>713</v>
      </c>
      <c r="D4134" s="119">
        <v>43201</v>
      </c>
      <c r="E4134" s="120" t="s">
        <v>8835</v>
      </c>
      <c r="F4134" s="120" t="s">
        <v>3</v>
      </c>
      <c r="G4134" s="120">
        <v>1612824</v>
      </c>
      <c r="H4134" s="124"/>
      <c r="I4134" s="128" t="s">
        <v>10725</v>
      </c>
      <c r="J4134" s="124"/>
      <c r="K4134" s="124"/>
      <c r="L4134" s="124"/>
      <c r="M4134" s="124"/>
      <c r="N4134" s="213">
        <v>0</v>
      </c>
      <c r="O4134" s="213">
        <v>894.03</v>
      </c>
      <c r="P4134" s="124" t="s">
        <v>1315</v>
      </c>
    </row>
    <row r="4135" spans="1:16" ht="51">
      <c r="A4135" s="266" t="s">
        <v>619</v>
      </c>
      <c r="B4135" s="124"/>
      <c r="C4135" s="125" t="s">
        <v>713</v>
      </c>
      <c r="D4135" s="119">
        <v>43214</v>
      </c>
      <c r="E4135" s="120" t="s">
        <v>8836</v>
      </c>
      <c r="F4135" s="120" t="s">
        <v>3</v>
      </c>
      <c r="G4135" s="120">
        <v>1616639</v>
      </c>
      <c r="H4135" s="124"/>
      <c r="I4135" s="128" t="s">
        <v>10726</v>
      </c>
      <c r="J4135" s="124"/>
      <c r="K4135" s="124"/>
      <c r="L4135" s="124"/>
      <c r="M4135" s="124"/>
      <c r="N4135" s="213">
        <v>0</v>
      </c>
      <c r="O4135" s="213">
        <v>140</v>
      </c>
      <c r="P4135" s="124" t="s">
        <v>1315</v>
      </c>
    </row>
    <row r="4136" spans="1:16" ht="51">
      <c r="A4136" s="266" t="s">
        <v>619</v>
      </c>
      <c r="B4136" s="124"/>
      <c r="C4136" s="125" t="s">
        <v>713</v>
      </c>
      <c r="D4136" s="119">
        <v>43192</v>
      </c>
      <c r="E4136" s="120" t="s">
        <v>8837</v>
      </c>
      <c r="F4136" s="120" t="s">
        <v>3</v>
      </c>
      <c r="G4136" s="120">
        <v>1609940</v>
      </c>
      <c r="H4136" s="124"/>
      <c r="I4136" s="128" t="s">
        <v>10727</v>
      </c>
      <c r="J4136" s="124"/>
      <c r="K4136" s="124"/>
      <c r="L4136" s="124"/>
      <c r="M4136" s="124"/>
      <c r="N4136" s="213">
        <v>0</v>
      </c>
      <c r="O4136" s="213">
        <v>40</v>
      </c>
      <c r="P4136" s="124" t="s">
        <v>1315</v>
      </c>
    </row>
    <row r="4137" spans="1:16" ht="38.25">
      <c r="A4137" s="266">
        <v>526</v>
      </c>
      <c r="B4137" s="124"/>
      <c r="C4137" s="125" t="s">
        <v>846</v>
      </c>
      <c r="D4137" s="119">
        <v>43200</v>
      </c>
      <c r="E4137" s="120" t="s">
        <v>8838</v>
      </c>
      <c r="F4137" s="120" t="s">
        <v>3</v>
      </c>
      <c r="G4137" s="120">
        <v>1612309</v>
      </c>
      <c r="H4137" s="124"/>
      <c r="I4137" s="128" t="s">
        <v>10728</v>
      </c>
      <c r="J4137" s="124"/>
      <c r="K4137" s="124"/>
      <c r="L4137" s="124"/>
      <c r="M4137" s="124"/>
      <c r="N4137" s="213">
        <v>0</v>
      </c>
      <c r="O4137" s="213">
        <v>293</v>
      </c>
      <c r="P4137" s="124" t="s">
        <v>1315</v>
      </c>
    </row>
    <row r="4138" spans="1:16" ht="51">
      <c r="A4138" s="266">
        <v>155</v>
      </c>
      <c r="B4138" s="124"/>
      <c r="C4138" s="125" t="s">
        <v>744</v>
      </c>
      <c r="D4138" s="119">
        <v>43200</v>
      </c>
      <c r="E4138" s="120" t="s">
        <v>8839</v>
      </c>
      <c r="F4138" s="120" t="s">
        <v>3</v>
      </c>
      <c r="G4138" s="120">
        <v>1612331</v>
      </c>
      <c r="H4138" s="124"/>
      <c r="I4138" s="128" t="s">
        <v>10729</v>
      </c>
      <c r="J4138" s="124"/>
      <c r="K4138" s="124"/>
      <c r="L4138" s="124"/>
      <c r="M4138" s="124"/>
      <c r="N4138" s="213">
        <v>0</v>
      </c>
      <c r="O4138" s="213">
        <v>77</v>
      </c>
      <c r="P4138" s="124" t="s">
        <v>1315</v>
      </c>
    </row>
    <row r="4139" spans="1:16" ht="51">
      <c r="A4139" s="266" t="s">
        <v>619</v>
      </c>
      <c r="B4139" s="124"/>
      <c r="C4139" s="125" t="s">
        <v>713</v>
      </c>
      <c r="D4139" s="119">
        <v>43200</v>
      </c>
      <c r="E4139" s="120" t="s">
        <v>8840</v>
      </c>
      <c r="F4139" s="120" t="s">
        <v>3</v>
      </c>
      <c r="G4139" s="120">
        <v>1612482</v>
      </c>
      <c r="H4139" s="124"/>
      <c r="I4139" s="128" t="s">
        <v>5780</v>
      </c>
      <c r="J4139" s="124"/>
      <c r="K4139" s="124"/>
      <c r="L4139" s="124"/>
      <c r="M4139" s="124"/>
      <c r="N4139" s="213">
        <v>0</v>
      </c>
      <c r="O4139" s="213">
        <v>6894.1</v>
      </c>
      <c r="P4139" s="124" t="s">
        <v>1315</v>
      </c>
    </row>
    <row r="4140" spans="1:16" ht="51">
      <c r="A4140" s="266" t="s">
        <v>619</v>
      </c>
      <c r="B4140" s="124"/>
      <c r="C4140" s="125" t="s">
        <v>713</v>
      </c>
      <c r="D4140" s="119">
        <v>43201</v>
      </c>
      <c r="E4140" s="120" t="s">
        <v>8841</v>
      </c>
      <c r="F4140" s="120" t="s">
        <v>3</v>
      </c>
      <c r="G4140" s="120">
        <v>1612955</v>
      </c>
      <c r="H4140" s="124"/>
      <c r="I4140" s="128" t="s">
        <v>10730</v>
      </c>
      <c r="J4140" s="124"/>
      <c r="K4140" s="124"/>
      <c r="L4140" s="124"/>
      <c r="M4140" s="124"/>
      <c r="N4140" s="213">
        <v>0</v>
      </c>
      <c r="O4140" s="213">
        <v>955.33</v>
      </c>
      <c r="P4140" s="124" t="s">
        <v>1315</v>
      </c>
    </row>
    <row r="4141" spans="1:16" ht="51">
      <c r="A4141" s="266">
        <v>526</v>
      </c>
      <c r="B4141" s="124"/>
      <c r="C4141" s="125" t="s">
        <v>846</v>
      </c>
      <c r="D4141" s="119">
        <v>43200</v>
      </c>
      <c r="E4141" s="120" t="s">
        <v>8842</v>
      </c>
      <c r="F4141" s="120" t="s">
        <v>3</v>
      </c>
      <c r="G4141" s="120">
        <v>1612362</v>
      </c>
      <c r="H4141" s="124"/>
      <c r="I4141" s="128" t="s">
        <v>10731</v>
      </c>
      <c r="J4141" s="124"/>
      <c r="K4141" s="124"/>
      <c r="L4141" s="124"/>
      <c r="M4141" s="124"/>
      <c r="N4141" s="213">
        <v>0</v>
      </c>
      <c r="O4141" s="213">
        <v>60</v>
      </c>
      <c r="P4141" s="124" t="s">
        <v>1315</v>
      </c>
    </row>
    <row r="4142" spans="1:16" ht="38.25">
      <c r="A4142" s="266">
        <v>682</v>
      </c>
      <c r="B4142" s="124"/>
      <c r="C4142" s="125" t="s">
        <v>867</v>
      </c>
      <c r="D4142" s="119">
        <v>43200</v>
      </c>
      <c r="E4142" s="120" t="s">
        <v>8843</v>
      </c>
      <c r="F4142" s="120" t="s">
        <v>3</v>
      </c>
      <c r="G4142" s="120">
        <v>1612372</v>
      </c>
      <c r="H4142" s="124"/>
      <c r="I4142" s="128" t="s">
        <v>10732</v>
      </c>
      <c r="J4142" s="124"/>
      <c r="K4142" s="124"/>
      <c r="L4142" s="124"/>
      <c r="M4142" s="124"/>
      <c r="N4142" s="213">
        <v>0</v>
      </c>
      <c r="O4142" s="213">
        <v>476.16</v>
      </c>
      <c r="P4142" s="124" t="s">
        <v>1315</v>
      </c>
    </row>
    <row r="4143" spans="1:16" ht="51">
      <c r="A4143" s="266">
        <v>20</v>
      </c>
      <c r="B4143" s="124"/>
      <c r="C4143" s="125" t="s">
        <v>693</v>
      </c>
      <c r="D4143" s="119">
        <v>43200</v>
      </c>
      <c r="E4143" s="120" t="s">
        <v>8844</v>
      </c>
      <c r="F4143" s="120" t="s">
        <v>3</v>
      </c>
      <c r="G4143" s="120">
        <v>1612383</v>
      </c>
      <c r="H4143" s="124"/>
      <c r="I4143" s="128" t="s">
        <v>10733</v>
      </c>
      <c r="J4143" s="124"/>
      <c r="K4143" s="124"/>
      <c r="L4143" s="124"/>
      <c r="M4143" s="124"/>
      <c r="N4143" s="213">
        <v>0</v>
      </c>
      <c r="O4143" s="213">
        <v>212</v>
      </c>
      <c r="P4143" s="124" t="s">
        <v>1315</v>
      </c>
    </row>
    <row r="4144" spans="1:16" ht="51">
      <c r="A4144" s="266" t="s">
        <v>619</v>
      </c>
      <c r="B4144" s="124"/>
      <c r="C4144" s="125" t="s">
        <v>713</v>
      </c>
      <c r="D4144" s="119">
        <v>43201</v>
      </c>
      <c r="E4144" s="120" t="s">
        <v>8845</v>
      </c>
      <c r="F4144" s="120" t="s">
        <v>3</v>
      </c>
      <c r="G4144" s="120">
        <v>1612953</v>
      </c>
      <c r="H4144" s="124"/>
      <c r="I4144" s="128" t="s">
        <v>10734</v>
      </c>
      <c r="J4144" s="124"/>
      <c r="K4144" s="124"/>
      <c r="L4144" s="124"/>
      <c r="M4144" s="124"/>
      <c r="N4144" s="213">
        <v>0</v>
      </c>
      <c r="O4144" s="213">
        <v>4577.43</v>
      </c>
      <c r="P4144" s="124" t="s">
        <v>1315</v>
      </c>
    </row>
    <row r="4145" spans="1:16" ht="51">
      <c r="A4145" s="266" t="s">
        <v>619</v>
      </c>
      <c r="B4145" s="124"/>
      <c r="C4145" s="125" t="s">
        <v>713</v>
      </c>
      <c r="D4145" s="119">
        <v>43206</v>
      </c>
      <c r="E4145" s="120" t="s">
        <v>8846</v>
      </c>
      <c r="F4145" s="120" t="s">
        <v>3</v>
      </c>
      <c r="G4145" s="120">
        <v>1614165</v>
      </c>
      <c r="H4145" s="124"/>
      <c r="I4145" s="128" t="s">
        <v>10735</v>
      </c>
      <c r="J4145" s="124"/>
      <c r="K4145" s="124"/>
      <c r="L4145" s="124"/>
      <c r="M4145" s="124"/>
      <c r="N4145" s="213">
        <v>0</v>
      </c>
      <c r="O4145" s="213">
        <v>90</v>
      </c>
      <c r="P4145" s="124" t="s">
        <v>1315</v>
      </c>
    </row>
    <row r="4146" spans="1:16" ht="38.25">
      <c r="A4146" s="266">
        <v>20</v>
      </c>
      <c r="B4146" s="124"/>
      <c r="C4146" s="125" t="s">
        <v>693</v>
      </c>
      <c r="D4146" s="119">
        <v>43207</v>
      </c>
      <c r="E4146" s="120" t="s">
        <v>8847</v>
      </c>
      <c r="F4146" s="120" t="s">
        <v>3</v>
      </c>
      <c r="G4146" s="120">
        <v>1614558</v>
      </c>
      <c r="H4146" s="124"/>
      <c r="I4146" s="128" t="s">
        <v>10736</v>
      </c>
      <c r="J4146" s="124"/>
      <c r="K4146" s="124"/>
      <c r="L4146" s="124"/>
      <c r="M4146" s="124"/>
      <c r="N4146" s="213">
        <v>0</v>
      </c>
      <c r="O4146" s="213">
        <v>8</v>
      </c>
      <c r="P4146" s="124" t="s">
        <v>1315</v>
      </c>
    </row>
    <row r="4147" spans="1:16" ht="51">
      <c r="A4147" s="266" t="s">
        <v>619</v>
      </c>
      <c r="B4147" s="124"/>
      <c r="C4147" s="125" t="s">
        <v>713</v>
      </c>
      <c r="D4147" s="119">
        <v>43214</v>
      </c>
      <c r="E4147" s="120" t="s">
        <v>8848</v>
      </c>
      <c r="F4147" s="120" t="s">
        <v>3</v>
      </c>
      <c r="G4147" s="120">
        <v>1616517</v>
      </c>
      <c r="H4147" s="124"/>
      <c r="I4147" s="128" t="s">
        <v>10737</v>
      </c>
      <c r="J4147" s="124"/>
      <c r="K4147" s="124"/>
      <c r="L4147" s="124"/>
      <c r="M4147" s="124"/>
      <c r="N4147" s="213">
        <v>0</v>
      </c>
      <c r="O4147" s="213">
        <v>1064</v>
      </c>
      <c r="P4147" s="124" t="s">
        <v>1315</v>
      </c>
    </row>
    <row r="4148" spans="1:16" ht="51">
      <c r="A4148" s="266" t="s">
        <v>619</v>
      </c>
      <c r="B4148" s="124"/>
      <c r="C4148" s="125" t="s">
        <v>713</v>
      </c>
      <c r="D4148" s="119">
        <v>43217</v>
      </c>
      <c r="E4148" s="120" t="s">
        <v>8849</v>
      </c>
      <c r="F4148" s="120" t="s">
        <v>3</v>
      </c>
      <c r="G4148" s="120">
        <v>1617804</v>
      </c>
      <c r="H4148" s="124"/>
      <c r="I4148" s="128" t="s">
        <v>10738</v>
      </c>
      <c r="J4148" s="124"/>
      <c r="K4148" s="124"/>
      <c r="L4148" s="124"/>
      <c r="M4148" s="124"/>
      <c r="N4148" s="213">
        <v>0</v>
      </c>
      <c r="O4148" s="213">
        <v>2669.68</v>
      </c>
      <c r="P4148" s="124" t="s">
        <v>1315</v>
      </c>
    </row>
    <row r="4149" spans="1:16" ht="63.75">
      <c r="A4149" s="266" t="s">
        <v>619</v>
      </c>
      <c r="B4149" s="124"/>
      <c r="C4149" s="125" t="s">
        <v>713</v>
      </c>
      <c r="D4149" s="119">
        <v>43201</v>
      </c>
      <c r="E4149" s="120" t="s">
        <v>8850</v>
      </c>
      <c r="F4149" s="120" t="s">
        <v>3</v>
      </c>
      <c r="G4149" s="120">
        <v>1612791</v>
      </c>
      <c r="H4149" s="124"/>
      <c r="I4149" s="128" t="s">
        <v>10739</v>
      </c>
      <c r="J4149" s="124"/>
      <c r="K4149" s="124"/>
      <c r="L4149" s="124"/>
      <c r="M4149" s="124"/>
      <c r="N4149" s="213">
        <v>0</v>
      </c>
      <c r="O4149" s="213">
        <v>1763.1</v>
      </c>
      <c r="P4149" s="124" t="s">
        <v>1315</v>
      </c>
    </row>
    <row r="4150" spans="1:16" ht="63.75">
      <c r="A4150" s="266" t="s">
        <v>619</v>
      </c>
      <c r="B4150" s="124"/>
      <c r="C4150" s="125" t="s">
        <v>713</v>
      </c>
      <c r="D4150" s="119">
        <v>43201</v>
      </c>
      <c r="E4150" s="120" t="s">
        <v>8851</v>
      </c>
      <c r="F4150" s="120" t="s">
        <v>3</v>
      </c>
      <c r="G4150" s="120">
        <v>1612788</v>
      </c>
      <c r="H4150" s="124"/>
      <c r="I4150" s="128" t="s">
        <v>10740</v>
      </c>
      <c r="J4150" s="124"/>
      <c r="K4150" s="124"/>
      <c r="L4150" s="124"/>
      <c r="M4150" s="124"/>
      <c r="N4150" s="213">
        <v>0</v>
      </c>
      <c r="O4150" s="213">
        <v>6562.7</v>
      </c>
      <c r="P4150" s="124" t="s">
        <v>1315</v>
      </c>
    </row>
    <row r="4151" spans="1:16" ht="51">
      <c r="A4151" s="266">
        <v>514</v>
      </c>
      <c r="B4151" s="124"/>
      <c r="C4151" s="125" t="s">
        <v>841</v>
      </c>
      <c r="D4151" s="119">
        <v>43208</v>
      </c>
      <c r="E4151" s="120" t="s">
        <v>8852</v>
      </c>
      <c r="F4151" s="120" t="s">
        <v>3</v>
      </c>
      <c r="G4151" s="120">
        <v>1614946</v>
      </c>
      <c r="H4151" s="124"/>
      <c r="I4151" s="128" t="s">
        <v>10741</v>
      </c>
      <c r="J4151" s="124"/>
      <c r="K4151" s="124"/>
      <c r="L4151" s="124"/>
      <c r="M4151" s="124"/>
      <c r="N4151" s="213">
        <v>0</v>
      </c>
      <c r="O4151" s="213">
        <v>11765.54</v>
      </c>
      <c r="P4151" s="124" t="s">
        <v>1315</v>
      </c>
    </row>
    <row r="4152" spans="1:16" ht="51">
      <c r="A4152" s="266" t="s">
        <v>619</v>
      </c>
      <c r="B4152" s="124"/>
      <c r="C4152" s="125" t="s">
        <v>713</v>
      </c>
      <c r="D4152" s="119">
        <v>43209</v>
      </c>
      <c r="E4152" s="120" t="s">
        <v>8853</v>
      </c>
      <c r="F4152" s="120" t="s">
        <v>3</v>
      </c>
      <c r="G4152" s="120">
        <v>1615224</v>
      </c>
      <c r="H4152" s="124"/>
      <c r="I4152" s="128" t="s">
        <v>10742</v>
      </c>
      <c r="J4152" s="124"/>
      <c r="K4152" s="124"/>
      <c r="L4152" s="124"/>
      <c r="M4152" s="124"/>
      <c r="N4152" s="213">
        <v>0</v>
      </c>
      <c r="O4152" s="213">
        <v>1125.27</v>
      </c>
      <c r="P4152" s="124" t="s">
        <v>1315</v>
      </c>
    </row>
    <row r="4153" spans="1:16" ht="63.75">
      <c r="A4153" s="266">
        <v>197</v>
      </c>
      <c r="B4153" s="124"/>
      <c r="C4153" s="125" t="s">
        <v>754</v>
      </c>
      <c r="D4153" s="119">
        <v>43200</v>
      </c>
      <c r="E4153" s="120" t="s">
        <v>8854</v>
      </c>
      <c r="F4153" s="120" t="s">
        <v>3</v>
      </c>
      <c r="G4153" s="120">
        <v>1612540</v>
      </c>
      <c r="H4153" s="124"/>
      <c r="I4153" s="128" t="s">
        <v>10743</v>
      </c>
      <c r="J4153" s="124"/>
      <c r="K4153" s="124"/>
      <c r="L4153" s="124"/>
      <c r="M4153" s="124"/>
      <c r="N4153" s="213">
        <v>0</v>
      </c>
      <c r="O4153" s="213">
        <v>3897.04</v>
      </c>
      <c r="P4153" s="124" t="s">
        <v>1315</v>
      </c>
    </row>
    <row r="4154" spans="1:16" ht="63.75">
      <c r="A4154" s="266">
        <v>197</v>
      </c>
      <c r="B4154" s="124"/>
      <c r="C4154" s="125" t="s">
        <v>754</v>
      </c>
      <c r="D4154" s="119">
        <v>43200</v>
      </c>
      <c r="E4154" s="120" t="s">
        <v>8855</v>
      </c>
      <c r="F4154" s="120" t="s">
        <v>3</v>
      </c>
      <c r="G4154" s="120">
        <v>1612533</v>
      </c>
      <c r="H4154" s="124"/>
      <c r="I4154" s="128" t="s">
        <v>10744</v>
      </c>
      <c r="J4154" s="124"/>
      <c r="K4154" s="124"/>
      <c r="L4154" s="124"/>
      <c r="M4154" s="124"/>
      <c r="N4154" s="213">
        <v>0</v>
      </c>
      <c r="O4154" s="213">
        <v>3865.88</v>
      </c>
      <c r="P4154" s="124" t="s">
        <v>1315</v>
      </c>
    </row>
    <row r="4155" spans="1:16" ht="51">
      <c r="A4155" s="266">
        <v>197</v>
      </c>
      <c r="B4155" s="124"/>
      <c r="C4155" s="125" t="s">
        <v>754</v>
      </c>
      <c r="D4155" s="119">
        <v>43200</v>
      </c>
      <c r="E4155" s="120" t="s">
        <v>8856</v>
      </c>
      <c r="F4155" s="120" t="s">
        <v>3</v>
      </c>
      <c r="G4155" s="120">
        <v>1612526</v>
      </c>
      <c r="H4155" s="124"/>
      <c r="I4155" s="128" t="s">
        <v>10745</v>
      </c>
      <c r="J4155" s="124"/>
      <c r="K4155" s="124"/>
      <c r="L4155" s="124"/>
      <c r="M4155" s="124"/>
      <c r="N4155" s="213">
        <v>0</v>
      </c>
      <c r="O4155" s="213">
        <v>20233.669999999998</v>
      </c>
      <c r="P4155" s="124" t="s">
        <v>1315</v>
      </c>
    </row>
    <row r="4156" spans="1:16" ht="38.25">
      <c r="A4156" s="266">
        <v>526</v>
      </c>
      <c r="B4156" s="124"/>
      <c r="C4156" s="125" t="s">
        <v>846</v>
      </c>
      <c r="D4156" s="119">
        <v>43200</v>
      </c>
      <c r="E4156" s="120" t="s">
        <v>8857</v>
      </c>
      <c r="F4156" s="120" t="s">
        <v>3</v>
      </c>
      <c r="G4156" s="120">
        <v>1612416</v>
      </c>
      <c r="H4156" s="124"/>
      <c r="I4156" s="128" t="s">
        <v>10746</v>
      </c>
      <c r="J4156" s="124"/>
      <c r="K4156" s="124"/>
      <c r="L4156" s="124"/>
      <c r="M4156" s="124"/>
      <c r="N4156" s="213">
        <v>0</v>
      </c>
      <c r="O4156" s="213">
        <v>293</v>
      </c>
      <c r="P4156" s="124" t="s">
        <v>1315</v>
      </c>
    </row>
    <row r="4157" spans="1:16" ht="51">
      <c r="A4157" s="266">
        <v>224</v>
      </c>
      <c r="B4157" s="124"/>
      <c r="C4157" s="125" t="s">
        <v>120</v>
      </c>
      <c r="D4157" s="119">
        <v>43200</v>
      </c>
      <c r="E4157" s="120" t="s">
        <v>8858</v>
      </c>
      <c r="F4157" s="120" t="s">
        <v>3</v>
      </c>
      <c r="G4157" s="120">
        <v>1612428</v>
      </c>
      <c r="H4157" s="124"/>
      <c r="I4157" s="128" t="s">
        <v>6836</v>
      </c>
      <c r="J4157" s="124"/>
      <c r="K4157" s="124"/>
      <c r="L4157" s="124"/>
      <c r="M4157" s="124"/>
      <c r="N4157" s="213">
        <v>0</v>
      </c>
      <c r="O4157" s="213">
        <v>150</v>
      </c>
      <c r="P4157" s="124" t="s">
        <v>1315</v>
      </c>
    </row>
    <row r="4158" spans="1:16" ht="51">
      <c r="A4158" s="266">
        <v>133</v>
      </c>
      <c r="B4158" s="124"/>
      <c r="C4158" s="125" t="s">
        <v>729</v>
      </c>
      <c r="D4158" s="119">
        <v>43200</v>
      </c>
      <c r="E4158" s="120" t="s">
        <v>8859</v>
      </c>
      <c r="F4158" s="120" t="s">
        <v>3</v>
      </c>
      <c r="G4158" s="120">
        <v>1612459</v>
      </c>
      <c r="H4158" s="124"/>
      <c r="I4158" s="128" t="s">
        <v>10747</v>
      </c>
      <c r="J4158" s="124"/>
      <c r="K4158" s="124"/>
      <c r="L4158" s="124"/>
      <c r="M4158" s="124"/>
      <c r="N4158" s="213">
        <v>0</v>
      </c>
      <c r="O4158" s="213">
        <v>10330</v>
      </c>
      <c r="P4158" s="124" t="s">
        <v>1315</v>
      </c>
    </row>
    <row r="4159" spans="1:16" ht="51">
      <c r="A4159" s="266">
        <v>41</v>
      </c>
      <c r="B4159" s="124"/>
      <c r="C4159" s="125" t="s">
        <v>697</v>
      </c>
      <c r="D4159" s="119">
        <v>43200</v>
      </c>
      <c r="E4159" s="120" t="s">
        <v>8860</v>
      </c>
      <c r="F4159" s="120" t="s">
        <v>3</v>
      </c>
      <c r="G4159" s="120">
        <v>1612463</v>
      </c>
      <c r="H4159" s="124"/>
      <c r="I4159" s="128" t="s">
        <v>10748</v>
      </c>
      <c r="J4159" s="124"/>
      <c r="K4159" s="124"/>
      <c r="L4159" s="124"/>
      <c r="M4159" s="124"/>
      <c r="N4159" s="213">
        <v>0</v>
      </c>
      <c r="O4159" s="213">
        <v>25000</v>
      </c>
      <c r="P4159" s="124" t="s">
        <v>1315</v>
      </c>
    </row>
    <row r="4160" spans="1:16" ht="63.75">
      <c r="A4160" s="266">
        <v>197</v>
      </c>
      <c r="B4160" s="124"/>
      <c r="C4160" s="125" t="s">
        <v>754</v>
      </c>
      <c r="D4160" s="119">
        <v>43200</v>
      </c>
      <c r="E4160" s="120" t="s">
        <v>8861</v>
      </c>
      <c r="F4160" s="120" t="s">
        <v>3</v>
      </c>
      <c r="G4160" s="120">
        <v>1612528</v>
      </c>
      <c r="H4160" s="124"/>
      <c r="I4160" s="128" t="s">
        <v>10749</v>
      </c>
      <c r="J4160" s="124"/>
      <c r="K4160" s="124"/>
      <c r="L4160" s="124"/>
      <c r="M4160" s="124"/>
      <c r="N4160" s="213">
        <v>0</v>
      </c>
      <c r="O4160" s="213">
        <v>2229.1</v>
      </c>
      <c r="P4160" s="124" t="s">
        <v>1315</v>
      </c>
    </row>
    <row r="4161" spans="1:16" ht="63.75">
      <c r="A4161" s="266">
        <v>197</v>
      </c>
      <c r="B4161" s="124"/>
      <c r="C4161" s="125" t="s">
        <v>754</v>
      </c>
      <c r="D4161" s="119">
        <v>43200</v>
      </c>
      <c r="E4161" s="120" t="s">
        <v>8862</v>
      </c>
      <c r="F4161" s="120" t="s">
        <v>3</v>
      </c>
      <c r="G4161" s="120">
        <v>1612531</v>
      </c>
      <c r="H4161" s="124"/>
      <c r="I4161" s="128" t="s">
        <v>10750</v>
      </c>
      <c r="J4161" s="124"/>
      <c r="K4161" s="124"/>
      <c r="L4161" s="124"/>
      <c r="M4161" s="124"/>
      <c r="N4161" s="213">
        <v>0</v>
      </c>
      <c r="O4161" s="213">
        <v>2229.1</v>
      </c>
      <c r="P4161" s="124" t="s">
        <v>1315</v>
      </c>
    </row>
    <row r="4162" spans="1:16" ht="51">
      <c r="A4162" s="266">
        <v>593</v>
      </c>
      <c r="B4162" s="124"/>
      <c r="C4162" s="125" t="s">
        <v>863</v>
      </c>
      <c r="D4162" s="119">
        <v>43200</v>
      </c>
      <c r="E4162" s="120" t="s">
        <v>8863</v>
      </c>
      <c r="F4162" s="120" t="s">
        <v>3</v>
      </c>
      <c r="G4162" s="120">
        <v>1612502</v>
      </c>
      <c r="H4162" s="124"/>
      <c r="I4162" s="128" t="s">
        <v>10751</v>
      </c>
      <c r="J4162" s="124"/>
      <c r="K4162" s="124"/>
      <c r="L4162" s="124"/>
      <c r="M4162" s="124"/>
      <c r="N4162" s="213">
        <v>0</v>
      </c>
      <c r="O4162" s="213">
        <v>3490.4</v>
      </c>
      <c r="P4162" s="124" t="s">
        <v>1315</v>
      </c>
    </row>
    <row r="4163" spans="1:16" ht="51">
      <c r="A4163" s="266">
        <v>593</v>
      </c>
      <c r="B4163" s="124"/>
      <c r="C4163" s="125" t="s">
        <v>863</v>
      </c>
      <c r="D4163" s="119">
        <v>43200</v>
      </c>
      <c r="E4163" s="120" t="s">
        <v>8864</v>
      </c>
      <c r="F4163" s="120" t="s">
        <v>3</v>
      </c>
      <c r="G4163" s="120">
        <v>1612503</v>
      </c>
      <c r="H4163" s="124"/>
      <c r="I4163" s="128" t="s">
        <v>10752</v>
      </c>
      <c r="J4163" s="124"/>
      <c r="K4163" s="124"/>
      <c r="L4163" s="124"/>
      <c r="M4163" s="124"/>
      <c r="N4163" s="213">
        <v>0</v>
      </c>
      <c r="O4163" s="213">
        <v>479.1</v>
      </c>
      <c r="P4163" s="124" t="s">
        <v>1315</v>
      </c>
    </row>
    <row r="4164" spans="1:16" ht="63.75">
      <c r="A4164" s="266">
        <v>197</v>
      </c>
      <c r="B4164" s="124"/>
      <c r="C4164" s="125" t="s">
        <v>754</v>
      </c>
      <c r="D4164" s="119">
        <v>43200</v>
      </c>
      <c r="E4164" s="120" t="s">
        <v>8865</v>
      </c>
      <c r="F4164" s="120" t="s">
        <v>3</v>
      </c>
      <c r="G4164" s="120">
        <v>1612535</v>
      </c>
      <c r="H4164" s="124"/>
      <c r="I4164" s="128" t="s">
        <v>10753</v>
      </c>
      <c r="J4164" s="124"/>
      <c r="K4164" s="124"/>
      <c r="L4164" s="124"/>
      <c r="M4164" s="124"/>
      <c r="N4164" s="213">
        <v>0</v>
      </c>
      <c r="O4164" s="213">
        <v>3865.88</v>
      </c>
      <c r="P4164" s="124" t="s">
        <v>1315</v>
      </c>
    </row>
    <row r="4165" spans="1:16" ht="63.75">
      <c r="A4165" s="266">
        <v>197</v>
      </c>
      <c r="B4165" s="124"/>
      <c r="C4165" s="125" t="s">
        <v>754</v>
      </c>
      <c r="D4165" s="119">
        <v>43200</v>
      </c>
      <c r="E4165" s="120" t="s">
        <v>8866</v>
      </c>
      <c r="F4165" s="120" t="s">
        <v>3</v>
      </c>
      <c r="G4165" s="120">
        <v>1612532</v>
      </c>
      <c r="H4165" s="124"/>
      <c r="I4165" s="128" t="s">
        <v>10754</v>
      </c>
      <c r="J4165" s="124"/>
      <c r="K4165" s="124"/>
      <c r="L4165" s="124"/>
      <c r="M4165" s="124"/>
      <c r="N4165" s="213">
        <v>0</v>
      </c>
      <c r="O4165" s="213">
        <v>9311.09</v>
      </c>
      <c r="P4165" s="124" t="s">
        <v>1315</v>
      </c>
    </row>
    <row r="4166" spans="1:16" ht="63.75">
      <c r="A4166" s="266">
        <v>197</v>
      </c>
      <c r="B4166" s="124"/>
      <c r="C4166" s="125" t="s">
        <v>754</v>
      </c>
      <c r="D4166" s="119">
        <v>43200</v>
      </c>
      <c r="E4166" s="120" t="s">
        <v>8867</v>
      </c>
      <c r="F4166" s="120" t="s">
        <v>3</v>
      </c>
      <c r="G4166" s="120">
        <v>1612537</v>
      </c>
      <c r="H4166" s="124"/>
      <c r="I4166" s="128" t="s">
        <v>10755</v>
      </c>
      <c r="J4166" s="124"/>
      <c r="K4166" s="124"/>
      <c r="L4166" s="124"/>
      <c r="M4166" s="124"/>
      <c r="N4166" s="213">
        <v>0</v>
      </c>
      <c r="O4166" s="213">
        <v>4039.42</v>
      </c>
      <c r="P4166" s="124" t="s">
        <v>1315</v>
      </c>
    </row>
    <row r="4167" spans="1:16" ht="51">
      <c r="A4167" s="266">
        <v>197</v>
      </c>
      <c r="B4167" s="124"/>
      <c r="C4167" s="125" t="s">
        <v>754</v>
      </c>
      <c r="D4167" s="119">
        <v>43200</v>
      </c>
      <c r="E4167" s="120" t="s">
        <v>8868</v>
      </c>
      <c r="F4167" s="120" t="s">
        <v>3</v>
      </c>
      <c r="G4167" s="120">
        <v>1612539</v>
      </c>
      <c r="H4167" s="124"/>
      <c r="I4167" s="128" t="s">
        <v>10756</v>
      </c>
      <c r="J4167" s="124"/>
      <c r="K4167" s="124"/>
      <c r="L4167" s="124"/>
      <c r="M4167" s="124"/>
      <c r="N4167" s="213">
        <v>0</v>
      </c>
      <c r="O4167" s="213">
        <v>3872.74</v>
      </c>
      <c r="P4167" s="124" t="s">
        <v>1315</v>
      </c>
    </row>
    <row r="4168" spans="1:16" ht="63.75">
      <c r="A4168" s="266">
        <v>197</v>
      </c>
      <c r="B4168" s="124"/>
      <c r="C4168" s="125" t="s">
        <v>754</v>
      </c>
      <c r="D4168" s="119">
        <v>43200</v>
      </c>
      <c r="E4168" s="120" t="s">
        <v>8869</v>
      </c>
      <c r="F4168" s="120" t="s">
        <v>3</v>
      </c>
      <c r="G4168" s="120">
        <v>1612519</v>
      </c>
      <c r="H4168" s="124"/>
      <c r="I4168" s="128" t="s">
        <v>10757</v>
      </c>
      <c r="J4168" s="124"/>
      <c r="K4168" s="124"/>
      <c r="L4168" s="124"/>
      <c r="M4168" s="124"/>
      <c r="N4168" s="213">
        <v>0</v>
      </c>
      <c r="O4168" s="213">
        <v>3865.88</v>
      </c>
      <c r="P4168" s="124" t="s">
        <v>1315</v>
      </c>
    </row>
    <row r="4169" spans="1:16" ht="63.75">
      <c r="A4169" s="266">
        <v>197</v>
      </c>
      <c r="B4169" s="124"/>
      <c r="C4169" s="125" t="s">
        <v>754</v>
      </c>
      <c r="D4169" s="119">
        <v>43200</v>
      </c>
      <c r="E4169" s="120" t="s">
        <v>8870</v>
      </c>
      <c r="F4169" s="120" t="s">
        <v>3</v>
      </c>
      <c r="G4169" s="120">
        <v>1612522</v>
      </c>
      <c r="H4169" s="124"/>
      <c r="I4169" s="128" t="s">
        <v>10758</v>
      </c>
      <c r="J4169" s="124"/>
      <c r="K4169" s="124"/>
      <c r="L4169" s="124"/>
      <c r="M4169" s="124"/>
      <c r="N4169" s="213">
        <v>0</v>
      </c>
      <c r="O4169" s="213">
        <v>2229.1</v>
      </c>
      <c r="P4169" s="124" t="s">
        <v>1315</v>
      </c>
    </row>
    <row r="4170" spans="1:16" ht="51">
      <c r="A4170" s="266" t="s">
        <v>619</v>
      </c>
      <c r="B4170" s="124"/>
      <c r="C4170" s="125" t="s">
        <v>713</v>
      </c>
      <c r="D4170" s="119">
        <v>43207</v>
      </c>
      <c r="E4170" s="120" t="s">
        <v>8871</v>
      </c>
      <c r="F4170" s="120" t="s">
        <v>3</v>
      </c>
      <c r="G4170" s="120">
        <v>1614591</v>
      </c>
      <c r="H4170" s="124"/>
      <c r="I4170" s="128" t="s">
        <v>10759</v>
      </c>
      <c r="J4170" s="124"/>
      <c r="K4170" s="124"/>
      <c r="L4170" s="124"/>
      <c r="M4170" s="124"/>
      <c r="N4170" s="213">
        <v>0</v>
      </c>
      <c r="O4170" s="213">
        <v>15000</v>
      </c>
      <c r="P4170" s="124" t="s">
        <v>1315</v>
      </c>
    </row>
    <row r="4171" spans="1:16" ht="51">
      <c r="A4171" s="266" t="s">
        <v>619</v>
      </c>
      <c r="B4171" s="124"/>
      <c r="C4171" s="125" t="s">
        <v>713</v>
      </c>
      <c r="D4171" s="119">
        <v>43200</v>
      </c>
      <c r="E4171" s="120" t="s">
        <v>8872</v>
      </c>
      <c r="F4171" s="120" t="s">
        <v>3</v>
      </c>
      <c r="G4171" s="120">
        <v>1612493</v>
      </c>
      <c r="H4171" s="124"/>
      <c r="I4171" s="128" t="s">
        <v>10760</v>
      </c>
      <c r="J4171" s="124"/>
      <c r="K4171" s="124"/>
      <c r="L4171" s="124"/>
      <c r="M4171" s="124"/>
      <c r="N4171" s="213">
        <v>0</v>
      </c>
      <c r="O4171" s="213">
        <v>8473.15</v>
      </c>
      <c r="P4171" s="124" t="s">
        <v>1315</v>
      </c>
    </row>
    <row r="4172" spans="1:16" ht="63.75">
      <c r="A4172" s="266" t="s">
        <v>619</v>
      </c>
      <c r="B4172" s="124"/>
      <c r="C4172" s="125" t="s">
        <v>713</v>
      </c>
      <c r="D4172" s="119">
        <v>43210</v>
      </c>
      <c r="E4172" s="120" t="s">
        <v>8873</v>
      </c>
      <c r="F4172" s="120" t="s">
        <v>3</v>
      </c>
      <c r="G4172" s="120">
        <v>1615833</v>
      </c>
      <c r="H4172" s="124"/>
      <c r="I4172" s="128" t="s">
        <v>10761</v>
      </c>
      <c r="J4172" s="124"/>
      <c r="K4172" s="124"/>
      <c r="L4172" s="124"/>
      <c r="M4172" s="124"/>
      <c r="N4172" s="213">
        <v>0</v>
      </c>
      <c r="O4172" s="213">
        <v>370</v>
      </c>
      <c r="P4172" s="124" t="s">
        <v>1315</v>
      </c>
    </row>
    <row r="4173" spans="1:16" ht="51">
      <c r="A4173" s="266" t="s">
        <v>619</v>
      </c>
      <c r="B4173" s="124"/>
      <c r="C4173" s="125" t="s">
        <v>713</v>
      </c>
      <c r="D4173" s="119">
        <v>43194</v>
      </c>
      <c r="E4173" s="120" t="s">
        <v>8874</v>
      </c>
      <c r="F4173" s="120" t="s">
        <v>3</v>
      </c>
      <c r="G4173" s="120">
        <v>1610583</v>
      </c>
      <c r="H4173" s="124"/>
      <c r="I4173" s="128" t="s">
        <v>1377</v>
      </c>
      <c r="J4173" s="124"/>
      <c r="K4173" s="124"/>
      <c r="L4173" s="124"/>
      <c r="M4173" s="124"/>
      <c r="N4173" s="213">
        <v>0</v>
      </c>
      <c r="O4173" s="213">
        <v>1713</v>
      </c>
      <c r="P4173" s="124" t="s">
        <v>1315</v>
      </c>
    </row>
    <row r="4174" spans="1:16" ht="51">
      <c r="A4174" s="266" t="s">
        <v>619</v>
      </c>
      <c r="B4174" s="124"/>
      <c r="C4174" s="125" t="s">
        <v>713</v>
      </c>
      <c r="D4174" s="119">
        <v>43192</v>
      </c>
      <c r="E4174" s="120" t="s">
        <v>8875</v>
      </c>
      <c r="F4174" s="120" t="s">
        <v>3</v>
      </c>
      <c r="G4174" s="120">
        <v>1609918</v>
      </c>
      <c r="H4174" s="124"/>
      <c r="I4174" s="128" t="s">
        <v>10762</v>
      </c>
      <c r="J4174" s="124"/>
      <c r="K4174" s="124"/>
      <c r="L4174" s="124"/>
      <c r="M4174" s="124"/>
      <c r="N4174" s="213">
        <v>0</v>
      </c>
      <c r="O4174" s="213">
        <v>7239</v>
      </c>
      <c r="P4174" s="124" t="s">
        <v>1315</v>
      </c>
    </row>
    <row r="4175" spans="1:16" ht="51">
      <c r="A4175" s="266" t="s">
        <v>619</v>
      </c>
      <c r="B4175" s="124"/>
      <c r="C4175" s="125" t="s">
        <v>713</v>
      </c>
      <c r="D4175" s="119">
        <v>43202</v>
      </c>
      <c r="E4175" s="120" t="s">
        <v>8876</v>
      </c>
      <c r="F4175" s="120" t="s">
        <v>3</v>
      </c>
      <c r="G4175" s="120">
        <v>1613326</v>
      </c>
      <c r="H4175" s="124"/>
      <c r="I4175" s="128" t="s">
        <v>10763</v>
      </c>
      <c r="J4175" s="124"/>
      <c r="K4175" s="124"/>
      <c r="L4175" s="124"/>
      <c r="M4175" s="124"/>
      <c r="N4175" s="213">
        <v>0</v>
      </c>
      <c r="O4175" s="213">
        <v>938.4</v>
      </c>
      <c r="P4175" s="124" t="s">
        <v>1315</v>
      </c>
    </row>
    <row r="4176" spans="1:16" ht="51">
      <c r="A4176" s="266" t="s">
        <v>619</v>
      </c>
      <c r="B4176" s="124"/>
      <c r="C4176" s="125" t="s">
        <v>713</v>
      </c>
      <c r="D4176" s="119">
        <v>43195</v>
      </c>
      <c r="E4176" s="120" t="s">
        <v>8877</v>
      </c>
      <c r="F4176" s="120" t="s">
        <v>3</v>
      </c>
      <c r="G4176" s="120">
        <v>1610999</v>
      </c>
      <c r="H4176" s="124"/>
      <c r="I4176" s="128" t="s">
        <v>6260</v>
      </c>
      <c r="J4176" s="124"/>
      <c r="K4176" s="124"/>
      <c r="L4176" s="124"/>
      <c r="M4176" s="124"/>
      <c r="N4176" s="213">
        <v>0</v>
      </c>
      <c r="O4176" s="213">
        <v>6200</v>
      </c>
      <c r="P4176" s="124" t="s">
        <v>1315</v>
      </c>
    </row>
    <row r="4177" spans="1:16" ht="51">
      <c r="A4177" s="266" t="s">
        <v>619</v>
      </c>
      <c r="B4177" s="124"/>
      <c r="C4177" s="125" t="s">
        <v>713</v>
      </c>
      <c r="D4177" s="119">
        <v>43217</v>
      </c>
      <c r="E4177" s="120" t="s">
        <v>8878</v>
      </c>
      <c r="F4177" s="120" t="s">
        <v>3</v>
      </c>
      <c r="G4177" s="120">
        <v>1617799</v>
      </c>
      <c r="H4177" s="124"/>
      <c r="I4177" s="128" t="s">
        <v>10764</v>
      </c>
      <c r="J4177" s="124"/>
      <c r="K4177" s="124"/>
      <c r="L4177" s="124"/>
      <c r="M4177" s="124"/>
      <c r="N4177" s="213">
        <v>0</v>
      </c>
      <c r="O4177" s="213">
        <v>1085.58</v>
      </c>
      <c r="P4177" s="124" t="s">
        <v>1315</v>
      </c>
    </row>
    <row r="4178" spans="1:16" ht="51">
      <c r="A4178" s="266">
        <v>592</v>
      </c>
      <c r="B4178" s="124"/>
      <c r="C4178" s="125" t="s">
        <v>862</v>
      </c>
      <c r="D4178" s="119">
        <v>43200</v>
      </c>
      <c r="E4178" s="120" t="s">
        <v>8879</v>
      </c>
      <c r="F4178" s="120" t="s">
        <v>3</v>
      </c>
      <c r="G4178" s="120">
        <v>1612542</v>
      </c>
      <c r="H4178" s="124"/>
      <c r="I4178" s="128" t="s">
        <v>10765</v>
      </c>
      <c r="J4178" s="124"/>
      <c r="K4178" s="124"/>
      <c r="L4178" s="124"/>
      <c r="M4178" s="124"/>
      <c r="N4178" s="213">
        <v>0</v>
      </c>
      <c r="O4178" s="213">
        <v>348</v>
      </c>
      <c r="P4178" s="124" t="s">
        <v>1315</v>
      </c>
    </row>
    <row r="4179" spans="1:16" ht="63.75">
      <c r="A4179" s="266">
        <v>87</v>
      </c>
      <c r="B4179" s="124"/>
      <c r="C4179" s="125" t="s">
        <v>711</v>
      </c>
      <c r="D4179" s="119">
        <v>43201</v>
      </c>
      <c r="E4179" s="120" t="s">
        <v>8880</v>
      </c>
      <c r="F4179" s="120" t="s">
        <v>3</v>
      </c>
      <c r="G4179" s="120">
        <v>1612689</v>
      </c>
      <c r="H4179" s="124"/>
      <c r="I4179" s="128" t="s">
        <v>10766</v>
      </c>
      <c r="J4179" s="124"/>
      <c r="K4179" s="124"/>
      <c r="L4179" s="124"/>
      <c r="M4179" s="124"/>
      <c r="N4179" s="213">
        <v>0</v>
      </c>
      <c r="O4179" s="213">
        <v>26.03</v>
      </c>
      <c r="P4179" s="124" t="s">
        <v>1315</v>
      </c>
    </row>
    <row r="4180" spans="1:16" ht="63.75">
      <c r="A4180" s="266">
        <v>87</v>
      </c>
      <c r="B4180" s="124"/>
      <c r="C4180" s="125" t="s">
        <v>711</v>
      </c>
      <c r="D4180" s="119">
        <v>43201</v>
      </c>
      <c r="E4180" s="120" t="s">
        <v>8881</v>
      </c>
      <c r="F4180" s="120" t="s">
        <v>3</v>
      </c>
      <c r="G4180" s="120">
        <v>1612691</v>
      </c>
      <c r="H4180" s="124"/>
      <c r="I4180" s="128" t="s">
        <v>10767</v>
      </c>
      <c r="J4180" s="124"/>
      <c r="K4180" s="124"/>
      <c r="L4180" s="124"/>
      <c r="M4180" s="124"/>
      <c r="N4180" s="213">
        <v>0</v>
      </c>
      <c r="O4180" s="213">
        <v>350</v>
      </c>
      <c r="P4180" s="124" t="s">
        <v>1315</v>
      </c>
    </row>
    <row r="4181" spans="1:16" ht="63.75">
      <c r="A4181" s="266">
        <v>15</v>
      </c>
      <c r="B4181" s="124"/>
      <c r="C4181" s="125" t="s">
        <v>691</v>
      </c>
      <c r="D4181" s="119">
        <v>43201</v>
      </c>
      <c r="E4181" s="120" t="s">
        <v>8882</v>
      </c>
      <c r="F4181" s="120" t="s">
        <v>3</v>
      </c>
      <c r="G4181" s="120">
        <v>1612735</v>
      </c>
      <c r="H4181" s="124"/>
      <c r="I4181" s="128" t="s">
        <v>10768</v>
      </c>
      <c r="J4181" s="124"/>
      <c r="K4181" s="124"/>
      <c r="L4181" s="124"/>
      <c r="M4181" s="124"/>
      <c r="N4181" s="213">
        <v>0</v>
      </c>
      <c r="O4181" s="213">
        <v>968.35</v>
      </c>
      <c r="P4181" s="124" t="s">
        <v>1315</v>
      </c>
    </row>
    <row r="4182" spans="1:16" ht="63.75">
      <c r="A4182" s="266">
        <v>15</v>
      </c>
      <c r="B4182" s="124"/>
      <c r="C4182" s="125" t="s">
        <v>691</v>
      </c>
      <c r="D4182" s="119">
        <v>43201</v>
      </c>
      <c r="E4182" s="120" t="s">
        <v>8883</v>
      </c>
      <c r="F4182" s="120" t="s">
        <v>3</v>
      </c>
      <c r="G4182" s="120">
        <v>1612736</v>
      </c>
      <c r="H4182" s="124"/>
      <c r="I4182" s="128" t="s">
        <v>10769</v>
      </c>
      <c r="J4182" s="124"/>
      <c r="K4182" s="124"/>
      <c r="L4182" s="124"/>
      <c r="M4182" s="124"/>
      <c r="N4182" s="213">
        <v>0</v>
      </c>
      <c r="O4182" s="213">
        <v>444926.52</v>
      </c>
      <c r="P4182" s="124" t="s">
        <v>1315</v>
      </c>
    </row>
    <row r="4183" spans="1:16" ht="51">
      <c r="A4183" s="266">
        <v>15</v>
      </c>
      <c r="B4183" s="124"/>
      <c r="C4183" s="125" t="s">
        <v>691</v>
      </c>
      <c r="D4183" s="119">
        <v>43201</v>
      </c>
      <c r="E4183" s="120" t="s">
        <v>8884</v>
      </c>
      <c r="F4183" s="120" t="s">
        <v>3</v>
      </c>
      <c r="G4183" s="120">
        <v>1612741</v>
      </c>
      <c r="H4183" s="124"/>
      <c r="I4183" s="128" t="s">
        <v>10770</v>
      </c>
      <c r="J4183" s="124"/>
      <c r="K4183" s="124"/>
      <c r="L4183" s="124"/>
      <c r="M4183" s="124"/>
      <c r="N4183" s="213">
        <v>0</v>
      </c>
      <c r="O4183" s="213">
        <v>832.07</v>
      </c>
      <c r="P4183" s="124" t="s">
        <v>1315</v>
      </c>
    </row>
    <row r="4184" spans="1:16" ht="63.75">
      <c r="A4184" s="266">
        <v>10</v>
      </c>
      <c r="B4184" s="124"/>
      <c r="C4184" s="125" t="s">
        <v>690</v>
      </c>
      <c r="D4184" s="119">
        <v>43201</v>
      </c>
      <c r="E4184" s="120" t="s">
        <v>8885</v>
      </c>
      <c r="F4184" s="120" t="s">
        <v>3</v>
      </c>
      <c r="G4184" s="120">
        <v>1612742</v>
      </c>
      <c r="H4184" s="124"/>
      <c r="I4184" s="128" t="s">
        <v>10771</v>
      </c>
      <c r="J4184" s="124"/>
      <c r="K4184" s="124"/>
      <c r="L4184" s="124"/>
      <c r="M4184" s="124"/>
      <c r="N4184" s="213">
        <v>0</v>
      </c>
      <c r="O4184" s="213">
        <v>14397.75</v>
      </c>
      <c r="P4184" s="124" t="s">
        <v>1315</v>
      </c>
    </row>
    <row r="4185" spans="1:16" ht="51">
      <c r="A4185" s="266">
        <v>20</v>
      </c>
      <c r="B4185" s="124"/>
      <c r="C4185" s="125" t="s">
        <v>693</v>
      </c>
      <c r="D4185" s="119">
        <v>43201</v>
      </c>
      <c r="E4185" s="120" t="s">
        <v>8886</v>
      </c>
      <c r="F4185" s="120" t="s">
        <v>3</v>
      </c>
      <c r="G4185" s="120">
        <v>1612745</v>
      </c>
      <c r="H4185" s="124"/>
      <c r="I4185" s="128" t="s">
        <v>10772</v>
      </c>
      <c r="J4185" s="124"/>
      <c r="K4185" s="124"/>
      <c r="L4185" s="124"/>
      <c r="M4185" s="124"/>
      <c r="N4185" s="213">
        <v>0</v>
      </c>
      <c r="O4185" s="213">
        <v>16455</v>
      </c>
      <c r="P4185" s="124" t="s">
        <v>1315</v>
      </c>
    </row>
    <row r="4186" spans="1:16" ht="51">
      <c r="A4186" s="266">
        <v>20</v>
      </c>
      <c r="B4186" s="124"/>
      <c r="C4186" s="125" t="s">
        <v>693</v>
      </c>
      <c r="D4186" s="119">
        <v>43201</v>
      </c>
      <c r="E4186" s="120" t="s">
        <v>8887</v>
      </c>
      <c r="F4186" s="120" t="s">
        <v>3</v>
      </c>
      <c r="G4186" s="120">
        <v>1612747</v>
      </c>
      <c r="H4186" s="124"/>
      <c r="I4186" s="128" t="s">
        <v>10773</v>
      </c>
      <c r="J4186" s="124"/>
      <c r="K4186" s="124"/>
      <c r="L4186" s="124"/>
      <c r="M4186" s="124"/>
      <c r="N4186" s="213">
        <v>0</v>
      </c>
      <c r="O4186" s="213">
        <v>115155.18</v>
      </c>
      <c r="P4186" s="124" t="s">
        <v>1315</v>
      </c>
    </row>
    <row r="4187" spans="1:16" ht="51">
      <c r="A4187" s="266">
        <v>20</v>
      </c>
      <c r="B4187" s="124"/>
      <c r="C4187" s="125" t="s">
        <v>693</v>
      </c>
      <c r="D4187" s="119">
        <v>43201</v>
      </c>
      <c r="E4187" s="120" t="s">
        <v>8888</v>
      </c>
      <c r="F4187" s="120" t="s">
        <v>3</v>
      </c>
      <c r="G4187" s="120">
        <v>1612750</v>
      </c>
      <c r="H4187" s="124"/>
      <c r="I4187" s="128" t="s">
        <v>10774</v>
      </c>
      <c r="J4187" s="124"/>
      <c r="K4187" s="124"/>
      <c r="L4187" s="124"/>
      <c r="M4187" s="124"/>
      <c r="N4187" s="213">
        <v>0</v>
      </c>
      <c r="O4187" s="213">
        <v>24031.06</v>
      </c>
      <c r="P4187" s="124" t="s">
        <v>1315</v>
      </c>
    </row>
    <row r="4188" spans="1:16" ht="51">
      <c r="A4188" s="266">
        <v>20</v>
      </c>
      <c r="B4188" s="124"/>
      <c r="C4188" s="125" t="s">
        <v>693</v>
      </c>
      <c r="D4188" s="119">
        <v>43201</v>
      </c>
      <c r="E4188" s="120" t="s">
        <v>8889</v>
      </c>
      <c r="F4188" s="120" t="s">
        <v>3</v>
      </c>
      <c r="G4188" s="120">
        <v>1612752</v>
      </c>
      <c r="H4188" s="124"/>
      <c r="I4188" s="128" t="s">
        <v>10775</v>
      </c>
      <c r="J4188" s="124"/>
      <c r="K4188" s="124"/>
      <c r="L4188" s="124"/>
      <c r="M4188" s="124"/>
      <c r="N4188" s="213">
        <v>0</v>
      </c>
      <c r="O4188" s="213">
        <v>65947.199999999997</v>
      </c>
      <c r="P4188" s="124" t="s">
        <v>1315</v>
      </c>
    </row>
    <row r="4189" spans="1:16" ht="51">
      <c r="A4189" s="266">
        <v>20</v>
      </c>
      <c r="B4189" s="124"/>
      <c r="C4189" s="125" t="s">
        <v>693</v>
      </c>
      <c r="D4189" s="119">
        <v>43201</v>
      </c>
      <c r="E4189" s="120" t="s">
        <v>8890</v>
      </c>
      <c r="F4189" s="120" t="s">
        <v>3</v>
      </c>
      <c r="G4189" s="120">
        <v>1612755</v>
      </c>
      <c r="H4189" s="124"/>
      <c r="I4189" s="128" t="s">
        <v>10776</v>
      </c>
      <c r="J4189" s="124"/>
      <c r="K4189" s="124"/>
      <c r="L4189" s="124"/>
      <c r="M4189" s="124"/>
      <c r="N4189" s="213">
        <v>0</v>
      </c>
      <c r="O4189" s="213">
        <v>31150</v>
      </c>
      <c r="P4189" s="124" t="s">
        <v>1315</v>
      </c>
    </row>
    <row r="4190" spans="1:16" ht="51">
      <c r="A4190" s="266">
        <v>20</v>
      </c>
      <c r="B4190" s="124"/>
      <c r="C4190" s="125" t="s">
        <v>693</v>
      </c>
      <c r="D4190" s="119">
        <v>43201</v>
      </c>
      <c r="E4190" s="120" t="s">
        <v>8891</v>
      </c>
      <c r="F4190" s="120" t="s">
        <v>3</v>
      </c>
      <c r="G4190" s="120">
        <v>1612758</v>
      </c>
      <c r="H4190" s="124"/>
      <c r="I4190" s="128" t="s">
        <v>10777</v>
      </c>
      <c r="J4190" s="124"/>
      <c r="K4190" s="124"/>
      <c r="L4190" s="124"/>
      <c r="M4190" s="124"/>
      <c r="N4190" s="213">
        <v>0</v>
      </c>
      <c r="O4190" s="213">
        <v>101797.86</v>
      </c>
      <c r="P4190" s="124" t="s">
        <v>1315</v>
      </c>
    </row>
    <row r="4191" spans="1:16" ht="51">
      <c r="A4191" s="266">
        <v>20</v>
      </c>
      <c r="B4191" s="124"/>
      <c r="C4191" s="125" t="s">
        <v>693</v>
      </c>
      <c r="D4191" s="119">
        <v>43201</v>
      </c>
      <c r="E4191" s="120" t="s">
        <v>8892</v>
      </c>
      <c r="F4191" s="120" t="s">
        <v>3</v>
      </c>
      <c r="G4191" s="120">
        <v>1612761</v>
      </c>
      <c r="H4191" s="124"/>
      <c r="I4191" s="128" t="s">
        <v>10778</v>
      </c>
      <c r="J4191" s="124"/>
      <c r="K4191" s="124"/>
      <c r="L4191" s="124"/>
      <c r="M4191" s="124"/>
      <c r="N4191" s="213">
        <v>0</v>
      </c>
      <c r="O4191" s="213">
        <v>17633.09</v>
      </c>
      <c r="P4191" s="124" t="s">
        <v>1315</v>
      </c>
    </row>
    <row r="4192" spans="1:16" ht="51">
      <c r="A4192" s="266">
        <v>20</v>
      </c>
      <c r="B4192" s="124"/>
      <c r="C4192" s="125" t="s">
        <v>693</v>
      </c>
      <c r="D4192" s="119">
        <v>43201</v>
      </c>
      <c r="E4192" s="120" t="s">
        <v>8893</v>
      </c>
      <c r="F4192" s="120" t="s">
        <v>3</v>
      </c>
      <c r="G4192" s="120">
        <v>1612765</v>
      </c>
      <c r="H4192" s="124"/>
      <c r="I4192" s="128" t="s">
        <v>10779</v>
      </c>
      <c r="J4192" s="124"/>
      <c r="K4192" s="124"/>
      <c r="L4192" s="124"/>
      <c r="M4192" s="124"/>
      <c r="N4192" s="213">
        <v>0</v>
      </c>
      <c r="O4192" s="213">
        <v>371</v>
      </c>
      <c r="P4192" s="124" t="s">
        <v>1315</v>
      </c>
    </row>
    <row r="4193" spans="1:16" ht="63.75">
      <c r="A4193" s="266">
        <v>20</v>
      </c>
      <c r="B4193" s="124"/>
      <c r="C4193" s="125" t="s">
        <v>693</v>
      </c>
      <c r="D4193" s="119">
        <v>43201</v>
      </c>
      <c r="E4193" s="120" t="s">
        <v>8894</v>
      </c>
      <c r="F4193" s="120" t="s">
        <v>3</v>
      </c>
      <c r="G4193" s="120">
        <v>1612767</v>
      </c>
      <c r="H4193" s="124"/>
      <c r="I4193" s="128" t="s">
        <v>10780</v>
      </c>
      <c r="J4193" s="124"/>
      <c r="K4193" s="124"/>
      <c r="L4193" s="124"/>
      <c r="M4193" s="124"/>
      <c r="N4193" s="213">
        <v>0</v>
      </c>
      <c r="O4193" s="213">
        <v>847.67</v>
      </c>
      <c r="P4193" s="124" t="s">
        <v>1315</v>
      </c>
    </row>
    <row r="4194" spans="1:16" ht="51">
      <c r="A4194" s="266">
        <v>680</v>
      </c>
      <c r="B4194" s="124"/>
      <c r="C4194" s="125" t="s">
        <v>866</v>
      </c>
      <c r="D4194" s="119">
        <v>43201</v>
      </c>
      <c r="E4194" s="120" t="s">
        <v>8895</v>
      </c>
      <c r="F4194" s="120" t="s">
        <v>3</v>
      </c>
      <c r="G4194" s="120">
        <v>1612769</v>
      </c>
      <c r="H4194" s="124"/>
      <c r="I4194" s="128" t="s">
        <v>10781</v>
      </c>
      <c r="J4194" s="124"/>
      <c r="K4194" s="124"/>
      <c r="L4194" s="124"/>
      <c r="M4194" s="124"/>
      <c r="N4194" s="213">
        <v>0</v>
      </c>
      <c r="O4194" s="213">
        <v>477.4</v>
      </c>
      <c r="P4194" s="124" t="s">
        <v>1315</v>
      </c>
    </row>
    <row r="4195" spans="1:16" ht="51">
      <c r="A4195" s="266">
        <v>680</v>
      </c>
      <c r="B4195" s="124"/>
      <c r="C4195" s="125" t="s">
        <v>866</v>
      </c>
      <c r="D4195" s="119">
        <v>43201</v>
      </c>
      <c r="E4195" s="120" t="s">
        <v>8896</v>
      </c>
      <c r="F4195" s="120" t="s">
        <v>3</v>
      </c>
      <c r="G4195" s="120">
        <v>1612772</v>
      </c>
      <c r="H4195" s="124"/>
      <c r="I4195" s="128" t="s">
        <v>10782</v>
      </c>
      <c r="J4195" s="124"/>
      <c r="K4195" s="124"/>
      <c r="L4195" s="124"/>
      <c r="M4195" s="124"/>
      <c r="N4195" s="213">
        <v>0</v>
      </c>
      <c r="O4195" s="213">
        <v>477.4</v>
      </c>
      <c r="P4195" s="124" t="s">
        <v>1315</v>
      </c>
    </row>
    <row r="4196" spans="1:16" ht="51">
      <c r="A4196" s="266">
        <v>680</v>
      </c>
      <c r="B4196" s="124"/>
      <c r="C4196" s="125" t="s">
        <v>866</v>
      </c>
      <c r="D4196" s="119">
        <v>43201</v>
      </c>
      <c r="E4196" s="120" t="s">
        <v>8897</v>
      </c>
      <c r="F4196" s="120" t="s">
        <v>3</v>
      </c>
      <c r="G4196" s="120">
        <v>1612777</v>
      </c>
      <c r="H4196" s="124"/>
      <c r="I4196" s="128" t="s">
        <v>10783</v>
      </c>
      <c r="J4196" s="124"/>
      <c r="K4196" s="124"/>
      <c r="L4196" s="124"/>
      <c r="M4196" s="124"/>
      <c r="N4196" s="213">
        <v>0</v>
      </c>
      <c r="O4196" s="213">
        <v>322</v>
      </c>
      <c r="P4196" s="124" t="s">
        <v>1315</v>
      </c>
    </row>
    <row r="4197" spans="1:16" ht="51">
      <c r="A4197" s="266">
        <v>342</v>
      </c>
      <c r="B4197" s="124"/>
      <c r="C4197" s="125" t="s">
        <v>816</v>
      </c>
      <c r="D4197" s="119">
        <v>43201</v>
      </c>
      <c r="E4197" s="120" t="s">
        <v>8898</v>
      </c>
      <c r="F4197" s="120" t="s">
        <v>3</v>
      </c>
      <c r="G4197" s="120">
        <v>1612782</v>
      </c>
      <c r="H4197" s="124"/>
      <c r="I4197" s="128" t="s">
        <v>10784</v>
      </c>
      <c r="J4197" s="124"/>
      <c r="K4197" s="124"/>
      <c r="L4197" s="124"/>
      <c r="M4197" s="124"/>
      <c r="N4197" s="213">
        <v>0</v>
      </c>
      <c r="O4197" s="213">
        <v>6399.6</v>
      </c>
      <c r="P4197" s="124" t="s">
        <v>1315</v>
      </c>
    </row>
    <row r="4198" spans="1:16" ht="51">
      <c r="A4198" s="266" t="s">
        <v>619</v>
      </c>
      <c r="B4198" s="124"/>
      <c r="C4198" s="125" t="s">
        <v>713</v>
      </c>
      <c r="D4198" s="119">
        <v>43192</v>
      </c>
      <c r="E4198" s="120" t="s">
        <v>8899</v>
      </c>
      <c r="F4198" s="120" t="s">
        <v>3</v>
      </c>
      <c r="G4198" s="120">
        <v>1609941</v>
      </c>
      <c r="H4198" s="124"/>
      <c r="I4198" s="128" t="s">
        <v>10785</v>
      </c>
      <c r="J4198" s="124"/>
      <c r="K4198" s="124"/>
      <c r="L4198" s="124"/>
      <c r="M4198" s="124"/>
      <c r="N4198" s="213">
        <v>0</v>
      </c>
      <c r="O4198" s="213">
        <v>0.01</v>
      </c>
      <c r="P4198" s="124" t="s">
        <v>1315</v>
      </c>
    </row>
    <row r="4199" spans="1:16" ht="51">
      <c r="A4199" s="266" t="s">
        <v>619</v>
      </c>
      <c r="B4199" s="124"/>
      <c r="C4199" s="125" t="s">
        <v>713</v>
      </c>
      <c r="D4199" s="119">
        <v>43200</v>
      </c>
      <c r="E4199" s="120" t="s">
        <v>8900</v>
      </c>
      <c r="F4199" s="120" t="s">
        <v>3</v>
      </c>
      <c r="G4199" s="120">
        <v>1612393</v>
      </c>
      <c r="H4199" s="124"/>
      <c r="I4199" s="128" t="s">
        <v>10786</v>
      </c>
      <c r="J4199" s="124"/>
      <c r="K4199" s="124"/>
      <c r="L4199" s="124"/>
      <c r="M4199" s="124"/>
      <c r="N4199" s="213">
        <v>0</v>
      </c>
      <c r="O4199" s="213">
        <v>140</v>
      </c>
      <c r="P4199" s="124" t="s">
        <v>1315</v>
      </c>
    </row>
    <row r="4200" spans="1:16" ht="51">
      <c r="A4200" s="266" t="s">
        <v>619</v>
      </c>
      <c r="B4200" s="124"/>
      <c r="C4200" s="125" t="s">
        <v>713</v>
      </c>
      <c r="D4200" s="119">
        <v>43208</v>
      </c>
      <c r="E4200" s="120" t="s">
        <v>8901</v>
      </c>
      <c r="F4200" s="120" t="s">
        <v>3</v>
      </c>
      <c r="G4200" s="120">
        <v>1614921</v>
      </c>
      <c r="H4200" s="124"/>
      <c r="I4200" s="128" t="s">
        <v>10787</v>
      </c>
      <c r="J4200" s="124"/>
      <c r="K4200" s="124"/>
      <c r="L4200" s="124"/>
      <c r="M4200" s="124"/>
      <c r="N4200" s="213">
        <v>0</v>
      </c>
      <c r="O4200" s="213">
        <v>1.88</v>
      </c>
      <c r="P4200" s="124" t="s">
        <v>1315</v>
      </c>
    </row>
    <row r="4201" spans="1:16" ht="51">
      <c r="A4201" s="266">
        <v>290</v>
      </c>
      <c r="B4201" s="124"/>
      <c r="C4201" s="125" t="s">
        <v>793</v>
      </c>
      <c r="D4201" s="119">
        <v>43201</v>
      </c>
      <c r="E4201" s="120" t="s">
        <v>8902</v>
      </c>
      <c r="F4201" s="120" t="s">
        <v>3</v>
      </c>
      <c r="G4201" s="120">
        <v>1612817</v>
      </c>
      <c r="H4201" s="124"/>
      <c r="I4201" s="128" t="s">
        <v>10788</v>
      </c>
      <c r="J4201" s="124"/>
      <c r="K4201" s="124"/>
      <c r="L4201" s="124"/>
      <c r="M4201" s="124"/>
      <c r="N4201" s="213">
        <v>0</v>
      </c>
      <c r="O4201" s="213">
        <v>73576.63</v>
      </c>
      <c r="P4201" s="124" t="s">
        <v>1315</v>
      </c>
    </row>
    <row r="4202" spans="1:16" ht="51">
      <c r="A4202" s="266">
        <v>290</v>
      </c>
      <c r="B4202" s="124"/>
      <c r="C4202" s="125" t="s">
        <v>793</v>
      </c>
      <c r="D4202" s="119">
        <v>43201</v>
      </c>
      <c r="E4202" s="120" t="s">
        <v>8903</v>
      </c>
      <c r="F4202" s="120" t="s">
        <v>3</v>
      </c>
      <c r="G4202" s="120">
        <v>1612818</v>
      </c>
      <c r="H4202" s="124"/>
      <c r="I4202" s="128" t="s">
        <v>10789</v>
      </c>
      <c r="J4202" s="124"/>
      <c r="K4202" s="124"/>
      <c r="L4202" s="124"/>
      <c r="M4202" s="124"/>
      <c r="N4202" s="213">
        <v>0</v>
      </c>
      <c r="O4202" s="213">
        <v>9912.2900000000009</v>
      </c>
      <c r="P4202" s="124" t="s">
        <v>1315</v>
      </c>
    </row>
    <row r="4203" spans="1:16" ht="63.75">
      <c r="A4203" s="266">
        <v>290</v>
      </c>
      <c r="B4203" s="124"/>
      <c r="C4203" s="125" t="s">
        <v>793</v>
      </c>
      <c r="D4203" s="119">
        <v>43201</v>
      </c>
      <c r="E4203" s="120" t="s">
        <v>8904</v>
      </c>
      <c r="F4203" s="120" t="s">
        <v>3</v>
      </c>
      <c r="G4203" s="120">
        <v>1612822</v>
      </c>
      <c r="H4203" s="124"/>
      <c r="I4203" s="128" t="s">
        <v>10790</v>
      </c>
      <c r="J4203" s="124"/>
      <c r="K4203" s="124"/>
      <c r="L4203" s="124"/>
      <c r="M4203" s="124"/>
      <c r="N4203" s="213">
        <v>0</v>
      </c>
      <c r="O4203" s="213">
        <v>510</v>
      </c>
      <c r="P4203" s="124" t="s">
        <v>1315</v>
      </c>
    </row>
    <row r="4204" spans="1:16" ht="63.75">
      <c r="A4204" s="266" t="s">
        <v>619</v>
      </c>
      <c r="B4204" s="124"/>
      <c r="C4204" s="125" t="s">
        <v>713</v>
      </c>
      <c r="D4204" s="119">
        <v>43196</v>
      </c>
      <c r="E4204" s="120" t="s">
        <v>8905</v>
      </c>
      <c r="F4204" s="120" t="s">
        <v>3</v>
      </c>
      <c r="G4204" s="120">
        <v>1611448</v>
      </c>
      <c r="H4204" s="124"/>
      <c r="I4204" s="128" t="s">
        <v>10791</v>
      </c>
      <c r="J4204" s="124"/>
      <c r="K4204" s="124"/>
      <c r="L4204" s="124"/>
      <c r="M4204" s="124"/>
      <c r="N4204" s="213">
        <v>0</v>
      </c>
      <c r="O4204" s="213">
        <v>1722.29</v>
      </c>
      <c r="P4204" s="124" t="s">
        <v>1315</v>
      </c>
    </row>
    <row r="4205" spans="1:16" ht="51">
      <c r="A4205" s="266">
        <v>81</v>
      </c>
      <c r="B4205" s="124"/>
      <c r="C4205" s="125" t="s">
        <v>709</v>
      </c>
      <c r="D4205" s="119">
        <v>43201</v>
      </c>
      <c r="E4205" s="120" t="s">
        <v>8906</v>
      </c>
      <c r="F4205" s="120" t="s">
        <v>3</v>
      </c>
      <c r="G4205" s="120">
        <v>1612692</v>
      </c>
      <c r="H4205" s="124"/>
      <c r="I4205" s="128" t="s">
        <v>10792</v>
      </c>
      <c r="J4205" s="124"/>
      <c r="K4205" s="124"/>
      <c r="L4205" s="124"/>
      <c r="M4205" s="124"/>
      <c r="N4205" s="213">
        <v>0</v>
      </c>
      <c r="O4205" s="213">
        <v>200</v>
      </c>
      <c r="P4205" s="124" t="s">
        <v>1315</v>
      </c>
    </row>
    <row r="4206" spans="1:16" ht="51">
      <c r="A4206" s="266">
        <v>526</v>
      </c>
      <c r="B4206" s="124"/>
      <c r="C4206" s="125" t="s">
        <v>846</v>
      </c>
      <c r="D4206" s="119">
        <v>43201</v>
      </c>
      <c r="E4206" s="120" t="s">
        <v>8907</v>
      </c>
      <c r="F4206" s="120" t="s">
        <v>3</v>
      </c>
      <c r="G4206" s="120">
        <v>1612720</v>
      </c>
      <c r="H4206" s="124"/>
      <c r="I4206" s="128" t="s">
        <v>10793</v>
      </c>
      <c r="J4206" s="124"/>
      <c r="K4206" s="124"/>
      <c r="L4206" s="124"/>
      <c r="M4206" s="124"/>
      <c r="N4206" s="213">
        <v>0</v>
      </c>
      <c r="O4206" s="213">
        <v>338</v>
      </c>
      <c r="P4206" s="124" t="s">
        <v>1315</v>
      </c>
    </row>
    <row r="4207" spans="1:16" ht="51">
      <c r="A4207" s="266">
        <v>212</v>
      </c>
      <c r="B4207" s="124"/>
      <c r="C4207" s="125" t="s">
        <v>761</v>
      </c>
      <c r="D4207" s="119">
        <v>43201</v>
      </c>
      <c r="E4207" s="120" t="s">
        <v>8908</v>
      </c>
      <c r="F4207" s="120" t="s">
        <v>3</v>
      </c>
      <c r="G4207" s="120">
        <v>1612766</v>
      </c>
      <c r="H4207" s="124"/>
      <c r="I4207" s="128" t="s">
        <v>10794</v>
      </c>
      <c r="J4207" s="124"/>
      <c r="K4207" s="124"/>
      <c r="L4207" s="124"/>
      <c r="M4207" s="124"/>
      <c r="N4207" s="213">
        <v>0</v>
      </c>
      <c r="O4207" s="213">
        <v>973</v>
      </c>
      <c r="P4207" s="124" t="s">
        <v>1315</v>
      </c>
    </row>
    <row r="4208" spans="1:16" ht="63.75">
      <c r="A4208" s="266" t="s">
        <v>619</v>
      </c>
      <c r="B4208" s="124"/>
      <c r="C4208" s="125" t="s">
        <v>713</v>
      </c>
      <c r="D4208" s="119">
        <v>43209</v>
      </c>
      <c r="E4208" s="120" t="s">
        <v>8909</v>
      </c>
      <c r="F4208" s="120" t="s">
        <v>3</v>
      </c>
      <c r="G4208" s="120">
        <v>1615391</v>
      </c>
      <c r="H4208" s="124"/>
      <c r="I4208" s="128" t="s">
        <v>10795</v>
      </c>
      <c r="J4208" s="124"/>
      <c r="K4208" s="124"/>
      <c r="L4208" s="124"/>
      <c r="M4208" s="124"/>
      <c r="N4208" s="213">
        <v>0</v>
      </c>
      <c r="O4208" s="213">
        <v>17</v>
      </c>
      <c r="P4208" s="124" t="s">
        <v>1315</v>
      </c>
    </row>
    <row r="4209" spans="1:16" ht="63.75">
      <c r="A4209" s="266" t="s">
        <v>619</v>
      </c>
      <c r="B4209" s="124"/>
      <c r="C4209" s="125" t="s">
        <v>713</v>
      </c>
      <c r="D4209" s="119">
        <v>43209</v>
      </c>
      <c r="E4209" s="120" t="s">
        <v>8910</v>
      </c>
      <c r="F4209" s="120" t="s">
        <v>3</v>
      </c>
      <c r="G4209" s="120">
        <v>1615380</v>
      </c>
      <c r="H4209" s="124"/>
      <c r="I4209" s="128" t="s">
        <v>10796</v>
      </c>
      <c r="J4209" s="124"/>
      <c r="K4209" s="124"/>
      <c r="L4209" s="124"/>
      <c r="M4209" s="124"/>
      <c r="N4209" s="213">
        <v>0</v>
      </c>
      <c r="O4209" s="213">
        <v>217.61</v>
      </c>
      <c r="P4209" s="124" t="s">
        <v>1315</v>
      </c>
    </row>
    <row r="4210" spans="1:16" ht="63.75">
      <c r="A4210" s="266" t="s">
        <v>619</v>
      </c>
      <c r="B4210" s="124"/>
      <c r="C4210" s="125" t="s">
        <v>713</v>
      </c>
      <c r="D4210" s="119">
        <v>43209</v>
      </c>
      <c r="E4210" s="120" t="s">
        <v>8911</v>
      </c>
      <c r="F4210" s="120" t="s">
        <v>3</v>
      </c>
      <c r="G4210" s="120">
        <v>1615377</v>
      </c>
      <c r="H4210" s="124"/>
      <c r="I4210" s="128" t="s">
        <v>10797</v>
      </c>
      <c r="J4210" s="124"/>
      <c r="K4210" s="124"/>
      <c r="L4210" s="124"/>
      <c r="M4210" s="124"/>
      <c r="N4210" s="213">
        <v>0</v>
      </c>
      <c r="O4210" s="213">
        <v>402.35</v>
      </c>
      <c r="P4210" s="124" t="s">
        <v>1315</v>
      </c>
    </row>
    <row r="4211" spans="1:16" ht="63.75">
      <c r="A4211" s="266" t="s">
        <v>619</v>
      </c>
      <c r="B4211" s="124"/>
      <c r="C4211" s="125" t="s">
        <v>713</v>
      </c>
      <c r="D4211" s="119">
        <v>43209</v>
      </c>
      <c r="E4211" s="120" t="s">
        <v>8912</v>
      </c>
      <c r="F4211" s="120" t="s">
        <v>3</v>
      </c>
      <c r="G4211" s="120">
        <v>1615383</v>
      </c>
      <c r="H4211" s="124"/>
      <c r="I4211" s="128" t="s">
        <v>10798</v>
      </c>
      <c r="J4211" s="124"/>
      <c r="K4211" s="124"/>
      <c r="L4211" s="124"/>
      <c r="M4211" s="124"/>
      <c r="N4211" s="213">
        <v>0</v>
      </c>
      <c r="O4211" s="213">
        <v>536.61</v>
      </c>
      <c r="P4211" s="124" t="s">
        <v>1315</v>
      </c>
    </row>
    <row r="4212" spans="1:16" ht="63.75">
      <c r="A4212" s="266" t="s">
        <v>619</v>
      </c>
      <c r="B4212" s="124"/>
      <c r="C4212" s="125" t="s">
        <v>713</v>
      </c>
      <c r="D4212" s="119">
        <v>43209</v>
      </c>
      <c r="E4212" s="120" t="s">
        <v>8913</v>
      </c>
      <c r="F4212" s="120" t="s">
        <v>3</v>
      </c>
      <c r="G4212" s="120">
        <v>1615381</v>
      </c>
      <c r="H4212" s="124"/>
      <c r="I4212" s="128" t="s">
        <v>10799</v>
      </c>
      <c r="J4212" s="124"/>
      <c r="K4212" s="124"/>
      <c r="L4212" s="124"/>
      <c r="M4212" s="124"/>
      <c r="N4212" s="213">
        <v>0</v>
      </c>
      <c r="O4212" s="213">
        <v>1089.5</v>
      </c>
      <c r="P4212" s="124" t="s">
        <v>1315</v>
      </c>
    </row>
    <row r="4213" spans="1:16" ht="63.75">
      <c r="A4213" s="266" t="s">
        <v>619</v>
      </c>
      <c r="B4213" s="124"/>
      <c r="C4213" s="125" t="s">
        <v>713</v>
      </c>
      <c r="D4213" s="119">
        <v>43209</v>
      </c>
      <c r="E4213" s="120" t="s">
        <v>8914</v>
      </c>
      <c r="F4213" s="120" t="s">
        <v>3</v>
      </c>
      <c r="G4213" s="120">
        <v>1615379</v>
      </c>
      <c r="H4213" s="124"/>
      <c r="I4213" s="128" t="s">
        <v>10800</v>
      </c>
      <c r="J4213" s="124"/>
      <c r="K4213" s="124"/>
      <c r="L4213" s="124"/>
      <c r="M4213" s="124"/>
      <c r="N4213" s="213">
        <v>0</v>
      </c>
      <c r="O4213" s="213">
        <v>746</v>
      </c>
      <c r="P4213" s="124" t="s">
        <v>1315</v>
      </c>
    </row>
    <row r="4214" spans="1:16" ht="51">
      <c r="A4214" s="266">
        <v>132</v>
      </c>
      <c r="B4214" s="124"/>
      <c r="C4214" s="125" t="s">
        <v>728</v>
      </c>
      <c r="D4214" s="119">
        <v>43201</v>
      </c>
      <c r="E4214" s="120" t="s">
        <v>8915</v>
      </c>
      <c r="F4214" s="120" t="s">
        <v>3</v>
      </c>
      <c r="G4214" s="120">
        <v>1612816</v>
      </c>
      <c r="H4214" s="124"/>
      <c r="I4214" s="128" t="s">
        <v>10801</v>
      </c>
      <c r="J4214" s="124"/>
      <c r="K4214" s="124"/>
      <c r="L4214" s="124"/>
      <c r="M4214" s="124"/>
      <c r="N4214" s="213">
        <v>0</v>
      </c>
      <c r="O4214" s="213">
        <v>587.49</v>
      </c>
      <c r="P4214" s="124" t="s">
        <v>1315</v>
      </c>
    </row>
    <row r="4215" spans="1:16" ht="63.75">
      <c r="A4215" s="266" t="s">
        <v>619</v>
      </c>
      <c r="B4215" s="124"/>
      <c r="C4215" s="125" t="s">
        <v>713</v>
      </c>
      <c r="D4215" s="119">
        <v>43209</v>
      </c>
      <c r="E4215" s="120" t="s">
        <v>8916</v>
      </c>
      <c r="F4215" s="120" t="s">
        <v>3</v>
      </c>
      <c r="G4215" s="120">
        <v>1615387</v>
      </c>
      <c r="H4215" s="124"/>
      <c r="I4215" s="128" t="s">
        <v>10802</v>
      </c>
      <c r="J4215" s="124"/>
      <c r="K4215" s="124"/>
      <c r="L4215" s="124"/>
      <c r="M4215" s="124"/>
      <c r="N4215" s="213">
        <v>0</v>
      </c>
      <c r="O4215" s="213">
        <v>99</v>
      </c>
      <c r="P4215" s="124" t="s">
        <v>1315</v>
      </c>
    </row>
    <row r="4216" spans="1:16" ht="51">
      <c r="A4216" s="266" t="s">
        <v>619</v>
      </c>
      <c r="B4216" s="124"/>
      <c r="C4216" s="125" t="s">
        <v>713</v>
      </c>
      <c r="D4216" s="119">
        <v>43201</v>
      </c>
      <c r="E4216" s="120" t="s">
        <v>8917</v>
      </c>
      <c r="F4216" s="120" t="s">
        <v>3</v>
      </c>
      <c r="G4216" s="120">
        <v>1612780</v>
      </c>
      <c r="H4216" s="124"/>
      <c r="I4216" s="128" t="s">
        <v>10803</v>
      </c>
      <c r="J4216" s="124"/>
      <c r="K4216" s="124"/>
      <c r="L4216" s="124"/>
      <c r="M4216" s="124"/>
      <c r="N4216" s="213">
        <v>0</v>
      </c>
      <c r="O4216" s="213">
        <v>20000</v>
      </c>
      <c r="P4216" s="124" t="s">
        <v>1315</v>
      </c>
    </row>
    <row r="4217" spans="1:16" ht="51">
      <c r="A4217" s="266">
        <v>86</v>
      </c>
      <c r="B4217" s="124"/>
      <c r="C4217" s="125" t="s">
        <v>710</v>
      </c>
      <c r="D4217" s="119">
        <v>43201</v>
      </c>
      <c r="E4217" s="120" t="s">
        <v>8918</v>
      </c>
      <c r="F4217" s="120" t="s">
        <v>3</v>
      </c>
      <c r="G4217" s="120">
        <v>1612834</v>
      </c>
      <c r="H4217" s="124"/>
      <c r="I4217" s="128" t="s">
        <v>10804</v>
      </c>
      <c r="J4217" s="124"/>
      <c r="K4217" s="124"/>
      <c r="L4217" s="124"/>
      <c r="M4217" s="124"/>
      <c r="N4217" s="213">
        <v>0</v>
      </c>
      <c r="O4217" s="213">
        <v>9880</v>
      </c>
      <c r="P4217" s="124" t="s">
        <v>1315</v>
      </c>
    </row>
    <row r="4218" spans="1:16" ht="51">
      <c r="A4218" s="266">
        <v>86</v>
      </c>
      <c r="B4218" s="124"/>
      <c r="C4218" s="125" t="s">
        <v>710</v>
      </c>
      <c r="D4218" s="119">
        <v>43201</v>
      </c>
      <c r="E4218" s="120" t="s">
        <v>8919</v>
      </c>
      <c r="F4218" s="120" t="s">
        <v>3</v>
      </c>
      <c r="G4218" s="120">
        <v>1612835</v>
      </c>
      <c r="H4218" s="124"/>
      <c r="I4218" s="128" t="s">
        <v>10805</v>
      </c>
      <c r="J4218" s="124"/>
      <c r="K4218" s="124"/>
      <c r="L4218" s="124"/>
      <c r="M4218" s="124"/>
      <c r="N4218" s="213">
        <v>0</v>
      </c>
      <c r="O4218" s="213">
        <v>800</v>
      </c>
      <c r="P4218" s="124" t="s">
        <v>1315</v>
      </c>
    </row>
    <row r="4219" spans="1:16" ht="51">
      <c r="A4219" s="266">
        <v>526</v>
      </c>
      <c r="B4219" s="124"/>
      <c r="C4219" s="125" t="s">
        <v>846</v>
      </c>
      <c r="D4219" s="119">
        <v>43201</v>
      </c>
      <c r="E4219" s="120" t="s">
        <v>8920</v>
      </c>
      <c r="F4219" s="120" t="s">
        <v>3</v>
      </c>
      <c r="G4219" s="120">
        <v>1612854</v>
      </c>
      <c r="H4219" s="124"/>
      <c r="I4219" s="128" t="s">
        <v>10806</v>
      </c>
      <c r="J4219" s="124"/>
      <c r="K4219" s="124"/>
      <c r="L4219" s="124"/>
      <c r="M4219" s="124"/>
      <c r="N4219" s="213">
        <v>0</v>
      </c>
      <c r="O4219" s="213">
        <v>338</v>
      </c>
      <c r="P4219" s="124" t="s">
        <v>1315</v>
      </c>
    </row>
    <row r="4220" spans="1:16" ht="38.25">
      <c r="A4220" s="266">
        <v>526</v>
      </c>
      <c r="B4220" s="124"/>
      <c r="C4220" s="125" t="s">
        <v>846</v>
      </c>
      <c r="D4220" s="119">
        <v>43201</v>
      </c>
      <c r="E4220" s="120" t="s">
        <v>8921</v>
      </c>
      <c r="F4220" s="120" t="s">
        <v>3</v>
      </c>
      <c r="G4220" s="120">
        <v>1612855</v>
      </c>
      <c r="H4220" s="124"/>
      <c r="I4220" s="128" t="s">
        <v>10807</v>
      </c>
      <c r="J4220" s="124"/>
      <c r="K4220" s="124"/>
      <c r="L4220" s="124"/>
      <c r="M4220" s="124"/>
      <c r="N4220" s="213">
        <v>0</v>
      </c>
      <c r="O4220" s="213">
        <v>338</v>
      </c>
      <c r="P4220" s="124" t="s">
        <v>1315</v>
      </c>
    </row>
    <row r="4221" spans="1:16" ht="38.25">
      <c r="A4221" s="266">
        <v>526</v>
      </c>
      <c r="B4221" s="124"/>
      <c r="C4221" s="125" t="s">
        <v>846</v>
      </c>
      <c r="D4221" s="119">
        <v>43201</v>
      </c>
      <c r="E4221" s="120" t="s">
        <v>8922</v>
      </c>
      <c r="F4221" s="120" t="s">
        <v>3</v>
      </c>
      <c r="G4221" s="120">
        <v>1612860</v>
      </c>
      <c r="H4221" s="124"/>
      <c r="I4221" s="128" t="s">
        <v>10808</v>
      </c>
      <c r="J4221" s="124"/>
      <c r="K4221" s="124"/>
      <c r="L4221" s="124"/>
      <c r="M4221" s="124"/>
      <c r="N4221" s="213">
        <v>0</v>
      </c>
      <c r="O4221" s="213">
        <v>338</v>
      </c>
      <c r="P4221" s="124" t="s">
        <v>1315</v>
      </c>
    </row>
    <row r="4222" spans="1:16" ht="51">
      <c r="A4222" s="266">
        <v>155</v>
      </c>
      <c r="B4222" s="124"/>
      <c r="C4222" s="125" t="s">
        <v>744</v>
      </c>
      <c r="D4222" s="119">
        <v>43201</v>
      </c>
      <c r="E4222" s="120" t="s">
        <v>8923</v>
      </c>
      <c r="F4222" s="120" t="s">
        <v>3</v>
      </c>
      <c r="G4222" s="120">
        <v>1612862</v>
      </c>
      <c r="H4222" s="124"/>
      <c r="I4222" s="128" t="s">
        <v>10809</v>
      </c>
      <c r="J4222" s="124"/>
      <c r="K4222" s="124"/>
      <c r="L4222" s="124"/>
      <c r="M4222" s="124"/>
      <c r="N4222" s="213">
        <v>0</v>
      </c>
      <c r="O4222" s="213">
        <v>15</v>
      </c>
      <c r="P4222" s="124" t="s">
        <v>1315</v>
      </c>
    </row>
    <row r="4223" spans="1:16" ht="51">
      <c r="A4223" s="266">
        <v>35</v>
      </c>
      <c r="B4223" s="124"/>
      <c r="C4223" s="125" t="s">
        <v>696</v>
      </c>
      <c r="D4223" s="119">
        <v>43215</v>
      </c>
      <c r="E4223" s="120" t="s">
        <v>8924</v>
      </c>
      <c r="F4223" s="120" t="s">
        <v>3</v>
      </c>
      <c r="G4223" s="120">
        <v>1617033</v>
      </c>
      <c r="H4223" s="124"/>
      <c r="I4223" s="128" t="s">
        <v>10810</v>
      </c>
      <c r="J4223" s="124"/>
      <c r="K4223" s="124"/>
      <c r="L4223" s="124"/>
      <c r="M4223" s="124"/>
      <c r="N4223" s="213">
        <v>0</v>
      </c>
      <c r="O4223" s="213">
        <v>20</v>
      </c>
      <c r="P4223" s="124" t="s">
        <v>1315</v>
      </c>
    </row>
    <row r="4224" spans="1:16" ht="51">
      <c r="A4224" s="266">
        <v>46</v>
      </c>
      <c r="B4224" s="124"/>
      <c r="C4224" s="125" t="s">
        <v>698</v>
      </c>
      <c r="D4224" s="119">
        <v>43201</v>
      </c>
      <c r="E4224" s="120" t="s">
        <v>8925</v>
      </c>
      <c r="F4224" s="120" t="s">
        <v>3</v>
      </c>
      <c r="G4224" s="120">
        <v>1612874</v>
      </c>
      <c r="H4224" s="124"/>
      <c r="I4224" s="128" t="s">
        <v>3711</v>
      </c>
      <c r="J4224" s="124"/>
      <c r="K4224" s="124"/>
      <c r="L4224" s="124"/>
      <c r="M4224" s="124"/>
      <c r="N4224" s="213">
        <v>0</v>
      </c>
      <c r="O4224" s="213">
        <v>45.1</v>
      </c>
      <c r="P4224" s="124" t="s">
        <v>1315</v>
      </c>
    </row>
    <row r="4225" spans="1:16" ht="51">
      <c r="A4225" s="266">
        <v>212</v>
      </c>
      <c r="B4225" s="124"/>
      <c r="C4225" s="125" t="s">
        <v>761</v>
      </c>
      <c r="D4225" s="119">
        <v>43201</v>
      </c>
      <c r="E4225" s="120" t="s">
        <v>8926</v>
      </c>
      <c r="F4225" s="120" t="s">
        <v>3</v>
      </c>
      <c r="G4225" s="120">
        <v>1612915</v>
      </c>
      <c r="H4225" s="124"/>
      <c r="I4225" s="128" t="s">
        <v>10811</v>
      </c>
      <c r="J4225" s="124"/>
      <c r="K4225" s="124"/>
      <c r="L4225" s="124"/>
      <c r="M4225" s="124"/>
      <c r="N4225" s="213">
        <v>0</v>
      </c>
      <c r="O4225" s="213">
        <v>190</v>
      </c>
      <c r="P4225" s="124" t="s">
        <v>1315</v>
      </c>
    </row>
    <row r="4226" spans="1:16" ht="51">
      <c r="A4226" s="266">
        <v>20</v>
      </c>
      <c r="B4226" s="124"/>
      <c r="C4226" s="125" t="s">
        <v>693</v>
      </c>
      <c r="D4226" s="119">
        <v>43201</v>
      </c>
      <c r="E4226" s="120" t="s">
        <v>8927</v>
      </c>
      <c r="F4226" s="120" t="s">
        <v>3</v>
      </c>
      <c r="G4226" s="120">
        <v>1612936</v>
      </c>
      <c r="H4226" s="124"/>
      <c r="I4226" s="128" t="s">
        <v>10812</v>
      </c>
      <c r="J4226" s="124"/>
      <c r="K4226" s="124"/>
      <c r="L4226" s="124"/>
      <c r="M4226" s="124"/>
      <c r="N4226" s="213">
        <v>0</v>
      </c>
      <c r="O4226" s="213">
        <v>212</v>
      </c>
      <c r="P4226" s="124" t="s">
        <v>1315</v>
      </c>
    </row>
    <row r="4227" spans="1:16" ht="51">
      <c r="A4227" s="266">
        <v>591</v>
      </c>
      <c r="B4227" s="124"/>
      <c r="C4227" s="125" t="s">
        <v>861</v>
      </c>
      <c r="D4227" s="119">
        <v>43201</v>
      </c>
      <c r="E4227" s="120" t="s">
        <v>8928</v>
      </c>
      <c r="F4227" s="120" t="s">
        <v>3</v>
      </c>
      <c r="G4227" s="120">
        <v>1612941</v>
      </c>
      <c r="H4227" s="124"/>
      <c r="I4227" s="128" t="s">
        <v>3497</v>
      </c>
      <c r="J4227" s="124"/>
      <c r="K4227" s="124"/>
      <c r="L4227" s="124"/>
      <c r="M4227" s="124"/>
      <c r="N4227" s="213">
        <v>0</v>
      </c>
      <c r="O4227" s="213">
        <v>31.7</v>
      </c>
      <c r="P4227" s="124" t="s">
        <v>1315</v>
      </c>
    </row>
    <row r="4228" spans="1:16" ht="38.25">
      <c r="A4228" s="266">
        <v>288</v>
      </c>
      <c r="B4228" s="124"/>
      <c r="C4228" s="125" t="s">
        <v>791</v>
      </c>
      <c r="D4228" s="119">
        <v>43201</v>
      </c>
      <c r="E4228" s="120" t="s">
        <v>8929</v>
      </c>
      <c r="F4228" s="120" t="s">
        <v>3</v>
      </c>
      <c r="G4228" s="120">
        <v>1612950</v>
      </c>
      <c r="H4228" s="124"/>
      <c r="I4228" s="128" t="s">
        <v>10813</v>
      </c>
      <c r="J4228" s="124"/>
      <c r="K4228" s="124"/>
      <c r="L4228" s="124"/>
      <c r="M4228" s="124"/>
      <c r="N4228" s="213">
        <v>0</v>
      </c>
      <c r="O4228" s="213">
        <v>2492.5</v>
      </c>
      <c r="P4228" s="124" t="s">
        <v>1315</v>
      </c>
    </row>
    <row r="4229" spans="1:16" ht="63.75">
      <c r="A4229" s="266">
        <v>512</v>
      </c>
      <c r="B4229" s="124"/>
      <c r="C4229" s="125" t="s">
        <v>840</v>
      </c>
      <c r="D4229" s="119">
        <v>43201</v>
      </c>
      <c r="E4229" s="120" t="s">
        <v>8930</v>
      </c>
      <c r="F4229" s="120" t="s">
        <v>3</v>
      </c>
      <c r="G4229" s="120">
        <v>1612958</v>
      </c>
      <c r="H4229" s="124"/>
      <c r="I4229" s="128" t="s">
        <v>10814</v>
      </c>
      <c r="J4229" s="124"/>
      <c r="K4229" s="124"/>
      <c r="L4229" s="124"/>
      <c r="M4229" s="124"/>
      <c r="N4229" s="213">
        <v>0</v>
      </c>
      <c r="O4229" s="213">
        <v>60</v>
      </c>
      <c r="P4229" s="124" t="s">
        <v>1315</v>
      </c>
    </row>
    <row r="4230" spans="1:16" ht="63.75">
      <c r="A4230" s="266">
        <v>512</v>
      </c>
      <c r="B4230" s="124"/>
      <c r="C4230" s="125" t="s">
        <v>840</v>
      </c>
      <c r="D4230" s="119">
        <v>43201</v>
      </c>
      <c r="E4230" s="120" t="s">
        <v>8931</v>
      </c>
      <c r="F4230" s="120" t="s">
        <v>3</v>
      </c>
      <c r="G4230" s="120">
        <v>1612959</v>
      </c>
      <c r="H4230" s="124"/>
      <c r="I4230" s="128" t="s">
        <v>10815</v>
      </c>
      <c r="J4230" s="124"/>
      <c r="K4230" s="124"/>
      <c r="L4230" s="124"/>
      <c r="M4230" s="124"/>
      <c r="N4230" s="213">
        <v>0</v>
      </c>
      <c r="O4230" s="213">
        <v>10</v>
      </c>
      <c r="P4230" s="124" t="s">
        <v>1315</v>
      </c>
    </row>
    <row r="4231" spans="1:16" ht="51">
      <c r="A4231" s="266">
        <v>212</v>
      </c>
      <c r="B4231" s="124"/>
      <c r="C4231" s="125" t="s">
        <v>761</v>
      </c>
      <c r="D4231" s="119">
        <v>43201</v>
      </c>
      <c r="E4231" s="120" t="s">
        <v>8932</v>
      </c>
      <c r="F4231" s="120" t="s">
        <v>3</v>
      </c>
      <c r="G4231" s="120">
        <v>1612986</v>
      </c>
      <c r="H4231" s="124"/>
      <c r="I4231" s="128" t="s">
        <v>10816</v>
      </c>
      <c r="J4231" s="124"/>
      <c r="K4231" s="124"/>
      <c r="L4231" s="124"/>
      <c r="M4231" s="124"/>
      <c r="N4231" s="213">
        <v>0</v>
      </c>
      <c r="O4231" s="213">
        <v>50</v>
      </c>
      <c r="P4231" s="124" t="s">
        <v>1315</v>
      </c>
    </row>
    <row r="4232" spans="1:16" ht="51">
      <c r="A4232" s="266" t="s">
        <v>619</v>
      </c>
      <c r="B4232" s="124"/>
      <c r="C4232" s="125" t="s">
        <v>713</v>
      </c>
      <c r="D4232" s="119">
        <v>43193</v>
      </c>
      <c r="E4232" s="120" t="s">
        <v>8933</v>
      </c>
      <c r="F4232" s="120" t="s">
        <v>3</v>
      </c>
      <c r="G4232" s="120">
        <v>1610189</v>
      </c>
      <c r="H4232" s="124"/>
      <c r="I4232" s="128" t="s">
        <v>1404</v>
      </c>
      <c r="J4232" s="124"/>
      <c r="K4232" s="124"/>
      <c r="L4232" s="124"/>
      <c r="M4232" s="124"/>
      <c r="N4232" s="213">
        <v>0</v>
      </c>
      <c r="O4232" s="213">
        <v>703.59</v>
      </c>
      <c r="P4232" s="124" t="s">
        <v>1315</v>
      </c>
    </row>
    <row r="4233" spans="1:16" ht="51">
      <c r="A4233" s="266" t="s">
        <v>619</v>
      </c>
      <c r="B4233" s="124"/>
      <c r="C4233" s="125" t="s">
        <v>713</v>
      </c>
      <c r="D4233" s="119">
        <v>43193</v>
      </c>
      <c r="E4233" s="120" t="s">
        <v>8934</v>
      </c>
      <c r="F4233" s="120" t="s">
        <v>3</v>
      </c>
      <c r="G4233" s="120">
        <v>1610317</v>
      </c>
      <c r="H4233" s="124"/>
      <c r="I4233" s="128" t="s">
        <v>1415</v>
      </c>
      <c r="J4233" s="124"/>
      <c r="K4233" s="124"/>
      <c r="L4233" s="124"/>
      <c r="M4233" s="124"/>
      <c r="N4233" s="213">
        <v>0</v>
      </c>
      <c r="O4233" s="213">
        <v>695</v>
      </c>
      <c r="P4233" s="124" t="s">
        <v>1315</v>
      </c>
    </row>
    <row r="4234" spans="1:16" ht="51">
      <c r="A4234" s="266" t="s">
        <v>619</v>
      </c>
      <c r="B4234" s="124"/>
      <c r="C4234" s="125" t="s">
        <v>713</v>
      </c>
      <c r="D4234" s="119">
        <v>43216</v>
      </c>
      <c r="E4234" s="120" t="s">
        <v>8935</v>
      </c>
      <c r="F4234" s="120" t="s">
        <v>3</v>
      </c>
      <c r="G4234" s="120">
        <v>1617323</v>
      </c>
      <c r="H4234" s="124"/>
      <c r="I4234" s="128" t="s">
        <v>10817</v>
      </c>
      <c r="J4234" s="124"/>
      <c r="K4234" s="124"/>
      <c r="L4234" s="124"/>
      <c r="M4234" s="124"/>
      <c r="N4234" s="213">
        <v>0</v>
      </c>
      <c r="O4234" s="213">
        <v>15957.03</v>
      </c>
      <c r="P4234" s="124" t="s">
        <v>1315</v>
      </c>
    </row>
    <row r="4235" spans="1:16" ht="51">
      <c r="A4235" s="266">
        <v>683</v>
      </c>
      <c r="B4235" s="124"/>
      <c r="C4235" s="125" t="s">
        <v>868</v>
      </c>
      <c r="D4235" s="119">
        <v>43214</v>
      </c>
      <c r="E4235" s="120" t="s">
        <v>8936</v>
      </c>
      <c r="F4235" s="120" t="s">
        <v>3</v>
      </c>
      <c r="G4235" s="120">
        <v>1616527</v>
      </c>
      <c r="H4235" s="124"/>
      <c r="I4235" s="128" t="s">
        <v>10818</v>
      </c>
      <c r="J4235" s="124"/>
      <c r="K4235" s="124"/>
      <c r="L4235" s="124"/>
      <c r="M4235" s="124"/>
      <c r="N4235" s="213">
        <v>0</v>
      </c>
      <c r="O4235" s="213">
        <v>30</v>
      </c>
      <c r="P4235" s="124" t="s">
        <v>1315</v>
      </c>
    </row>
    <row r="4236" spans="1:16" ht="63.75">
      <c r="A4236" s="266" t="s">
        <v>622</v>
      </c>
      <c r="B4236" s="124"/>
      <c r="C4236" s="125" t="s">
        <v>715</v>
      </c>
      <c r="D4236" s="119">
        <v>43206</v>
      </c>
      <c r="E4236" s="120" t="s">
        <v>8937</v>
      </c>
      <c r="F4236" s="120" t="s">
        <v>3</v>
      </c>
      <c r="G4236" s="120">
        <v>1614060</v>
      </c>
      <c r="H4236" s="124"/>
      <c r="I4236" s="128" t="s">
        <v>10819</v>
      </c>
      <c r="J4236" s="124"/>
      <c r="K4236" s="124"/>
      <c r="L4236" s="124"/>
      <c r="M4236" s="124"/>
      <c r="N4236" s="213">
        <v>0</v>
      </c>
      <c r="O4236" s="213">
        <v>0.31</v>
      </c>
      <c r="P4236" s="124" t="s">
        <v>1315</v>
      </c>
    </row>
    <row r="4237" spans="1:16" ht="51">
      <c r="A4237" s="266" t="s">
        <v>619</v>
      </c>
      <c r="B4237" s="124"/>
      <c r="C4237" s="125" t="s">
        <v>713</v>
      </c>
      <c r="D4237" s="119">
        <v>43202</v>
      </c>
      <c r="E4237" s="120" t="s">
        <v>8938</v>
      </c>
      <c r="F4237" s="120" t="s">
        <v>3</v>
      </c>
      <c r="G4237" s="120">
        <v>1613307</v>
      </c>
      <c r="H4237" s="124"/>
      <c r="I4237" s="128" t="s">
        <v>10820</v>
      </c>
      <c r="J4237" s="124"/>
      <c r="K4237" s="124"/>
      <c r="L4237" s="124"/>
      <c r="M4237" s="124"/>
      <c r="N4237" s="213">
        <v>0</v>
      </c>
      <c r="O4237" s="213">
        <v>270</v>
      </c>
      <c r="P4237" s="124" t="s">
        <v>1315</v>
      </c>
    </row>
    <row r="4238" spans="1:16" ht="51">
      <c r="A4238" s="266" t="s">
        <v>619</v>
      </c>
      <c r="B4238" s="124"/>
      <c r="C4238" s="125" t="s">
        <v>713</v>
      </c>
      <c r="D4238" s="119">
        <v>43196</v>
      </c>
      <c r="E4238" s="120" t="s">
        <v>8939</v>
      </c>
      <c r="F4238" s="120" t="s">
        <v>3</v>
      </c>
      <c r="G4238" s="120">
        <v>1611446</v>
      </c>
      <c r="H4238" s="124"/>
      <c r="I4238" s="128" t="s">
        <v>10821</v>
      </c>
      <c r="J4238" s="124"/>
      <c r="K4238" s="124"/>
      <c r="L4238" s="124"/>
      <c r="M4238" s="124"/>
      <c r="N4238" s="213">
        <v>0</v>
      </c>
      <c r="O4238" s="213">
        <v>2169.64</v>
      </c>
      <c r="P4238" s="124" t="s">
        <v>1315</v>
      </c>
    </row>
    <row r="4239" spans="1:16" ht="63.75">
      <c r="A4239" s="266" t="s">
        <v>619</v>
      </c>
      <c r="B4239" s="124"/>
      <c r="C4239" s="125" t="s">
        <v>713</v>
      </c>
      <c r="D4239" s="119">
        <v>43195</v>
      </c>
      <c r="E4239" s="120" t="s">
        <v>8940</v>
      </c>
      <c r="F4239" s="120" t="s">
        <v>3</v>
      </c>
      <c r="G4239" s="120">
        <v>1610972</v>
      </c>
      <c r="H4239" s="124"/>
      <c r="I4239" s="128" t="s">
        <v>10822</v>
      </c>
      <c r="J4239" s="124"/>
      <c r="K4239" s="124"/>
      <c r="L4239" s="124"/>
      <c r="M4239" s="124"/>
      <c r="N4239" s="213">
        <v>0</v>
      </c>
      <c r="O4239" s="213">
        <v>20000</v>
      </c>
      <c r="P4239" s="124" t="s">
        <v>1315</v>
      </c>
    </row>
    <row r="4240" spans="1:16" ht="51">
      <c r="A4240" s="266" t="s">
        <v>619</v>
      </c>
      <c r="B4240" s="124"/>
      <c r="C4240" s="125" t="s">
        <v>713</v>
      </c>
      <c r="D4240" s="119">
        <v>43202</v>
      </c>
      <c r="E4240" s="120" t="s">
        <v>8941</v>
      </c>
      <c r="F4240" s="120" t="s">
        <v>3</v>
      </c>
      <c r="G4240" s="120">
        <v>1613319</v>
      </c>
      <c r="H4240" s="124"/>
      <c r="I4240" s="128" t="s">
        <v>10823</v>
      </c>
      <c r="J4240" s="124"/>
      <c r="K4240" s="124"/>
      <c r="L4240" s="124"/>
      <c r="M4240" s="124"/>
      <c r="N4240" s="213">
        <v>0</v>
      </c>
      <c r="O4240" s="213">
        <v>170</v>
      </c>
      <c r="P4240" s="124" t="s">
        <v>1315</v>
      </c>
    </row>
    <row r="4241" spans="1:16" ht="63.75">
      <c r="A4241" s="266" t="s">
        <v>619</v>
      </c>
      <c r="B4241" s="124"/>
      <c r="C4241" s="125" t="s">
        <v>713</v>
      </c>
      <c r="D4241" s="119">
        <v>43210</v>
      </c>
      <c r="E4241" s="120" t="s">
        <v>8942</v>
      </c>
      <c r="F4241" s="120" t="s">
        <v>3</v>
      </c>
      <c r="G4241" s="120">
        <v>1615805</v>
      </c>
      <c r="H4241" s="124"/>
      <c r="I4241" s="128" t="s">
        <v>10824</v>
      </c>
      <c r="J4241" s="124"/>
      <c r="K4241" s="124"/>
      <c r="L4241" s="124"/>
      <c r="M4241" s="124"/>
      <c r="N4241" s="213">
        <v>0</v>
      </c>
      <c r="O4241" s="213">
        <v>58.66</v>
      </c>
      <c r="P4241" s="124" t="s">
        <v>1315</v>
      </c>
    </row>
    <row r="4242" spans="1:16" ht="51">
      <c r="A4242" s="266">
        <v>86</v>
      </c>
      <c r="B4242" s="124"/>
      <c r="C4242" s="125" t="s">
        <v>710</v>
      </c>
      <c r="D4242" s="119">
        <v>43202</v>
      </c>
      <c r="E4242" s="120" t="s">
        <v>8943</v>
      </c>
      <c r="F4242" s="120" t="s">
        <v>3</v>
      </c>
      <c r="G4242" s="120">
        <v>1613173</v>
      </c>
      <c r="H4242" s="124"/>
      <c r="I4242" s="128" t="s">
        <v>10825</v>
      </c>
      <c r="J4242" s="124"/>
      <c r="K4242" s="124"/>
      <c r="L4242" s="124"/>
      <c r="M4242" s="124"/>
      <c r="N4242" s="213">
        <v>0</v>
      </c>
      <c r="O4242" s="213">
        <v>136.29</v>
      </c>
      <c r="P4242" s="124" t="s">
        <v>1315</v>
      </c>
    </row>
    <row r="4243" spans="1:16" ht="51">
      <c r="A4243" s="266">
        <v>86</v>
      </c>
      <c r="B4243" s="124"/>
      <c r="C4243" s="125" t="s">
        <v>710</v>
      </c>
      <c r="D4243" s="119">
        <v>43202</v>
      </c>
      <c r="E4243" s="120" t="s">
        <v>8944</v>
      </c>
      <c r="F4243" s="120" t="s">
        <v>3</v>
      </c>
      <c r="G4243" s="120">
        <v>1613177</v>
      </c>
      <c r="H4243" s="124"/>
      <c r="I4243" s="128" t="s">
        <v>10826</v>
      </c>
      <c r="J4243" s="124"/>
      <c r="K4243" s="124"/>
      <c r="L4243" s="124"/>
      <c r="M4243" s="124"/>
      <c r="N4243" s="213">
        <v>0</v>
      </c>
      <c r="O4243" s="213">
        <v>987.28</v>
      </c>
      <c r="P4243" s="124" t="s">
        <v>1315</v>
      </c>
    </row>
    <row r="4244" spans="1:16" ht="51">
      <c r="A4244" s="266">
        <v>86</v>
      </c>
      <c r="B4244" s="124"/>
      <c r="C4244" s="125" t="s">
        <v>710</v>
      </c>
      <c r="D4244" s="119">
        <v>43202</v>
      </c>
      <c r="E4244" s="120" t="s">
        <v>8945</v>
      </c>
      <c r="F4244" s="120" t="s">
        <v>3</v>
      </c>
      <c r="G4244" s="120">
        <v>1613178</v>
      </c>
      <c r="H4244" s="124"/>
      <c r="I4244" s="128" t="s">
        <v>10827</v>
      </c>
      <c r="J4244" s="124"/>
      <c r="K4244" s="124"/>
      <c r="L4244" s="124"/>
      <c r="M4244" s="124"/>
      <c r="N4244" s="213">
        <v>0</v>
      </c>
      <c r="O4244" s="213">
        <v>54030</v>
      </c>
      <c r="P4244" s="124" t="s">
        <v>1315</v>
      </c>
    </row>
    <row r="4245" spans="1:16" ht="51">
      <c r="A4245" s="266">
        <v>35</v>
      </c>
      <c r="B4245" s="124"/>
      <c r="C4245" s="125" t="s">
        <v>696</v>
      </c>
      <c r="D4245" s="119">
        <v>43202</v>
      </c>
      <c r="E4245" s="120" t="s">
        <v>8946</v>
      </c>
      <c r="F4245" s="120" t="s">
        <v>3</v>
      </c>
      <c r="G4245" s="120">
        <v>1613211</v>
      </c>
      <c r="H4245" s="124"/>
      <c r="I4245" s="128" t="s">
        <v>10828</v>
      </c>
      <c r="J4245" s="124"/>
      <c r="K4245" s="124"/>
      <c r="L4245" s="124"/>
      <c r="M4245" s="124"/>
      <c r="N4245" s="213">
        <v>0</v>
      </c>
      <c r="O4245" s="213">
        <v>743.08</v>
      </c>
      <c r="P4245" s="124" t="s">
        <v>1315</v>
      </c>
    </row>
    <row r="4246" spans="1:16" ht="63.75">
      <c r="A4246" s="266">
        <v>35</v>
      </c>
      <c r="B4246" s="124"/>
      <c r="C4246" s="125" t="s">
        <v>696</v>
      </c>
      <c r="D4246" s="119">
        <v>43202</v>
      </c>
      <c r="E4246" s="120" t="s">
        <v>8947</v>
      </c>
      <c r="F4246" s="120" t="s">
        <v>3</v>
      </c>
      <c r="G4246" s="120">
        <v>1613215</v>
      </c>
      <c r="H4246" s="124"/>
      <c r="I4246" s="128" t="s">
        <v>10829</v>
      </c>
      <c r="J4246" s="124"/>
      <c r="K4246" s="124"/>
      <c r="L4246" s="124"/>
      <c r="M4246" s="124"/>
      <c r="N4246" s="213">
        <v>0</v>
      </c>
      <c r="O4246" s="213">
        <v>267200</v>
      </c>
      <c r="P4246" s="124" t="s">
        <v>1315</v>
      </c>
    </row>
    <row r="4247" spans="1:16" ht="63.75">
      <c r="A4247" s="266">
        <v>35</v>
      </c>
      <c r="B4247" s="124"/>
      <c r="C4247" s="125" t="s">
        <v>696</v>
      </c>
      <c r="D4247" s="119">
        <v>43202</v>
      </c>
      <c r="E4247" s="120" t="s">
        <v>8948</v>
      </c>
      <c r="F4247" s="120" t="s">
        <v>3</v>
      </c>
      <c r="G4247" s="120">
        <v>1613216</v>
      </c>
      <c r="H4247" s="124"/>
      <c r="I4247" s="128" t="s">
        <v>10830</v>
      </c>
      <c r="J4247" s="124"/>
      <c r="K4247" s="124"/>
      <c r="L4247" s="124"/>
      <c r="M4247" s="124"/>
      <c r="N4247" s="213">
        <v>0</v>
      </c>
      <c r="O4247" s="213">
        <v>12000</v>
      </c>
      <c r="P4247" s="124" t="s">
        <v>1315</v>
      </c>
    </row>
    <row r="4248" spans="1:16" ht="63.75">
      <c r="A4248" s="266">
        <v>35</v>
      </c>
      <c r="B4248" s="124"/>
      <c r="C4248" s="125" t="s">
        <v>696</v>
      </c>
      <c r="D4248" s="119">
        <v>43202</v>
      </c>
      <c r="E4248" s="120" t="s">
        <v>8949</v>
      </c>
      <c r="F4248" s="120" t="s">
        <v>3</v>
      </c>
      <c r="G4248" s="120">
        <v>1613220</v>
      </c>
      <c r="H4248" s="124"/>
      <c r="I4248" s="128" t="s">
        <v>10831</v>
      </c>
      <c r="J4248" s="124"/>
      <c r="K4248" s="124"/>
      <c r="L4248" s="124"/>
      <c r="M4248" s="124"/>
      <c r="N4248" s="213">
        <v>0</v>
      </c>
      <c r="O4248" s="213">
        <v>9934</v>
      </c>
      <c r="P4248" s="124" t="s">
        <v>1315</v>
      </c>
    </row>
    <row r="4249" spans="1:16" ht="51">
      <c r="A4249" s="266" t="s">
        <v>619</v>
      </c>
      <c r="B4249" s="124"/>
      <c r="C4249" s="125" t="s">
        <v>713</v>
      </c>
      <c r="D4249" s="119">
        <v>43196</v>
      </c>
      <c r="E4249" s="120" t="s">
        <v>8950</v>
      </c>
      <c r="F4249" s="120" t="s">
        <v>3</v>
      </c>
      <c r="G4249" s="120">
        <v>1611444</v>
      </c>
      <c r="H4249" s="124"/>
      <c r="I4249" s="128" t="s">
        <v>10832</v>
      </c>
      <c r="J4249" s="124"/>
      <c r="K4249" s="124"/>
      <c r="L4249" s="124"/>
      <c r="M4249" s="124"/>
      <c r="N4249" s="213">
        <v>0</v>
      </c>
      <c r="O4249" s="213">
        <v>205.06</v>
      </c>
      <c r="P4249" s="124" t="s">
        <v>1315</v>
      </c>
    </row>
    <row r="4250" spans="1:16" ht="51">
      <c r="A4250" s="266">
        <v>290</v>
      </c>
      <c r="B4250" s="124"/>
      <c r="C4250" s="125" t="s">
        <v>793</v>
      </c>
      <c r="D4250" s="119">
        <v>43202</v>
      </c>
      <c r="E4250" s="120" t="s">
        <v>8951</v>
      </c>
      <c r="F4250" s="120" t="s">
        <v>3</v>
      </c>
      <c r="G4250" s="120">
        <v>1613253</v>
      </c>
      <c r="H4250" s="124"/>
      <c r="I4250" s="128" t="s">
        <v>10833</v>
      </c>
      <c r="J4250" s="124"/>
      <c r="K4250" s="124"/>
      <c r="L4250" s="124"/>
      <c r="M4250" s="124"/>
      <c r="N4250" s="213">
        <v>0</v>
      </c>
      <c r="O4250" s="213">
        <v>1244</v>
      </c>
      <c r="P4250" s="124" t="s">
        <v>1315</v>
      </c>
    </row>
    <row r="4251" spans="1:16" ht="51">
      <c r="A4251" s="266">
        <v>290</v>
      </c>
      <c r="B4251" s="124"/>
      <c r="C4251" s="125" t="s">
        <v>793</v>
      </c>
      <c r="D4251" s="119">
        <v>43202</v>
      </c>
      <c r="E4251" s="120" t="s">
        <v>8952</v>
      </c>
      <c r="F4251" s="120" t="s">
        <v>3</v>
      </c>
      <c r="G4251" s="120">
        <v>1613256</v>
      </c>
      <c r="H4251" s="124"/>
      <c r="I4251" s="128" t="s">
        <v>10834</v>
      </c>
      <c r="J4251" s="124"/>
      <c r="K4251" s="124"/>
      <c r="L4251" s="124"/>
      <c r="M4251" s="124"/>
      <c r="N4251" s="213">
        <v>0</v>
      </c>
      <c r="O4251" s="213">
        <v>162.84</v>
      </c>
      <c r="P4251" s="124" t="s">
        <v>1315</v>
      </c>
    </row>
    <row r="4252" spans="1:16" ht="51">
      <c r="A4252" s="266" t="s">
        <v>619</v>
      </c>
      <c r="B4252" s="124"/>
      <c r="C4252" s="125" t="s">
        <v>713</v>
      </c>
      <c r="D4252" s="119">
        <v>43214</v>
      </c>
      <c r="E4252" s="120" t="s">
        <v>8953</v>
      </c>
      <c r="F4252" s="120" t="s">
        <v>3</v>
      </c>
      <c r="G4252" s="120">
        <v>1616662</v>
      </c>
      <c r="H4252" s="124"/>
      <c r="I4252" s="128" t="s">
        <v>10835</v>
      </c>
      <c r="J4252" s="124"/>
      <c r="K4252" s="124"/>
      <c r="L4252" s="124"/>
      <c r="M4252" s="124"/>
      <c r="N4252" s="213">
        <v>0</v>
      </c>
      <c r="O4252" s="213">
        <v>318</v>
      </c>
      <c r="P4252" s="124" t="s">
        <v>1315</v>
      </c>
    </row>
    <row r="4253" spans="1:16" ht="51">
      <c r="A4253" s="266" t="s">
        <v>619</v>
      </c>
      <c r="B4253" s="124"/>
      <c r="C4253" s="125" t="s">
        <v>713</v>
      </c>
      <c r="D4253" s="119">
        <v>43194</v>
      </c>
      <c r="E4253" s="120" t="s">
        <v>8954</v>
      </c>
      <c r="F4253" s="120" t="s">
        <v>3</v>
      </c>
      <c r="G4253" s="120">
        <v>1610615</v>
      </c>
      <c r="H4253" s="124"/>
      <c r="I4253" s="128" t="s">
        <v>10836</v>
      </c>
      <c r="J4253" s="124"/>
      <c r="K4253" s="124"/>
      <c r="L4253" s="124"/>
      <c r="M4253" s="124"/>
      <c r="N4253" s="213">
        <v>0</v>
      </c>
      <c r="O4253" s="213">
        <v>400</v>
      </c>
      <c r="P4253" s="124" t="s">
        <v>1315</v>
      </c>
    </row>
    <row r="4254" spans="1:16" ht="51">
      <c r="A4254" s="266">
        <v>225</v>
      </c>
      <c r="B4254" s="124"/>
      <c r="C4254" s="125" t="s">
        <v>766</v>
      </c>
      <c r="D4254" s="119">
        <v>43202</v>
      </c>
      <c r="E4254" s="120" t="s">
        <v>8955</v>
      </c>
      <c r="F4254" s="120" t="s">
        <v>3</v>
      </c>
      <c r="G4254" s="120">
        <v>1613180</v>
      </c>
      <c r="H4254" s="124"/>
      <c r="I4254" s="128" t="s">
        <v>10837</v>
      </c>
      <c r="J4254" s="124"/>
      <c r="K4254" s="124"/>
      <c r="L4254" s="124"/>
      <c r="M4254" s="124"/>
      <c r="N4254" s="213">
        <v>0</v>
      </c>
      <c r="O4254" s="213">
        <v>414.5</v>
      </c>
      <c r="P4254" s="124" t="s">
        <v>1315</v>
      </c>
    </row>
    <row r="4255" spans="1:16" ht="51">
      <c r="A4255" s="266">
        <v>592</v>
      </c>
      <c r="B4255" s="124"/>
      <c r="C4255" s="125" t="s">
        <v>862</v>
      </c>
      <c r="D4255" s="119">
        <v>43202</v>
      </c>
      <c r="E4255" s="120" t="s">
        <v>8956</v>
      </c>
      <c r="F4255" s="120" t="s">
        <v>3</v>
      </c>
      <c r="G4255" s="120">
        <v>1613203</v>
      </c>
      <c r="H4255" s="124"/>
      <c r="I4255" s="128" t="s">
        <v>10838</v>
      </c>
      <c r="J4255" s="124"/>
      <c r="K4255" s="124"/>
      <c r="L4255" s="124"/>
      <c r="M4255" s="124"/>
      <c r="N4255" s="213">
        <v>0</v>
      </c>
      <c r="O4255" s="213">
        <v>132</v>
      </c>
      <c r="P4255" s="124" t="s">
        <v>1315</v>
      </c>
    </row>
    <row r="4256" spans="1:16" ht="38.25">
      <c r="A4256" s="266">
        <v>16</v>
      </c>
      <c r="B4256" s="124"/>
      <c r="C4256" s="125" t="s">
        <v>692</v>
      </c>
      <c r="D4256" s="119">
        <v>43202</v>
      </c>
      <c r="E4256" s="120" t="s">
        <v>8957</v>
      </c>
      <c r="F4256" s="120" t="s">
        <v>3</v>
      </c>
      <c r="G4256" s="120">
        <v>1613205</v>
      </c>
      <c r="H4256" s="124"/>
      <c r="I4256" s="128" t="s">
        <v>10839</v>
      </c>
      <c r="J4256" s="124"/>
      <c r="K4256" s="124"/>
      <c r="L4256" s="124"/>
      <c r="M4256" s="124"/>
      <c r="N4256" s="213">
        <v>0</v>
      </c>
      <c r="O4256" s="213">
        <v>742</v>
      </c>
      <c r="P4256" s="124" t="s">
        <v>1315</v>
      </c>
    </row>
    <row r="4257" spans="1:16" ht="51">
      <c r="A4257" s="266">
        <v>592</v>
      </c>
      <c r="B4257" s="124"/>
      <c r="C4257" s="125" t="s">
        <v>862</v>
      </c>
      <c r="D4257" s="119">
        <v>43202</v>
      </c>
      <c r="E4257" s="120" t="s">
        <v>8958</v>
      </c>
      <c r="F4257" s="120" t="s">
        <v>3</v>
      </c>
      <c r="G4257" s="120">
        <v>1613206</v>
      </c>
      <c r="H4257" s="124"/>
      <c r="I4257" s="128" t="s">
        <v>10840</v>
      </c>
      <c r="J4257" s="124"/>
      <c r="K4257" s="124"/>
      <c r="L4257" s="124"/>
      <c r="M4257" s="124"/>
      <c r="N4257" s="213">
        <v>0</v>
      </c>
      <c r="O4257" s="213">
        <v>2217</v>
      </c>
      <c r="P4257" s="124" t="s">
        <v>1315</v>
      </c>
    </row>
    <row r="4258" spans="1:16" ht="51">
      <c r="A4258" s="266">
        <v>592</v>
      </c>
      <c r="B4258" s="124"/>
      <c r="C4258" s="125" t="s">
        <v>862</v>
      </c>
      <c r="D4258" s="119">
        <v>43202</v>
      </c>
      <c r="E4258" s="120" t="s">
        <v>8959</v>
      </c>
      <c r="F4258" s="120" t="s">
        <v>3</v>
      </c>
      <c r="G4258" s="120">
        <v>1613209</v>
      </c>
      <c r="H4258" s="124"/>
      <c r="I4258" s="128" t="s">
        <v>10841</v>
      </c>
      <c r="J4258" s="124"/>
      <c r="K4258" s="124"/>
      <c r="L4258" s="124"/>
      <c r="M4258" s="124"/>
      <c r="N4258" s="213">
        <v>0</v>
      </c>
      <c r="O4258" s="213">
        <v>2336</v>
      </c>
      <c r="P4258" s="124" t="s">
        <v>1315</v>
      </c>
    </row>
    <row r="4259" spans="1:16" ht="51">
      <c r="A4259" s="266">
        <v>16</v>
      </c>
      <c r="B4259" s="124"/>
      <c r="C4259" s="125" t="s">
        <v>692</v>
      </c>
      <c r="D4259" s="119">
        <v>43213</v>
      </c>
      <c r="E4259" s="120" t="s">
        <v>8960</v>
      </c>
      <c r="F4259" s="120" t="s">
        <v>3</v>
      </c>
      <c r="G4259" s="120">
        <v>1616122</v>
      </c>
      <c r="H4259" s="124"/>
      <c r="I4259" s="128" t="s">
        <v>10842</v>
      </c>
      <c r="J4259" s="124"/>
      <c r="K4259" s="124"/>
      <c r="L4259" s="124"/>
      <c r="M4259" s="124"/>
      <c r="N4259" s="213">
        <v>0</v>
      </c>
      <c r="O4259" s="213">
        <v>1208.92</v>
      </c>
      <c r="P4259" s="124" t="s">
        <v>1315</v>
      </c>
    </row>
    <row r="4260" spans="1:16" ht="51">
      <c r="A4260" s="266" t="s">
        <v>619</v>
      </c>
      <c r="B4260" s="124"/>
      <c r="C4260" s="125" t="s">
        <v>713</v>
      </c>
      <c r="D4260" s="119">
        <v>43193</v>
      </c>
      <c r="E4260" s="120" t="s">
        <v>8961</v>
      </c>
      <c r="F4260" s="120" t="s">
        <v>3</v>
      </c>
      <c r="G4260" s="120">
        <v>1610190</v>
      </c>
      <c r="H4260" s="124"/>
      <c r="I4260" s="128" t="s">
        <v>1389</v>
      </c>
      <c r="J4260" s="124"/>
      <c r="K4260" s="124"/>
      <c r="L4260" s="124"/>
      <c r="M4260" s="124"/>
      <c r="N4260" s="213">
        <v>0</v>
      </c>
      <c r="O4260" s="213">
        <v>711</v>
      </c>
      <c r="P4260" s="124" t="s">
        <v>1315</v>
      </c>
    </row>
    <row r="4261" spans="1:16" ht="51">
      <c r="A4261" s="266">
        <v>586</v>
      </c>
      <c r="B4261" s="124"/>
      <c r="C4261" s="125" t="s">
        <v>222</v>
      </c>
      <c r="D4261" s="119">
        <v>43202</v>
      </c>
      <c r="E4261" s="120" t="s">
        <v>8962</v>
      </c>
      <c r="F4261" s="120" t="s">
        <v>3</v>
      </c>
      <c r="G4261" s="120">
        <v>1613274</v>
      </c>
      <c r="H4261" s="124"/>
      <c r="I4261" s="128" t="s">
        <v>10843</v>
      </c>
      <c r="J4261" s="124"/>
      <c r="K4261" s="124"/>
      <c r="L4261" s="124"/>
      <c r="M4261" s="124"/>
      <c r="N4261" s="213">
        <v>0</v>
      </c>
      <c r="O4261" s="213">
        <v>1650.45</v>
      </c>
      <c r="P4261" s="124" t="s">
        <v>1315</v>
      </c>
    </row>
    <row r="4262" spans="1:16" ht="38.25">
      <c r="A4262" s="266">
        <v>586</v>
      </c>
      <c r="B4262" s="124"/>
      <c r="C4262" s="125" t="s">
        <v>222</v>
      </c>
      <c r="D4262" s="119">
        <v>43202</v>
      </c>
      <c r="E4262" s="120" t="s">
        <v>8963</v>
      </c>
      <c r="F4262" s="120" t="s">
        <v>3</v>
      </c>
      <c r="G4262" s="120">
        <v>1613275</v>
      </c>
      <c r="H4262" s="124"/>
      <c r="I4262" s="128" t="s">
        <v>10844</v>
      </c>
      <c r="J4262" s="124"/>
      <c r="K4262" s="124"/>
      <c r="L4262" s="124"/>
      <c r="M4262" s="124"/>
      <c r="N4262" s="213">
        <v>0</v>
      </c>
      <c r="O4262" s="213">
        <v>3609.94</v>
      </c>
      <c r="P4262" s="124" t="s">
        <v>1315</v>
      </c>
    </row>
    <row r="4263" spans="1:16" ht="38.25">
      <c r="A4263" s="266">
        <v>212</v>
      </c>
      <c r="B4263" s="124"/>
      <c r="C4263" s="125" t="s">
        <v>761</v>
      </c>
      <c r="D4263" s="119">
        <v>43202</v>
      </c>
      <c r="E4263" s="120" t="s">
        <v>8964</v>
      </c>
      <c r="F4263" s="120" t="s">
        <v>3</v>
      </c>
      <c r="G4263" s="120">
        <v>1613303</v>
      </c>
      <c r="H4263" s="124"/>
      <c r="I4263" s="128" t="s">
        <v>10845</v>
      </c>
      <c r="J4263" s="124"/>
      <c r="K4263" s="124"/>
      <c r="L4263" s="124"/>
      <c r="M4263" s="124"/>
      <c r="N4263" s="213">
        <v>0</v>
      </c>
      <c r="O4263" s="213">
        <v>20</v>
      </c>
      <c r="P4263" s="124" t="s">
        <v>1315</v>
      </c>
    </row>
    <row r="4264" spans="1:16" ht="38.25">
      <c r="A4264" s="266">
        <v>212</v>
      </c>
      <c r="B4264" s="124"/>
      <c r="C4264" s="125" t="s">
        <v>761</v>
      </c>
      <c r="D4264" s="119">
        <v>43202</v>
      </c>
      <c r="E4264" s="120" t="s">
        <v>8965</v>
      </c>
      <c r="F4264" s="120" t="s">
        <v>3</v>
      </c>
      <c r="G4264" s="120">
        <v>1613304</v>
      </c>
      <c r="H4264" s="124"/>
      <c r="I4264" s="128" t="s">
        <v>10846</v>
      </c>
      <c r="J4264" s="124"/>
      <c r="K4264" s="124"/>
      <c r="L4264" s="124"/>
      <c r="M4264" s="124"/>
      <c r="N4264" s="213">
        <v>0</v>
      </c>
      <c r="O4264" s="213">
        <v>200</v>
      </c>
      <c r="P4264" s="124" t="s">
        <v>1315</v>
      </c>
    </row>
    <row r="4265" spans="1:16" ht="51">
      <c r="A4265" s="266" t="s">
        <v>619</v>
      </c>
      <c r="B4265" s="124"/>
      <c r="C4265" s="125" t="s">
        <v>713</v>
      </c>
      <c r="D4265" s="119">
        <v>43202</v>
      </c>
      <c r="E4265" s="120" t="s">
        <v>8966</v>
      </c>
      <c r="F4265" s="120" t="s">
        <v>3</v>
      </c>
      <c r="G4265" s="120">
        <v>1613329</v>
      </c>
      <c r="H4265" s="124"/>
      <c r="I4265" s="128" t="s">
        <v>10847</v>
      </c>
      <c r="J4265" s="124"/>
      <c r="K4265" s="124"/>
      <c r="L4265" s="124"/>
      <c r="M4265" s="124"/>
      <c r="N4265" s="213">
        <v>0</v>
      </c>
      <c r="O4265" s="213">
        <v>3948</v>
      </c>
      <c r="P4265" s="124" t="s">
        <v>1315</v>
      </c>
    </row>
    <row r="4266" spans="1:16" ht="51">
      <c r="A4266" s="266" t="s">
        <v>619</v>
      </c>
      <c r="B4266" s="124"/>
      <c r="C4266" s="125" t="s">
        <v>713</v>
      </c>
      <c r="D4266" s="119">
        <v>43216</v>
      </c>
      <c r="E4266" s="120" t="s">
        <v>8967</v>
      </c>
      <c r="F4266" s="120" t="s">
        <v>3</v>
      </c>
      <c r="G4266" s="120">
        <v>1617273</v>
      </c>
      <c r="H4266" s="124"/>
      <c r="I4266" s="128" t="s">
        <v>10848</v>
      </c>
      <c r="J4266" s="124"/>
      <c r="K4266" s="124"/>
      <c r="L4266" s="124"/>
      <c r="M4266" s="124"/>
      <c r="N4266" s="213">
        <v>0</v>
      </c>
      <c r="O4266" s="213">
        <v>10000</v>
      </c>
      <c r="P4266" s="124" t="s">
        <v>1315</v>
      </c>
    </row>
    <row r="4267" spans="1:16" ht="51">
      <c r="A4267" s="266" t="s">
        <v>619</v>
      </c>
      <c r="B4267" s="124"/>
      <c r="C4267" s="125" t="s">
        <v>713</v>
      </c>
      <c r="D4267" s="119">
        <v>43193</v>
      </c>
      <c r="E4267" s="120" t="s">
        <v>8968</v>
      </c>
      <c r="F4267" s="120" t="s">
        <v>3</v>
      </c>
      <c r="G4267" s="120">
        <v>1610307</v>
      </c>
      <c r="H4267" s="124"/>
      <c r="I4267" s="128" t="s">
        <v>10849</v>
      </c>
      <c r="J4267" s="124"/>
      <c r="K4267" s="124"/>
      <c r="L4267" s="124"/>
      <c r="M4267" s="124"/>
      <c r="N4267" s="213">
        <v>0</v>
      </c>
      <c r="O4267" s="213">
        <v>7383.94</v>
      </c>
      <c r="P4267" s="124" t="s">
        <v>1315</v>
      </c>
    </row>
    <row r="4268" spans="1:16" ht="51">
      <c r="A4268" s="266" t="s">
        <v>619</v>
      </c>
      <c r="B4268" s="124"/>
      <c r="C4268" s="125" t="s">
        <v>713</v>
      </c>
      <c r="D4268" s="119">
        <v>43202</v>
      </c>
      <c r="E4268" s="120" t="s">
        <v>8969</v>
      </c>
      <c r="F4268" s="120" t="s">
        <v>3</v>
      </c>
      <c r="G4268" s="120">
        <v>1613316</v>
      </c>
      <c r="H4268" s="124"/>
      <c r="I4268" s="128" t="s">
        <v>10850</v>
      </c>
      <c r="J4268" s="124"/>
      <c r="K4268" s="124"/>
      <c r="L4268" s="124"/>
      <c r="M4268" s="124"/>
      <c r="N4268" s="213">
        <v>0</v>
      </c>
      <c r="O4268" s="213">
        <v>169</v>
      </c>
      <c r="P4268" s="124" t="s">
        <v>1315</v>
      </c>
    </row>
    <row r="4269" spans="1:16" ht="51">
      <c r="A4269" s="266" t="s">
        <v>619</v>
      </c>
      <c r="B4269" s="124"/>
      <c r="C4269" s="125" t="s">
        <v>713</v>
      </c>
      <c r="D4269" s="119">
        <v>43208</v>
      </c>
      <c r="E4269" s="120" t="s">
        <v>8970</v>
      </c>
      <c r="F4269" s="120" t="s">
        <v>3</v>
      </c>
      <c r="G4269" s="120">
        <v>1614934</v>
      </c>
      <c r="H4269" s="124"/>
      <c r="I4269" s="128" t="s">
        <v>10851</v>
      </c>
      <c r="J4269" s="124"/>
      <c r="K4269" s="124"/>
      <c r="L4269" s="124"/>
      <c r="M4269" s="124"/>
      <c r="N4269" s="213">
        <v>0</v>
      </c>
      <c r="O4269" s="213">
        <v>3661</v>
      </c>
      <c r="P4269" s="124" t="s">
        <v>1315</v>
      </c>
    </row>
    <row r="4270" spans="1:16" ht="51">
      <c r="A4270" s="266" t="s">
        <v>619</v>
      </c>
      <c r="B4270" s="124"/>
      <c r="C4270" s="125" t="s">
        <v>713</v>
      </c>
      <c r="D4270" s="119">
        <v>43195</v>
      </c>
      <c r="E4270" s="120" t="s">
        <v>8971</v>
      </c>
      <c r="F4270" s="120" t="s">
        <v>3</v>
      </c>
      <c r="G4270" s="120">
        <v>1611037</v>
      </c>
      <c r="H4270" s="124"/>
      <c r="I4270" s="128" t="s">
        <v>10852</v>
      </c>
      <c r="J4270" s="124"/>
      <c r="K4270" s="124"/>
      <c r="L4270" s="124"/>
      <c r="M4270" s="124"/>
      <c r="N4270" s="213">
        <v>0</v>
      </c>
      <c r="O4270" s="213">
        <v>1491.51</v>
      </c>
      <c r="P4270" s="124" t="s">
        <v>1315</v>
      </c>
    </row>
    <row r="4271" spans="1:16" ht="51">
      <c r="A4271" s="266" t="s">
        <v>619</v>
      </c>
      <c r="B4271" s="124"/>
      <c r="C4271" s="125" t="s">
        <v>713</v>
      </c>
      <c r="D4271" s="119">
        <v>43194</v>
      </c>
      <c r="E4271" s="120" t="s">
        <v>8972</v>
      </c>
      <c r="F4271" s="120" t="s">
        <v>3</v>
      </c>
      <c r="G4271" s="120">
        <v>1610691</v>
      </c>
      <c r="H4271" s="124"/>
      <c r="I4271" s="128" t="s">
        <v>1386</v>
      </c>
      <c r="J4271" s="124"/>
      <c r="K4271" s="124"/>
      <c r="L4271" s="124"/>
      <c r="M4271" s="124"/>
      <c r="N4271" s="213">
        <v>0</v>
      </c>
      <c r="O4271" s="213">
        <v>47486</v>
      </c>
      <c r="P4271" s="124" t="s">
        <v>1315</v>
      </c>
    </row>
    <row r="4272" spans="1:16" ht="38.25">
      <c r="A4272" s="266">
        <v>70</v>
      </c>
      <c r="B4272" s="124"/>
      <c r="C4272" s="125" t="s">
        <v>705</v>
      </c>
      <c r="D4272" s="119">
        <v>43202</v>
      </c>
      <c r="E4272" s="120" t="s">
        <v>8973</v>
      </c>
      <c r="F4272" s="120" t="s">
        <v>3</v>
      </c>
      <c r="G4272" s="120">
        <v>1613375</v>
      </c>
      <c r="H4272" s="124"/>
      <c r="I4272" s="128" t="s">
        <v>10853</v>
      </c>
      <c r="J4272" s="124"/>
      <c r="K4272" s="124"/>
      <c r="L4272" s="124"/>
      <c r="M4272" s="124"/>
      <c r="N4272" s="213">
        <v>0</v>
      </c>
      <c r="O4272" s="213">
        <v>137</v>
      </c>
      <c r="P4272" s="124" t="s">
        <v>1315</v>
      </c>
    </row>
    <row r="4273" spans="1:16" ht="63.75">
      <c r="A4273" s="266">
        <v>342</v>
      </c>
      <c r="B4273" s="124"/>
      <c r="C4273" s="125" t="s">
        <v>816</v>
      </c>
      <c r="D4273" s="119">
        <v>43202</v>
      </c>
      <c r="E4273" s="120" t="s">
        <v>8974</v>
      </c>
      <c r="F4273" s="120" t="s">
        <v>3</v>
      </c>
      <c r="G4273" s="120">
        <v>1613377</v>
      </c>
      <c r="H4273" s="124"/>
      <c r="I4273" s="128" t="s">
        <v>10854</v>
      </c>
      <c r="J4273" s="124"/>
      <c r="K4273" s="124"/>
      <c r="L4273" s="124"/>
      <c r="M4273" s="124"/>
      <c r="N4273" s="213">
        <v>0</v>
      </c>
      <c r="O4273" s="213">
        <v>3219</v>
      </c>
      <c r="P4273" s="124" t="s">
        <v>1315</v>
      </c>
    </row>
    <row r="4274" spans="1:16" ht="51">
      <c r="A4274" s="266">
        <v>212</v>
      </c>
      <c r="B4274" s="124"/>
      <c r="C4274" s="125" t="s">
        <v>761</v>
      </c>
      <c r="D4274" s="119">
        <v>43202</v>
      </c>
      <c r="E4274" s="120" t="s">
        <v>8975</v>
      </c>
      <c r="F4274" s="120" t="s">
        <v>3</v>
      </c>
      <c r="G4274" s="120">
        <v>1613396</v>
      </c>
      <c r="H4274" s="124"/>
      <c r="I4274" s="128" t="s">
        <v>10592</v>
      </c>
      <c r="J4274" s="124"/>
      <c r="K4274" s="124"/>
      <c r="L4274" s="124"/>
      <c r="M4274" s="124"/>
      <c r="N4274" s="213">
        <v>0</v>
      </c>
      <c r="O4274" s="213">
        <v>40</v>
      </c>
      <c r="P4274" s="124" t="s">
        <v>1315</v>
      </c>
    </row>
    <row r="4275" spans="1:16" ht="51">
      <c r="A4275" s="266">
        <v>373</v>
      </c>
      <c r="B4275" s="124"/>
      <c r="C4275" s="125" t="s">
        <v>1269</v>
      </c>
      <c r="D4275" s="119">
        <v>43202</v>
      </c>
      <c r="E4275" s="120" t="s">
        <v>8976</v>
      </c>
      <c r="F4275" s="120" t="s">
        <v>3</v>
      </c>
      <c r="G4275" s="120">
        <v>1613409</v>
      </c>
      <c r="H4275" s="124"/>
      <c r="I4275" s="128" t="s">
        <v>10855</v>
      </c>
      <c r="J4275" s="124"/>
      <c r="K4275" s="124"/>
      <c r="L4275" s="124"/>
      <c r="M4275" s="124"/>
      <c r="N4275" s="213">
        <v>0</v>
      </c>
      <c r="O4275" s="213">
        <v>2889.59</v>
      </c>
      <c r="P4275" s="124" t="s">
        <v>1315</v>
      </c>
    </row>
    <row r="4276" spans="1:16" ht="51">
      <c r="A4276" s="266">
        <v>16</v>
      </c>
      <c r="B4276" s="124"/>
      <c r="C4276" s="125" t="s">
        <v>692</v>
      </c>
      <c r="D4276" s="119">
        <v>43202</v>
      </c>
      <c r="E4276" s="120" t="s">
        <v>8977</v>
      </c>
      <c r="F4276" s="120" t="s">
        <v>3</v>
      </c>
      <c r="G4276" s="120">
        <v>1613416</v>
      </c>
      <c r="H4276" s="124"/>
      <c r="I4276" s="128" t="s">
        <v>10856</v>
      </c>
      <c r="J4276" s="124"/>
      <c r="K4276" s="124"/>
      <c r="L4276" s="124"/>
      <c r="M4276" s="124"/>
      <c r="N4276" s="213">
        <v>0</v>
      </c>
      <c r="O4276" s="213">
        <v>1126</v>
      </c>
      <c r="P4276" s="124" t="s">
        <v>1315</v>
      </c>
    </row>
    <row r="4277" spans="1:16" ht="51">
      <c r="A4277" s="266">
        <v>16</v>
      </c>
      <c r="B4277" s="124"/>
      <c r="C4277" s="125" t="s">
        <v>692</v>
      </c>
      <c r="D4277" s="119">
        <v>43202</v>
      </c>
      <c r="E4277" s="120" t="s">
        <v>8978</v>
      </c>
      <c r="F4277" s="120" t="s">
        <v>3</v>
      </c>
      <c r="G4277" s="120">
        <v>1613418</v>
      </c>
      <c r="H4277" s="124"/>
      <c r="I4277" s="128" t="s">
        <v>10857</v>
      </c>
      <c r="J4277" s="124"/>
      <c r="K4277" s="124"/>
      <c r="L4277" s="124"/>
      <c r="M4277" s="124"/>
      <c r="N4277" s="213">
        <v>0</v>
      </c>
      <c r="O4277" s="213">
        <v>2000</v>
      </c>
      <c r="P4277" s="124" t="s">
        <v>1315</v>
      </c>
    </row>
    <row r="4278" spans="1:16" ht="51">
      <c r="A4278" s="266">
        <v>16</v>
      </c>
      <c r="B4278" s="124"/>
      <c r="C4278" s="125" t="s">
        <v>692</v>
      </c>
      <c r="D4278" s="119">
        <v>43202</v>
      </c>
      <c r="E4278" s="120" t="s">
        <v>8979</v>
      </c>
      <c r="F4278" s="120" t="s">
        <v>3</v>
      </c>
      <c r="G4278" s="120">
        <v>1613419</v>
      </c>
      <c r="H4278" s="124"/>
      <c r="I4278" s="128" t="s">
        <v>10858</v>
      </c>
      <c r="J4278" s="124"/>
      <c r="K4278" s="124"/>
      <c r="L4278" s="124"/>
      <c r="M4278" s="124"/>
      <c r="N4278" s="213">
        <v>0</v>
      </c>
      <c r="O4278" s="213">
        <v>2120</v>
      </c>
      <c r="P4278" s="124" t="s">
        <v>1315</v>
      </c>
    </row>
    <row r="4279" spans="1:16" ht="51">
      <c r="A4279" s="266">
        <v>16</v>
      </c>
      <c r="B4279" s="124"/>
      <c r="C4279" s="125" t="s">
        <v>692</v>
      </c>
      <c r="D4279" s="119">
        <v>43202</v>
      </c>
      <c r="E4279" s="120" t="s">
        <v>8980</v>
      </c>
      <c r="F4279" s="120" t="s">
        <v>3</v>
      </c>
      <c r="G4279" s="120">
        <v>1613421</v>
      </c>
      <c r="H4279" s="124"/>
      <c r="I4279" s="128" t="s">
        <v>10859</v>
      </c>
      <c r="J4279" s="124"/>
      <c r="K4279" s="124"/>
      <c r="L4279" s="124"/>
      <c r="M4279" s="124"/>
      <c r="N4279" s="213">
        <v>0</v>
      </c>
      <c r="O4279" s="213">
        <v>1670</v>
      </c>
      <c r="P4279" s="124" t="s">
        <v>1315</v>
      </c>
    </row>
    <row r="4280" spans="1:16" ht="63.75">
      <c r="A4280" s="266">
        <v>660</v>
      </c>
      <c r="B4280" s="124"/>
      <c r="C4280" s="125" t="s">
        <v>233</v>
      </c>
      <c r="D4280" s="119">
        <v>43203</v>
      </c>
      <c r="E4280" s="120" t="s">
        <v>8981</v>
      </c>
      <c r="F4280" s="120" t="s">
        <v>3</v>
      </c>
      <c r="G4280" s="120">
        <v>1613534</v>
      </c>
      <c r="H4280" s="124"/>
      <c r="I4280" s="128" t="s">
        <v>10860</v>
      </c>
      <c r="J4280" s="124"/>
      <c r="K4280" s="124"/>
      <c r="L4280" s="124"/>
      <c r="M4280" s="124"/>
      <c r="N4280" s="213">
        <v>0</v>
      </c>
      <c r="O4280" s="213">
        <v>182</v>
      </c>
      <c r="P4280" s="124" t="s">
        <v>1315</v>
      </c>
    </row>
    <row r="4281" spans="1:16" ht="63.75">
      <c r="A4281" s="266">
        <v>660</v>
      </c>
      <c r="B4281" s="124"/>
      <c r="C4281" s="125" t="s">
        <v>233</v>
      </c>
      <c r="D4281" s="119">
        <v>43203</v>
      </c>
      <c r="E4281" s="120" t="s">
        <v>8982</v>
      </c>
      <c r="F4281" s="120" t="s">
        <v>3</v>
      </c>
      <c r="G4281" s="120">
        <v>1613538</v>
      </c>
      <c r="H4281" s="124"/>
      <c r="I4281" s="128" t="s">
        <v>10861</v>
      </c>
      <c r="J4281" s="124"/>
      <c r="K4281" s="124"/>
      <c r="L4281" s="124"/>
      <c r="M4281" s="124"/>
      <c r="N4281" s="213">
        <v>0</v>
      </c>
      <c r="O4281" s="213">
        <v>256</v>
      </c>
      <c r="P4281" s="124" t="s">
        <v>1315</v>
      </c>
    </row>
    <row r="4282" spans="1:16" ht="63.75">
      <c r="A4282" s="266">
        <v>660</v>
      </c>
      <c r="B4282" s="124"/>
      <c r="C4282" s="125" t="s">
        <v>233</v>
      </c>
      <c r="D4282" s="119">
        <v>43203</v>
      </c>
      <c r="E4282" s="120" t="s">
        <v>8983</v>
      </c>
      <c r="F4282" s="120" t="s">
        <v>3</v>
      </c>
      <c r="G4282" s="120">
        <v>1613542</v>
      </c>
      <c r="H4282" s="124"/>
      <c r="I4282" s="128" t="s">
        <v>10862</v>
      </c>
      <c r="J4282" s="124"/>
      <c r="K4282" s="124"/>
      <c r="L4282" s="124"/>
      <c r="M4282" s="124"/>
      <c r="N4282" s="213">
        <v>0</v>
      </c>
      <c r="O4282" s="213">
        <v>468.8</v>
      </c>
      <c r="P4282" s="124" t="s">
        <v>1315</v>
      </c>
    </row>
    <row r="4283" spans="1:16" ht="51">
      <c r="A4283" s="266">
        <v>592</v>
      </c>
      <c r="B4283" s="124"/>
      <c r="C4283" s="125" t="s">
        <v>862</v>
      </c>
      <c r="D4283" s="119">
        <v>43203</v>
      </c>
      <c r="E4283" s="120" t="s">
        <v>8984</v>
      </c>
      <c r="F4283" s="120" t="s">
        <v>3</v>
      </c>
      <c r="G4283" s="120">
        <v>1613556</v>
      </c>
      <c r="H4283" s="124"/>
      <c r="I4283" s="128" t="s">
        <v>10863</v>
      </c>
      <c r="J4283" s="124"/>
      <c r="K4283" s="124"/>
      <c r="L4283" s="124"/>
      <c r="M4283" s="124"/>
      <c r="N4283" s="213">
        <v>0</v>
      </c>
      <c r="O4283" s="213">
        <v>2230</v>
      </c>
      <c r="P4283" s="124" t="s">
        <v>1315</v>
      </c>
    </row>
    <row r="4284" spans="1:16" ht="63.75">
      <c r="A4284" s="266">
        <v>10</v>
      </c>
      <c r="B4284" s="124"/>
      <c r="C4284" s="125" t="s">
        <v>690</v>
      </c>
      <c r="D4284" s="119">
        <v>43203</v>
      </c>
      <c r="E4284" s="120" t="s">
        <v>8985</v>
      </c>
      <c r="F4284" s="120" t="s">
        <v>3</v>
      </c>
      <c r="G4284" s="120">
        <v>1613580</v>
      </c>
      <c r="H4284" s="124"/>
      <c r="I4284" s="128" t="s">
        <v>10864</v>
      </c>
      <c r="J4284" s="124"/>
      <c r="K4284" s="124"/>
      <c r="L4284" s="124"/>
      <c r="M4284" s="124"/>
      <c r="N4284" s="213">
        <v>0</v>
      </c>
      <c r="O4284" s="213">
        <v>4351.3100000000004</v>
      </c>
      <c r="P4284" s="124" t="s">
        <v>1315</v>
      </c>
    </row>
    <row r="4285" spans="1:16" ht="51">
      <c r="A4285" s="266">
        <v>340</v>
      </c>
      <c r="B4285" s="124"/>
      <c r="C4285" s="125" t="s">
        <v>814</v>
      </c>
      <c r="D4285" s="119">
        <v>43203</v>
      </c>
      <c r="E4285" s="120" t="s">
        <v>8986</v>
      </c>
      <c r="F4285" s="120" t="s">
        <v>3</v>
      </c>
      <c r="G4285" s="120">
        <v>1613601</v>
      </c>
      <c r="H4285" s="124"/>
      <c r="I4285" s="128" t="s">
        <v>10865</v>
      </c>
      <c r="J4285" s="124"/>
      <c r="K4285" s="124"/>
      <c r="L4285" s="124"/>
      <c r="M4285" s="124"/>
      <c r="N4285" s="213">
        <v>0</v>
      </c>
      <c r="O4285" s="213">
        <v>122.88</v>
      </c>
      <c r="P4285" s="124" t="s">
        <v>1315</v>
      </c>
    </row>
    <row r="4286" spans="1:16" ht="51">
      <c r="A4286" s="266">
        <v>283</v>
      </c>
      <c r="B4286" s="124"/>
      <c r="C4286" s="125" t="s">
        <v>146</v>
      </c>
      <c r="D4286" s="119">
        <v>43203</v>
      </c>
      <c r="E4286" s="120" t="s">
        <v>8987</v>
      </c>
      <c r="F4286" s="120" t="s">
        <v>3</v>
      </c>
      <c r="G4286" s="120">
        <v>1613628</v>
      </c>
      <c r="H4286" s="124"/>
      <c r="I4286" s="128" t="s">
        <v>10866</v>
      </c>
      <c r="J4286" s="124"/>
      <c r="K4286" s="124"/>
      <c r="L4286" s="124"/>
      <c r="M4286" s="124"/>
      <c r="N4286" s="213">
        <v>0</v>
      </c>
      <c r="O4286" s="213">
        <v>630.28</v>
      </c>
      <c r="P4286" s="124" t="s">
        <v>1315</v>
      </c>
    </row>
    <row r="4287" spans="1:16" ht="51">
      <c r="A4287" s="266">
        <v>283</v>
      </c>
      <c r="B4287" s="124"/>
      <c r="C4287" s="125" t="s">
        <v>146</v>
      </c>
      <c r="D4287" s="119">
        <v>43203</v>
      </c>
      <c r="E4287" s="120" t="s">
        <v>8988</v>
      </c>
      <c r="F4287" s="120" t="s">
        <v>3</v>
      </c>
      <c r="G4287" s="120">
        <v>1613629</v>
      </c>
      <c r="H4287" s="124"/>
      <c r="I4287" s="128" t="s">
        <v>10867</v>
      </c>
      <c r="J4287" s="124"/>
      <c r="K4287" s="124"/>
      <c r="L4287" s="124"/>
      <c r="M4287" s="124"/>
      <c r="N4287" s="213">
        <v>0</v>
      </c>
      <c r="O4287" s="213">
        <v>3960.2000000000003</v>
      </c>
      <c r="P4287" s="124" t="s">
        <v>6020</v>
      </c>
    </row>
    <row r="4288" spans="1:16" ht="63.75">
      <c r="A4288" s="266">
        <v>130</v>
      </c>
      <c r="B4288" s="124"/>
      <c r="C4288" s="125" t="s">
        <v>727</v>
      </c>
      <c r="D4288" s="119">
        <v>43203</v>
      </c>
      <c r="E4288" s="120" t="s">
        <v>8989</v>
      </c>
      <c r="F4288" s="120" t="s">
        <v>3</v>
      </c>
      <c r="G4288" s="120">
        <v>1613678</v>
      </c>
      <c r="H4288" s="124"/>
      <c r="I4288" s="128" t="s">
        <v>10868</v>
      </c>
      <c r="J4288" s="124"/>
      <c r="K4288" s="124"/>
      <c r="L4288" s="124"/>
      <c r="M4288" s="124"/>
      <c r="N4288" s="213">
        <v>0</v>
      </c>
      <c r="O4288" s="213">
        <v>2317.5</v>
      </c>
      <c r="P4288" s="124" t="s">
        <v>1315</v>
      </c>
    </row>
    <row r="4289" spans="1:16" ht="51">
      <c r="A4289" s="266">
        <v>70</v>
      </c>
      <c r="B4289" s="124"/>
      <c r="C4289" s="125" t="s">
        <v>705</v>
      </c>
      <c r="D4289" s="119">
        <v>43203</v>
      </c>
      <c r="E4289" s="120" t="s">
        <v>8990</v>
      </c>
      <c r="F4289" s="120" t="s">
        <v>3</v>
      </c>
      <c r="G4289" s="120">
        <v>1613684</v>
      </c>
      <c r="H4289" s="124"/>
      <c r="I4289" s="128" t="s">
        <v>10869</v>
      </c>
      <c r="J4289" s="124"/>
      <c r="K4289" s="124"/>
      <c r="L4289" s="124"/>
      <c r="M4289" s="124"/>
      <c r="N4289" s="213">
        <v>0</v>
      </c>
      <c r="O4289" s="213">
        <v>48</v>
      </c>
      <c r="P4289" s="124" t="s">
        <v>6020</v>
      </c>
    </row>
    <row r="4290" spans="1:16" ht="38.25">
      <c r="A4290" s="266">
        <v>20</v>
      </c>
      <c r="B4290" s="124"/>
      <c r="C4290" s="125" t="s">
        <v>693</v>
      </c>
      <c r="D4290" s="119">
        <v>43203</v>
      </c>
      <c r="E4290" s="120" t="s">
        <v>8991</v>
      </c>
      <c r="F4290" s="120" t="s">
        <v>3</v>
      </c>
      <c r="G4290" s="120">
        <v>1613554</v>
      </c>
      <c r="H4290" s="124"/>
      <c r="I4290" s="128" t="s">
        <v>10870</v>
      </c>
      <c r="J4290" s="124"/>
      <c r="K4290" s="124"/>
      <c r="L4290" s="124"/>
      <c r="M4290" s="124"/>
      <c r="N4290" s="213">
        <v>0</v>
      </c>
      <c r="O4290" s="213">
        <v>252</v>
      </c>
      <c r="P4290" s="124" t="s">
        <v>1315</v>
      </c>
    </row>
    <row r="4291" spans="1:16" ht="51">
      <c r="A4291" s="266">
        <v>35</v>
      </c>
      <c r="B4291" s="124"/>
      <c r="C4291" s="125" t="s">
        <v>696</v>
      </c>
      <c r="D4291" s="119">
        <v>43193</v>
      </c>
      <c r="E4291" s="120" t="s">
        <v>8992</v>
      </c>
      <c r="F4291" s="120" t="s">
        <v>3</v>
      </c>
      <c r="G4291" s="120">
        <v>1610263</v>
      </c>
      <c r="H4291" s="124"/>
      <c r="I4291" s="128" t="s">
        <v>1384</v>
      </c>
      <c r="J4291" s="124"/>
      <c r="K4291" s="124"/>
      <c r="L4291" s="124"/>
      <c r="M4291" s="124"/>
      <c r="N4291" s="213">
        <v>0</v>
      </c>
      <c r="O4291" s="213">
        <v>1200</v>
      </c>
      <c r="P4291" s="124" t="s">
        <v>1315</v>
      </c>
    </row>
    <row r="4292" spans="1:16" ht="51">
      <c r="A4292" s="266">
        <v>35</v>
      </c>
      <c r="B4292" s="124"/>
      <c r="C4292" s="125" t="s">
        <v>696</v>
      </c>
      <c r="D4292" s="119">
        <v>43206</v>
      </c>
      <c r="E4292" s="120" t="s">
        <v>8993</v>
      </c>
      <c r="F4292" s="120" t="s">
        <v>3</v>
      </c>
      <c r="G4292" s="120">
        <v>1614156</v>
      </c>
      <c r="H4292" s="124"/>
      <c r="I4292" s="128" t="s">
        <v>1384</v>
      </c>
      <c r="J4292" s="124"/>
      <c r="K4292" s="124"/>
      <c r="L4292" s="124"/>
      <c r="M4292" s="124"/>
      <c r="N4292" s="213">
        <v>0</v>
      </c>
      <c r="O4292" s="213">
        <v>1200</v>
      </c>
      <c r="P4292" s="124" t="s">
        <v>1315</v>
      </c>
    </row>
    <row r="4293" spans="1:16" ht="51">
      <c r="A4293" s="266" t="s">
        <v>619</v>
      </c>
      <c r="B4293" s="124"/>
      <c r="C4293" s="125" t="s">
        <v>713</v>
      </c>
      <c r="D4293" s="119">
        <v>43208</v>
      </c>
      <c r="E4293" s="120" t="s">
        <v>8994</v>
      </c>
      <c r="F4293" s="120" t="s">
        <v>3</v>
      </c>
      <c r="G4293" s="120">
        <v>1614925</v>
      </c>
      <c r="H4293" s="124"/>
      <c r="I4293" s="128" t="s">
        <v>10871</v>
      </c>
      <c r="J4293" s="124"/>
      <c r="K4293" s="124"/>
      <c r="L4293" s="124"/>
      <c r="M4293" s="124"/>
      <c r="N4293" s="213">
        <v>0</v>
      </c>
      <c r="O4293" s="213">
        <v>84.5</v>
      </c>
      <c r="P4293" s="124" t="s">
        <v>1315</v>
      </c>
    </row>
    <row r="4294" spans="1:16" ht="38.25">
      <c r="A4294" s="266">
        <v>35</v>
      </c>
      <c r="B4294" s="124"/>
      <c r="C4294" s="125" t="s">
        <v>696</v>
      </c>
      <c r="D4294" s="119">
        <v>43193</v>
      </c>
      <c r="E4294" s="120" t="s">
        <v>8995</v>
      </c>
      <c r="F4294" s="120" t="s">
        <v>3</v>
      </c>
      <c r="G4294" s="120">
        <v>1610349</v>
      </c>
      <c r="H4294" s="124"/>
      <c r="I4294" s="128" t="s">
        <v>1382</v>
      </c>
      <c r="J4294" s="124"/>
      <c r="K4294" s="124"/>
      <c r="L4294" s="124"/>
      <c r="M4294" s="124"/>
      <c r="N4294" s="213">
        <v>0</v>
      </c>
      <c r="O4294" s="213">
        <v>1278</v>
      </c>
      <c r="P4294" s="124" t="s">
        <v>1315</v>
      </c>
    </row>
    <row r="4295" spans="1:16" ht="51">
      <c r="A4295" s="266">
        <v>222</v>
      </c>
      <c r="B4295" s="124"/>
      <c r="C4295" s="125" t="s">
        <v>764</v>
      </c>
      <c r="D4295" s="119">
        <v>43203</v>
      </c>
      <c r="E4295" s="120" t="s">
        <v>8996</v>
      </c>
      <c r="F4295" s="120" t="s">
        <v>3</v>
      </c>
      <c r="G4295" s="120">
        <v>1613673</v>
      </c>
      <c r="H4295" s="124"/>
      <c r="I4295" s="128" t="s">
        <v>10872</v>
      </c>
      <c r="J4295" s="124"/>
      <c r="K4295" s="124"/>
      <c r="L4295" s="124"/>
      <c r="M4295" s="124"/>
      <c r="N4295" s="213">
        <v>0</v>
      </c>
      <c r="O4295" s="213">
        <v>6</v>
      </c>
      <c r="P4295" s="124" t="s">
        <v>1315</v>
      </c>
    </row>
    <row r="4296" spans="1:16" ht="51">
      <c r="A4296" s="266">
        <v>16</v>
      </c>
      <c r="B4296" s="124"/>
      <c r="C4296" s="125" t="s">
        <v>692</v>
      </c>
      <c r="D4296" s="119">
        <v>43201</v>
      </c>
      <c r="E4296" s="120" t="s">
        <v>8997</v>
      </c>
      <c r="F4296" s="120" t="s">
        <v>3</v>
      </c>
      <c r="G4296" s="120">
        <v>1612789</v>
      </c>
      <c r="H4296" s="124"/>
      <c r="I4296" s="128" t="s">
        <v>10873</v>
      </c>
      <c r="J4296" s="124"/>
      <c r="K4296" s="124"/>
      <c r="L4296" s="124"/>
      <c r="M4296" s="124"/>
      <c r="N4296" s="213">
        <v>0</v>
      </c>
      <c r="O4296" s="213">
        <v>5785.27</v>
      </c>
      <c r="P4296" s="124" t="s">
        <v>1315</v>
      </c>
    </row>
    <row r="4297" spans="1:16" ht="51">
      <c r="A4297" s="266" t="s">
        <v>619</v>
      </c>
      <c r="B4297" s="124"/>
      <c r="C4297" s="125" t="s">
        <v>713</v>
      </c>
      <c r="D4297" s="119">
        <v>43200</v>
      </c>
      <c r="E4297" s="120" t="s">
        <v>8998</v>
      </c>
      <c r="F4297" s="120" t="s">
        <v>3</v>
      </c>
      <c r="G4297" s="120">
        <v>1612394</v>
      </c>
      <c r="H4297" s="124"/>
      <c r="I4297" s="128" t="s">
        <v>10874</v>
      </c>
      <c r="J4297" s="124"/>
      <c r="K4297" s="124"/>
      <c r="L4297" s="124"/>
      <c r="M4297" s="124"/>
      <c r="N4297" s="213">
        <v>0</v>
      </c>
      <c r="O4297" s="213">
        <v>140</v>
      </c>
      <c r="P4297" s="124" t="s">
        <v>1315</v>
      </c>
    </row>
    <row r="4298" spans="1:16" ht="51">
      <c r="A4298" s="266">
        <v>212</v>
      </c>
      <c r="B4298" s="124"/>
      <c r="C4298" s="125" t="s">
        <v>761</v>
      </c>
      <c r="D4298" s="119">
        <v>43203</v>
      </c>
      <c r="E4298" s="120" t="s">
        <v>8999</v>
      </c>
      <c r="F4298" s="120" t="s">
        <v>3</v>
      </c>
      <c r="G4298" s="120">
        <v>1613708</v>
      </c>
      <c r="H4298" s="124"/>
      <c r="I4298" s="128" t="s">
        <v>10875</v>
      </c>
      <c r="J4298" s="124"/>
      <c r="K4298" s="124"/>
      <c r="L4298" s="124"/>
      <c r="M4298" s="124"/>
      <c r="N4298" s="213">
        <v>0</v>
      </c>
      <c r="O4298" s="213">
        <v>144</v>
      </c>
      <c r="P4298" s="124" t="s">
        <v>1315</v>
      </c>
    </row>
    <row r="4299" spans="1:16" ht="51">
      <c r="A4299" s="266">
        <v>20</v>
      </c>
      <c r="B4299" s="124"/>
      <c r="C4299" s="125" t="s">
        <v>693</v>
      </c>
      <c r="D4299" s="119">
        <v>43213</v>
      </c>
      <c r="E4299" s="120" t="s">
        <v>9000</v>
      </c>
      <c r="F4299" s="120" t="s">
        <v>3</v>
      </c>
      <c r="G4299" s="120">
        <v>1616311</v>
      </c>
      <c r="H4299" s="124"/>
      <c r="I4299" s="128" t="s">
        <v>10876</v>
      </c>
      <c r="J4299" s="124"/>
      <c r="K4299" s="124"/>
      <c r="L4299" s="124"/>
      <c r="M4299" s="124"/>
      <c r="N4299" s="213">
        <v>0</v>
      </c>
      <c r="O4299" s="213">
        <v>217</v>
      </c>
      <c r="P4299" s="124" t="s">
        <v>1315</v>
      </c>
    </row>
    <row r="4300" spans="1:16" ht="51">
      <c r="A4300" s="266">
        <v>130</v>
      </c>
      <c r="B4300" s="124"/>
      <c r="C4300" s="125" t="s">
        <v>727</v>
      </c>
      <c r="D4300" s="119">
        <v>43203</v>
      </c>
      <c r="E4300" s="120" t="s">
        <v>9001</v>
      </c>
      <c r="F4300" s="120" t="s">
        <v>3</v>
      </c>
      <c r="G4300" s="120">
        <v>1613714</v>
      </c>
      <c r="H4300" s="124"/>
      <c r="I4300" s="128" t="s">
        <v>10877</v>
      </c>
      <c r="J4300" s="124"/>
      <c r="K4300" s="124"/>
      <c r="L4300" s="124"/>
      <c r="M4300" s="124"/>
      <c r="N4300" s="213">
        <v>0</v>
      </c>
      <c r="O4300" s="213">
        <v>222</v>
      </c>
      <c r="P4300" s="124" t="s">
        <v>1315</v>
      </c>
    </row>
    <row r="4301" spans="1:16" ht="51">
      <c r="A4301" s="266">
        <v>683</v>
      </c>
      <c r="B4301" s="124"/>
      <c r="C4301" s="125" t="s">
        <v>868</v>
      </c>
      <c r="D4301" s="119">
        <v>43213</v>
      </c>
      <c r="E4301" s="120" t="s">
        <v>9002</v>
      </c>
      <c r="F4301" s="120" t="s">
        <v>3</v>
      </c>
      <c r="G4301" s="120">
        <v>1616376</v>
      </c>
      <c r="H4301" s="124"/>
      <c r="I4301" s="128" t="s">
        <v>10878</v>
      </c>
      <c r="J4301" s="124"/>
      <c r="K4301" s="124"/>
      <c r="L4301" s="124"/>
      <c r="M4301" s="124"/>
      <c r="N4301" s="213">
        <v>0</v>
      </c>
      <c r="O4301" s="213">
        <v>30</v>
      </c>
      <c r="P4301" s="124" t="s">
        <v>1315</v>
      </c>
    </row>
    <row r="4302" spans="1:16" ht="51">
      <c r="A4302" s="266">
        <v>41</v>
      </c>
      <c r="B4302" s="124"/>
      <c r="C4302" s="125" t="s">
        <v>697</v>
      </c>
      <c r="D4302" s="119">
        <v>43203</v>
      </c>
      <c r="E4302" s="120" t="s">
        <v>9003</v>
      </c>
      <c r="F4302" s="120" t="s">
        <v>3</v>
      </c>
      <c r="G4302" s="120">
        <v>1613752</v>
      </c>
      <c r="H4302" s="124"/>
      <c r="I4302" s="128" t="s">
        <v>10879</v>
      </c>
      <c r="J4302" s="124"/>
      <c r="K4302" s="124"/>
      <c r="L4302" s="124"/>
      <c r="M4302" s="124"/>
      <c r="N4302" s="213">
        <v>0</v>
      </c>
      <c r="O4302" s="213">
        <v>48</v>
      </c>
      <c r="P4302" s="124" t="s">
        <v>1315</v>
      </c>
    </row>
    <row r="4303" spans="1:16" ht="38.25">
      <c r="A4303" s="266">
        <v>234</v>
      </c>
      <c r="B4303" s="124"/>
      <c r="C4303" s="125" t="s">
        <v>124</v>
      </c>
      <c r="D4303" s="119">
        <v>43203</v>
      </c>
      <c r="E4303" s="120" t="s">
        <v>9004</v>
      </c>
      <c r="F4303" s="120" t="s">
        <v>3</v>
      </c>
      <c r="G4303" s="120">
        <v>1613775</v>
      </c>
      <c r="H4303" s="124"/>
      <c r="I4303" s="128" t="s">
        <v>10880</v>
      </c>
      <c r="J4303" s="124"/>
      <c r="K4303" s="124"/>
      <c r="L4303" s="124"/>
      <c r="M4303" s="124"/>
      <c r="N4303" s="213">
        <v>0</v>
      </c>
      <c r="O4303" s="213">
        <v>153.5</v>
      </c>
      <c r="P4303" s="124" t="s">
        <v>1315</v>
      </c>
    </row>
    <row r="4304" spans="1:16" ht="51">
      <c r="A4304" s="266">
        <v>593</v>
      </c>
      <c r="B4304" s="124"/>
      <c r="C4304" s="125" t="s">
        <v>863</v>
      </c>
      <c r="D4304" s="119">
        <v>43203</v>
      </c>
      <c r="E4304" s="120" t="s">
        <v>9005</v>
      </c>
      <c r="F4304" s="120" t="s">
        <v>3</v>
      </c>
      <c r="G4304" s="120">
        <v>1613786</v>
      </c>
      <c r="H4304" s="124"/>
      <c r="I4304" s="128" t="s">
        <v>10881</v>
      </c>
      <c r="J4304" s="124"/>
      <c r="K4304" s="124"/>
      <c r="L4304" s="124"/>
      <c r="M4304" s="124"/>
      <c r="N4304" s="213">
        <v>0</v>
      </c>
      <c r="O4304" s="213">
        <v>5323.4</v>
      </c>
      <c r="P4304" s="124" t="s">
        <v>1315</v>
      </c>
    </row>
    <row r="4305" spans="1:16" ht="51">
      <c r="A4305" s="266">
        <v>593</v>
      </c>
      <c r="B4305" s="124"/>
      <c r="C4305" s="125" t="s">
        <v>863</v>
      </c>
      <c r="D4305" s="119">
        <v>43203</v>
      </c>
      <c r="E4305" s="120" t="s">
        <v>9006</v>
      </c>
      <c r="F4305" s="120" t="s">
        <v>3</v>
      </c>
      <c r="G4305" s="120">
        <v>1613789</v>
      </c>
      <c r="H4305" s="124"/>
      <c r="I4305" s="128" t="s">
        <v>10882</v>
      </c>
      <c r="J4305" s="124"/>
      <c r="K4305" s="124"/>
      <c r="L4305" s="124"/>
      <c r="M4305" s="124"/>
      <c r="N4305" s="213">
        <v>0</v>
      </c>
      <c r="O4305" s="213">
        <v>2048.8000000000002</v>
      </c>
      <c r="P4305" s="124" t="s">
        <v>1315</v>
      </c>
    </row>
    <row r="4306" spans="1:16" ht="51">
      <c r="A4306" s="266">
        <v>592</v>
      </c>
      <c r="B4306" s="124"/>
      <c r="C4306" s="125" t="s">
        <v>862</v>
      </c>
      <c r="D4306" s="119">
        <v>43203</v>
      </c>
      <c r="E4306" s="120" t="s">
        <v>9007</v>
      </c>
      <c r="F4306" s="120" t="s">
        <v>3</v>
      </c>
      <c r="G4306" s="120">
        <v>1613791</v>
      </c>
      <c r="H4306" s="124"/>
      <c r="I4306" s="128" t="s">
        <v>10883</v>
      </c>
      <c r="J4306" s="124"/>
      <c r="K4306" s="124"/>
      <c r="L4306" s="124"/>
      <c r="M4306" s="124"/>
      <c r="N4306" s="213">
        <v>0</v>
      </c>
      <c r="O4306" s="213">
        <v>15</v>
      </c>
      <c r="P4306" s="124" t="s">
        <v>1315</v>
      </c>
    </row>
    <row r="4307" spans="1:16" ht="38.25">
      <c r="A4307" s="266">
        <v>592</v>
      </c>
      <c r="B4307" s="124"/>
      <c r="C4307" s="125" t="s">
        <v>862</v>
      </c>
      <c r="D4307" s="119">
        <v>43203</v>
      </c>
      <c r="E4307" s="120" t="s">
        <v>9008</v>
      </c>
      <c r="F4307" s="120" t="s">
        <v>3</v>
      </c>
      <c r="G4307" s="120">
        <v>1613794</v>
      </c>
      <c r="H4307" s="124"/>
      <c r="I4307" s="128" t="s">
        <v>10884</v>
      </c>
      <c r="J4307" s="124"/>
      <c r="K4307" s="124"/>
      <c r="L4307" s="124"/>
      <c r="M4307" s="124"/>
      <c r="N4307" s="213">
        <v>0</v>
      </c>
      <c r="O4307" s="213">
        <v>308.75</v>
      </c>
      <c r="P4307" s="124" t="s">
        <v>1315</v>
      </c>
    </row>
    <row r="4308" spans="1:16" ht="51">
      <c r="A4308" s="266" t="s">
        <v>619</v>
      </c>
      <c r="B4308" s="124"/>
      <c r="C4308" s="125" t="s">
        <v>713</v>
      </c>
      <c r="D4308" s="119">
        <v>43208</v>
      </c>
      <c r="E4308" s="120" t="s">
        <v>9009</v>
      </c>
      <c r="F4308" s="120" t="s">
        <v>3</v>
      </c>
      <c r="G4308" s="120">
        <v>1614929</v>
      </c>
      <c r="H4308" s="124"/>
      <c r="I4308" s="128" t="s">
        <v>10885</v>
      </c>
      <c r="J4308" s="124"/>
      <c r="K4308" s="124"/>
      <c r="L4308" s="124"/>
      <c r="M4308" s="124"/>
      <c r="N4308" s="213">
        <v>0</v>
      </c>
      <c r="O4308" s="213">
        <v>49</v>
      </c>
      <c r="P4308" s="124" t="s">
        <v>1315</v>
      </c>
    </row>
    <row r="4309" spans="1:16" ht="51">
      <c r="A4309" s="266" t="s">
        <v>619</v>
      </c>
      <c r="B4309" s="124"/>
      <c r="C4309" s="125" t="s">
        <v>713</v>
      </c>
      <c r="D4309" s="119">
        <v>43200</v>
      </c>
      <c r="E4309" s="120" t="s">
        <v>9010</v>
      </c>
      <c r="F4309" s="120" t="s">
        <v>3</v>
      </c>
      <c r="G4309" s="120">
        <v>1612274</v>
      </c>
      <c r="H4309" s="124"/>
      <c r="I4309" s="128" t="s">
        <v>5811</v>
      </c>
      <c r="J4309" s="124"/>
      <c r="K4309" s="124"/>
      <c r="L4309" s="124"/>
      <c r="M4309" s="124"/>
      <c r="N4309" s="213">
        <v>0</v>
      </c>
      <c r="O4309" s="213">
        <v>500</v>
      </c>
      <c r="P4309" s="124" t="s">
        <v>1315</v>
      </c>
    </row>
    <row r="4310" spans="1:16" ht="51">
      <c r="A4310" s="266" t="s">
        <v>619</v>
      </c>
      <c r="B4310" s="124"/>
      <c r="C4310" s="125" t="s">
        <v>713</v>
      </c>
      <c r="D4310" s="119">
        <v>43209</v>
      </c>
      <c r="E4310" s="120" t="s">
        <v>9011</v>
      </c>
      <c r="F4310" s="120" t="s">
        <v>3</v>
      </c>
      <c r="G4310" s="120">
        <v>1615373</v>
      </c>
      <c r="H4310" s="124"/>
      <c r="I4310" s="128" t="s">
        <v>5834</v>
      </c>
      <c r="J4310" s="124"/>
      <c r="K4310" s="124"/>
      <c r="L4310" s="124"/>
      <c r="M4310" s="124"/>
      <c r="N4310" s="213">
        <v>0</v>
      </c>
      <c r="O4310" s="213">
        <v>700</v>
      </c>
      <c r="P4310" s="124" t="s">
        <v>1315</v>
      </c>
    </row>
    <row r="4311" spans="1:16" ht="51">
      <c r="A4311" s="266" t="s">
        <v>619</v>
      </c>
      <c r="B4311" s="124"/>
      <c r="C4311" s="125" t="s">
        <v>713</v>
      </c>
      <c r="D4311" s="119">
        <v>43199</v>
      </c>
      <c r="E4311" s="120" t="s">
        <v>9012</v>
      </c>
      <c r="F4311" s="120" t="s">
        <v>3</v>
      </c>
      <c r="G4311" s="120">
        <v>1612017</v>
      </c>
      <c r="H4311" s="124"/>
      <c r="I4311" s="128" t="s">
        <v>10886</v>
      </c>
      <c r="J4311" s="124"/>
      <c r="K4311" s="124"/>
      <c r="L4311" s="124"/>
      <c r="M4311" s="124"/>
      <c r="N4311" s="213">
        <v>0</v>
      </c>
      <c r="O4311" s="213">
        <v>0.1</v>
      </c>
      <c r="P4311" s="124" t="s">
        <v>1315</v>
      </c>
    </row>
    <row r="4312" spans="1:16" ht="51">
      <c r="A4312" s="266">
        <v>112</v>
      </c>
      <c r="B4312" s="124"/>
      <c r="C4312" s="125" t="s">
        <v>719</v>
      </c>
      <c r="D4312" s="119">
        <v>43192</v>
      </c>
      <c r="E4312" s="120" t="s">
        <v>9013</v>
      </c>
      <c r="F4312" s="120" t="s">
        <v>3</v>
      </c>
      <c r="G4312" s="120">
        <v>1609868</v>
      </c>
      <c r="H4312" s="124"/>
      <c r="I4312" s="128" t="s">
        <v>10887</v>
      </c>
      <c r="J4312" s="124"/>
      <c r="K4312" s="124"/>
      <c r="L4312" s="124"/>
      <c r="M4312" s="124"/>
      <c r="N4312" s="213">
        <v>0</v>
      </c>
      <c r="O4312" s="213">
        <v>1330</v>
      </c>
      <c r="P4312" s="124" t="s">
        <v>1315</v>
      </c>
    </row>
    <row r="4313" spans="1:16" ht="51">
      <c r="A4313" s="266" t="s">
        <v>619</v>
      </c>
      <c r="B4313" s="124"/>
      <c r="C4313" s="125" t="s">
        <v>713</v>
      </c>
      <c r="D4313" s="119">
        <v>43194</v>
      </c>
      <c r="E4313" s="120" t="s">
        <v>9014</v>
      </c>
      <c r="F4313" s="120" t="s">
        <v>3</v>
      </c>
      <c r="G4313" s="120">
        <v>1610792</v>
      </c>
      <c r="H4313" s="124"/>
      <c r="I4313" s="128" t="s">
        <v>10888</v>
      </c>
      <c r="J4313" s="124"/>
      <c r="K4313" s="124"/>
      <c r="L4313" s="124"/>
      <c r="M4313" s="124"/>
      <c r="N4313" s="213">
        <v>0</v>
      </c>
      <c r="O4313" s="213">
        <v>20.6</v>
      </c>
      <c r="P4313" s="124" t="s">
        <v>1315</v>
      </c>
    </row>
    <row r="4314" spans="1:16" ht="51">
      <c r="A4314" s="266" t="s">
        <v>619</v>
      </c>
      <c r="B4314" s="124"/>
      <c r="C4314" s="125" t="s">
        <v>713</v>
      </c>
      <c r="D4314" s="119">
        <v>43217</v>
      </c>
      <c r="E4314" s="120" t="s">
        <v>9015</v>
      </c>
      <c r="F4314" s="120" t="s">
        <v>3</v>
      </c>
      <c r="G4314" s="120">
        <v>1617820</v>
      </c>
      <c r="H4314" s="124"/>
      <c r="I4314" s="128" t="s">
        <v>10889</v>
      </c>
      <c r="J4314" s="124"/>
      <c r="K4314" s="124"/>
      <c r="L4314" s="124"/>
      <c r="M4314" s="124"/>
      <c r="N4314" s="213">
        <v>0</v>
      </c>
      <c r="O4314" s="213">
        <v>12</v>
      </c>
      <c r="P4314" s="124" t="s">
        <v>1315</v>
      </c>
    </row>
    <row r="4315" spans="1:16" ht="63.75">
      <c r="A4315" s="266" t="s">
        <v>619</v>
      </c>
      <c r="B4315" s="124"/>
      <c r="C4315" s="125" t="s">
        <v>713</v>
      </c>
      <c r="D4315" s="119">
        <v>43213</v>
      </c>
      <c r="E4315" s="120" t="s">
        <v>9016</v>
      </c>
      <c r="F4315" s="120" t="s">
        <v>3</v>
      </c>
      <c r="G4315" s="120">
        <v>1616202</v>
      </c>
      <c r="H4315" s="124"/>
      <c r="I4315" s="128" t="s">
        <v>10890</v>
      </c>
      <c r="J4315" s="124"/>
      <c r="K4315" s="124"/>
      <c r="L4315" s="124"/>
      <c r="M4315" s="124"/>
      <c r="N4315" s="213">
        <v>0</v>
      </c>
      <c r="O4315" s="213">
        <v>951.52</v>
      </c>
      <c r="P4315" s="124" t="s">
        <v>1315</v>
      </c>
    </row>
    <row r="4316" spans="1:16" ht="51">
      <c r="A4316" s="266" t="s">
        <v>619</v>
      </c>
      <c r="B4316" s="124"/>
      <c r="C4316" s="125" t="s">
        <v>713</v>
      </c>
      <c r="D4316" s="119">
        <v>43216</v>
      </c>
      <c r="E4316" s="120" t="s">
        <v>9017</v>
      </c>
      <c r="F4316" s="120" t="s">
        <v>3</v>
      </c>
      <c r="G4316" s="120">
        <v>1617361</v>
      </c>
      <c r="H4316" s="124"/>
      <c r="I4316" s="128" t="s">
        <v>10891</v>
      </c>
      <c r="J4316" s="124"/>
      <c r="K4316" s="124"/>
      <c r="L4316" s="124"/>
      <c r="M4316" s="124"/>
      <c r="N4316" s="213">
        <v>0</v>
      </c>
      <c r="O4316" s="213">
        <v>182</v>
      </c>
      <c r="P4316" s="124" t="s">
        <v>1315</v>
      </c>
    </row>
    <row r="4317" spans="1:16" ht="51">
      <c r="A4317" s="266" t="s">
        <v>619</v>
      </c>
      <c r="B4317" s="124"/>
      <c r="C4317" s="125" t="s">
        <v>713</v>
      </c>
      <c r="D4317" s="119">
        <v>43194</v>
      </c>
      <c r="E4317" s="120" t="s">
        <v>9018</v>
      </c>
      <c r="F4317" s="120" t="s">
        <v>3</v>
      </c>
      <c r="G4317" s="120">
        <v>1610746</v>
      </c>
      <c r="H4317" s="124"/>
      <c r="I4317" s="128" t="s">
        <v>10892</v>
      </c>
      <c r="J4317" s="124"/>
      <c r="K4317" s="124"/>
      <c r="L4317" s="124"/>
      <c r="M4317" s="124"/>
      <c r="N4317" s="213">
        <v>0</v>
      </c>
      <c r="O4317" s="213">
        <v>1971.75</v>
      </c>
      <c r="P4317" s="124" t="s">
        <v>1315</v>
      </c>
    </row>
    <row r="4318" spans="1:16" ht="51">
      <c r="A4318" s="266" t="s">
        <v>619</v>
      </c>
      <c r="B4318" s="124"/>
      <c r="C4318" s="125" t="s">
        <v>713</v>
      </c>
      <c r="D4318" s="119">
        <v>43216</v>
      </c>
      <c r="E4318" s="120" t="s">
        <v>9019</v>
      </c>
      <c r="F4318" s="120" t="s">
        <v>3</v>
      </c>
      <c r="G4318" s="120">
        <v>1617433</v>
      </c>
      <c r="H4318" s="124"/>
      <c r="I4318" s="128" t="s">
        <v>10893</v>
      </c>
      <c r="J4318" s="124"/>
      <c r="K4318" s="124"/>
      <c r="L4318" s="124"/>
      <c r="M4318" s="124"/>
      <c r="N4318" s="213">
        <v>0</v>
      </c>
      <c r="O4318" s="213">
        <v>636.85</v>
      </c>
      <c r="P4318" s="124" t="s">
        <v>1315</v>
      </c>
    </row>
    <row r="4319" spans="1:16" ht="38.25">
      <c r="A4319" s="266">
        <v>526</v>
      </c>
      <c r="B4319" s="124"/>
      <c r="C4319" s="125" t="s">
        <v>846</v>
      </c>
      <c r="D4319" s="119">
        <v>43203</v>
      </c>
      <c r="E4319" s="120" t="s">
        <v>9020</v>
      </c>
      <c r="F4319" s="120" t="s">
        <v>3</v>
      </c>
      <c r="G4319" s="120">
        <v>1613838</v>
      </c>
      <c r="H4319" s="124"/>
      <c r="I4319" s="128" t="s">
        <v>10894</v>
      </c>
      <c r="J4319" s="124"/>
      <c r="K4319" s="124"/>
      <c r="L4319" s="124"/>
      <c r="M4319" s="124"/>
      <c r="N4319" s="213">
        <v>0</v>
      </c>
      <c r="O4319" s="213">
        <v>136</v>
      </c>
      <c r="P4319" s="124" t="s">
        <v>1315</v>
      </c>
    </row>
    <row r="4320" spans="1:16" ht="51">
      <c r="A4320" s="266" t="s">
        <v>619</v>
      </c>
      <c r="B4320" s="124"/>
      <c r="C4320" s="125" t="s">
        <v>713</v>
      </c>
      <c r="D4320" s="119">
        <v>43216</v>
      </c>
      <c r="E4320" s="120" t="s">
        <v>9021</v>
      </c>
      <c r="F4320" s="120" t="s">
        <v>3</v>
      </c>
      <c r="G4320" s="120">
        <v>1617441</v>
      </c>
      <c r="H4320" s="124"/>
      <c r="I4320" s="128" t="s">
        <v>10895</v>
      </c>
      <c r="J4320" s="124"/>
      <c r="K4320" s="124"/>
      <c r="L4320" s="124"/>
      <c r="M4320" s="124"/>
      <c r="N4320" s="213">
        <v>0</v>
      </c>
      <c r="O4320" s="213">
        <v>1200</v>
      </c>
      <c r="P4320" s="124" t="s">
        <v>1315</v>
      </c>
    </row>
    <row r="4321" spans="1:16" ht="38.25">
      <c r="A4321" s="266">
        <v>526</v>
      </c>
      <c r="B4321" s="124"/>
      <c r="C4321" s="125" t="s">
        <v>846</v>
      </c>
      <c r="D4321" s="119">
        <v>43203</v>
      </c>
      <c r="E4321" s="120" t="s">
        <v>9022</v>
      </c>
      <c r="F4321" s="120" t="s">
        <v>3</v>
      </c>
      <c r="G4321" s="120">
        <v>1613844</v>
      </c>
      <c r="H4321" s="124"/>
      <c r="I4321" s="128" t="s">
        <v>10896</v>
      </c>
      <c r="J4321" s="124"/>
      <c r="K4321" s="124"/>
      <c r="L4321" s="124"/>
      <c r="M4321" s="124"/>
      <c r="N4321" s="213">
        <v>0</v>
      </c>
      <c r="O4321" s="213">
        <v>136</v>
      </c>
      <c r="P4321" s="124" t="s">
        <v>1315</v>
      </c>
    </row>
    <row r="4322" spans="1:16" ht="51">
      <c r="A4322" s="266">
        <v>16</v>
      </c>
      <c r="B4322" s="124"/>
      <c r="C4322" s="125" t="s">
        <v>692</v>
      </c>
      <c r="D4322" s="119">
        <v>43203</v>
      </c>
      <c r="E4322" s="120" t="s">
        <v>9023</v>
      </c>
      <c r="F4322" s="120" t="s">
        <v>3</v>
      </c>
      <c r="G4322" s="120">
        <v>1613860</v>
      </c>
      <c r="H4322" s="124"/>
      <c r="I4322" s="128" t="s">
        <v>10897</v>
      </c>
      <c r="J4322" s="124"/>
      <c r="K4322" s="124"/>
      <c r="L4322" s="124"/>
      <c r="M4322" s="124"/>
      <c r="N4322" s="213">
        <v>0</v>
      </c>
      <c r="O4322" s="213">
        <v>700</v>
      </c>
      <c r="P4322" s="124" t="s">
        <v>1315</v>
      </c>
    </row>
    <row r="4323" spans="1:16" ht="51">
      <c r="A4323" s="266">
        <v>41</v>
      </c>
      <c r="B4323" s="124"/>
      <c r="C4323" s="125" t="s">
        <v>697</v>
      </c>
      <c r="D4323" s="119">
        <v>43206</v>
      </c>
      <c r="E4323" s="120" t="s">
        <v>9024</v>
      </c>
      <c r="F4323" s="120" t="s">
        <v>3</v>
      </c>
      <c r="G4323" s="120">
        <v>1614061</v>
      </c>
      <c r="H4323" s="124"/>
      <c r="I4323" s="128" t="s">
        <v>10898</v>
      </c>
      <c r="J4323" s="124"/>
      <c r="K4323" s="124"/>
      <c r="L4323" s="124"/>
      <c r="M4323" s="124"/>
      <c r="N4323" s="213">
        <v>0</v>
      </c>
      <c r="O4323" s="213">
        <v>163995.43</v>
      </c>
      <c r="P4323" s="124" t="s">
        <v>1315</v>
      </c>
    </row>
    <row r="4324" spans="1:16" ht="63.75">
      <c r="A4324" s="266">
        <v>15</v>
      </c>
      <c r="B4324" s="124"/>
      <c r="C4324" s="125" t="s">
        <v>691</v>
      </c>
      <c r="D4324" s="119">
        <v>43206</v>
      </c>
      <c r="E4324" s="120" t="s">
        <v>9025</v>
      </c>
      <c r="F4324" s="120" t="s">
        <v>3</v>
      </c>
      <c r="G4324" s="120">
        <v>1614067</v>
      </c>
      <c r="H4324" s="124"/>
      <c r="I4324" s="128" t="s">
        <v>10899</v>
      </c>
      <c r="J4324" s="124"/>
      <c r="K4324" s="124"/>
      <c r="L4324" s="124"/>
      <c r="M4324" s="124"/>
      <c r="N4324" s="213">
        <v>0</v>
      </c>
      <c r="O4324" s="213">
        <v>2000</v>
      </c>
      <c r="P4324" s="124" t="s">
        <v>1315</v>
      </c>
    </row>
    <row r="4325" spans="1:16" ht="63.75">
      <c r="A4325" s="266">
        <v>15</v>
      </c>
      <c r="B4325" s="124"/>
      <c r="C4325" s="125" t="s">
        <v>691</v>
      </c>
      <c r="D4325" s="119">
        <v>43206</v>
      </c>
      <c r="E4325" s="120" t="s">
        <v>9026</v>
      </c>
      <c r="F4325" s="120" t="s">
        <v>3</v>
      </c>
      <c r="G4325" s="120">
        <v>1614069</v>
      </c>
      <c r="H4325" s="124"/>
      <c r="I4325" s="128" t="s">
        <v>10900</v>
      </c>
      <c r="J4325" s="124"/>
      <c r="K4325" s="124"/>
      <c r="L4325" s="124"/>
      <c r="M4325" s="124"/>
      <c r="N4325" s="213">
        <v>0</v>
      </c>
      <c r="O4325" s="213">
        <v>151172.13</v>
      </c>
      <c r="P4325" s="124" t="s">
        <v>1315</v>
      </c>
    </row>
    <row r="4326" spans="1:16" ht="51">
      <c r="A4326" s="266">
        <v>66</v>
      </c>
      <c r="B4326" s="124"/>
      <c r="C4326" s="125" t="s">
        <v>704</v>
      </c>
      <c r="D4326" s="119">
        <v>43203</v>
      </c>
      <c r="E4326" s="120" t="s">
        <v>9027</v>
      </c>
      <c r="F4326" s="120" t="s">
        <v>3</v>
      </c>
      <c r="G4326" s="120">
        <v>1613685</v>
      </c>
      <c r="H4326" s="124"/>
      <c r="I4326" s="128" t="s">
        <v>10901</v>
      </c>
      <c r="J4326" s="124"/>
      <c r="K4326" s="124"/>
      <c r="L4326" s="124"/>
      <c r="M4326" s="124"/>
      <c r="N4326" s="213">
        <v>0</v>
      </c>
      <c r="O4326" s="213">
        <v>40</v>
      </c>
      <c r="P4326" s="124" t="s">
        <v>1315</v>
      </c>
    </row>
    <row r="4327" spans="1:16" ht="63.75">
      <c r="A4327" s="266">
        <v>15</v>
      </c>
      <c r="B4327" s="124"/>
      <c r="C4327" s="125" t="s">
        <v>691</v>
      </c>
      <c r="D4327" s="119">
        <v>43206</v>
      </c>
      <c r="E4327" s="120" t="s">
        <v>9028</v>
      </c>
      <c r="F4327" s="120" t="s">
        <v>3</v>
      </c>
      <c r="G4327" s="120">
        <v>1614071</v>
      </c>
      <c r="H4327" s="124"/>
      <c r="I4327" s="128" t="s">
        <v>10902</v>
      </c>
      <c r="J4327" s="124"/>
      <c r="K4327" s="124"/>
      <c r="L4327" s="124"/>
      <c r="M4327" s="124"/>
      <c r="N4327" s="213">
        <v>0</v>
      </c>
      <c r="O4327" s="213">
        <v>71273.64</v>
      </c>
      <c r="P4327" s="124" t="s">
        <v>1315</v>
      </c>
    </row>
    <row r="4328" spans="1:16" ht="51">
      <c r="A4328" s="266">
        <v>342</v>
      </c>
      <c r="B4328" s="124"/>
      <c r="C4328" s="125" t="s">
        <v>816</v>
      </c>
      <c r="D4328" s="119">
        <v>43206</v>
      </c>
      <c r="E4328" s="120" t="s">
        <v>9029</v>
      </c>
      <c r="F4328" s="120" t="s">
        <v>3</v>
      </c>
      <c r="G4328" s="120">
        <v>1614084</v>
      </c>
      <c r="H4328" s="124"/>
      <c r="I4328" s="128" t="s">
        <v>10903</v>
      </c>
      <c r="J4328" s="124"/>
      <c r="K4328" s="124"/>
      <c r="L4328" s="124"/>
      <c r="M4328" s="124"/>
      <c r="N4328" s="213">
        <v>0</v>
      </c>
      <c r="O4328" s="213">
        <v>1332.06</v>
      </c>
      <c r="P4328" s="124" t="s">
        <v>1315</v>
      </c>
    </row>
    <row r="4329" spans="1:16" ht="51">
      <c r="A4329" s="266">
        <v>342</v>
      </c>
      <c r="B4329" s="124"/>
      <c r="C4329" s="125" t="s">
        <v>816</v>
      </c>
      <c r="D4329" s="119">
        <v>43206</v>
      </c>
      <c r="E4329" s="120" t="s">
        <v>9030</v>
      </c>
      <c r="F4329" s="120" t="s">
        <v>3</v>
      </c>
      <c r="G4329" s="120">
        <v>1614089</v>
      </c>
      <c r="H4329" s="124"/>
      <c r="I4329" s="128" t="s">
        <v>10904</v>
      </c>
      <c r="J4329" s="124"/>
      <c r="K4329" s="124"/>
      <c r="L4329" s="124"/>
      <c r="M4329" s="124"/>
      <c r="N4329" s="213">
        <v>0</v>
      </c>
      <c r="O4329" s="213">
        <v>40.9</v>
      </c>
      <c r="P4329" s="124" t="s">
        <v>1315</v>
      </c>
    </row>
    <row r="4330" spans="1:16" ht="63.75">
      <c r="A4330" s="266">
        <v>291</v>
      </c>
      <c r="B4330" s="124"/>
      <c r="C4330" s="125" t="s">
        <v>794</v>
      </c>
      <c r="D4330" s="119">
        <v>43206</v>
      </c>
      <c r="E4330" s="120" t="s">
        <v>9031</v>
      </c>
      <c r="F4330" s="120" t="s">
        <v>3</v>
      </c>
      <c r="G4330" s="120">
        <v>1614102</v>
      </c>
      <c r="H4330" s="124"/>
      <c r="I4330" s="128" t="s">
        <v>10905</v>
      </c>
      <c r="J4330" s="124"/>
      <c r="K4330" s="124"/>
      <c r="L4330" s="124"/>
      <c r="M4330" s="124"/>
      <c r="N4330" s="213">
        <v>0</v>
      </c>
      <c r="O4330" s="213">
        <v>89989.9</v>
      </c>
      <c r="P4330" s="124" t="s">
        <v>1315</v>
      </c>
    </row>
    <row r="4331" spans="1:16" ht="51">
      <c r="A4331" s="266">
        <v>46</v>
      </c>
      <c r="B4331" s="124"/>
      <c r="C4331" s="125" t="s">
        <v>698</v>
      </c>
      <c r="D4331" s="119">
        <v>43206</v>
      </c>
      <c r="E4331" s="120" t="s">
        <v>9032</v>
      </c>
      <c r="F4331" s="120" t="s">
        <v>3</v>
      </c>
      <c r="G4331" s="120">
        <v>1614105</v>
      </c>
      <c r="H4331" s="124"/>
      <c r="I4331" s="128" t="s">
        <v>10906</v>
      </c>
      <c r="J4331" s="124"/>
      <c r="K4331" s="124"/>
      <c r="L4331" s="124"/>
      <c r="M4331" s="124"/>
      <c r="N4331" s="213">
        <v>0</v>
      </c>
      <c r="O4331" s="213">
        <v>20637.38</v>
      </c>
      <c r="P4331" s="124" t="s">
        <v>1315</v>
      </c>
    </row>
    <row r="4332" spans="1:16" ht="63.75">
      <c r="A4332" s="266">
        <v>650</v>
      </c>
      <c r="B4332" s="124"/>
      <c r="C4332" s="125" t="s">
        <v>232</v>
      </c>
      <c r="D4332" s="119">
        <v>43206</v>
      </c>
      <c r="E4332" s="120" t="s">
        <v>9033</v>
      </c>
      <c r="F4332" s="120" t="s">
        <v>3</v>
      </c>
      <c r="G4332" s="120">
        <v>1614119</v>
      </c>
      <c r="H4332" s="124"/>
      <c r="I4332" s="128" t="s">
        <v>10907</v>
      </c>
      <c r="J4332" s="124"/>
      <c r="K4332" s="124"/>
      <c r="L4332" s="124"/>
      <c r="M4332" s="124"/>
      <c r="N4332" s="213">
        <v>0</v>
      </c>
      <c r="O4332" s="213">
        <v>70</v>
      </c>
      <c r="P4332" s="124" t="s">
        <v>1315</v>
      </c>
    </row>
    <row r="4333" spans="1:16" ht="51">
      <c r="A4333" s="266" t="s">
        <v>619</v>
      </c>
      <c r="B4333" s="124"/>
      <c r="C4333" s="125" t="s">
        <v>713</v>
      </c>
      <c r="D4333" s="119">
        <v>43200</v>
      </c>
      <c r="E4333" s="120" t="s">
        <v>9034</v>
      </c>
      <c r="F4333" s="120" t="s">
        <v>3</v>
      </c>
      <c r="G4333" s="120">
        <v>1612300</v>
      </c>
      <c r="H4333" s="124"/>
      <c r="I4333" s="128" t="s">
        <v>10908</v>
      </c>
      <c r="J4333" s="124"/>
      <c r="K4333" s="124"/>
      <c r="L4333" s="124"/>
      <c r="M4333" s="124"/>
      <c r="N4333" s="213">
        <v>0</v>
      </c>
      <c r="O4333" s="213">
        <v>544.79</v>
      </c>
      <c r="P4333" s="124" t="s">
        <v>1315</v>
      </c>
    </row>
    <row r="4334" spans="1:16" ht="51">
      <c r="A4334" s="266">
        <v>670</v>
      </c>
      <c r="B4334" s="124"/>
      <c r="C4334" s="125" t="s">
        <v>235</v>
      </c>
      <c r="D4334" s="119">
        <v>43206</v>
      </c>
      <c r="E4334" s="120" t="s">
        <v>9035</v>
      </c>
      <c r="F4334" s="120" t="s">
        <v>3</v>
      </c>
      <c r="G4334" s="120">
        <v>1614140</v>
      </c>
      <c r="H4334" s="124"/>
      <c r="I4334" s="128" t="s">
        <v>10909</v>
      </c>
      <c r="J4334" s="124"/>
      <c r="K4334" s="124"/>
      <c r="L4334" s="124"/>
      <c r="M4334" s="124"/>
      <c r="N4334" s="213">
        <v>0</v>
      </c>
      <c r="O4334" s="213">
        <v>27660</v>
      </c>
      <c r="P4334" s="124" t="s">
        <v>1315</v>
      </c>
    </row>
    <row r="4335" spans="1:16" ht="63.75">
      <c r="A4335" s="266" t="s">
        <v>619</v>
      </c>
      <c r="B4335" s="124"/>
      <c r="C4335" s="125" t="s">
        <v>713</v>
      </c>
      <c r="D4335" s="119">
        <v>43194</v>
      </c>
      <c r="E4335" s="120" t="s">
        <v>9036</v>
      </c>
      <c r="F4335" s="120" t="s">
        <v>3</v>
      </c>
      <c r="G4335" s="120">
        <v>1610596</v>
      </c>
      <c r="H4335" s="124"/>
      <c r="I4335" s="128" t="s">
        <v>10910</v>
      </c>
      <c r="J4335" s="124"/>
      <c r="K4335" s="124"/>
      <c r="L4335" s="124"/>
      <c r="M4335" s="124"/>
      <c r="N4335" s="213">
        <v>0</v>
      </c>
      <c r="O4335" s="213">
        <v>7266</v>
      </c>
      <c r="P4335" s="124" t="s">
        <v>1315</v>
      </c>
    </row>
    <row r="4336" spans="1:16" ht="51">
      <c r="A4336" s="266" t="s">
        <v>619</v>
      </c>
      <c r="B4336" s="124"/>
      <c r="C4336" s="125" t="s">
        <v>713</v>
      </c>
      <c r="D4336" s="119">
        <v>43201</v>
      </c>
      <c r="E4336" s="120" t="s">
        <v>9037</v>
      </c>
      <c r="F4336" s="120" t="s">
        <v>3</v>
      </c>
      <c r="G4336" s="120">
        <v>1612906</v>
      </c>
      <c r="H4336" s="124"/>
      <c r="I4336" s="128" t="s">
        <v>10911</v>
      </c>
      <c r="J4336" s="124"/>
      <c r="K4336" s="124"/>
      <c r="L4336" s="124"/>
      <c r="M4336" s="124"/>
      <c r="N4336" s="213">
        <v>0</v>
      </c>
      <c r="O4336" s="213">
        <v>566.33000000000004</v>
      </c>
      <c r="P4336" s="124" t="s">
        <v>1315</v>
      </c>
    </row>
    <row r="4337" spans="1:16" ht="51">
      <c r="A4337" s="266" t="s">
        <v>619</v>
      </c>
      <c r="B4337" s="124"/>
      <c r="C4337" s="125" t="s">
        <v>713</v>
      </c>
      <c r="D4337" s="119">
        <v>43207</v>
      </c>
      <c r="E4337" s="120" t="s">
        <v>9038</v>
      </c>
      <c r="F4337" s="120" t="s">
        <v>3</v>
      </c>
      <c r="G4337" s="120">
        <v>1614574</v>
      </c>
      <c r="H4337" s="124"/>
      <c r="I4337" s="128" t="s">
        <v>10912</v>
      </c>
      <c r="J4337" s="124"/>
      <c r="K4337" s="124"/>
      <c r="L4337" s="124"/>
      <c r="M4337" s="124"/>
      <c r="N4337" s="213">
        <v>0</v>
      </c>
      <c r="O4337" s="213">
        <v>2764.47</v>
      </c>
      <c r="P4337" s="124" t="s">
        <v>1315</v>
      </c>
    </row>
    <row r="4338" spans="1:16" ht="63.75">
      <c r="A4338" s="266">
        <v>344</v>
      </c>
      <c r="B4338" s="124"/>
      <c r="C4338" s="125" t="s">
        <v>818</v>
      </c>
      <c r="D4338" s="119">
        <v>43206</v>
      </c>
      <c r="E4338" s="120" t="s">
        <v>9039</v>
      </c>
      <c r="F4338" s="120" t="s">
        <v>3</v>
      </c>
      <c r="G4338" s="120">
        <v>1614041</v>
      </c>
      <c r="H4338" s="124"/>
      <c r="I4338" s="128" t="s">
        <v>10913</v>
      </c>
      <c r="J4338" s="124"/>
      <c r="K4338" s="124"/>
      <c r="L4338" s="124"/>
      <c r="M4338" s="124"/>
      <c r="N4338" s="213">
        <v>0</v>
      </c>
      <c r="O4338" s="213">
        <v>1113.6600000000001</v>
      </c>
      <c r="P4338" s="124" t="s">
        <v>1315</v>
      </c>
    </row>
    <row r="4339" spans="1:16" ht="38.25">
      <c r="A4339" s="266">
        <v>586</v>
      </c>
      <c r="B4339" s="124"/>
      <c r="C4339" s="125" t="s">
        <v>222</v>
      </c>
      <c r="D4339" s="119">
        <v>43206</v>
      </c>
      <c r="E4339" s="120" t="s">
        <v>9040</v>
      </c>
      <c r="F4339" s="120" t="s">
        <v>3</v>
      </c>
      <c r="G4339" s="120">
        <v>1614052</v>
      </c>
      <c r="H4339" s="124"/>
      <c r="I4339" s="128" t="s">
        <v>10914</v>
      </c>
      <c r="J4339" s="124"/>
      <c r="K4339" s="124"/>
      <c r="L4339" s="124"/>
      <c r="M4339" s="124"/>
      <c r="N4339" s="213">
        <v>0</v>
      </c>
      <c r="O4339" s="213">
        <v>850</v>
      </c>
      <c r="P4339" s="124" t="s">
        <v>1315</v>
      </c>
    </row>
    <row r="4340" spans="1:16" ht="51">
      <c r="A4340" s="266" t="s">
        <v>619</v>
      </c>
      <c r="B4340" s="124"/>
      <c r="C4340" s="125" t="s">
        <v>713</v>
      </c>
      <c r="D4340" s="119">
        <v>43194</v>
      </c>
      <c r="E4340" s="120" t="s">
        <v>9041</v>
      </c>
      <c r="F4340" s="120" t="s">
        <v>3</v>
      </c>
      <c r="G4340" s="120">
        <v>1610780</v>
      </c>
      <c r="H4340" s="124"/>
      <c r="I4340" s="128" t="s">
        <v>10915</v>
      </c>
      <c r="J4340" s="124"/>
      <c r="K4340" s="124"/>
      <c r="L4340" s="124"/>
      <c r="M4340" s="124"/>
      <c r="N4340" s="213">
        <v>0</v>
      </c>
      <c r="O4340" s="213">
        <v>85</v>
      </c>
      <c r="P4340" s="124" t="s">
        <v>1315</v>
      </c>
    </row>
    <row r="4341" spans="1:16" ht="38.25">
      <c r="A4341" s="266">
        <v>46</v>
      </c>
      <c r="B4341" s="124"/>
      <c r="C4341" s="125" t="s">
        <v>698</v>
      </c>
      <c r="D4341" s="119">
        <v>43206</v>
      </c>
      <c r="E4341" s="120" t="s">
        <v>9042</v>
      </c>
      <c r="F4341" s="120" t="s">
        <v>3</v>
      </c>
      <c r="G4341" s="120">
        <v>1614064</v>
      </c>
      <c r="H4341" s="124"/>
      <c r="I4341" s="128" t="s">
        <v>10916</v>
      </c>
      <c r="J4341" s="124"/>
      <c r="K4341" s="124"/>
      <c r="L4341" s="124"/>
      <c r="M4341" s="124"/>
      <c r="N4341" s="213">
        <v>0</v>
      </c>
      <c r="O4341" s="213">
        <v>3604.2</v>
      </c>
      <c r="P4341" s="124" t="s">
        <v>1315</v>
      </c>
    </row>
    <row r="4342" spans="1:16" ht="51">
      <c r="A4342" s="266" t="s">
        <v>619</v>
      </c>
      <c r="B4342" s="124"/>
      <c r="C4342" s="125" t="s">
        <v>713</v>
      </c>
      <c r="D4342" s="119">
        <v>43200</v>
      </c>
      <c r="E4342" s="120" t="s">
        <v>9043</v>
      </c>
      <c r="F4342" s="120" t="s">
        <v>3</v>
      </c>
      <c r="G4342" s="120">
        <v>1612518</v>
      </c>
      <c r="H4342" s="124"/>
      <c r="I4342" s="128" t="s">
        <v>10917</v>
      </c>
      <c r="J4342" s="124"/>
      <c r="K4342" s="124"/>
      <c r="L4342" s="124"/>
      <c r="M4342" s="124"/>
      <c r="N4342" s="213">
        <v>0</v>
      </c>
      <c r="O4342" s="213">
        <v>5339.7</v>
      </c>
      <c r="P4342" s="124" t="s">
        <v>1315</v>
      </c>
    </row>
    <row r="4343" spans="1:16" ht="51">
      <c r="A4343" s="266" t="s">
        <v>619</v>
      </c>
      <c r="B4343" s="124"/>
      <c r="C4343" s="125" t="s">
        <v>713</v>
      </c>
      <c r="D4343" s="119">
        <v>43202</v>
      </c>
      <c r="E4343" s="120" t="s">
        <v>9044</v>
      </c>
      <c r="F4343" s="120" t="s">
        <v>3</v>
      </c>
      <c r="G4343" s="120">
        <v>1613358</v>
      </c>
      <c r="H4343" s="124"/>
      <c r="I4343" s="128" t="s">
        <v>10918</v>
      </c>
      <c r="J4343" s="124"/>
      <c r="K4343" s="124"/>
      <c r="L4343" s="124"/>
      <c r="M4343" s="124"/>
      <c r="N4343" s="213">
        <v>0</v>
      </c>
      <c r="O4343" s="213">
        <v>0.02</v>
      </c>
      <c r="P4343" s="124" t="s">
        <v>1315</v>
      </c>
    </row>
    <row r="4344" spans="1:16" ht="51">
      <c r="A4344" s="266" t="s">
        <v>619</v>
      </c>
      <c r="B4344" s="124"/>
      <c r="C4344" s="125" t="s">
        <v>713</v>
      </c>
      <c r="D4344" s="119">
        <v>43192</v>
      </c>
      <c r="E4344" s="120" t="s">
        <v>9045</v>
      </c>
      <c r="F4344" s="120" t="s">
        <v>3</v>
      </c>
      <c r="G4344" s="120">
        <v>1610014</v>
      </c>
      <c r="H4344" s="124"/>
      <c r="I4344" s="128" t="s">
        <v>10919</v>
      </c>
      <c r="J4344" s="124"/>
      <c r="K4344" s="124"/>
      <c r="L4344" s="124"/>
      <c r="M4344" s="124"/>
      <c r="N4344" s="213">
        <v>0</v>
      </c>
      <c r="O4344" s="213">
        <v>1324</v>
      </c>
      <c r="P4344" s="124" t="s">
        <v>1315</v>
      </c>
    </row>
    <row r="4345" spans="1:16" ht="51">
      <c r="A4345" s="266">
        <v>212</v>
      </c>
      <c r="B4345" s="124"/>
      <c r="C4345" s="125" t="s">
        <v>761</v>
      </c>
      <c r="D4345" s="119">
        <v>43206</v>
      </c>
      <c r="E4345" s="120" t="s">
        <v>9046</v>
      </c>
      <c r="F4345" s="120" t="s">
        <v>3</v>
      </c>
      <c r="G4345" s="120">
        <v>1614114</v>
      </c>
      <c r="H4345" s="124"/>
      <c r="I4345" s="128" t="s">
        <v>10920</v>
      </c>
      <c r="J4345" s="124"/>
      <c r="K4345" s="124"/>
      <c r="L4345" s="124"/>
      <c r="M4345" s="124"/>
      <c r="N4345" s="213">
        <v>0</v>
      </c>
      <c r="O4345" s="213">
        <v>130</v>
      </c>
      <c r="P4345" s="124" t="s">
        <v>1315</v>
      </c>
    </row>
    <row r="4346" spans="1:16" ht="51">
      <c r="A4346" s="266" t="s">
        <v>619</v>
      </c>
      <c r="B4346" s="124"/>
      <c r="C4346" s="125" t="s">
        <v>713</v>
      </c>
      <c r="D4346" s="119">
        <v>43217</v>
      </c>
      <c r="E4346" s="120" t="s">
        <v>9047</v>
      </c>
      <c r="F4346" s="120" t="s">
        <v>3</v>
      </c>
      <c r="G4346" s="120">
        <v>1617794</v>
      </c>
      <c r="H4346" s="124"/>
      <c r="I4346" s="128" t="s">
        <v>10921</v>
      </c>
      <c r="J4346" s="124"/>
      <c r="K4346" s="124"/>
      <c r="L4346" s="124"/>
      <c r="M4346" s="124"/>
      <c r="N4346" s="213">
        <v>0</v>
      </c>
      <c r="O4346" s="213">
        <v>1500</v>
      </c>
      <c r="P4346" s="124" t="s">
        <v>1315</v>
      </c>
    </row>
    <row r="4347" spans="1:16" ht="51">
      <c r="A4347" s="266">
        <v>212</v>
      </c>
      <c r="B4347" s="124"/>
      <c r="C4347" s="125" t="s">
        <v>761</v>
      </c>
      <c r="D4347" s="119">
        <v>43206</v>
      </c>
      <c r="E4347" s="120" t="s">
        <v>9048</v>
      </c>
      <c r="F4347" s="120" t="s">
        <v>3</v>
      </c>
      <c r="G4347" s="120">
        <v>1614116</v>
      </c>
      <c r="H4347" s="124"/>
      <c r="I4347" s="128" t="s">
        <v>10920</v>
      </c>
      <c r="J4347" s="124"/>
      <c r="K4347" s="124"/>
      <c r="L4347" s="124"/>
      <c r="M4347" s="124"/>
      <c r="N4347" s="213">
        <v>0</v>
      </c>
      <c r="O4347" s="213">
        <v>215</v>
      </c>
      <c r="P4347" s="124" t="s">
        <v>1315</v>
      </c>
    </row>
    <row r="4348" spans="1:16" ht="51">
      <c r="A4348" s="266">
        <v>212</v>
      </c>
      <c r="B4348" s="124"/>
      <c r="C4348" s="125" t="s">
        <v>761</v>
      </c>
      <c r="D4348" s="119">
        <v>43206</v>
      </c>
      <c r="E4348" s="120" t="s">
        <v>9049</v>
      </c>
      <c r="F4348" s="120" t="s">
        <v>3</v>
      </c>
      <c r="G4348" s="120">
        <v>1614117</v>
      </c>
      <c r="H4348" s="124"/>
      <c r="I4348" s="128" t="s">
        <v>10920</v>
      </c>
      <c r="J4348" s="124"/>
      <c r="K4348" s="124"/>
      <c r="L4348" s="124"/>
      <c r="M4348" s="124"/>
      <c r="N4348" s="213">
        <v>0</v>
      </c>
      <c r="O4348" s="213">
        <v>80</v>
      </c>
      <c r="P4348" s="124" t="s">
        <v>1315</v>
      </c>
    </row>
    <row r="4349" spans="1:16" ht="51">
      <c r="A4349" s="266" t="s">
        <v>619</v>
      </c>
      <c r="B4349" s="124"/>
      <c r="C4349" s="125" t="s">
        <v>713</v>
      </c>
      <c r="D4349" s="119">
        <v>43206</v>
      </c>
      <c r="E4349" s="120" t="s">
        <v>9050</v>
      </c>
      <c r="F4349" s="120" t="s">
        <v>3</v>
      </c>
      <c r="G4349" s="120">
        <v>1614263</v>
      </c>
      <c r="H4349" s="124"/>
      <c r="I4349" s="128" t="s">
        <v>10922</v>
      </c>
      <c r="J4349" s="124"/>
      <c r="K4349" s="124"/>
      <c r="L4349" s="124"/>
      <c r="M4349" s="124"/>
      <c r="N4349" s="213">
        <v>0</v>
      </c>
      <c r="O4349" s="213">
        <v>859</v>
      </c>
      <c r="P4349" s="124" t="s">
        <v>1315</v>
      </c>
    </row>
    <row r="4350" spans="1:16" ht="51">
      <c r="A4350" s="266" t="s">
        <v>619</v>
      </c>
      <c r="B4350" s="124"/>
      <c r="C4350" s="125" t="s">
        <v>713</v>
      </c>
      <c r="D4350" s="119">
        <v>43210</v>
      </c>
      <c r="E4350" s="120" t="s">
        <v>9051</v>
      </c>
      <c r="F4350" s="120" t="s">
        <v>3</v>
      </c>
      <c r="G4350" s="120">
        <v>1615577</v>
      </c>
      <c r="H4350" s="124"/>
      <c r="I4350" s="128" t="s">
        <v>10923</v>
      </c>
      <c r="J4350" s="124"/>
      <c r="K4350" s="124"/>
      <c r="L4350" s="124"/>
      <c r="M4350" s="124"/>
      <c r="N4350" s="213">
        <v>0</v>
      </c>
      <c r="O4350" s="213">
        <v>2325.8200000000002</v>
      </c>
      <c r="P4350" s="124" t="s">
        <v>1315</v>
      </c>
    </row>
    <row r="4351" spans="1:16" ht="51">
      <c r="A4351" s="266">
        <v>155</v>
      </c>
      <c r="B4351" s="124"/>
      <c r="C4351" s="125" t="s">
        <v>744</v>
      </c>
      <c r="D4351" s="119">
        <v>43206</v>
      </c>
      <c r="E4351" s="120" t="s">
        <v>9052</v>
      </c>
      <c r="F4351" s="120" t="s">
        <v>3</v>
      </c>
      <c r="G4351" s="120">
        <v>1614259</v>
      </c>
      <c r="H4351" s="124"/>
      <c r="I4351" s="128" t="s">
        <v>10924</v>
      </c>
      <c r="J4351" s="124"/>
      <c r="K4351" s="124"/>
      <c r="L4351" s="124"/>
      <c r="M4351" s="124"/>
      <c r="N4351" s="213">
        <v>0</v>
      </c>
      <c r="O4351" s="213">
        <v>18</v>
      </c>
      <c r="P4351" s="124" t="s">
        <v>1315</v>
      </c>
    </row>
    <row r="4352" spans="1:16" ht="63.75">
      <c r="A4352" s="266">
        <v>373</v>
      </c>
      <c r="B4352" s="124"/>
      <c r="C4352" s="125" t="s">
        <v>1269</v>
      </c>
      <c r="D4352" s="119">
        <v>43206</v>
      </c>
      <c r="E4352" s="120" t="s">
        <v>9053</v>
      </c>
      <c r="F4352" s="120" t="s">
        <v>3</v>
      </c>
      <c r="G4352" s="120">
        <v>1614261</v>
      </c>
      <c r="H4352" s="124"/>
      <c r="I4352" s="128" t="s">
        <v>10925</v>
      </c>
      <c r="J4352" s="124"/>
      <c r="K4352" s="124"/>
      <c r="L4352" s="124"/>
      <c r="M4352" s="124"/>
      <c r="N4352" s="213">
        <v>0</v>
      </c>
      <c r="O4352" s="213">
        <v>1660.77</v>
      </c>
      <c r="P4352" s="124" t="s">
        <v>1315</v>
      </c>
    </row>
    <row r="4353" spans="1:16" ht="51">
      <c r="A4353" s="266" t="s">
        <v>619</v>
      </c>
      <c r="B4353" s="124"/>
      <c r="C4353" s="125" t="s">
        <v>713</v>
      </c>
      <c r="D4353" s="119">
        <v>43206</v>
      </c>
      <c r="E4353" s="120" t="s">
        <v>9054</v>
      </c>
      <c r="F4353" s="120" t="s">
        <v>3</v>
      </c>
      <c r="G4353" s="120">
        <v>1614234</v>
      </c>
      <c r="H4353" s="124"/>
      <c r="I4353" s="128" t="s">
        <v>10926</v>
      </c>
      <c r="J4353" s="124"/>
      <c r="K4353" s="124"/>
      <c r="L4353" s="124"/>
      <c r="M4353" s="124"/>
      <c r="N4353" s="213">
        <v>0</v>
      </c>
      <c r="O4353" s="213">
        <v>4.6500000000000004</v>
      </c>
      <c r="P4353" s="124" t="s">
        <v>1315</v>
      </c>
    </row>
    <row r="4354" spans="1:16" ht="51">
      <c r="A4354" s="266">
        <v>592</v>
      </c>
      <c r="B4354" s="124"/>
      <c r="C4354" s="125" t="s">
        <v>862</v>
      </c>
      <c r="D4354" s="119">
        <v>43206</v>
      </c>
      <c r="E4354" s="120" t="s">
        <v>9055</v>
      </c>
      <c r="F4354" s="120" t="s">
        <v>3</v>
      </c>
      <c r="G4354" s="120">
        <v>1614268</v>
      </c>
      <c r="H4354" s="124"/>
      <c r="I4354" s="128" t="s">
        <v>10927</v>
      </c>
      <c r="J4354" s="124"/>
      <c r="K4354" s="124"/>
      <c r="L4354" s="124"/>
      <c r="M4354" s="124"/>
      <c r="N4354" s="213">
        <v>0</v>
      </c>
      <c r="O4354" s="213">
        <v>211.6</v>
      </c>
      <c r="P4354" s="124" t="s">
        <v>1315</v>
      </c>
    </row>
    <row r="4355" spans="1:16" ht="38.25">
      <c r="A4355" s="266">
        <v>20</v>
      </c>
      <c r="B4355" s="124"/>
      <c r="C4355" s="125" t="s">
        <v>693</v>
      </c>
      <c r="D4355" s="119">
        <v>43206</v>
      </c>
      <c r="E4355" s="120" t="s">
        <v>9056</v>
      </c>
      <c r="F4355" s="120" t="s">
        <v>3</v>
      </c>
      <c r="G4355" s="120">
        <v>1614273</v>
      </c>
      <c r="H4355" s="124"/>
      <c r="I4355" s="128" t="s">
        <v>10928</v>
      </c>
      <c r="J4355" s="124"/>
      <c r="K4355" s="124"/>
      <c r="L4355" s="124"/>
      <c r="M4355" s="124"/>
      <c r="N4355" s="213">
        <v>0</v>
      </c>
      <c r="O4355" s="213">
        <v>65</v>
      </c>
      <c r="P4355" s="124" t="s">
        <v>1315</v>
      </c>
    </row>
    <row r="4356" spans="1:16" ht="38.25">
      <c r="A4356" s="266">
        <v>129</v>
      </c>
      <c r="B4356" s="124"/>
      <c r="C4356" s="125" t="s">
        <v>726</v>
      </c>
      <c r="D4356" s="119">
        <v>43206</v>
      </c>
      <c r="E4356" s="120" t="s">
        <v>9057</v>
      </c>
      <c r="F4356" s="120" t="s">
        <v>3</v>
      </c>
      <c r="G4356" s="120">
        <v>1614277</v>
      </c>
      <c r="H4356" s="124"/>
      <c r="I4356" s="128" t="s">
        <v>10929</v>
      </c>
      <c r="J4356" s="124"/>
      <c r="K4356" s="124"/>
      <c r="L4356" s="124"/>
      <c r="M4356" s="124"/>
      <c r="N4356" s="213">
        <v>0</v>
      </c>
      <c r="O4356" s="213">
        <v>1562</v>
      </c>
      <c r="P4356" s="124" t="s">
        <v>1315</v>
      </c>
    </row>
    <row r="4357" spans="1:16" ht="51">
      <c r="A4357" s="266">
        <v>224</v>
      </c>
      <c r="B4357" s="124"/>
      <c r="C4357" s="125" t="s">
        <v>120</v>
      </c>
      <c r="D4357" s="119">
        <v>43206</v>
      </c>
      <c r="E4357" s="120" t="s">
        <v>9058</v>
      </c>
      <c r="F4357" s="120" t="s">
        <v>3</v>
      </c>
      <c r="G4357" s="120">
        <v>1614299</v>
      </c>
      <c r="H4357" s="124"/>
      <c r="I4357" s="128" t="s">
        <v>10930</v>
      </c>
      <c r="J4357" s="124"/>
      <c r="K4357" s="124"/>
      <c r="L4357" s="124"/>
      <c r="M4357" s="124"/>
      <c r="N4357" s="213">
        <v>0</v>
      </c>
      <c r="O4357" s="213">
        <v>18745</v>
      </c>
      <c r="P4357" s="124" t="s">
        <v>1315</v>
      </c>
    </row>
    <row r="4358" spans="1:16" ht="51">
      <c r="A4358" s="266">
        <v>283</v>
      </c>
      <c r="B4358" s="124"/>
      <c r="C4358" s="125" t="s">
        <v>146</v>
      </c>
      <c r="D4358" s="119">
        <v>43207</v>
      </c>
      <c r="E4358" s="120" t="s">
        <v>9059</v>
      </c>
      <c r="F4358" s="120" t="s">
        <v>3</v>
      </c>
      <c r="G4358" s="120">
        <v>1614507</v>
      </c>
      <c r="H4358" s="124"/>
      <c r="I4358" s="128" t="s">
        <v>10931</v>
      </c>
      <c r="J4358" s="124"/>
      <c r="K4358" s="124"/>
      <c r="L4358" s="124"/>
      <c r="M4358" s="124"/>
      <c r="N4358" s="213">
        <v>0</v>
      </c>
      <c r="O4358" s="213">
        <v>1257.0999999999999</v>
      </c>
      <c r="P4358" s="124" t="s">
        <v>1315</v>
      </c>
    </row>
    <row r="4359" spans="1:16" ht="51">
      <c r="A4359" s="266">
        <v>283</v>
      </c>
      <c r="B4359" s="124"/>
      <c r="C4359" s="125" t="s">
        <v>146</v>
      </c>
      <c r="D4359" s="119">
        <v>43207</v>
      </c>
      <c r="E4359" s="120" t="s">
        <v>9060</v>
      </c>
      <c r="F4359" s="120" t="s">
        <v>3</v>
      </c>
      <c r="G4359" s="120">
        <v>1614512</v>
      </c>
      <c r="H4359" s="124"/>
      <c r="I4359" s="128" t="s">
        <v>10932</v>
      </c>
      <c r="J4359" s="124"/>
      <c r="K4359" s="124"/>
      <c r="L4359" s="124"/>
      <c r="M4359" s="124"/>
      <c r="N4359" s="213">
        <v>0</v>
      </c>
      <c r="O4359" s="213">
        <v>9334.75</v>
      </c>
      <c r="P4359" s="124" t="s">
        <v>1315</v>
      </c>
    </row>
    <row r="4360" spans="1:16" ht="51">
      <c r="A4360" s="266">
        <v>70</v>
      </c>
      <c r="B4360" s="124"/>
      <c r="C4360" s="125" t="s">
        <v>705</v>
      </c>
      <c r="D4360" s="119">
        <v>43207</v>
      </c>
      <c r="E4360" s="120" t="s">
        <v>9061</v>
      </c>
      <c r="F4360" s="120" t="s">
        <v>3</v>
      </c>
      <c r="G4360" s="120">
        <v>1614519</v>
      </c>
      <c r="H4360" s="124"/>
      <c r="I4360" s="128" t="s">
        <v>10933</v>
      </c>
      <c r="J4360" s="124"/>
      <c r="K4360" s="124"/>
      <c r="L4360" s="124"/>
      <c r="M4360" s="124"/>
      <c r="N4360" s="213">
        <v>0</v>
      </c>
      <c r="O4360" s="213">
        <v>1921.2</v>
      </c>
      <c r="P4360" s="124" t="s">
        <v>1315</v>
      </c>
    </row>
    <row r="4361" spans="1:16" ht="63.75">
      <c r="A4361" s="266">
        <v>221</v>
      </c>
      <c r="B4361" s="124"/>
      <c r="C4361" s="125" t="s">
        <v>763</v>
      </c>
      <c r="D4361" s="119">
        <v>43207</v>
      </c>
      <c r="E4361" s="120" t="s">
        <v>9062</v>
      </c>
      <c r="F4361" s="120" t="s">
        <v>3</v>
      </c>
      <c r="G4361" s="120">
        <v>1614525</v>
      </c>
      <c r="H4361" s="124"/>
      <c r="I4361" s="128" t="s">
        <v>10934</v>
      </c>
      <c r="J4361" s="124"/>
      <c r="K4361" s="124"/>
      <c r="L4361" s="124"/>
      <c r="M4361" s="124"/>
      <c r="N4361" s="213">
        <v>0</v>
      </c>
      <c r="O4361" s="213">
        <v>221.5</v>
      </c>
      <c r="P4361" s="124" t="s">
        <v>1315</v>
      </c>
    </row>
    <row r="4362" spans="1:16" ht="63.75">
      <c r="A4362" s="266">
        <v>221</v>
      </c>
      <c r="B4362" s="124"/>
      <c r="C4362" s="125" t="s">
        <v>763</v>
      </c>
      <c r="D4362" s="119">
        <v>43207</v>
      </c>
      <c r="E4362" s="120" t="s">
        <v>9063</v>
      </c>
      <c r="F4362" s="120" t="s">
        <v>3</v>
      </c>
      <c r="G4362" s="120">
        <v>1614527</v>
      </c>
      <c r="H4362" s="124"/>
      <c r="I4362" s="128" t="s">
        <v>10935</v>
      </c>
      <c r="J4362" s="124"/>
      <c r="K4362" s="124"/>
      <c r="L4362" s="124"/>
      <c r="M4362" s="124"/>
      <c r="N4362" s="213">
        <v>0</v>
      </c>
      <c r="O4362" s="213">
        <v>160</v>
      </c>
      <c r="P4362" s="124" t="s">
        <v>1315</v>
      </c>
    </row>
    <row r="4363" spans="1:16" ht="51">
      <c r="A4363" s="266">
        <v>224</v>
      </c>
      <c r="B4363" s="124"/>
      <c r="C4363" s="125" t="s">
        <v>120</v>
      </c>
      <c r="D4363" s="119">
        <v>43207</v>
      </c>
      <c r="E4363" s="120" t="s">
        <v>9064</v>
      </c>
      <c r="F4363" s="120" t="s">
        <v>3</v>
      </c>
      <c r="G4363" s="120">
        <v>1614528</v>
      </c>
      <c r="H4363" s="124"/>
      <c r="I4363" s="128" t="s">
        <v>10936</v>
      </c>
      <c r="J4363" s="124"/>
      <c r="K4363" s="124"/>
      <c r="L4363" s="124"/>
      <c r="M4363" s="124"/>
      <c r="N4363" s="213">
        <v>0</v>
      </c>
      <c r="O4363" s="213">
        <v>500000</v>
      </c>
      <c r="P4363" s="124" t="s">
        <v>1315</v>
      </c>
    </row>
    <row r="4364" spans="1:16" ht="63.75">
      <c r="A4364" s="266">
        <v>292</v>
      </c>
      <c r="B4364" s="124"/>
      <c r="C4364" s="125" t="s">
        <v>152</v>
      </c>
      <c r="D4364" s="119">
        <v>43207</v>
      </c>
      <c r="E4364" s="120" t="s">
        <v>9065</v>
      </c>
      <c r="F4364" s="120" t="s">
        <v>3</v>
      </c>
      <c r="G4364" s="120">
        <v>1614537</v>
      </c>
      <c r="H4364" s="124"/>
      <c r="I4364" s="128" t="s">
        <v>10937</v>
      </c>
      <c r="J4364" s="124"/>
      <c r="K4364" s="124"/>
      <c r="L4364" s="124"/>
      <c r="M4364" s="124"/>
      <c r="N4364" s="213">
        <v>0</v>
      </c>
      <c r="O4364" s="213">
        <v>500</v>
      </c>
      <c r="P4364" s="124" t="s">
        <v>1315</v>
      </c>
    </row>
    <row r="4365" spans="1:16" ht="51">
      <c r="A4365" s="266">
        <v>572</v>
      </c>
      <c r="B4365" s="124"/>
      <c r="C4365" s="125" t="s">
        <v>848</v>
      </c>
      <c r="D4365" s="119">
        <v>43207</v>
      </c>
      <c r="E4365" s="120" t="s">
        <v>9066</v>
      </c>
      <c r="F4365" s="120" t="s">
        <v>3</v>
      </c>
      <c r="G4365" s="120">
        <v>1614448</v>
      </c>
      <c r="H4365" s="124"/>
      <c r="I4365" s="128" t="s">
        <v>10938</v>
      </c>
      <c r="J4365" s="124"/>
      <c r="K4365" s="124"/>
      <c r="L4365" s="124"/>
      <c r="M4365" s="124"/>
      <c r="N4365" s="213">
        <v>0</v>
      </c>
      <c r="O4365" s="213">
        <v>731</v>
      </c>
      <c r="P4365" s="124" t="s">
        <v>1315</v>
      </c>
    </row>
    <row r="4366" spans="1:16" ht="51">
      <c r="A4366" s="266" t="s">
        <v>619</v>
      </c>
      <c r="B4366" s="124"/>
      <c r="C4366" s="125" t="s">
        <v>713</v>
      </c>
      <c r="D4366" s="119">
        <v>43206</v>
      </c>
      <c r="E4366" s="120" t="s">
        <v>9067</v>
      </c>
      <c r="F4366" s="120" t="s">
        <v>3</v>
      </c>
      <c r="G4366" s="120">
        <v>1614228</v>
      </c>
      <c r="H4366" s="124"/>
      <c r="I4366" s="128" t="s">
        <v>10939</v>
      </c>
      <c r="J4366" s="124"/>
      <c r="K4366" s="124"/>
      <c r="L4366" s="124"/>
      <c r="M4366" s="124"/>
      <c r="N4366" s="213">
        <v>0</v>
      </c>
      <c r="O4366" s="213">
        <v>1524</v>
      </c>
      <c r="P4366" s="124" t="s">
        <v>1315</v>
      </c>
    </row>
    <row r="4367" spans="1:16" ht="51">
      <c r="A4367" s="266" t="s">
        <v>619</v>
      </c>
      <c r="B4367" s="124"/>
      <c r="C4367" s="125" t="s">
        <v>713</v>
      </c>
      <c r="D4367" s="119">
        <v>43206</v>
      </c>
      <c r="E4367" s="120" t="s">
        <v>9068</v>
      </c>
      <c r="F4367" s="120" t="s">
        <v>3</v>
      </c>
      <c r="G4367" s="120">
        <v>1614029</v>
      </c>
      <c r="H4367" s="124"/>
      <c r="I4367" s="128" t="s">
        <v>6121</v>
      </c>
      <c r="J4367" s="124"/>
      <c r="K4367" s="124"/>
      <c r="L4367" s="124"/>
      <c r="M4367" s="124"/>
      <c r="N4367" s="213">
        <v>0</v>
      </c>
      <c r="O4367" s="213">
        <v>5461.35</v>
      </c>
      <c r="P4367" s="124" t="s">
        <v>1315</v>
      </c>
    </row>
    <row r="4368" spans="1:16" ht="51">
      <c r="A4368" s="266">
        <v>46</v>
      </c>
      <c r="B4368" s="124"/>
      <c r="C4368" s="125" t="s">
        <v>698</v>
      </c>
      <c r="D4368" s="119">
        <v>43207</v>
      </c>
      <c r="E4368" s="120" t="s">
        <v>9069</v>
      </c>
      <c r="F4368" s="120" t="s">
        <v>3</v>
      </c>
      <c r="G4368" s="120">
        <v>1614453</v>
      </c>
      <c r="H4368" s="124"/>
      <c r="I4368" s="128" t="s">
        <v>10940</v>
      </c>
      <c r="J4368" s="124"/>
      <c r="K4368" s="124"/>
      <c r="L4368" s="124"/>
      <c r="M4368" s="124"/>
      <c r="N4368" s="213">
        <v>0</v>
      </c>
      <c r="O4368" s="213">
        <v>1200</v>
      </c>
      <c r="P4368" s="124" t="s">
        <v>1315</v>
      </c>
    </row>
    <row r="4369" spans="1:16" ht="51">
      <c r="A4369" s="266">
        <v>130</v>
      </c>
      <c r="B4369" s="124"/>
      <c r="C4369" s="125" t="s">
        <v>727</v>
      </c>
      <c r="D4369" s="119">
        <v>43207</v>
      </c>
      <c r="E4369" s="120" t="s">
        <v>9070</v>
      </c>
      <c r="F4369" s="120" t="s">
        <v>3</v>
      </c>
      <c r="G4369" s="120">
        <v>1614454</v>
      </c>
      <c r="H4369" s="124"/>
      <c r="I4369" s="128" t="s">
        <v>10941</v>
      </c>
      <c r="J4369" s="124"/>
      <c r="K4369" s="124"/>
      <c r="L4369" s="124"/>
      <c r="M4369" s="124"/>
      <c r="N4369" s="213">
        <v>0</v>
      </c>
      <c r="O4369" s="213">
        <v>508</v>
      </c>
      <c r="P4369" s="124" t="s">
        <v>1315</v>
      </c>
    </row>
    <row r="4370" spans="1:16" ht="51">
      <c r="A4370" s="266">
        <v>47</v>
      </c>
      <c r="B4370" s="124"/>
      <c r="C4370" s="125" t="s">
        <v>699</v>
      </c>
      <c r="D4370" s="119">
        <v>43207</v>
      </c>
      <c r="E4370" s="120" t="s">
        <v>9071</v>
      </c>
      <c r="F4370" s="120" t="s">
        <v>3</v>
      </c>
      <c r="G4370" s="120">
        <v>1614469</v>
      </c>
      <c r="H4370" s="124"/>
      <c r="I4370" s="128" t="s">
        <v>10942</v>
      </c>
      <c r="J4370" s="124"/>
      <c r="K4370" s="124"/>
      <c r="L4370" s="124"/>
      <c r="M4370" s="124"/>
      <c r="N4370" s="213">
        <v>0</v>
      </c>
      <c r="O4370" s="213">
        <v>4654.18</v>
      </c>
      <c r="P4370" s="124" t="s">
        <v>1315</v>
      </c>
    </row>
    <row r="4371" spans="1:16" ht="38.25">
      <c r="A4371" s="266">
        <v>46</v>
      </c>
      <c r="B4371" s="124"/>
      <c r="C4371" s="125" t="s">
        <v>698</v>
      </c>
      <c r="D4371" s="119">
        <v>43207</v>
      </c>
      <c r="E4371" s="120" t="s">
        <v>9072</v>
      </c>
      <c r="F4371" s="120" t="s">
        <v>3</v>
      </c>
      <c r="G4371" s="120">
        <v>1614484</v>
      </c>
      <c r="H4371" s="124"/>
      <c r="I4371" s="128" t="s">
        <v>10943</v>
      </c>
      <c r="J4371" s="124"/>
      <c r="K4371" s="124"/>
      <c r="L4371" s="124"/>
      <c r="M4371" s="124"/>
      <c r="N4371" s="213">
        <v>0</v>
      </c>
      <c r="O4371" s="213">
        <v>50</v>
      </c>
      <c r="P4371" s="124" t="s">
        <v>1315</v>
      </c>
    </row>
    <row r="4372" spans="1:16" ht="51">
      <c r="A4372" s="266" t="s">
        <v>619</v>
      </c>
      <c r="B4372" s="124"/>
      <c r="C4372" s="125" t="s">
        <v>713</v>
      </c>
      <c r="D4372" s="119">
        <v>43213</v>
      </c>
      <c r="E4372" s="120" t="s">
        <v>9073</v>
      </c>
      <c r="F4372" s="120" t="s">
        <v>3</v>
      </c>
      <c r="G4372" s="120">
        <v>1616273</v>
      </c>
      <c r="H4372" s="124"/>
      <c r="I4372" s="128" t="s">
        <v>10944</v>
      </c>
      <c r="J4372" s="124"/>
      <c r="K4372" s="124"/>
      <c r="L4372" s="124"/>
      <c r="M4372" s="124"/>
      <c r="N4372" s="213">
        <v>0</v>
      </c>
      <c r="O4372" s="213">
        <v>2155.7199999999998</v>
      </c>
      <c r="P4372" s="124" t="s">
        <v>1315</v>
      </c>
    </row>
    <row r="4373" spans="1:16" ht="51">
      <c r="A4373" s="266">
        <v>212</v>
      </c>
      <c r="B4373" s="124"/>
      <c r="C4373" s="125" t="s">
        <v>761</v>
      </c>
      <c r="D4373" s="119">
        <v>43207</v>
      </c>
      <c r="E4373" s="120" t="s">
        <v>9074</v>
      </c>
      <c r="F4373" s="120" t="s">
        <v>3</v>
      </c>
      <c r="G4373" s="120">
        <v>1614494</v>
      </c>
      <c r="H4373" s="124"/>
      <c r="I4373" s="128" t="s">
        <v>10945</v>
      </c>
      <c r="J4373" s="124"/>
      <c r="K4373" s="124"/>
      <c r="L4373" s="124"/>
      <c r="M4373" s="124"/>
      <c r="N4373" s="213">
        <v>0</v>
      </c>
      <c r="O4373" s="213">
        <v>505</v>
      </c>
      <c r="P4373" s="124" t="s">
        <v>1315</v>
      </c>
    </row>
    <row r="4374" spans="1:16" ht="51">
      <c r="A4374" s="266" t="s">
        <v>619</v>
      </c>
      <c r="B4374" s="124"/>
      <c r="C4374" s="125" t="s">
        <v>713</v>
      </c>
      <c r="D4374" s="119">
        <v>43196</v>
      </c>
      <c r="E4374" s="120" t="s">
        <v>9075</v>
      </c>
      <c r="F4374" s="120" t="s">
        <v>3</v>
      </c>
      <c r="G4374" s="120">
        <v>1611513</v>
      </c>
      <c r="H4374" s="124"/>
      <c r="I4374" s="128" t="s">
        <v>5705</v>
      </c>
      <c r="J4374" s="124"/>
      <c r="K4374" s="124"/>
      <c r="L4374" s="124"/>
      <c r="M4374" s="124"/>
      <c r="N4374" s="213">
        <v>0</v>
      </c>
      <c r="O4374" s="213">
        <v>1018</v>
      </c>
      <c r="P4374" s="124" t="s">
        <v>1315</v>
      </c>
    </row>
    <row r="4375" spans="1:16" ht="51">
      <c r="A4375" s="266" t="s">
        <v>619</v>
      </c>
      <c r="B4375" s="124"/>
      <c r="C4375" s="125" t="s">
        <v>713</v>
      </c>
      <c r="D4375" s="119">
        <v>43207</v>
      </c>
      <c r="E4375" s="120" t="s">
        <v>9076</v>
      </c>
      <c r="F4375" s="120" t="s">
        <v>3</v>
      </c>
      <c r="G4375" s="120">
        <v>1614529</v>
      </c>
      <c r="H4375" s="124"/>
      <c r="I4375" s="128" t="s">
        <v>10946</v>
      </c>
      <c r="J4375" s="124"/>
      <c r="K4375" s="124"/>
      <c r="L4375" s="124"/>
      <c r="M4375" s="124"/>
      <c r="N4375" s="213">
        <v>0</v>
      </c>
      <c r="O4375" s="213">
        <v>28.81</v>
      </c>
      <c r="P4375" s="124" t="s">
        <v>1315</v>
      </c>
    </row>
    <row r="4376" spans="1:16" ht="51">
      <c r="A4376" s="266" t="s">
        <v>619</v>
      </c>
      <c r="B4376" s="124"/>
      <c r="C4376" s="125" t="s">
        <v>713</v>
      </c>
      <c r="D4376" s="119">
        <v>43194</v>
      </c>
      <c r="E4376" s="120" t="s">
        <v>9077</v>
      </c>
      <c r="F4376" s="120" t="s">
        <v>3</v>
      </c>
      <c r="G4376" s="120">
        <v>1610585</v>
      </c>
      <c r="H4376" s="124"/>
      <c r="I4376" s="128" t="s">
        <v>1390</v>
      </c>
      <c r="J4376" s="124"/>
      <c r="K4376" s="124"/>
      <c r="L4376" s="124"/>
      <c r="M4376" s="124"/>
      <c r="N4376" s="213">
        <v>0</v>
      </c>
      <c r="O4376" s="213">
        <v>800</v>
      </c>
      <c r="P4376" s="124" t="s">
        <v>1315</v>
      </c>
    </row>
    <row r="4377" spans="1:16" ht="51">
      <c r="A4377" s="266">
        <v>212</v>
      </c>
      <c r="B4377" s="124"/>
      <c r="C4377" s="125" t="s">
        <v>761</v>
      </c>
      <c r="D4377" s="119">
        <v>43207</v>
      </c>
      <c r="E4377" s="120" t="s">
        <v>9078</v>
      </c>
      <c r="F4377" s="120" t="s">
        <v>3</v>
      </c>
      <c r="G4377" s="120">
        <v>1614571</v>
      </c>
      <c r="H4377" s="124"/>
      <c r="I4377" s="128" t="s">
        <v>10947</v>
      </c>
      <c r="J4377" s="124"/>
      <c r="K4377" s="124"/>
      <c r="L4377" s="124"/>
      <c r="M4377" s="124"/>
      <c r="N4377" s="213">
        <v>0</v>
      </c>
      <c r="O4377" s="213">
        <v>140</v>
      </c>
      <c r="P4377" s="124" t="s">
        <v>1315</v>
      </c>
    </row>
    <row r="4378" spans="1:16" ht="51">
      <c r="A4378" s="266" t="s">
        <v>619</v>
      </c>
      <c r="B4378" s="124"/>
      <c r="C4378" s="125" t="s">
        <v>713</v>
      </c>
      <c r="D4378" s="119">
        <v>43196</v>
      </c>
      <c r="E4378" s="120" t="s">
        <v>9079</v>
      </c>
      <c r="F4378" s="120" t="s">
        <v>3</v>
      </c>
      <c r="G4378" s="120">
        <v>1611417</v>
      </c>
      <c r="H4378" s="124"/>
      <c r="I4378" s="128" t="s">
        <v>10948</v>
      </c>
      <c r="J4378" s="124"/>
      <c r="K4378" s="124"/>
      <c r="L4378" s="124"/>
      <c r="M4378" s="124"/>
      <c r="N4378" s="213">
        <v>0</v>
      </c>
      <c r="O4378" s="213">
        <v>2000</v>
      </c>
      <c r="P4378" s="124" t="s">
        <v>1315</v>
      </c>
    </row>
    <row r="4379" spans="1:16" ht="51">
      <c r="A4379" s="266" t="s">
        <v>619</v>
      </c>
      <c r="B4379" s="124"/>
      <c r="C4379" s="125" t="s">
        <v>713</v>
      </c>
      <c r="D4379" s="119">
        <v>43195</v>
      </c>
      <c r="E4379" s="120" t="s">
        <v>9080</v>
      </c>
      <c r="F4379" s="120" t="s">
        <v>3</v>
      </c>
      <c r="G4379" s="120">
        <v>1611043</v>
      </c>
      <c r="H4379" s="124"/>
      <c r="I4379" s="128" t="s">
        <v>5565</v>
      </c>
      <c r="J4379" s="124"/>
      <c r="K4379" s="124"/>
      <c r="L4379" s="124"/>
      <c r="M4379" s="124"/>
      <c r="N4379" s="213">
        <v>0</v>
      </c>
      <c r="O4379" s="213">
        <v>150</v>
      </c>
      <c r="P4379" s="124" t="s">
        <v>1315</v>
      </c>
    </row>
    <row r="4380" spans="1:16" ht="38.25">
      <c r="A4380" s="266">
        <v>46</v>
      </c>
      <c r="B4380" s="124"/>
      <c r="C4380" s="125" t="s">
        <v>698</v>
      </c>
      <c r="D4380" s="119">
        <v>43207</v>
      </c>
      <c r="E4380" s="120" t="s">
        <v>9081</v>
      </c>
      <c r="F4380" s="120" t="s">
        <v>3</v>
      </c>
      <c r="G4380" s="120">
        <v>1614608</v>
      </c>
      <c r="H4380" s="124"/>
      <c r="I4380" s="128" t="s">
        <v>10949</v>
      </c>
      <c r="J4380" s="124"/>
      <c r="K4380" s="124"/>
      <c r="L4380" s="124"/>
      <c r="M4380" s="124"/>
      <c r="N4380" s="213">
        <v>0</v>
      </c>
      <c r="O4380" s="213">
        <v>495</v>
      </c>
      <c r="P4380" s="124" t="s">
        <v>1315</v>
      </c>
    </row>
    <row r="4381" spans="1:16" ht="51">
      <c r="A4381" s="266">
        <v>513</v>
      </c>
      <c r="B4381" s="124"/>
      <c r="C4381" s="125" t="s">
        <v>201</v>
      </c>
      <c r="D4381" s="119">
        <v>43207</v>
      </c>
      <c r="E4381" s="120" t="s">
        <v>9082</v>
      </c>
      <c r="F4381" s="120" t="s">
        <v>3</v>
      </c>
      <c r="G4381" s="120">
        <v>1614618</v>
      </c>
      <c r="H4381" s="124"/>
      <c r="I4381" s="128" t="s">
        <v>10950</v>
      </c>
      <c r="J4381" s="124"/>
      <c r="K4381" s="124"/>
      <c r="L4381" s="124"/>
      <c r="M4381" s="124"/>
      <c r="N4381" s="213">
        <v>0</v>
      </c>
      <c r="O4381" s="213">
        <v>90.45</v>
      </c>
      <c r="P4381" s="124" t="s">
        <v>1315</v>
      </c>
    </row>
    <row r="4382" spans="1:16" ht="51">
      <c r="A4382" s="266">
        <v>86</v>
      </c>
      <c r="B4382" s="124"/>
      <c r="C4382" s="125" t="s">
        <v>710</v>
      </c>
      <c r="D4382" s="119">
        <v>43207</v>
      </c>
      <c r="E4382" s="120" t="s">
        <v>9083</v>
      </c>
      <c r="F4382" s="120" t="s">
        <v>3</v>
      </c>
      <c r="G4382" s="120">
        <v>1614637</v>
      </c>
      <c r="H4382" s="124"/>
      <c r="I4382" s="128" t="s">
        <v>10951</v>
      </c>
      <c r="J4382" s="124"/>
      <c r="K4382" s="124"/>
      <c r="L4382" s="124"/>
      <c r="M4382" s="124"/>
      <c r="N4382" s="213">
        <v>0</v>
      </c>
      <c r="O4382" s="213">
        <v>330</v>
      </c>
      <c r="P4382" s="124" t="s">
        <v>1315</v>
      </c>
    </row>
    <row r="4383" spans="1:16" ht="51">
      <c r="A4383" s="266" t="s">
        <v>619</v>
      </c>
      <c r="B4383" s="124"/>
      <c r="C4383" s="125" t="s">
        <v>713</v>
      </c>
      <c r="D4383" s="119">
        <v>43214</v>
      </c>
      <c r="E4383" s="120" t="s">
        <v>9084</v>
      </c>
      <c r="F4383" s="120" t="s">
        <v>3</v>
      </c>
      <c r="G4383" s="120">
        <v>1616534</v>
      </c>
      <c r="H4383" s="124"/>
      <c r="I4383" s="128" t="s">
        <v>10952</v>
      </c>
      <c r="J4383" s="124"/>
      <c r="K4383" s="124"/>
      <c r="L4383" s="124"/>
      <c r="M4383" s="124"/>
      <c r="N4383" s="213">
        <v>0</v>
      </c>
      <c r="O4383" s="213">
        <v>1551.6</v>
      </c>
      <c r="P4383" s="124" t="s">
        <v>1315</v>
      </c>
    </row>
    <row r="4384" spans="1:16" ht="51">
      <c r="A4384" s="266">
        <v>224</v>
      </c>
      <c r="B4384" s="124"/>
      <c r="C4384" s="125" t="s">
        <v>120</v>
      </c>
      <c r="D4384" s="119">
        <v>43208</v>
      </c>
      <c r="E4384" s="120" t="s">
        <v>9085</v>
      </c>
      <c r="F4384" s="120" t="s">
        <v>3</v>
      </c>
      <c r="G4384" s="120">
        <v>1614841</v>
      </c>
      <c r="H4384" s="124"/>
      <c r="I4384" s="128" t="s">
        <v>10953</v>
      </c>
      <c r="J4384" s="124"/>
      <c r="K4384" s="124"/>
      <c r="L4384" s="124"/>
      <c r="M4384" s="124"/>
      <c r="N4384" s="213">
        <v>0</v>
      </c>
      <c r="O4384" s="213">
        <v>2000000</v>
      </c>
      <c r="P4384" s="124" t="s">
        <v>1315</v>
      </c>
    </row>
    <row r="4385" spans="1:16" ht="51">
      <c r="A4385" s="266">
        <v>680</v>
      </c>
      <c r="B4385" s="124"/>
      <c r="C4385" s="125" t="s">
        <v>866</v>
      </c>
      <c r="D4385" s="119">
        <v>43208</v>
      </c>
      <c r="E4385" s="120" t="s">
        <v>9086</v>
      </c>
      <c r="F4385" s="120" t="s">
        <v>3</v>
      </c>
      <c r="G4385" s="120">
        <v>1614868</v>
      </c>
      <c r="H4385" s="124"/>
      <c r="I4385" s="128" t="s">
        <v>10954</v>
      </c>
      <c r="J4385" s="124"/>
      <c r="K4385" s="124"/>
      <c r="L4385" s="124"/>
      <c r="M4385" s="124"/>
      <c r="N4385" s="213">
        <v>0</v>
      </c>
      <c r="O4385" s="213">
        <v>477.4</v>
      </c>
      <c r="P4385" s="124" t="s">
        <v>1315</v>
      </c>
    </row>
    <row r="4386" spans="1:16" ht="51">
      <c r="A4386" s="266">
        <v>592</v>
      </c>
      <c r="B4386" s="124"/>
      <c r="C4386" s="125" t="s">
        <v>862</v>
      </c>
      <c r="D4386" s="119">
        <v>43208</v>
      </c>
      <c r="E4386" s="120" t="s">
        <v>9087</v>
      </c>
      <c r="F4386" s="120" t="s">
        <v>3</v>
      </c>
      <c r="G4386" s="120">
        <v>1614872</v>
      </c>
      <c r="H4386" s="124"/>
      <c r="I4386" s="128" t="s">
        <v>10955</v>
      </c>
      <c r="J4386" s="124"/>
      <c r="K4386" s="124"/>
      <c r="L4386" s="124"/>
      <c r="M4386" s="124"/>
      <c r="N4386" s="213">
        <v>0</v>
      </c>
      <c r="O4386" s="213">
        <v>10479.280000000001</v>
      </c>
      <c r="P4386" s="124" t="s">
        <v>1315</v>
      </c>
    </row>
    <row r="4387" spans="1:16" ht="51">
      <c r="A4387" s="266">
        <v>592</v>
      </c>
      <c r="B4387" s="124"/>
      <c r="C4387" s="125" t="s">
        <v>862</v>
      </c>
      <c r="D4387" s="119">
        <v>43208</v>
      </c>
      <c r="E4387" s="120" t="s">
        <v>9088</v>
      </c>
      <c r="F4387" s="120" t="s">
        <v>3</v>
      </c>
      <c r="G4387" s="120">
        <v>1614873</v>
      </c>
      <c r="H4387" s="124"/>
      <c r="I4387" s="128" t="s">
        <v>10956</v>
      </c>
      <c r="J4387" s="124"/>
      <c r="K4387" s="124"/>
      <c r="L4387" s="124"/>
      <c r="M4387" s="124"/>
      <c r="N4387" s="213">
        <v>0</v>
      </c>
      <c r="O4387" s="213">
        <v>65634.77</v>
      </c>
      <c r="P4387" s="124" t="s">
        <v>1315</v>
      </c>
    </row>
    <row r="4388" spans="1:16" ht="51">
      <c r="A4388" s="266">
        <v>592</v>
      </c>
      <c r="B4388" s="124"/>
      <c r="C4388" s="125" t="s">
        <v>862</v>
      </c>
      <c r="D4388" s="119">
        <v>43208</v>
      </c>
      <c r="E4388" s="120" t="s">
        <v>9089</v>
      </c>
      <c r="F4388" s="120" t="s">
        <v>3</v>
      </c>
      <c r="G4388" s="120">
        <v>1614875</v>
      </c>
      <c r="H4388" s="124"/>
      <c r="I4388" s="128" t="s">
        <v>10957</v>
      </c>
      <c r="J4388" s="124"/>
      <c r="K4388" s="124"/>
      <c r="L4388" s="124"/>
      <c r="M4388" s="124"/>
      <c r="N4388" s="213">
        <v>0</v>
      </c>
      <c r="O4388" s="213">
        <v>47713</v>
      </c>
      <c r="P4388" s="124" t="s">
        <v>1315</v>
      </c>
    </row>
    <row r="4389" spans="1:16" ht="51">
      <c r="A4389" s="266">
        <v>35</v>
      </c>
      <c r="B4389" s="124"/>
      <c r="C4389" s="125" t="s">
        <v>696</v>
      </c>
      <c r="D4389" s="119">
        <v>43196</v>
      </c>
      <c r="E4389" s="120" t="s">
        <v>9090</v>
      </c>
      <c r="F4389" s="120" t="s">
        <v>3</v>
      </c>
      <c r="G4389" s="120">
        <v>1611477</v>
      </c>
      <c r="H4389" s="124"/>
      <c r="I4389" s="128" t="s">
        <v>10958</v>
      </c>
      <c r="J4389" s="124"/>
      <c r="K4389" s="124"/>
      <c r="L4389" s="124"/>
      <c r="M4389" s="124"/>
      <c r="N4389" s="213">
        <v>0</v>
      </c>
      <c r="O4389" s="213">
        <v>1500</v>
      </c>
      <c r="P4389" s="124" t="s">
        <v>1315</v>
      </c>
    </row>
    <row r="4390" spans="1:16" ht="63.75">
      <c r="A4390" s="266">
        <v>287</v>
      </c>
      <c r="B4390" s="124"/>
      <c r="C4390" s="125" t="s">
        <v>790</v>
      </c>
      <c r="D4390" s="119">
        <v>43208</v>
      </c>
      <c r="E4390" s="120" t="s">
        <v>9091</v>
      </c>
      <c r="F4390" s="120" t="s">
        <v>3</v>
      </c>
      <c r="G4390" s="120">
        <v>1614881</v>
      </c>
      <c r="H4390" s="124"/>
      <c r="I4390" s="128" t="s">
        <v>10959</v>
      </c>
      <c r="J4390" s="124"/>
      <c r="K4390" s="124"/>
      <c r="L4390" s="124"/>
      <c r="M4390" s="124"/>
      <c r="N4390" s="213">
        <v>0</v>
      </c>
      <c r="O4390" s="213">
        <v>134844.51</v>
      </c>
      <c r="P4390" s="124" t="s">
        <v>1315</v>
      </c>
    </row>
    <row r="4391" spans="1:16" ht="63.75">
      <c r="A4391" s="266">
        <v>287</v>
      </c>
      <c r="B4391" s="124"/>
      <c r="C4391" s="125" t="s">
        <v>790</v>
      </c>
      <c r="D4391" s="119">
        <v>43208</v>
      </c>
      <c r="E4391" s="120" t="s">
        <v>9092</v>
      </c>
      <c r="F4391" s="120" t="s">
        <v>3</v>
      </c>
      <c r="G4391" s="120">
        <v>1614884</v>
      </c>
      <c r="H4391" s="124"/>
      <c r="I4391" s="128" t="s">
        <v>10960</v>
      </c>
      <c r="J4391" s="124"/>
      <c r="K4391" s="124"/>
      <c r="L4391" s="124"/>
      <c r="M4391" s="124"/>
      <c r="N4391" s="213">
        <v>0</v>
      </c>
      <c r="O4391" s="213">
        <v>14851.08</v>
      </c>
      <c r="P4391" s="124" t="s">
        <v>1315</v>
      </c>
    </row>
    <row r="4392" spans="1:16" ht="63.75">
      <c r="A4392" s="266">
        <v>287</v>
      </c>
      <c r="B4392" s="124"/>
      <c r="C4392" s="125" t="s">
        <v>790</v>
      </c>
      <c r="D4392" s="119">
        <v>43208</v>
      </c>
      <c r="E4392" s="120" t="s">
        <v>9093</v>
      </c>
      <c r="F4392" s="120" t="s">
        <v>3</v>
      </c>
      <c r="G4392" s="120">
        <v>1614887</v>
      </c>
      <c r="H4392" s="124"/>
      <c r="I4392" s="128" t="s">
        <v>10961</v>
      </c>
      <c r="J4392" s="124"/>
      <c r="K4392" s="124"/>
      <c r="L4392" s="124"/>
      <c r="M4392" s="124"/>
      <c r="N4392" s="213">
        <v>0</v>
      </c>
      <c r="O4392" s="213">
        <v>36298.620000000003</v>
      </c>
      <c r="P4392" s="124" t="s">
        <v>1315</v>
      </c>
    </row>
    <row r="4393" spans="1:16" ht="51">
      <c r="A4393" s="266">
        <v>16</v>
      </c>
      <c r="B4393" s="124"/>
      <c r="C4393" s="125" t="s">
        <v>692</v>
      </c>
      <c r="D4393" s="119">
        <v>43208</v>
      </c>
      <c r="E4393" s="120" t="s">
        <v>9094</v>
      </c>
      <c r="F4393" s="120" t="s">
        <v>3</v>
      </c>
      <c r="G4393" s="120">
        <v>1614890</v>
      </c>
      <c r="H4393" s="124"/>
      <c r="I4393" s="128" t="s">
        <v>10962</v>
      </c>
      <c r="J4393" s="124"/>
      <c r="K4393" s="124"/>
      <c r="L4393" s="124"/>
      <c r="M4393" s="124"/>
      <c r="N4393" s="213">
        <v>0</v>
      </c>
      <c r="O4393" s="213">
        <v>13127.01</v>
      </c>
      <c r="P4393" s="124" t="s">
        <v>6020</v>
      </c>
    </row>
    <row r="4394" spans="1:16" ht="63.75">
      <c r="A4394" s="266">
        <v>526</v>
      </c>
      <c r="B4394" s="124"/>
      <c r="C4394" s="125" t="s">
        <v>846</v>
      </c>
      <c r="D4394" s="119">
        <v>43208</v>
      </c>
      <c r="E4394" s="120" t="s">
        <v>9095</v>
      </c>
      <c r="F4394" s="120" t="s">
        <v>3</v>
      </c>
      <c r="G4394" s="120">
        <v>1614898</v>
      </c>
      <c r="H4394" s="124"/>
      <c r="I4394" s="128" t="s">
        <v>10963</v>
      </c>
      <c r="J4394" s="124"/>
      <c r="K4394" s="124"/>
      <c r="L4394" s="124"/>
      <c r="M4394" s="124"/>
      <c r="N4394" s="213">
        <v>0</v>
      </c>
      <c r="O4394" s="213">
        <v>1064</v>
      </c>
      <c r="P4394" s="124" t="s">
        <v>1315</v>
      </c>
    </row>
    <row r="4395" spans="1:16" ht="51">
      <c r="A4395" s="266" t="s">
        <v>619</v>
      </c>
      <c r="B4395" s="124"/>
      <c r="C4395" s="125" t="s">
        <v>713</v>
      </c>
      <c r="D4395" s="119">
        <v>43203</v>
      </c>
      <c r="E4395" s="120" t="s">
        <v>9096</v>
      </c>
      <c r="F4395" s="120" t="s">
        <v>3</v>
      </c>
      <c r="G4395" s="120">
        <v>1613711</v>
      </c>
      <c r="H4395" s="124"/>
      <c r="I4395" s="128" t="s">
        <v>10964</v>
      </c>
      <c r="J4395" s="124"/>
      <c r="K4395" s="124"/>
      <c r="L4395" s="124"/>
      <c r="M4395" s="124"/>
      <c r="N4395" s="213">
        <v>0</v>
      </c>
      <c r="O4395" s="213">
        <v>0.01</v>
      </c>
      <c r="P4395" s="124" t="s">
        <v>6020</v>
      </c>
    </row>
    <row r="4396" spans="1:16" ht="51">
      <c r="A4396" s="266" t="s">
        <v>619</v>
      </c>
      <c r="B4396" s="124"/>
      <c r="C4396" s="125" t="s">
        <v>713</v>
      </c>
      <c r="D4396" s="119">
        <v>43199</v>
      </c>
      <c r="E4396" s="120" t="s">
        <v>9097</v>
      </c>
      <c r="F4396" s="120" t="s">
        <v>3</v>
      </c>
      <c r="G4396" s="120">
        <v>1611932</v>
      </c>
      <c r="H4396" s="124"/>
      <c r="I4396" s="128" t="s">
        <v>10965</v>
      </c>
      <c r="J4396" s="124"/>
      <c r="K4396" s="124"/>
      <c r="L4396" s="124"/>
      <c r="M4396" s="124"/>
      <c r="N4396" s="213">
        <v>0</v>
      </c>
      <c r="O4396" s="213">
        <v>100</v>
      </c>
      <c r="P4396" s="124" t="s">
        <v>1315</v>
      </c>
    </row>
    <row r="4397" spans="1:16" ht="63.75">
      <c r="A4397" s="266">
        <v>526</v>
      </c>
      <c r="B4397" s="124"/>
      <c r="C4397" s="125" t="s">
        <v>846</v>
      </c>
      <c r="D4397" s="119">
        <v>43208</v>
      </c>
      <c r="E4397" s="120" t="s">
        <v>9098</v>
      </c>
      <c r="F4397" s="120" t="s">
        <v>3</v>
      </c>
      <c r="G4397" s="120">
        <v>1614902</v>
      </c>
      <c r="H4397" s="124"/>
      <c r="I4397" s="128" t="s">
        <v>10966</v>
      </c>
      <c r="J4397" s="124"/>
      <c r="K4397" s="124"/>
      <c r="L4397" s="124"/>
      <c r="M4397" s="124"/>
      <c r="N4397" s="213">
        <v>0</v>
      </c>
      <c r="O4397" s="213">
        <v>4483</v>
      </c>
      <c r="P4397" s="124" t="s">
        <v>1315</v>
      </c>
    </row>
    <row r="4398" spans="1:16" ht="63.75">
      <c r="A4398" s="266">
        <v>526</v>
      </c>
      <c r="B4398" s="124"/>
      <c r="C4398" s="125" t="s">
        <v>846</v>
      </c>
      <c r="D4398" s="119">
        <v>43208</v>
      </c>
      <c r="E4398" s="120" t="s">
        <v>9099</v>
      </c>
      <c r="F4398" s="120" t="s">
        <v>3</v>
      </c>
      <c r="G4398" s="120">
        <v>1614904</v>
      </c>
      <c r="H4398" s="124"/>
      <c r="I4398" s="128" t="s">
        <v>10967</v>
      </c>
      <c r="J4398" s="124"/>
      <c r="K4398" s="124"/>
      <c r="L4398" s="124"/>
      <c r="M4398" s="124"/>
      <c r="N4398" s="213">
        <v>0</v>
      </c>
      <c r="O4398" s="213">
        <v>3160</v>
      </c>
      <c r="P4398" s="124" t="s">
        <v>1315</v>
      </c>
    </row>
    <row r="4399" spans="1:16" ht="63.75">
      <c r="A4399" s="266">
        <v>592</v>
      </c>
      <c r="B4399" s="124"/>
      <c r="C4399" s="125" t="s">
        <v>862</v>
      </c>
      <c r="D4399" s="119">
        <v>43208</v>
      </c>
      <c r="E4399" s="120" t="s">
        <v>9100</v>
      </c>
      <c r="F4399" s="120" t="s">
        <v>3</v>
      </c>
      <c r="G4399" s="120">
        <v>1614908</v>
      </c>
      <c r="H4399" s="124"/>
      <c r="I4399" s="128" t="s">
        <v>10968</v>
      </c>
      <c r="J4399" s="124"/>
      <c r="K4399" s="124"/>
      <c r="L4399" s="124"/>
      <c r="M4399" s="124"/>
      <c r="N4399" s="213">
        <v>0</v>
      </c>
      <c r="O4399" s="213">
        <v>8231</v>
      </c>
      <c r="P4399" s="124" t="s">
        <v>1315</v>
      </c>
    </row>
    <row r="4400" spans="1:16" ht="38.25">
      <c r="A4400" s="266">
        <v>86</v>
      </c>
      <c r="B4400" s="124"/>
      <c r="C4400" s="125" t="s">
        <v>710</v>
      </c>
      <c r="D4400" s="119">
        <v>43208</v>
      </c>
      <c r="E4400" s="120" t="s">
        <v>9101</v>
      </c>
      <c r="F4400" s="120" t="s">
        <v>3</v>
      </c>
      <c r="G4400" s="120">
        <v>1614795</v>
      </c>
      <c r="H4400" s="124"/>
      <c r="I4400" s="128" t="s">
        <v>10969</v>
      </c>
      <c r="J4400" s="124"/>
      <c r="K4400" s="124"/>
      <c r="L4400" s="124"/>
      <c r="M4400" s="124"/>
      <c r="N4400" s="213">
        <v>0</v>
      </c>
      <c r="O4400" s="213">
        <v>1430</v>
      </c>
      <c r="P4400" s="124" t="s">
        <v>1315</v>
      </c>
    </row>
    <row r="4401" spans="1:16" ht="51">
      <c r="A4401" s="266">
        <v>292</v>
      </c>
      <c r="B4401" s="124"/>
      <c r="C4401" s="125" t="s">
        <v>152</v>
      </c>
      <c r="D4401" s="119">
        <v>43208</v>
      </c>
      <c r="E4401" s="120" t="s">
        <v>9102</v>
      </c>
      <c r="F4401" s="120" t="s">
        <v>3</v>
      </c>
      <c r="G4401" s="120">
        <v>1614799</v>
      </c>
      <c r="H4401" s="124"/>
      <c r="I4401" s="128" t="s">
        <v>6528</v>
      </c>
      <c r="J4401" s="124"/>
      <c r="K4401" s="124"/>
      <c r="L4401" s="124"/>
      <c r="M4401" s="124"/>
      <c r="N4401" s="213">
        <v>0</v>
      </c>
      <c r="O4401" s="213">
        <v>62</v>
      </c>
      <c r="P4401" s="124" t="s">
        <v>1315</v>
      </c>
    </row>
    <row r="4402" spans="1:16" ht="51">
      <c r="A4402" s="266">
        <v>292</v>
      </c>
      <c r="B4402" s="124"/>
      <c r="C4402" s="125" t="s">
        <v>152</v>
      </c>
      <c r="D4402" s="119">
        <v>43208</v>
      </c>
      <c r="E4402" s="120" t="s">
        <v>9103</v>
      </c>
      <c r="F4402" s="120" t="s">
        <v>3</v>
      </c>
      <c r="G4402" s="120">
        <v>1614800</v>
      </c>
      <c r="H4402" s="124"/>
      <c r="I4402" s="128" t="s">
        <v>6528</v>
      </c>
      <c r="J4402" s="124"/>
      <c r="K4402" s="124"/>
      <c r="L4402" s="124"/>
      <c r="M4402" s="124"/>
      <c r="N4402" s="213">
        <v>0</v>
      </c>
      <c r="O4402" s="213">
        <v>82</v>
      </c>
      <c r="P4402" s="124" t="s">
        <v>1315</v>
      </c>
    </row>
    <row r="4403" spans="1:16" ht="51">
      <c r="A4403" s="266">
        <v>292</v>
      </c>
      <c r="B4403" s="124"/>
      <c r="C4403" s="125" t="s">
        <v>152</v>
      </c>
      <c r="D4403" s="119">
        <v>43208</v>
      </c>
      <c r="E4403" s="120" t="s">
        <v>9104</v>
      </c>
      <c r="F4403" s="120" t="s">
        <v>3</v>
      </c>
      <c r="G4403" s="120">
        <v>1614801</v>
      </c>
      <c r="H4403" s="124"/>
      <c r="I4403" s="128" t="s">
        <v>6528</v>
      </c>
      <c r="J4403" s="124"/>
      <c r="K4403" s="124"/>
      <c r="L4403" s="124"/>
      <c r="M4403" s="124"/>
      <c r="N4403" s="213">
        <v>0</v>
      </c>
      <c r="O4403" s="213">
        <v>81</v>
      </c>
      <c r="P4403" s="124" t="s">
        <v>1315</v>
      </c>
    </row>
    <row r="4404" spans="1:16" ht="51">
      <c r="A4404" s="266">
        <v>292</v>
      </c>
      <c r="B4404" s="124"/>
      <c r="C4404" s="125" t="s">
        <v>152</v>
      </c>
      <c r="D4404" s="119">
        <v>43208</v>
      </c>
      <c r="E4404" s="120" t="s">
        <v>9105</v>
      </c>
      <c r="F4404" s="120" t="s">
        <v>3</v>
      </c>
      <c r="G4404" s="120">
        <v>1614802</v>
      </c>
      <c r="H4404" s="124"/>
      <c r="I4404" s="128" t="s">
        <v>6528</v>
      </c>
      <c r="J4404" s="124"/>
      <c r="K4404" s="124"/>
      <c r="L4404" s="124"/>
      <c r="M4404" s="124"/>
      <c r="N4404" s="213">
        <v>0</v>
      </c>
      <c r="O4404" s="213">
        <v>95</v>
      </c>
      <c r="P4404" s="124" t="s">
        <v>1315</v>
      </c>
    </row>
    <row r="4405" spans="1:16" ht="51">
      <c r="A4405" s="266">
        <v>292</v>
      </c>
      <c r="B4405" s="124"/>
      <c r="C4405" s="125" t="s">
        <v>152</v>
      </c>
      <c r="D4405" s="119">
        <v>43208</v>
      </c>
      <c r="E4405" s="120" t="s">
        <v>9106</v>
      </c>
      <c r="F4405" s="120" t="s">
        <v>3</v>
      </c>
      <c r="G4405" s="120">
        <v>1614803</v>
      </c>
      <c r="H4405" s="124"/>
      <c r="I4405" s="128" t="s">
        <v>6528</v>
      </c>
      <c r="J4405" s="124"/>
      <c r="K4405" s="124"/>
      <c r="L4405" s="124"/>
      <c r="M4405" s="124"/>
      <c r="N4405" s="213">
        <v>0</v>
      </c>
      <c r="O4405" s="213">
        <v>84</v>
      </c>
      <c r="P4405" s="124" t="s">
        <v>1315</v>
      </c>
    </row>
    <row r="4406" spans="1:16" ht="51">
      <c r="A4406" s="266">
        <v>292</v>
      </c>
      <c r="B4406" s="124"/>
      <c r="C4406" s="125" t="s">
        <v>152</v>
      </c>
      <c r="D4406" s="119">
        <v>43208</v>
      </c>
      <c r="E4406" s="120" t="s">
        <v>9107</v>
      </c>
      <c r="F4406" s="120" t="s">
        <v>3</v>
      </c>
      <c r="G4406" s="120">
        <v>1614804</v>
      </c>
      <c r="H4406" s="124"/>
      <c r="I4406" s="128" t="s">
        <v>6528</v>
      </c>
      <c r="J4406" s="124"/>
      <c r="K4406" s="124"/>
      <c r="L4406" s="124"/>
      <c r="M4406" s="124"/>
      <c r="N4406" s="213">
        <v>0</v>
      </c>
      <c r="O4406" s="213">
        <v>94</v>
      </c>
      <c r="P4406" s="124" t="s">
        <v>1315</v>
      </c>
    </row>
    <row r="4407" spans="1:16" ht="51">
      <c r="A4407" s="266">
        <v>292</v>
      </c>
      <c r="B4407" s="124"/>
      <c r="C4407" s="125" t="s">
        <v>152</v>
      </c>
      <c r="D4407" s="119">
        <v>43208</v>
      </c>
      <c r="E4407" s="120" t="s">
        <v>9108</v>
      </c>
      <c r="F4407" s="120" t="s">
        <v>3</v>
      </c>
      <c r="G4407" s="120">
        <v>1614805</v>
      </c>
      <c r="H4407" s="124"/>
      <c r="I4407" s="128" t="s">
        <v>6528</v>
      </c>
      <c r="J4407" s="124"/>
      <c r="K4407" s="124"/>
      <c r="L4407" s="124"/>
      <c r="M4407" s="124"/>
      <c r="N4407" s="213">
        <v>0</v>
      </c>
      <c r="O4407" s="213">
        <v>78</v>
      </c>
      <c r="P4407" s="124" t="s">
        <v>1315</v>
      </c>
    </row>
    <row r="4408" spans="1:16" ht="51">
      <c r="A4408" s="266">
        <v>292</v>
      </c>
      <c r="B4408" s="124"/>
      <c r="C4408" s="125" t="s">
        <v>152</v>
      </c>
      <c r="D4408" s="119">
        <v>43208</v>
      </c>
      <c r="E4408" s="120" t="s">
        <v>9109</v>
      </c>
      <c r="F4408" s="120" t="s">
        <v>3</v>
      </c>
      <c r="G4408" s="120">
        <v>1614807</v>
      </c>
      <c r="H4408" s="124"/>
      <c r="I4408" s="128" t="s">
        <v>6528</v>
      </c>
      <c r="J4408" s="124"/>
      <c r="K4408" s="124"/>
      <c r="L4408" s="124"/>
      <c r="M4408" s="124"/>
      <c r="N4408" s="213">
        <v>0</v>
      </c>
      <c r="O4408" s="213">
        <v>83</v>
      </c>
      <c r="P4408" s="124" t="s">
        <v>1315</v>
      </c>
    </row>
    <row r="4409" spans="1:16" ht="51">
      <c r="A4409" s="266">
        <v>292</v>
      </c>
      <c r="B4409" s="124"/>
      <c r="C4409" s="125" t="s">
        <v>152</v>
      </c>
      <c r="D4409" s="119">
        <v>43208</v>
      </c>
      <c r="E4409" s="120" t="s">
        <v>9110</v>
      </c>
      <c r="F4409" s="120" t="s">
        <v>3</v>
      </c>
      <c r="G4409" s="120">
        <v>1614809</v>
      </c>
      <c r="H4409" s="124"/>
      <c r="I4409" s="128" t="s">
        <v>6528</v>
      </c>
      <c r="J4409" s="124"/>
      <c r="K4409" s="124"/>
      <c r="L4409" s="124"/>
      <c r="M4409" s="124"/>
      <c r="N4409" s="213">
        <v>0</v>
      </c>
      <c r="O4409" s="213">
        <v>115</v>
      </c>
      <c r="P4409" s="124" t="s">
        <v>1315</v>
      </c>
    </row>
    <row r="4410" spans="1:16" ht="51">
      <c r="A4410" s="266">
        <v>292</v>
      </c>
      <c r="B4410" s="124"/>
      <c r="C4410" s="125" t="s">
        <v>152</v>
      </c>
      <c r="D4410" s="119">
        <v>43208</v>
      </c>
      <c r="E4410" s="120" t="s">
        <v>9111</v>
      </c>
      <c r="F4410" s="120" t="s">
        <v>3</v>
      </c>
      <c r="G4410" s="120">
        <v>1614810</v>
      </c>
      <c r="H4410" s="124"/>
      <c r="I4410" s="128" t="s">
        <v>6528</v>
      </c>
      <c r="J4410" s="124"/>
      <c r="K4410" s="124"/>
      <c r="L4410" s="124"/>
      <c r="M4410" s="124"/>
      <c r="N4410" s="213">
        <v>0</v>
      </c>
      <c r="O4410" s="213">
        <v>105</v>
      </c>
      <c r="P4410" s="124" t="s">
        <v>1315</v>
      </c>
    </row>
    <row r="4411" spans="1:16" ht="51">
      <c r="A4411" s="266">
        <v>292</v>
      </c>
      <c r="B4411" s="124"/>
      <c r="C4411" s="125" t="s">
        <v>152</v>
      </c>
      <c r="D4411" s="119">
        <v>43208</v>
      </c>
      <c r="E4411" s="120" t="s">
        <v>9112</v>
      </c>
      <c r="F4411" s="120" t="s">
        <v>3</v>
      </c>
      <c r="G4411" s="120">
        <v>1614811</v>
      </c>
      <c r="H4411" s="124"/>
      <c r="I4411" s="128" t="s">
        <v>6528</v>
      </c>
      <c r="J4411" s="124"/>
      <c r="K4411" s="124"/>
      <c r="L4411" s="124"/>
      <c r="M4411" s="124"/>
      <c r="N4411" s="213">
        <v>0</v>
      </c>
      <c r="O4411" s="213">
        <v>109</v>
      </c>
      <c r="P4411" s="124" t="s">
        <v>1315</v>
      </c>
    </row>
    <row r="4412" spans="1:16" ht="51">
      <c r="A4412" s="266">
        <v>292</v>
      </c>
      <c r="B4412" s="124"/>
      <c r="C4412" s="125" t="s">
        <v>152</v>
      </c>
      <c r="D4412" s="119">
        <v>43208</v>
      </c>
      <c r="E4412" s="120" t="s">
        <v>9113</v>
      </c>
      <c r="F4412" s="120" t="s">
        <v>3</v>
      </c>
      <c r="G4412" s="120">
        <v>1614812</v>
      </c>
      <c r="H4412" s="124"/>
      <c r="I4412" s="128" t="s">
        <v>6528</v>
      </c>
      <c r="J4412" s="124"/>
      <c r="K4412" s="124"/>
      <c r="L4412" s="124"/>
      <c r="M4412" s="124"/>
      <c r="N4412" s="213">
        <v>0</v>
      </c>
      <c r="O4412" s="213">
        <v>115</v>
      </c>
      <c r="P4412" s="124" t="s">
        <v>1315</v>
      </c>
    </row>
    <row r="4413" spans="1:16" ht="51">
      <c r="A4413" s="266">
        <v>292</v>
      </c>
      <c r="B4413" s="124"/>
      <c r="C4413" s="125" t="s">
        <v>152</v>
      </c>
      <c r="D4413" s="119">
        <v>43208</v>
      </c>
      <c r="E4413" s="120" t="s">
        <v>9114</v>
      </c>
      <c r="F4413" s="120" t="s">
        <v>3</v>
      </c>
      <c r="G4413" s="120">
        <v>1614813</v>
      </c>
      <c r="H4413" s="124"/>
      <c r="I4413" s="128" t="s">
        <v>6528</v>
      </c>
      <c r="J4413" s="124"/>
      <c r="K4413" s="124"/>
      <c r="L4413" s="124"/>
      <c r="M4413" s="124"/>
      <c r="N4413" s="213">
        <v>0</v>
      </c>
      <c r="O4413" s="213">
        <v>103</v>
      </c>
      <c r="P4413" s="124" t="s">
        <v>1315</v>
      </c>
    </row>
    <row r="4414" spans="1:16" ht="51">
      <c r="A4414" s="266">
        <v>292</v>
      </c>
      <c r="B4414" s="124"/>
      <c r="C4414" s="125" t="s">
        <v>152</v>
      </c>
      <c r="D4414" s="119">
        <v>43208</v>
      </c>
      <c r="E4414" s="120" t="s">
        <v>9115</v>
      </c>
      <c r="F4414" s="120" t="s">
        <v>3</v>
      </c>
      <c r="G4414" s="120">
        <v>1614815</v>
      </c>
      <c r="H4414" s="124"/>
      <c r="I4414" s="128" t="s">
        <v>6528</v>
      </c>
      <c r="J4414" s="124"/>
      <c r="K4414" s="124"/>
      <c r="L4414" s="124"/>
      <c r="M4414" s="124"/>
      <c r="N4414" s="213">
        <v>0</v>
      </c>
      <c r="O4414" s="213">
        <v>53</v>
      </c>
      <c r="P4414" s="124" t="s">
        <v>1315</v>
      </c>
    </row>
    <row r="4415" spans="1:16" ht="51">
      <c r="A4415" s="266">
        <v>292</v>
      </c>
      <c r="B4415" s="124"/>
      <c r="C4415" s="125" t="s">
        <v>152</v>
      </c>
      <c r="D4415" s="119">
        <v>43208</v>
      </c>
      <c r="E4415" s="120" t="s">
        <v>9116</v>
      </c>
      <c r="F4415" s="120" t="s">
        <v>3</v>
      </c>
      <c r="G4415" s="120">
        <v>1614816</v>
      </c>
      <c r="H4415" s="124"/>
      <c r="I4415" s="128" t="s">
        <v>6528</v>
      </c>
      <c r="J4415" s="124"/>
      <c r="K4415" s="124"/>
      <c r="L4415" s="124"/>
      <c r="M4415" s="124"/>
      <c r="N4415" s="213">
        <v>0</v>
      </c>
      <c r="O4415" s="213">
        <v>53</v>
      </c>
      <c r="P4415" s="124" t="s">
        <v>1315</v>
      </c>
    </row>
    <row r="4416" spans="1:16" ht="38.25">
      <c r="A4416" s="266">
        <v>526</v>
      </c>
      <c r="B4416" s="124"/>
      <c r="C4416" s="125" t="s">
        <v>846</v>
      </c>
      <c r="D4416" s="119">
        <v>43208</v>
      </c>
      <c r="E4416" s="120" t="s">
        <v>9117</v>
      </c>
      <c r="F4416" s="120" t="s">
        <v>3</v>
      </c>
      <c r="G4416" s="120">
        <v>1614831</v>
      </c>
      <c r="H4416" s="124"/>
      <c r="I4416" s="128" t="s">
        <v>10970</v>
      </c>
      <c r="J4416" s="124"/>
      <c r="K4416" s="124"/>
      <c r="L4416" s="124"/>
      <c r="M4416" s="124"/>
      <c r="N4416" s="213">
        <v>0</v>
      </c>
      <c r="O4416" s="213">
        <v>136</v>
      </c>
      <c r="P4416" s="124" t="s">
        <v>1315</v>
      </c>
    </row>
    <row r="4417" spans="1:16" ht="38.25">
      <c r="A4417" s="266">
        <v>155</v>
      </c>
      <c r="B4417" s="124"/>
      <c r="C4417" s="125" t="s">
        <v>744</v>
      </c>
      <c r="D4417" s="119">
        <v>43208</v>
      </c>
      <c r="E4417" s="120" t="s">
        <v>9118</v>
      </c>
      <c r="F4417" s="120" t="s">
        <v>3</v>
      </c>
      <c r="G4417" s="120">
        <v>1614845</v>
      </c>
      <c r="H4417" s="124"/>
      <c r="I4417" s="128" t="s">
        <v>10971</v>
      </c>
      <c r="J4417" s="124"/>
      <c r="K4417" s="124"/>
      <c r="L4417" s="124"/>
      <c r="M4417" s="124"/>
      <c r="N4417" s="213">
        <v>0</v>
      </c>
      <c r="O4417" s="213">
        <v>876</v>
      </c>
      <c r="P4417" s="124" t="s">
        <v>1315</v>
      </c>
    </row>
    <row r="4418" spans="1:16" ht="51">
      <c r="A4418" s="266" t="s">
        <v>619</v>
      </c>
      <c r="B4418" s="124"/>
      <c r="C4418" s="125" t="s">
        <v>713</v>
      </c>
      <c r="D4418" s="119">
        <v>43196</v>
      </c>
      <c r="E4418" s="120" t="s">
        <v>9119</v>
      </c>
      <c r="F4418" s="120" t="s">
        <v>3</v>
      </c>
      <c r="G4418" s="120">
        <v>1611674</v>
      </c>
      <c r="H4418" s="124"/>
      <c r="I4418" s="128" t="s">
        <v>10972</v>
      </c>
      <c r="J4418" s="124"/>
      <c r="K4418" s="124"/>
      <c r="L4418" s="124"/>
      <c r="M4418" s="124"/>
      <c r="N4418" s="213">
        <v>0</v>
      </c>
      <c r="O4418" s="213">
        <v>2</v>
      </c>
      <c r="P4418" s="124" t="s">
        <v>1315</v>
      </c>
    </row>
    <row r="4419" spans="1:16" ht="51">
      <c r="A4419" s="266" t="s">
        <v>619</v>
      </c>
      <c r="B4419" s="124"/>
      <c r="C4419" s="125" t="s">
        <v>713</v>
      </c>
      <c r="D4419" s="119">
        <v>43192</v>
      </c>
      <c r="E4419" s="120" t="s">
        <v>9120</v>
      </c>
      <c r="F4419" s="120" t="s">
        <v>3</v>
      </c>
      <c r="G4419" s="120">
        <v>1609889</v>
      </c>
      <c r="H4419" s="124"/>
      <c r="I4419" s="128" t="s">
        <v>10973</v>
      </c>
      <c r="J4419" s="124"/>
      <c r="K4419" s="124"/>
      <c r="L4419" s="124"/>
      <c r="M4419" s="124"/>
      <c r="N4419" s="213">
        <v>0</v>
      </c>
      <c r="O4419" s="213">
        <v>65</v>
      </c>
      <c r="P4419" s="124" t="s">
        <v>1315</v>
      </c>
    </row>
    <row r="4420" spans="1:16" ht="38.25">
      <c r="A4420" s="266">
        <v>16</v>
      </c>
      <c r="B4420" s="124"/>
      <c r="C4420" s="125" t="s">
        <v>692</v>
      </c>
      <c r="D4420" s="119">
        <v>43208</v>
      </c>
      <c r="E4420" s="120" t="s">
        <v>9121</v>
      </c>
      <c r="F4420" s="120" t="s">
        <v>3</v>
      </c>
      <c r="G4420" s="120">
        <v>1614865</v>
      </c>
      <c r="H4420" s="124"/>
      <c r="I4420" s="128" t="s">
        <v>10974</v>
      </c>
      <c r="J4420" s="124"/>
      <c r="K4420" s="124"/>
      <c r="L4420" s="124"/>
      <c r="M4420" s="124"/>
      <c r="N4420" s="213">
        <v>0</v>
      </c>
      <c r="O4420" s="213">
        <v>1156</v>
      </c>
      <c r="P4420" s="124" t="s">
        <v>1315</v>
      </c>
    </row>
    <row r="4421" spans="1:16" ht="51">
      <c r="A4421" s="266">
        <v>212</v>
      </c>
      <c r="B4421" s="124"/>
      <c r="C4421" s="125" t="s">
        <v>761</v>
      </c>
      <c r="D4421" s="119">
        <v>43208</v>
      </c>
      <c r="E4421" s="120" t="s">
        <v>9122</v>
      </c>
      <c r="F4421" s="120" t="s">
        <v>3</v>
      </c>
      <c r="G4421" s="120">
        <v>1614903</v>
      </c>
      <c r="H4421" s="124"/>
      <c r="I4421" s="128" t="s">
        <v>10975</v>
      </c>
      <c r="J4421" s="124"/>
      <c r="K4421" s="124"/>
      <c r="L4421" s="124"/>
      <c r="M4421" s="124"/>
      <c r="N4421" s="213">
        <v>0</v>
      </c>
      <c r="O4421" s="213">
        <v>730</v>
      </c>
      <c r="P4421" s="124" t="s">
        <v>1315</v>
      </c>
    </row>
    <row r="4422" spans="1:16" ht="51">
      <c r="A4422" s="266">
        <v>212</v>
      </c>
      <c r="B4422" s="124"/>
      <c r="C4422" s="125" t="s">
        <v>761</v>
      </c>
      <c r="D4422" s="119">
        <v>43208</v>
      </c>
      <c r="E4422" s="120" t="s">
        <v>9123</v>
      </c>
      <c r="F4422" s="120" t="s">
        <v>3</v>
      </c>
      <c r="G4422" s="120">
        <v>1614905</v>
      </c>
      <c r="H4422" s="124"/>
      <c r="I4422" s="128" t="s">
        <v>10976</v>
      </c>
      <c r="J4422" s="124"/>
      <c r="K4422" s="124"/>
      <c r="L4422" s="124"/>
      <c r="M4422" s="124"/>
      <c r="N4422" s="213">
        <v>0</v>
      </c>
      <c r="O4422" s="213">
        <v>270</v>
      </c>
      <c r="P4422" s="124" t="s">
        <v>1315</v>
      </c>
    </row>
    <row r="4423" spans="1:16" ht="51">
      <c r="A4423" s="266" t="s">
        <v>619</v>
      </c>
      <c r="B4423" s="124"/>
      <c r="C4423" s="125" t="s">
        <v>713</v>
      </c>
      <c r="D4423" s="119">
        <v>43215</v>
      </c>
      <c r="E4423" s="120" t="s">
        <v>9124</v>
      </c>
      <c r="F4423" s="120" t="s">
        <v>3</v>
      </c>
      <c r="G4423" s="120">
        <v>1616925</v>
      </c>
      <c r="H4423" s="124"/>
      <c r="I4423" s="128" t="s">
        <v>10977</v>
      </c>
      <c r="J4423" s="124"/>
      <c r="K4423" s="124"/>
      <c r="L4423" s="124"/>
      <c r="M4423" s="124"/>
      <c r="N4423" s="213">
        <v>0</v>
      </c>
      <c r="O4423" s="213">
        <v>258.62</v>
      </c>
      <c r="P4423" s="124" t="s">
        <v>1315</v>
      </c>
    </row>
    <row r="4424" spans="1:16" ht="51">
      <c r="A4424" s="266" t="s">
        <v>619</v>
      </c>
      <c r="B4424" s="124"/>
      <c r="C4424" s="125" t="s">
        <v>713</v>
      </c>
      <c r="D4424" s="119">
        <v>43220</v>
      </c>
      <c r="E4424" s="120" t="s">
        <v>9125</v>
      </c>
      <c r="F4424" s="120" t="s">
        <v>3</v>
      </c>
      <c r="G4424" s="120">
        <v>1618244</v>
      </c>
      <c r="H4424" s="124"/>
      <c r="I4424" s="128" t="s">
        <v>10978</v>
      </c>
      <c r="J4424" s="124"/>
      <c r="K4424" s="124"/>
      <c r="L4424" s="124"/>
      <c r="M4424" s="124"/>
      <c r="N4424" s="213">
        <v>0</v>
      </c>
      <c r="O4424" s="213">
        <v>44</v>
      </c>
      <c r="P4424" s="124" t="s">
        <v>1315</v>
      </c>
    </row>
    <row r="4425" spans="1:16" ht="51">
      <c r="A4425" s="266" t="s">
        <v>619</v>
      </c>
      <c r="B4425" s="124"/>
      <c r="C4425" s="125" t="s">
        <v>713</v>
      </c>
      <c r="D4425" s="119">
        <v>43210</v>
      </c>
      <c r="E4425" s="120" t="s">
        <v>9126</v>
      </c>
      <c r="F4425" s="120" t="s">
        <v>3</v>
      </c>
      <c r="G4425" s="120">
        <v>1615734</v>
      </c>
      <c r="H4425" s="124"/>
      <c r="I4425" s="128" t="s">
        <v>10979</v>
      </c>
      <c r="J4425" s="124"/>
      <c r="K4425" s="124"/>
      <c r="L4425" s="124"/>
      <c r="M4425" s="124"/>
      <c r="N4425" s="213">
        <v>0</v>
      </c>
      <c r="O4425" s="213">
        <v>78</v>
      </c>
      <c r="P4425" s="124" t="s">
        <v>1315</v>
      </c>
    </row>
    <row r="4426" spans="1:16" ht="51">
      <c r="A4426" s="266">
        <v>16</v>
      </c>
      <c r="B4426" s="124"/>
      <c r="C4426" s="125" t="s">
        <v>692</v>
      </c>
      <c r="D4426" s="119">
        <v>43195</v>
      </c>
      <c r="E4426" s="120" t="s">
        <v>9127</v>
      </c>
      <c r="F4426" s="120" t="s">
        <v>3</v>
      </c>
      <c r="G4426" s="120">
        <v>1611068</v>
      </c>
      <c r="H4426" s="124"/>
      <c r="I4426" s="128" t="s">
        <v>10980</v>
      </c>
      <c r="J4426" s="124"/>
      <c r="K4426" s="124"/>
      <c r="L4426" s="124"/>
      <c r="M4426" s="124"/>
      <c r="N4426" s="213">
        <v>0</v>
      </c>
      <c r="O4426" s="213">
        <v>946.08</v>
      </c>
      <c r="P4426" s="124" t="s">
        <v>1315</v>
      </c>
    </row>
    <row r="4427" spans="1:16" ht="51">
      <c r="A4427" s="266">
        <v>212</v>
      </c>
      <c r="B4427" s="124"/>
      <c r="C4427" s="125" t="s">
        <v>761</v>
      </c>
      <c r="D4427" s="119">
        <v>43208</v>
      </c>
      <c r="E4427" s="120" t="s">
        <v>9128</v>
      </c>
      <c r="F4427" s="120" t="s">
        <v>3</v>
      </c>
      <c r="G4427" s="120">
        <v>1614930</v>
      </c>
      <c r="H4427" s="124"/>
      <c r="I4427" s="128" t="s">
        <v>10981</v>
      </c>
      <c r="J4427" s="124"/>
      <c r="K4427" s="124"/>
      <c r="L4427" s="124"/>
      <c r="M4427" s="124"/>
      <c r="N4427" s="213">
        <v>0</v>
      </c>
      <c r="O4427" s="213">
        <v>91</v>
      </c>
      <c r="P4427" s="124" t="s">
        <v>1315</v>
      </c>
    </row>
    <row r="4428" spans="1:16" ht="51">
      <c r="A4428" s="266" t="s">
        <v>619</v>
      </c>
      <c r="B4428" s="124"/>
      <c r="C4428" s="125" t="s">
        <v>713</v>
      </c>
      <c r="D4428" s="119">
        <v>43201</v>
      </c>
      <c r="E4428" s="120" t="s">
        <v>9129</v>
      </c>
      <c r="F4428" s="120" t="s">
        <v>3</v>
      </c>
      <c r="G4428" s="120">
        <v>1612830</v>
      </c>
      <c r="H4428" s="124"/>
      <c r="I4428" s="128" t="s">
        <v>10982</v>
      </c>
      <c r="J4428" s="124"/>
      <c r="K4428" s="124"/>
      <c r="L4428" s="124"/>
      <c r="M4428" s="124"/>
      <c r="N4428" s="213">
        <v>0</v>
      </c>
      <c r="O4428" s="213">
        <v>421.1</v>
      </c>
      <c r="P4428" s="124" t="s">
        <v>1315</v>
      </c>
    </row>
    <row r="4429" spans="1:16" ht="51">
      <c r="A4429" s="266">
        <v>212</v>
      </c>
      <c r="B4429" s="124"/>
      <c r="C4429" s="125" t="s">
        <v>761</v>
      </c>
      <c r="D4429" s="119">
        <v>43208</v>
      </c>
      <c r="E4429" s="120" t="s">
        <v>9130</v>
      </c>
      <c r="F4429" s="120" t="s">
        <v>3</v>
      </c>
      <c r="G4429" s="120">
        <v>1614936</v>
      </c>
      <c r="H4429" s="124"/>
      <c r="I4429" s="128" t="s">
        <v>10983</v>
      </c>
      <c r="J4429" s="124"/>
      <c r="K4429" s="124"/>
      <c r="L4429" s="124"/>
      <c r="M4429" s="124"/>
      <c r="N4429" s="213">
        <v>0</v>
      </c>
      <c r="O4429" s="213">
        <v>300</v>
      </c>
      <c r="P4429" s="124" t="s">
        <v>1315</v>
      </c>
    </row>
    <row r="4430" spans="1:16" ht="51">
      <c r="A4430" s="266">
        <v>41</v>
      </c>
      <c r="B4430" s="124"/>
      <c r="C4430" s="125" t="s">
        <v>697</v>
      </c>
      <c r="D4430" s="119">
        <v>43208</v>
      </c>
      <c r="E4430" s="120" t="s">
        <v>9131</v>
      </c>
      <c r="F4430" s="120" t="s">
        <v>3</v>
      </c>
      <c r="G4430" s="120">
        <v>1614939</v>
      </c>
      <c r="H4430" s="124"/>
      <c r="I4430" s="128" t="s">
        <v>10984</v>
      </c>
      <c r="J4430" s="124"/>
      <c r="K4430" s="124"/>
      <c r="L4430" s="124"/>
      <c r="M4430" s="124"/>
      <c r="N4430" s="213">
        <v>0</v>
      </c>
      <c r="O4430" s="213">
        <v>371</v>
      </c>
      <c r="P4430" s="124" t="s">
        <v>1315</v>
      </c>
    </row>
    <row r="4431" spans="1:16" ht="38.25">
      <c r="A4431" s="266">
        <v>129</v>
      </c>
      <c r="B4431" s="124"/>
      <c r="C4431" s="125" t="s">
        <v>726</v>
      </c>
      <c r="D4431" s="119">
        <v>43208</v>
      </c>
      <c r="E4431" s="120" t="s">
        <v>9132</v>
      </c>
      <c r="F4431" s="120" t="s">
        <v>3</v>
      </c>
      <c r="G4431" s="120">
        <v>1614941</v>
      </c>
      <c r="H4431" s="124"/>
      <c r="I4431" s="128" t="s">
        <v>10985</v>
      </c>
      <c r="J4431" s="124"/>
      <c r="K4431" s="124"/>
      <c r="L4431" s="124"/>
      <c r="M4431" s="124"/>
      <c r="N4431" s="213">
        <v>0</v>
      </c>
      <c r="O4431" s="213">
        <v>452</v>
      </c>
      <c r="P4431" s="124" t="s">
        <v>1315</v>
      </c>
    </row>
    <row r="4432" spans="1:16" ht="51">
      <c r="A4432" s="266" t="s">
        <v>619</v>
      </c>
      <c r="B4432" s="124"/>
      <c r="C4432" s="125" t="s">
        <v>713</v>
      </c>
      <c r="D4432" s="119">
        <v>43202</v>
      </c>
      <c r="E4432" s="120" t="s">
        <v>9133</v>
      </c>
      <c r="F4432" s="120" t="s">
        <v>3</v>
      </c>
      <c r="G4432" s="120">
        <v>1613247</v>
      </c>
      <c r="H4432" s="124"/>
      <c r="I4432" s="128" t="s">
        <v>10986</v>
      </c>
      <c r="J4432" s="124"/>
      <c r="K4432" s="124"/>
      <c r="L4432" s="124"/>
      <c r="M4432" s="124"/>
      <c r="N4432" s="213">
        <v>0</v>
      </c>
      <c r="O4432" s="213">
        <v>91921.24</v>
      </c>
      <c r="P4432" s="124" t="s">
        <v>1315</v>
      </c>
    </row>
    <row r="4433" spans="1:16" ht="51">
      <c r="A4433" s="266" t="s">
        <v>619</v>
      </c>
      <c r="B4433" s="124"/>
      <c r="C4433" s="125" t="s">
        <v>713</v>
      </c>
      <c r="D4433" s="119">
        <v>43202</v>
      </c>
      <c r="E4433" s="120" t="s">
        <v>9134</v>
      </c>
      <c r="F4433" s="120" t="s">
        <v>3</v>
      </c>
      <c r="G4433" s="120">
        <v>1613271</v>
      </c>
      <c r="H4433" s="124"/>
      <c r="I4433" s="128" t="s">
        <v>10987</v>
      </c>
      <c r="J4433" s="124"/>
      <c r="K4433" s="124"/>
      <c r="L4433" s="124"/>
      <c r="M4433" s="124"/>
      <c r="N4433" s="213">
        <v>0</v>
      </c>
      <c r="O4433" s="213">
        <v>433</v>
      </c>
      <c r="P4433" s="124" t="s">
        <v>1315</v>
      </c>
    </row>
    <row r="4434" spans="1:16" ht="38.25">
      <c r="A4434" s="266">
        <v>526</v>
      </c>
      <c r="B4434" s="124"/>
      <c r="C4434" s="125" t="s">
        <v>846</v>
      </c>
      <c r="D4434" s="119">
        <v>43208</v>
      </c>
      <c r="E4434" s="120" t="s">
        <v>9135</v>
      </c>
      <c r="F4434" s="120" t="s">
        <v>3</v>
      </c>
      <c r="G4434" s="120">
        <v>1614998</v>
      </c>
      <c r="H4434" s="124"/>
      <c r="I4434" s="128" t="s">
        <v>10988</v>
      </c>
      <c r="J4434" s="124"/>
      <c r="K4434" s="124"/>
      <c r="L4434" s="124"/>
      <c r="M4434" s="124"/>
      <c r="N4434" s="213">
        <v>0</v>
      </c>
      <c r="O4434" s="213">
        <v>451</v>
      </c>
      <c r="P4434" s="124" t="s">
        <v>1315</v>
      </c>
    </row>
    <row r="4435" spans="1:16" ht="38.25">
      <c r="A4435" s="266">
        <v>526</v>
      </c>
      <c r="B4435" s="124"/>
      <c r="C4435" s="125" t="s">
        <v>846</v>
      </c>
      <c r="D4435" s="119">
        <v>43208</v>
      </c>
      <c r="E4435" s="120" t="s">
        <v>9136</v>
      </c>
      <c r="F4435" s="120" t="s">
        <v>3</v>
      </c>
      <c r="G4435" s="120">
        <v>1614999</v>
      </c>
      <c r="H4435" s="124"/>
      <c r="I4435" s="128" t="s">
        <v>10989</v>
      </c>
      <c r="J4435" s="124"/>
      <c r="K4435" s="124"/>
      <c r="L4435" s="124"/>
      <c r="M4435" s="124"/>
      <c r="N4435" s="213">
        <v>0</v>
      </c>
      <c r="O4435" s="213">
        <v>20</v>
      </c>
      <c r="P4435" s="124" t="s">
        <v>1315</v>
      </c>
    </row>
    <row r="4436" spans="1:16" ht="51">
      <c r="A4436" s="266">
        <v>47</v>
      </c>
      <c r="B4436" s="124"/>
      <c r="C4436" s="125" t="s">
        <v>699</v>
      </c>
      <c r="D4436" s="119">
        <v>43208</v>
      </c>
      <c r="E4436" s="120" t="s">
        <v>9137</v>
      </c>
      <c r="F4436" s="120" t="s">
        <v>3</v>
      </c>
      <c r="G4436" s="120">
        <v>1615020</v>
      </c>
      <c r="H4436" s="124"/>
      <c r="I4436" s="128" t="s">
        <v>10990</v>
      </c>
      <c r="J4436" s="124"/>
      <c r="K4436" s="124"/>
      <c r="L4436" s="124"/>
      <c r="M4436" s="124"/>
      <c r="N4436" s="213">
        <v>0</v>
      </c>
      <c r="O4436" s="213">
        <v>945</v>
      </c>
      <c r="P4436" s="124" t="s">
        <v>1315</v>
      </c>
    </row>
    <row r="4437" spans="1:16" ht="63.75">
      <c r="A4437" s="266">
        <v>650</v>
      </c>
      <c r="B4437" s="124"/>
      <c r="C4437" s="125" t="s">
        <v>232</v>
      </c>
      <c r="D4437" s="119">
        <v>43209</v>
      </c>
      <c r="E4437" s="120" t="s">
        <v>9138</v>
      </c>
      <c r="F4437" s="120" t="s">
        <v>3</v>
      </c>
      <c r="G4437" s="120">
        <v>1615178</v>
      </c>
      <c r="H4437" s="124"/>
      <c r="I4437" s="128" t="s">
        <v>10991</v>
      </c>
      <c r="J4437" s="124"/>
      <c r="K4437" s="124"/>
      <c r="L4437" s="124"/>
      <c r="M4437" s="124"/>
      <c r="N4437" s="213">
        <v>0</v>
      </c>
      <c r="O4437" s="213">
        <v>105</v>
      </c>
      <c r="P4437" s="124" t="s">
        <v>1315</v>
      </c>
    </row>
    <row r="4438" spans="1:16" ht="63.75">
      <c r="A4438" s="266">
        <v>670</v>
      </c>
      <c r="B4438" s="124"/>
      <c r="C4438" s="125" t="s">
        <v>235</v>
      </c>
      <c r="D4438" s="119">
        <v>43209</v>
      </c>
      <c r="E4438" s="120" t="s">
        <v>9139</v>
      </c>
      <c r="F4438" s="120" t="s">
        <v>3</v>
      </c>
      <c r="G4438" s="120">
        <v>1615185</v>
      </c>
      <c r="H4438" s="124"/>
      <c r="I4438" s="128" t="s">
        <v>10992</v>
      </c>
      <c r="J4438" s="124"/>
      <c r="K4438" s="124"/>
      <c r="L4438" s="124"/>
      <c r="M4438" s="124"/>
      <c r="N4438" s="213">
        <v>0</v>
      </c>
      <c r="O4438" s="213">
        <v>1000</v>
      </c>
      <c r="P4438" s="124" t="s">
        <v>1315</v>
      </c>
    </row>
    <row r="4439" spans="1:16" ht="51">
      <c r="A4439" s="266" t="s">
        <v>619</v>
      </c>
      <c r="B4439" s="124"/>
      <c r="C4439" s="125" t="s">
        <v>713</v>
      </c>
      <c r="D4439" s="119">
        <v>43216</v>
      </c>
      <c r="E4439" s="120" t="s">
        <v>9140</v>
      </c>
      <c r="F4439" s="120" t="s">
        <v>3</v>
      </c>
      <c r="G4439" s="120">
        <v>1617401</v>
      </c>
      <c r="H4439" s="124"/>
      <c r="I4439" s="128" t="s">
        <v>10993</v>
      </c>
      <c r="J4439" s="124"/>
      <c r="K4439" s="124"/>
      <c r="L4439" s="124"/>
      <c r="M4439" s="124"/>
      <c r="N4439" s="213">
        <v>0</v>
      </c>
      <c r="O4439" s="213">
        <v>371</v>
      </c>
      <c r="P4439" s="124" t="s">
        <v>1315</v>
      </c>
    </row>
    <row r="4440" spans="1:16" ht="51">
      <c r="A4440" s="266" t="s">
        <v>619</v>
      </c>
      <c r="B4440" s="124"/>
      <c r="C4440" s="125" t="s">
        <v>713</v>
      </c>
      <c r="D4440" s="119">
        <v>43192</v>
      </c>
      <c r="E4440" s="120" t="s">
        <v>9141</v>
      </c>
      <c r="F4440" s="120" t="s">
        <v>3</v>
      </c>
      <c r="G4440" s="120">
        <v>1609887</v>
      </c>
      <c r="H4440" s="124"/>
      <c r="I4440" s="128" t="s">
        <v>10994</v>
      </c>
      <c r="J4440" s="124"/>
      <c r="K4440" s="124"/>
      <c r="L4440" s="124"/>
      <c r="M4440" s="124"/>
      <c r="N4440" s="213">
        <v>0</v>
      </c>
      <c r="O4440" s="213">
        <v>73</v>
      </c>
      <c r="P4440" s="124" t="s">
        <v>1315</v>
      </c>
    </row>
    <row r="4441" spans="1:16" ht="51">
      <c r="A4441" s="266" t="s">
        <v>619</v>
      </c>
      <c r="B4441" s="124"/>
      <c r="C4441" s="125" t="s">
        <v>713</v>
      </c>
      <c r="D4441" s="119">
        <v>43213</v>
      </c>
      <c r="E4441" s="120" t="s">
        <v>9142</v>
      </c>
      <c r="F4441" s="120" t="s">
        <v>3</v>
      </c>
      <c r="G4441" s="120">
        <v>1616182</v>
      </c>
      <c r="H4441" s="124"/>
      <c r="I4441" s="128" t="s">
        <v>10995</v>
      </c>
      <c r="J4441" s="124"/>
      <c r="K4441" s="124"/>
      <c r="L4441" s="124"/>
      <c r="M4441" s="124"/>
      <c r="N4441" s="213">
        <v>0</v>
      </c>
      <c r="O4441" s="213">
        <v>883.7</v>
      </c>
      <c r="P4441" s="124" t="s">
        <v>1315</v>
      </c>
    </row>
    <row r="4442" spans="1:16" ht="51">
      <c r="A4442" s="266">
        <v>86</v>
      </c>
      <c r="B4442" s="124"/>
      <c r="C4442" s="125" t="s">
        <v>710</v>
      </c>
      <c r="D4442" s="119">
        <v>43209</v>
      </c>
      <c r="E4442" s="120" t="s">
        <v>9143</v>
      </c>
      <c r="F4442" s="120" t="s">
        <v>3</v>
      </c>
      <c r="G4442" s="120">
        <v>1615259</v>
      </c>
      <c r="H4442" s="124"/>
      <c r="I4442" s="128" t="s">
        <v>10996</v>
      </c>
      <c r="J4442" s="124"/>
      <c r="K4442" s="124"/>
      <c r="L4442" s="124"/>
      <c r="M4442" s="124"/>
      <c r="N4442" s="213">
        <v>0</v>
      </c>
      <c r="O4442" s="213">
        <v>470</v>
      </c>
      <c r="P4442" s="124" t="s">
        <v>1315</v>
      </c>
    </row>
    <row r="4443" spans="1:16" ht="51">
      <c r="A4443" s="266" t="s">
        <v>619</v>
      </c>
      <c r="B4443" s="124"/>
      <c r="C4443" s="125" t="s">
        <v>713</v>
      </c>
      <c r="D4443" s="119">
        <v>43207</v>
      </c>
      <c r="E4443" s="120" t="s">
        <v>9144</v>
      </c>
      <c r="F4443" s="120" t="s">
        <v>3</v>
      </c>
      <c r="G4443" s="120">
        <v>1614639</v>
      </c>
      <c r="H4443" s="124"/>
      <c r="I4443" s="128" t="s">
        <v>10997</v>
      </c>
      <c r="J4443" s="124"/>
      <c r="K4443" s="124"/>
      <c r="L4443" s="124"/>
      <c r="M4443" s="124"/>
      <c r="N4443" s="213">
        <v>0</v>
      </c>
      <c r="O4443" s="213">
        <v>340</v>
      </c>
      <c r="P4443" s="124" t="s">
        <v>1315</v>
      </c>
    </row>
    <row r="4444" spans="1:16" ht="63.75">
      <c r="A4444" s="266">
        <v>290</v>
      </c>
      <c r="B4444" s="124"/>
      <c r="C4444" s="125" t="s">
        <v>793</v>
      </c>
      <c r="D4444" s="119">
        <v>43209</v>
      </c>
      <c r="E4444" s="120" t="s">
        <v>9145</v>
      </c>
      <c r="F4444" s="120" t="s">
        <v>3</v>
      </c>
      <c r="G4444" s="120">
        <v>1615288</v>
      </c>
      <c r="H4444" s="124"/>
      <c r="I4444" s="128" t="s">
        <v>10998</v>
      </c>
      <c r="J4444" s="124"/>
      <c r="K4444" s="124"/>
      <c r="L4444" s="124"/>
      <c r="M4444" s="124"/>
      <c r="N4444" s="213">
        <v>0</v>
      </c>
      <c r="O4444" s="213">
        <v>1015</v>
      </c>
      <c r="P4444" s="124" t="s">
        <v>1315</v>
      </c>
    </row>
    <row r="4445" spans="1:16" ht="51">
      <c r="A4445" s="266">
        <v>290</v>
      </c>
      <c r="B4445" s="124"/>
      <c r="C4445" s="125" t="s">
        <v>793</v>
      </c>
      <c r="D4445" s="119">
        <v>43209</v>
      </c>
      <c r="E4445" s="120" t="s">
        <v>9146</v>
      </c>
      <c r="F4445" s="120" t="s">
        <v>3</v>
      </c>
      <c r="G4445" s="120">
        <v>1615293</v>
      </c>
      <c r="H4445" s="124"/>
      <c r="I4445" s="128" t="s">
        <v>10999</v>
      </c>
      <c r="J4445" s="124"/>
      <c r="K4445" s="124"/>
      <c r="L4445" s="124"/>
      <c r="M4445" s="124"/>
      <c r="N4445" s="213">
        <v>0</v>
      </c>
      <c r="O4445" s="213">
        <v>4169.2299999999996</v>
      </c>
      <c r="P4445" s="124" t="s">
        <v>1315</v>
      </c>
    </row>
    <row r="4446" spans="1:16" ht="63.75">
      <c r="A4446" s="266">
        <v>290</v>
      </c>
      <c r="B4446" s="124"/>
      <c r="C4446" s="125" t="s">
        <v>793</v>
      </c>
      <c r="D4446" s="119">
        <v>43209</v>
      </c>
      <c r="E4446" s="120" t="s">
        <v>9147</v>
      </c>
      <c r="F4446" s="120" t="s">
        <v>3</v>
      </c>
      <c r="G4446" s="120">
        <v>1615297</v>
      </c>
      <c r="H4446" s="124"/>
      <c r="I4446" s="128" t="s">
        <v>11000</v>
      </c>
      <c r="J4446" s="124"/>
      <c r="K4446" s="124"/>
      <c r="L4446" s="124"/>
      <c r="M4446" s="124"/>
      <c r="N4446" s="213">
        <v>0</v>
      </c>
      <c r="O4446" s="213">
        <v>6557.53</v>
      </c>
      <c r="P4446" s="124" t="s">
        <v>1315</v>
      </c>
    </row>
    <row r="4447" spans="1:16" ht="51">
      <c r="A4447" s="266">
        <v>574</v>
      </c>
      <c r="B4447" s="124"/>
      <c r="C4447" s="125" t="s">
        <v>850</v>
      </c>
      <c r="D4447" s="119">
        <v>43209</v>
      </c>
      <c r="E4447" s="120" t="s">
        <v>9148</v>
      </c>
      <c r="F4447" s="120" t="s">
        <v>3</v>
      </c>
      <c r="G4447" s="120">
        <v>1615158</v>
      </c>
      <c r="H4447" s="124"/>
      <c r="I4447" s="128" t="s">
        <v>11001</v>
      </c>
      <c r="J4447" s="124"/>
      <c r="K4447" s="124"/>
      <c r="L4447" s="124"/>
      <c r="M4447" s="124"/>
      <c r="N4447" s="213">
        <v>0</v>
      </c>
      <c r="O4447" s="213">
        <v>700</v>
      </c>
      <c r="P4447" s="124" t="s">
        <v>1315</v>
      </c>
    </row>
    <row r="4448" spans="1:16" ht="51">
      <c r="A4448" s="266" t="s">
        <v>619</v>
      </c>
      <c r="B4448" s="124"/>
      <c r="C4448" s="125" t="s">
        <v>713</v>
      </c>
      <c r="D4448" s="119">
        <v>43215</v>
      </c>
      <c r="E4448" s="120" t="s">
        <v>9149</v>
      </c>
      <c r="F4448" s="120" t="s">
        <v>3</v>
      </c>
      <c r="G4448" s="120">
        <v>1616916</v>
      </c>
      <c r="H4448" s="124"/>
      <c r="I4448" s="128" t="s">
        <v>3539</v>
      </c>
      <c r="J4448" s="124"/>
      <c r="K4448" s="124"/>
      <c r="L4448" s="124"/>
      <c r="M4448" s="124"/>
      <c r="N4448" s="213">
        <v>0</v>
      </c>
      <c r="O4448" s="213">
        <v>647.59</v>
      </c>
      <c r="P4448" s="124" t="s">
        <v>1315</v>
      </c>
    </row>
    <row r="4449" spans="1:16" ht="38.25">
      <c r="A4449" s="266">
        <v>16</v>
      </c>
      <c r="B4449" s="124"/>
      <c r="C4449" s="125" t="s">
        <v>692</v>
      </c>
      <c r="D4449" s="119">
        <v>43209</v>
      </c>
      <c r="E4449" s="120" t="s">
        <v>9150</v>
      </c>
      <c r="F4449" s="120" t="s">
        <v>3</v>
      </c>
      <c r="G4449" s="120">
        <v>1615213</v>
      </c>
      <c r="H4449" s="124"/>
      <c r="I4449" s="128" t="s">
        <v>11002</v>
      </c>
      <c r="J4449" s="124"/>
      <c r="K4449" s="124"/>
      <c r="L4449" s="124"/>
      <c r="M4449" s="124"/>
      <c r="N4449" s="213">
        <v>0</v>
      </c>
      <c r="O4449" s="213">
        <v>325</v>
      </c>
      <c r="P4449" s="124" t="s">
        <v>1315</v>
      </c>
    </row>
    <row r="4450" spans="1:16" ht="51">
      <c r="A4450" s="266" t="s">
        <v>619</v>
      </c>
      <c r="B4450" s="124"/>
      <c r="C4450" s="125" t="s">
        <v>713</v>
      </c>
      <c r="D4450" s="119">
        <v>43196</v>
      </c>
      <c r="E4450" s="120" t="s">
        <v>9151</v>
      </c>
      <c r="F4450" s="120" t="s">
        <v>3</v>
      </c>
      <c r="G4450" s="120">
        <v>1611474</v>
      </c>
      <c r="H4450" s="124"/>
      <c r="I4450" s="128" t="s">
        <v>1391</v>
      </c>
      <c r="J4450" s="124"/>
      <c r="K4450" s="124"/>
      <c r="L4450" s="124"/>
      <c r="M4450" s="124"/>
      <c r="N4450" s="213">
        <v>0</v>
      </c>
      <c r="O4450" s="213">
        <v>1669</v>
      </c>
      <c r="P4450" s="124" t="s">
        <v>1315</v>
      </c>
    </row>
    <row r="4451" spans="1:16" ht="51">
      <c r="A4451" s="266">
        <v>526</v>
      </c>
      <c r="B4451" s="124"/>
      <c r="C4451" s="125" t="s">
        <v>846</v>
      </c>
      <c r="D4451" s="119">
        <v>43209</v>
      </c>
      <c r="E4451" s="120" t="s">
        <v>9152</v>
      </c>
      <c r="F4451" s="120" t="s">
        <v>3</v>
      </c>
      <c r="G4451" s="120">
        <v>1615262</v>
      </c>
      <c r="H4451" s="124"/>
      <c r="I4451" s="128" t="s">
        <v>11003</v>
      </c>
      <c r="J4451" s="124"/>
      <c r="K4451" s="124"/>
      <c r="L4451" s="124"/>
      <c r="M4451" s="124"/>
      <c r="N4451" s="213">
        <v>0</v>
      </c>
      <c r="O4451" s="213">
        <v>91</v>
      </c>
      <c r="P4451" s="124" t="s">
        <v>1315</v>
      </c>
    </row>
    <row r="4452" spans="1:16" ht="38.25">
      <c r="A4452" s="266">
        <v>35</v>
      </c>
      <c r="B4452" s="124"/>
      <c r="C4452" s="125" t="s">
        <v>696</v>
      </c>
      <c r="D4452" s="119">
        <v>43195</v>
      </c>
      <c r="E4452" s="120" t="s">
        <v>9153</v>
      </c>
      <c r="F4452" s="120" t="s">
        <v>3</v>
      </c>
      <c r="G4452" s="120">
        <v>1611033</v>
      </c>
      <c r="H4452" s="124"/>
      <c r="I4452" s="128" t="s">
        <v>11004</v>
      </c>
      <c r="J4452" s="124"/>
      <c r="K4452" s="124"/>
      <c r="L4452" s="124"/>
      <c r="M4452" s="124"/>
      <c r="N4452" s="213">
        <v>0</v>
      </c>
      <c r="O4452" s="213">
        <v>460</v>
      </c>
      <c r="P4452" s="124" t="s">
        <v>1315</v>
      </c>
    </row>
    <row r="4453" spans="1:16" ht="51">
      <c r="A4453" s="266">
        <v>526</v>
      </c>
      <c r="B4453" s="124"/>
      <c r="C4453" s="125" t="s">
        <v>846</v>
      </c>
      <c r="D4453" s="119">
        <v>43209</v>
      </c>
      <c r="E4453" s="120" t="s">
        <v>9154</v>
      </c>
      <c r="F4453" s="120" t="s">
        <v>3</v>
      </c>
      <c r="G4453" s="120">
        <v>1615318</v>
      </c>
      <c r="H4453" s="124"/>
      <c r="I4453" s="128" t="s">
        <v>11005</v>
      </c>
      <c r="J4453" s="124"/>
      <c r="K4453" s="124"/>
      <c r="L4453" s="124"/>
      <c r="M4453" s="124"/>
      <c r="N4453" s="213">
        <v>0</v>
      </c>
      <c r="O4453" s="213">
        <v>91</v>
      </c>
      <c r="P4453" s="124" t="s">
        <v>1315</v>
      </c>
    </row>
    <row r="4454" spans="1:16" ht="63.75">
      <c r="A4454" s="266">
        <v>10</v>
      </c>
      <c r="B4454" s="124"/>
      <c r="C4454" s="125" t="s">
        <v>690</v>
      </c>
      <c r="D4454" s="119">
        <v>43209</v>
      </c>
      <c r="E4454" s="120" t="s">
        <v>9155</v>
      </c>
      <c r="F4454" s="120" t="s">
        <v>3</v>
      </c>
      <c r="G4454" s="120">
        <v>1615320</v>
      </c>
      <c r="H4454" s="124"/>
      <c r="I4454" s="128" t="s">
        <v>11006</v>
      </c>
      <c r="J4454" s="124"/>
      <c r="K4454" s="124"/>
      <c r="L4454" s="124"/>
      <c r="M4454" s="124"/>
      <c r="N4454" s="213">
        <v>0</v>
      </c>
      <c r="O4454" s="213">
        <v>45</v>
      </c>
      <c r="P4454" s="124" t="s">
        <v>1315</v>
      </c>
    </row>
    <row r="4455" spans="1:16" ht="38.25">
      <c r="A4455" s="266">
        <v>526</v>
      </c>
      <c r="B4455" s="124"/>
      <c r="C4455" s="125" t="s">
        <v>846</v>
      </c>
      <c r="D4455" s="119">
        <v>43209</v>
      </c>
      <c r="E4455" s="120" t="s">
        <v>9156</v>
      </c>
      <c r="F4455" s="120" t="s">
        <v>3</v>
      </c>
      <c r="G4455" s="120">
        <v>1615323</v>
      </c>
      <c r="H4455" s="124"/>
      <c r="I4455" s="128" t="s">
        <v>11007</v>
      </c>
      <c r="J4455" s="124"/>
      <c r="K4455" s="124"/>
      <c r="L4455" s="124"/>
      <c r="M4455" s="124"/>
      <c r="N4455" s="213">
        <v>0</v>
      </c>
      <c r="O4455" s="213">
        <v>91</v>
      </c>
      <c r="P4455" s="124" t="s">
        <v>1315</v>
      </c>
    </row>
    <row r="4456" spans="1:16" ht="51">
      <c r="A4456" s="266">
        <v>526</v>
      </c>
      <c r="B4456" s="124"/>
      <c r="C4456" s="125" t="s">
        <v>846</v>
      </c>
      <c r="D4456" s="119">
        <v>43209</v>
      </c>
      <c r="E4456" s="120" t="s">
        <v>9157</v>
      </c>
      <c r="F4456" s="120" t="s">
        <v>3</v>
      </c>
      <c r="G4456" s="120">
        <v>1615324</v>
      </c>
      <c r="H4456" s="124"/>
      <c r="I4456" s="128" t="s">
        <v>11008</v>
      </c>
      <c r="J4456" s="124"/>
      <c r="K4456" s="124"/>
      <c r="L4456" s="124"/>
      <c r="M4456" s="124"/>
      <c r="N4456" s="213">
        <v>0</v>
      </c>
      <c r="O4456" s="213">
        <v>91</v>
      </c>
      <c r="P4456" s="124" t="s">
        <v>1315</v>
      </c>
    </row>
    <row r="4457" spans="1:16" ht="38.25">
      <c r="A4457" s="266">
        <v>526</v>
      </c>
      <c r="B4457" s="124"/>
      <c r="C4457" s="125" t="s">
        <v>846</v>
      </c>
      <c r="D4457" s="119">
        <v>43209</v>
      </c>
      <c r="E4457" s="120" t="s">
        <v>9158</v>
      </c>
      <c r="F4457" s="120" t="s">
        <v>3</v>
      </c>
      <c r="G4457" s="120">
        <v>1615325</v>
      </c>
      <c r="H4457" s="124"/>
      <c r="I4457" s="128" t="s">
        <v>11009</v>
      </c>
      <c r="J4457" s="124"/>
      <c r="K4457" s="124"/>
      <c r="L4457" s="124"/>
      <c r="M4457" s="124"/>
      <c r="N4457" s="213">
        <v>0</v>
      </c>
      <c r="O4457" s="213">
        <v>91</v>
      </c>
      <c r="P4457" s="124" t="s">
        <v>1315</v>
      </c>
    </row>
    <row r="4458" spans="1:16" ht="38.25">
      <c r="A4458" s="266">
        <v>526</v>
      </c>
      <c r="B4458" s="124"/>
      <c r="C4458" s="125" t="s">
        <v>846</v>
      </c>
      <c r="D4458" s="119">
        <v>43209</v>
      </c>
      <c r="E4458" s="120" t="s">
        <v>9159</v>
      </c>
      <c r="F4458" s="120" t="s">
        <v>3</v>
      </c>
      <c r="G4458" s="120">
        <v>1615327</v>
      </c>
      <c r="H4458" s="124"/>
      <c r="I4458" s="128" t="s">
        <v>11010</v>
      </c>
      <c r="J4458" s="124"/>
      <c r="K4458" s="124"/>
      <c r="L4458" s="124"/>
      <c r="M4458" s="124"/>
      <c r="N4458" s="213">
        <v>0</v>
      </c>
      <c r="O4458" s="213">
        <v>91</v>
      </c>
      <c r="P4458" s="124" t="s">
        <v>1315</v>
      </c>
    </row>
    <row r="4459" spans="1:16" ht="38.25">
      <c r="A4459" s="266">
        <v>526</v>
      </c>
      <c r="B4459" s="124"/>
      <c r="C4459" s="125" t="s">
        <v>846</v>
      </c>
      <c r="D4459" s="119">
        <v>43209</v>
      </c>
      <c r="E4459" s="120" t="s">
        <v>9160</v>
      </c>
      <c r="F4459" s="120" t="s">
        <v>3</v>
      </c>
      <c r="G4459" s="120">
        <v>1615329</v>
      </c>
      <c r="H4459" s="124"/>
      <c r="I4459" s="128" t="s">
        <v>11011</v>
      </c>
      <c r="J4459" s="124"/>
      <c r="K4459" s="124"/>
      <c r="L4459" s="124"/>
      <c r="M4459" s="124"/>
      <c r="N4459" s="213">
        <v>0</v>
      </c>
      <c r="O4459" s="213">
        <v>91</v>
      </c>
      <c r="P4459" s="124" t="s">
        <v>1315</v>
      </c>
    </row>
    <row r="4460" spans="1:16" ht="51">
      <c r="A4460" s="266">
        <v>670</v>
      </c>
      <c r="B4460" s="124"/>
      <c r="C4460" s="125" t="s">
        <v>235</v>
      </c>
      <c r="D4460" s="119">
        <v>43209</v>
      </c>
      <c r="E4460" s="120" t="s">
        <v>9161</v>
      </c>
      <c r="F4460" s="120" t="s">
        <v>3</v>
      </c>
      <c r="G4460" s="120">
        <v>1615337</v>
      </c>
      <c r="H4460" s="124"/>
      <c r="I4460" s="128" t="s">
        <v>11012</v>
      </c>
      <c r="J4460" s="124"/>
      <c r="K4460" s="124"/>
      <c r="L4460" s="124"/>
      <c r="M4460" s="124"/>
      <c r="N4460" s="213">
        <v>0</v>
      </c>
      <c r="O4460" s="213">
        <v>335.96</v>
      </c>
      <c r="P4460" s="124" t="s">
        <v>1315</v>
      </c>
    </row>
    <row r="4461" spans="1:16" ht="38.25">
      <c r="A4461" s="266">
        <v>20</v>
      </c>
      <c r="B4461" s="124"/>
      <c r="C4461" s="125" t="s">
        <v>693</v>
      </c>
      <c r="D4461" s="119">
        <v>43209</v>
      </c>
      <c r="E4461" s="120" t="s">
        <v>9162</v>
      </c>
      <c r="F4461" s="120" t="s">
        <v>3</v>
      </c>
      <c r="G4461" s="120">
        <v>1615343</v>
      </c>
      <c r="H4461" s="124"/>
      <c r="I4461" s="128" t="s">
        <v>11013</v>
      </c>
      <c r="J4461" s="124"/>
      <c r="K4461" s="124"/>
      <c r="L4461" s="124"/>
      <c r="M4461" s="124"/>
      <c r="N4461" s="213">
        <v>0</v>
      </c>
      <c r="O4461" s="213">
        <v>84</v>
      </c>
      <c r="P4461" s="124" t="s">
        <v>1315</v>
      </c>
    </row>
    <row r="4462" spans="1:16" ht="38.25">
      <c r="A4462" s="266">
        <v>526</v>
      </c>
      <c r="B4462" s="124"/>
      <c r="C4462" s="125" t="s">
        <v>846</v>
      </c>
      <c r="D4462" s="119">
        <v>43209</v>
      </c>
      <c r="E4462" s="120" t="s">
        <v>9163</v>
      </c>
      <c r="F4462" s="120" t="s">
        <v>3</v>
      </c>
      <c r="G4462" s="120">
        <v>1615345</v>
      </c>
      <c r="H4462" s="124"/>
      <c r="I4462" s="128" t="s">
        <v>11014</v>
      </c>
      <c r="J4462" s="124"/>
      <c r="K4462" s="124"/>
      <c r="L4462" s="124"/>
      <c r="M4462" s="124"/>
      <c r="N4462" s="213">
        <v>0</v>
      </c>
      <c r="O4462" s="213">
        <v>91</v>
      </c>
      <c r="P4462" s="124" t="s">
        <v>1315</v>
      </c>
    </row>
    <row r="4463" spans="1:16" ht="51">
      <c r="A4463" s="266">
        <v>579</v>
      </c>
      <c r="B4463" s="124"/>
      <c r="C4463" s="125" t="s">
        <v>854</v>
      </c>
      <c r="D4463" s="119">
        <v>43214</v>
      </c>
      <c r="E4463" s="120" t="s">
        <v>9164</v>
      </c>
      <c r="F4463" s="120" t="s">
        <v>3</v>
      </c>
      <c r="G4463" s="120">
        <v>1616532</v>
      </c>
      <c r="H4463" s="124"/>
      <c r="I4463" s="128" t="s">
        <v>11015</v>
      </c>
      <c r="J4463" s="124"/>
      <c r="K4463" s="124"/>
      <c r="L4463" s="124"/>
      <c r="M4463" s="124"/>
      <c r="N4463" s="213">
        <v>0</v>
      </c>
      <c r="O4463" s="213">
        <v>204.79</v>
      </c>
      <c r="P4463" s="124" t="s">
        <v>1315</v>
      </c>
    </row>
    <row r="4464" spans="1:16" ht="63.75">
      <c r="A4464" s="266" t="s">
        <v>619</v>
      </c>
      <c r="B4464" s="124"/>
      <c r="C4464" s="125" t="s">
        <v>713</v>
      </c>
      <c r="D4464" s="119">
        <v>43220</v>
      </c>
      <c r="E4464" s="120" t="s">
        <v>9165</v>
      </c>
      <c r="F4464" s="120" t="s">
        <v>3</v>
      </c>
      <c r="G4464" s="120">
        <v>1618211</v>
      </c>
      <c r="H4464" s="124"/>
      <c r="I4464" s="128" t="s">
        <v>11016</v>
      </c>
      <c r="J4464" s="124"/>
      <c r="K4464" s="124"/>
      <c r="L4464" s="124"/>
      <c r="M4464" s="124"/>
      <c r="N4464" s="213">
        <v>0</v>
      </c>
      <c r="O4464" s="213">
        <v>522</v>
      </c>
      <c r="P4464" s="124" t="s">
        <v>1315</v>
      </c>
    </row>
    <row r="4465" spans="1:16" ht="51">
      <c r="A4465" s="266" t="s">
        <v>619</v>
      </c>
      <c r="B4465" s="124"/>
      <c r="C4465" s="125" t="s">
        <v>713</v>
      </c>
      <c r="D4465" s="119">
        <v>43208</v>
      </c>
      <c r="E4465" s="120" t="s">
        <v>9166</v>
      </c>
      <c r="F4465" s="120" t="s">
        <v>3</v>
      </c>
      <c r="G4465" s="120">
        <v>1614927</v>
      </c>
      <c r="H4465" s="124"/>
      <c r="I4465" s="128" t="s">
        <v>11017</v>
      </c>
      <c r="J4465" s="124"/>
      <c r="K4465" s="124"/>
      <c r="L4465" s="124"/>
      <c r="M4465" s="124"/>
      <c r="N4465" s="213">
        <v>0</v>
      </c>
      <c r="O4465" s="213">
        <v>49</v>
      </c>
      <c r="P4465" s="124" t="s">
        <v>1315</v>
      </c>
    </row>
    <row r="4466" spans="1:16" ht="51">
      <c r="A4466" s="266" t="s">
        <v>619</v>
      </c>
      <c r="B4466" s="124"/>
      <c r="C4466" s="125" t="s">
        <v>713</v>
      </c>
      <c r="D4466" s="119">
        <v>43207</v>
      </c>
      <c r="E4466" s="120" t="s">
        <v>9167</v>
      </c>
      <c r="F4466" s="120" t="s">
        <v>3</v>
      </c>
      <c r="G4466" s="120">
        <v>1614491</v>
      </c>
      <c r="H4466" s="124"/>
      <c r="I4466" s="128" t="s">
        <v>11018</v>
      </c>
      <c r="J4466" s="124"/>
      <c r="K4466" s="124"/>
      <c r="L4466" s="124"/>
      <c r="M4466" s="124"/>
      <c r="N4466" s="213">
        <v>0</v>
      </c>
      <c r="O4466" s="213">
        <v>3100.55</v>
      </c>
      <c r="P4466" s="124" t="s">
        <v>1315</v>
      </c>
    </row>
    <row r="4467" spans="1:16" ht="51">
      <c r="A4467" s="266">
        <v>66</v>
      </c>
      <c r="B4467" s="124"/>
      <c r="C4467" s="125" t="s">
        <v>704</v>
      </c>
      <c r="D4467" s="119">
        <v>43194</v>
      </c>
      <c r="E4467" s="120" t="s">
        <v>9168</v>
      </c>
      <c r="F4467" s="120" t="s">
        <v>3</v>
      </c>
      <c r="G4467" s="120">
        <v>1610651</v>
      </c>
      <c r="H4467" s="124"/>
      <c r="I4467" s="128" t="s">
        <v>11019</v>
      </c>
      <c r="J4467" s="124"/>
      <c r="K4467" s="124"/>
      <c r="L4467" s="124"/>
      <c r="M4467" s="124"/>
      <c r="N4467" s="213">
        <v>0</v>
      </c>
      <c r="O4467" s="213">
        <v>568.20000000000005</v>
      </c>
      <c r="P4467" s="124" t="s">
        <v>1315</v>
      </c>
    </row>
    <row r="4468" spans="1:16" ht="51">
      <c r="A4468" s="266" t="s">
        <v>619</v>
      </c>
      <c r="B4468" s="124"/>
      <c r="C4468" s="125" t="s">
        <v>713</v>
      </c>
      <c r="D4468" s="119">
        <v>43214</v>
      </c>
      <c r="E4468" s="120" t="s">
        <v>9169</v>
      </c>
      <c r="F4468" s="120" t="s">
        <v>3</v>
      </c>
      <c r="G4468" s="120">
        <v>1616727</v>
      </c>
      <c r="H4468" s="124"/>
      <c r="I4468" s="128" t="s">
        <v>7092</v>
      </c>
      <c r="J4468" s="124"/>
      <c r="K4468" s="124"/>
      <c r="L4468" s="124"/>
      <c r="M4468" s="124"/>
      <c r="N4468" s="213">
        <v>0</v>
      </c>
      <c r="O4468" s="213">
        <v>71.099999999999994</v>
      </c>
      <c r="P4468" s="124" t="s">
        <v>1315</v>
      </c>
    </row>
    <row r="4469" spans="1:16" ht="51">
      <c r="A4469" s="266">
        <v>86</v>
      </c>
      <c r="B4469" s="124"/>
      <c r="C4469" s="125" t="s">
        <v>710</v>
      </c>
      <c r="D4469" s="119">
        <v>43214</v>
      </c>
      <c r="E4469" s="120" t="s">
        <v>9170</v>
      </c>
      <c r="F4469" s="120" t="s">
        <v>3</v>
      </c>
      <c r="G4469" s="120">
        <v>1616687</v>
      </c>
      <c r="H4469" s="124"/>
      <c r="I4469" s="128" t="s">
        <v>11020</v>
      </c>
      <c r="J4469" s="124"/>
      <c r="K4469" s="124"/>
      <c r="L4469" s="124"/>
      <c r="M4469" s="124"/>
      <c r="N4469" s="213">
        <v>0</v>
      </c>
      <c r="O4469" s="213">
        <v>30</v>
      </c>
      <c r="P4469" s="124" t="s">
        <v>1315</v>
      </c>
    </row>
    <row r="4470" spans="1:16" ht="51">
      <c r="A4470" s="266">
        <v>48</v>
      </c>
      <c r="B4470" s="124"/>
      <c r="C4470" s="125" t="s">
        <v>700</v>
      </c>
      <c r="D4470" s="119">
        <v>43200</v>
      </c>
      <c r="E4470" s="120" t="s">
        <v>9171</v>
      </c>
      <c r="F4470" s="120" t="s">
        <v>3</v>
      </c>
      <c r="G4470" s="120">
        <v>1612530</v>
      </c>
      <c r="H4470" s="124"/>
      <c r="I4470" s="128" t="s">
        <v>11021</v>
      </c>
      <c r="J4470" s="124"/>
      <c r="K4470" s="124"/>
      <c r="L4470" s="124"/>
      <c r="M4470" s="124"/>
      <c r="N4470" s="213">
        <v>0</v>
      </c>
      <c r="O4470" s="213">
        <v>1131</v>
      </c>
      <c r="P4470" s="124" t="s">
        <v>1315</v>
      </c>
    </row>
    <row r="4471" spans="1:16" ht="51">
      <c r="A4471" s="266">
        <v>48</v>
      </c>
      <c r="B4471" s="124"/>
      <c r="C4471" s="125" t="s">
        <v>700</v>
      </c>
      <c r="D4471" s="119">
        <v>43210</v>
      </c>
      <c r="E4471" s="120" t="s">
        <v>9172</v>
      </c>
      <c r="F4471" s="120" t="s">
        <v>3</v>
      </c>
      <c r="G4471" s="120">
        <v>1615838</v>
      </c>
      <c r="H4471" s="124"/>
      <c r="I4471" s="128" t="s">
        <v>11022</v>
      </c>
      <c r="J4471" s="124"/>
      <c r="K4471" s="124"/>
      <c r="L4471" s="124"/>
      <c r="M4471" s="124"/>
      <c r="N4471" s="213">
        <v>0</v>
      </c>
      <c r="O4471" s="213">
        <v>520</v>
      </c>
      <c r="P4471" s="124" t="s">
        <v>1315</v>
      </c>
    </row>
    <row r="4472" spans="1:16" ht="51">
      <c r="A4472" s="266">
        <v>35</v>
      </c>
      <c r="B4472" s="124"/>
      <c r="C4472" s="125" t="s">
        <v>696</v>
      </c>
      <c r="D4472" s="119">
        <v>43217</v>
      </c>
      <c r="E4472" s="120" t="s">
        <v>9173</v>
      </c>
      <c r="F4472" s="120" t="s">
        <v>3</v>
      </c>
      <c r="G4472" s="120">
        <v>1617631</v>
      </c>
      <c r="H4472" s="124"/>
      <c r="I4472" s="128" t="s">
        <v>11023</v>
      </c>
      <c r="J4472" s="124"/>
      <c r="K4472" s="124"/>
      <c r="L4472" s="124"/>
      <c r="M4472" s="124"/>
      <c r="N4472" s="213">
        <v>0</v>
      </c>
      <c r="O4472" s="213">
        <v>83</v>
      </c>
      <c r="P4472" s="124" t="s">
        <v>1315</v>
      </c>
    </row>
    <row r="4473" spans="1:16" ht="51">
      <c r="A4473" s="266">
        <v>212</v>
      </c>
      <c r="B4473" s="124"/>
      <c r="C4473" s="125" t="s">
        <v>761</v>
      </c>
      <c r="D4473" s="119">
        <v>43209</v>
      </c>
      <c r="E4473" s="120" t="s">
        <v>9174</v>
      </c>
      <c r="F4473" s="120" t="s">
        <v>3</v>
      </c>
      <c r="G4473" s="120">
        <v>1615409</v>
      </c>
      <c r="H4473" s="124"/>
      <c r="I4473" s="128" t="s">
        <v>11024</v>
      </c>
      <c r="J4473" s="124"/>
      <c r="K4473" s="124"/>
      <c r="L4473" s="124"/>
      <c r="M4473" s="124"/>
      <c r="N4473" s="213">
        <v>0</v>
      </c>
      <c r="O4473" s="213">
        <v>557</v>
      </c>
      <c r="P4473" s="124" t="s">
        <v>1315</v>
      </c>
    </row>
    <row r="4474" spans="1:16" ht="51">
      <c r="A4474" s="266">
        <v>16</v>
      </c>
      <c r="B4474" s="124"/>
      <c r="C4474" s="125" t="s">
        <v>692</v>
      </c>
      <c r="D4474" s="119">
        <v>43209</v>
      </c>
      <c r="E4474" s="120" t="s">
        <v>9175</v>
      </c>
      <c r="F4474" s="120" t="s">
        <v>3</v>
      </c>
      <c r="G4474" s="120">
        <v>1615429</v>
      </c>
      <c r="H4474" s="124"/>
      <c r="I4474" s="128" t="s">
        <v>11025</v>
      </c>
      <c r="J4474" s="124"/>
      <c r="K4474" s="124"/>
      <c r="L4474" s="124"/>
      <c r="M4474" s="124"/>
      <c r="N4474" s="213">
        <v>0</v>
      </c>
      <c r="O4474" s="213">
        <v>1220</v>
      </c>
      <c r="P4474" s="124" t="s">
        <v>1315</v>
      </c>
    </row>
    <row r="4475" spans="1:16" ht="51">
      <c r="A4475" s="266">
        <v>132</v>
      </c>
      <c r="B4475" s="124"/>
      <c r="C4475" s="125" t="s">
        <v>728</v>
      </c>
      <c r="D4475" s="119">
        <v>43209</v>
      </c>
      <c r="E4475" s="120" t="s">
        <v>9176</v>
      </c>
      <c r="F4475" s="120" t="s">
        <v>3</v>
      </c>
      <c r="G4475" s="120">
        <v>1615430</v>
      </c>
      <c r="H4475" s="124"/>
      <c r="I4475" s="128" t="s">
        <v>11026</v>
      </c>
      <c r="J4475" s="124"/>
      <c r="K4475" s="124"/>
      <c r="L4475" s="124"/>
      <c r="M4475" s="124"/>
      <c r="N4475" s="213">
        <v>0</v>
      </c>
      <c r="O4475" s="213">
        <v>579</v>
      </c>
      <c r="P4475" s="124" t="s">
        <v>1315</v>
      </c>
    </row>
    <row r="4476" spans="1:16" ht="51">
      <c r="A4476" s="266">
        <v>16</v>
      </c>
      <c r="B4476" s="124"/>
      <c r="C4476" s="125" t="s">
        <v>692</v>
      </c>
      <c r="D4476" s="119">
        <v>43209</v>
      </c>
      <c r="E4476" s="120" t="s">
        <v>9177</v>
      </c>
      <c r="F4476" s="120" t="s">
        <v>3</v>
      </c>
      <c r="G4476" s="120">
        <v>1615431</v>
      </c>
      <c r="H4476" s="124"/>
      <c r="I4476" s="128" t="s">
        <v>11027</v>
      </c>
      <c r="J4476" s="124"/>
      <c r="K4476" s="124"/>
      <c r="L4476" s="124"/>
      <c r="M4476" s="124"/>
      <c r="N4476" s="213">
        <v>0</v>
      </c>
      <c r="O4476" s="213">
        <v>1082</v>
      </c>
      <c r="P4476" s="124" t="s">
        <v>1315</v>
      </c>
    </row>
    <row r="4477" spans="1:16" ht="38.25">
      <c r="A4477" s="266">
        <v>46</v>
      </c>
      <c r="B4477" s="124"/>
      <c r="C4477" s="125" t="s">
        <v>698</v>
      </c>
      <c r="D4477" s="119">
        <v>43209</v>
      </c>
      <c r="E4477" s="120" t="s">
        <v>9178</v>
      </c>
      <c r="F4477" s="120" t="s">
        <v>3</v>
      </c>
      <c r="G4477" s="120">
        <v>1615458</v>
      </c>
      <c r="H4477" s="124"/>
      <c r="I4477" s="128" t="s">
        <v>11028</v>
      </c>
      <c r="J4477" s="124"/>
      <c r="K4477" s="124"/>
      <c r="L4477" s="124"/>
      <c r="M4477" s="124"/>
      <c r="N4477" s="213">
        <v>0</v>
      </c>
      <c r="O4477" s="213">
        <v>1040</v>
      </c>
      <c r="P4477" s="124" t="s">
        <v>1315</v>
      </c>
    </row>
    <row r="4478" spans="1:16" ht="51">
      <c r="A4478" s="266">
        <v>47</v>
      </c>
      <c r="B4478" s="124"/>
      <c r="C4478" s="125" t="s">
        <v>699</v>
      </c>
      <c r="D4478" s="119">
        <v>43210</v>
      </c>
      <c r="E4478" s="120" t="s">
        <v>9179</v>
      </c>
      <c r="F4478" s="120" t="s">
        <v>3</v>
      </c>
      <c r="G4478" s="120">
        <v>1615606</v>
      </c>
      <c r="H4478" s="124"/>
      <c r="I4478" s="128" t="s">
        <v>11029</v>
      </c>
      <c r="J4478" s="124"/>
      <c r="K4478" s="124"/>
      <c r="L4478" s="124"/>
      <c r="M4478" s="124"/>
      <c r="N4478" s="213">
        <v>0</v>
      </c>
      <c r="O4478" s="213">
        <v>142070.6</v>
      </c>
      <c r="P4478" s="124" t="s">
        <v>1315</v>
      </c>
    </row>
    <row r="4479" spans="1:16" ht="63.75">
      <c r="A4479" s="266">
        <v>47</v>
      </c>
      <c r="B4479" s="124"/>
      <c r="C4479" s="125" t="s">
        <v>699</v>
      </c>
      <c r="D4479" s="119">
        <v>43210</v>
      </c>
      <c r="E4479" s="120" t="s">
        <v>9180</v>
      </c>
      <c r="F4479" s="120" t="s">
        <v>3</v>
      </c>
      <c r="G4479" s="120">
        <v>1615639</v>
      </c>
      <c r="H4479" s="124"/>
      <c r="I4479" s="128" t="s">
        <v>11030</v>
      </c>
      <c r="J4479" s="124"/>
      <c r="K4479" s="124"/>
      <c r="L4479" s="124"/>
      <c r="M4479" s="124"/>
      <c r="N4479" s="213">
        <v>0</v>
      </c>
      <c r="O4479" s="213">
        <v>3520</v>
      </c>
      <c r="P4479" s="124" t="s">
        <v>1315</v>
      </c>
    </row>
    <row r="4480" spans="1:16" ht="63.75">
      <c r="A4480" s="266">
        <v>47</v>
      </c>
      <c r="B4480" s="124"/>
      <c r="C4480" s="125" t="s">
        <v>699</v>
      </c>
      <c r="D4480" s="119">
        <v>43210</v>
      </c>
      <c r="E4480" s="120" t="s">
        <v>9181</v>
      </c>
      <c r="F4480" s="120" t="s">
        <v>3</v>
      </c>
      <c r="G4480" s="120">
        <v>1615640</v>
      </c>
      <c r="H4480" s="124"/>
      <c r="I4480" s="128" t="s">
        <v>11031</v>
      </c>
      <c r="J4480" s="124"/>
      <c r="K4480" s="124"/>
      <c r="L4480" s="124"/>
      <c r="M4480" s="124"/>
      <c r="N4480" s="213">
        <v>0</v>
      </c>
      <c r="O4480" s="213">
        <v>7223.43</v>
      </c>
      <c r="P4480" s="124" t="s">
        <v>1315</v>
      </c>
    </row>
    <row r="4481" spans="1:16" ht="63.75">
      <c r="A4481" s="266">
        <v>35</v>
      </c>
      <c r="B4481" s="124"/>
      <c r="C4481" s="125" t="s">
        <v>696</v>
      </c>
      <c r="D4481" s="119">
        <v>43210</v>
      </c>
      <c r="E4481" s="120" t="s">
        <v>9182</v>
      </c>
      <c r="F4481" s="120" t="s">
        <v>3</v>
      </c>
      <c r="G4481" s="120">
        <v>1615642</v>
      </c>
      <c r="H4481" s="124"/>
      <c r="I4481" s="128" t="s">
        <v>11032</v>
      </c>
      <c r="J4481" s="124"/>
      <c r="K4481" s="124"/>
      <c r="L4481" s="124"/>
      <c r="M4481" s="124"/>
      <c r="N4481" s="213">
        <v>0</v>
      </c>
      <c r="O4481" s="213">
        <v>300</v>
      </c>
      <c r="P4481" s="124" t="s">
        <v>1315</v>
      </c>
    </row>
    <row r="4482" spans="1:16" ht="63.75">
      <c r="A4482" s="266">
        <v>35</v>
      </c>
      <c r="B4482" s="124"/>
      <c r="C4482" s="125" t="s">
        <v>696</v>
      </c>
      <c r="D4482" s="119">
        <v>43210</v>
      </c>
      <c r="E4482" s="120" t="s">
        <v>9183</v>
      </c>
      <c r="F4482" s="120" t="s">
        <v>3</v>
      </c>
      <c r="G4482" s="120">
        <v>1615644</v>
      </c>
      <c r="H4482" s="124"/>
      <c r="I4482" s="128" t="s">
        <v>11033</v>
      </c>
      <c r="J4482" s="124"/>
      <c r="K4482" s="124"/>
      <c r="L4482" s="124"/>
      <c r="M4482" s="124"/>
      <c r="N4482" s="213">
        <v>0</v>
      </c>
      <c r="O4482" s="213">
        <v>300</v>
      </c>
      <c r="P4482" s="124" t="s">
        <v>1315</v>
      </c>
    </row>
    <row r="4483" spans="1:16" ht="63.75">
      <c r="A4483" s="266">
        <v>35</v>
      </c>
      <c r="B4483" s="124"/>
      <c r="C4483" s="125" t="s">
        <v>696</v>
      </c>
      <c r="D4483" s="119">
        <v>43210</v>
      </c>
      <c r="E4483" s="120" t="s">
        <v>9184</v>
      </c>
      <c r="F4483" s="120" t="s">
        <v>3</v>
      </c>
      <c r="G4483" s="120">
        <v>1615646</v>
      </c>
      <c r="H4483" s="124"/>
      <c r="I4483" s="128" t="s">
        <v>11034</v>
      </c>
      <c r="J4483" s="124"/>
      <c r="K4483" s="124"/>
      <c r="L4483" s="124"/>
      <c r="M4483" s="124"/>
      <c r="N4483" s="213">
        <v>0</v>
      </c>
      <c r="O4483" s="213">
        <v>5400</v>
      </c>
      <c r="P4483" s="124" t="s">
        <v>1315</v>
      </c>
    </row>
    <row r="4484" spans="1:16" ht="63.75">
      <c r="A4484" s="266">
        <v>35</v>
      </c>
      <c r="B4484" s="124"/>
      <c r="C4484" s="125" t="s">
        <v>696</v>
      </c>
      <c r="D4484" s="119">
        <v>43210</v>
      </c>
      <c r="E4484" s="120" t="s">
        <v>9185</v>
      </c>
      <c r="F4484" s="120" t="s">
        <v>3</v>
      </c>
      <c r="G4484" s="120">
        <v>1615648</v>
      </c>
      <c r="H4484" s="124"/>
      <c r="I4484" s="128" t="s">
        <v>11035</v>
      </c>
      <c r="J4484" s="124"/>
      <c r="K4484" s="124"/>
      <c r="L4484" s="124"/>
      <c r="M4484" s="124"/>
      <c r="N4484" s="213">
        <v>0</v>
      </c>
      <c r="O4484" s="213">
        <v>26550</v>
      </c>
      <c r="P4484" s="124" t="s">
        <v>1315</v>
      </c>
    </row>
    <row r="4485" spans="1:16" ht="51">
      <c r="A4485" s="266">
        <v>15</v>
      </c>
      <c r="B4485" s="124"/>
      <c r="C4485" s="125" t="s">
        <v>691</v>
      </c>
      <c r="D4485" s="119">
        <v>43210</v>
      </c>
      <c r="E4485" s="120" t="s">
        <v>9186</v>
      </c>
      <c r="F4485" s="120" t="s">
        <v>3</v>
      </c>
      <c r="G4485" s="120">
        <v>1615649</v>
      </c>
      <c r="H4485" s="124"/>
      <c r="I4485" s="128" t="s">
        <v>11036</v>
      </c>
      <c r="J4485" s="124"/>
      <c r="K4485" s="124"/>
      <c r="L4485" s="124"/>
      <c r="M4485" s="124"/>
      <c r="N4485" s="213">
        <v>0</v>
      </c>
      <c r="O4485" s="213">
        <v>21.3</v>
      </c>
      <c r="P4485" s="124" t="s">
        <v>1315</v>
      </c>
    </row>
    <row r="4486" spans="1:16" ht="51">
      <c r="A4486" s="266">
        <v>15</v>
      </c>
      <c r="B4486" s="124"/>
      <c r="C4486" s="125" t="s">
        <v>691</v>
      </c>
      <c r="D4486" s="119">
        <v>43210</v>
      </c>
      <c r="E4486" s="120" t="s">
        <v>9187</v>
      </c>
      <c r="F4486" s="120" t="s">
        <v>3</v>
      </c>
      <c r="G4486" s="120">
        <v>1615650</v>
      </c>
      <c r="H4486" s="124"/>
      <c r="I4486" s="128" t="s">
        <v>11037</v>
      </c>
      <c r="J4486" s="124"/>
      <c r="K4486" s="124"/>
      <c r="L4486" s="124"/>
      <c r="M4486" s="124"/>
      <c r="N4486" s="213">
        <v>0</v>
      </c>
      <c r="O4486" s="213">
        <v>660.49</v>
      </c>
      <c r="P4486" s="124" t="s">
        <v>1315</v>
      </c>
    </row>
    <row r="4487" spans="1:16" ht="51">
      <c r="A4487" s="266">
        <v>15</v>
      </c>
      <c r="B4487" s="124"/>
      <c r="C4487" s="125" t="s">
        <v>691</v>
      </c>
      <c r="D4487" s="119">
        <v>43210</v>
      </c>
      <c r="E4487" s="120" t="s">
        <v>9188</v>
      </c>
      <c r="F4487" s="120" t="s">
        <v>3</v>
      </c>
      <c r="G4487" s="120">
        <v>1615651</v>
      </c>
      <c r="H4487" s="124"/>
      <c r="I4487" s="128" t="s">
        <v>11038</v>
      </c>
      <c r="J4487" s="124"/>
      <c r="K4487" s="124"/>
      <c r="L4487" s="124"/>
      <c r="M4487" s="124"/>
      <c r="N4487" s="213">
        <v>0</v>
      </c>
      <c r="O4487" s="213">
        <v>2466</v>
      </c>
      <c r="P4487" s="124" t="s">
        <v>1315</v>
      </c>
    </row>
    <row r="4488" spans="1:16" ht="63.75">
      <c r="A4488" s="266">
        <v>35</v>
      </c>
      <c r="B4488" s="124"/>
      <c r="C4488" s="125" t="s">
        <v>696</v>
      </c>
      <c r="D4488" s="119">
        <v>43210</v>
      </c>
      <c r="E4488" s="120" t="s">
        <v>9189</v>
      </c>
      <c r="F4488" s="120" t="s">
        <v>3</v>
      </c>
      <c r="G4488" s="120">
        <v>1615652</v>
      </c>
      <c r="H4488" s="124"/>
      <c r="I4488" s="128" t="s">
        <v>11039</v>
      </c>
      <c r="J4488" s="124"/>
      <c r="K4488" s="124"/>
      <c r="L4488" s="124"/>
      <c r="M4488" s="124"/>
      <c r="N4488" s="213">
        <v>0</v>
      </c>
      <c r="O4488" s="213">
        <v>11755</v>
      </c>
      <c r="P4488" s="124" t="s">
        <v>1315</v>
      </c>
    </row>
    <row r="4489" spans="1:16" ht="51">
      <c r="A4489" s="266">
        <v>15</v>
      </c>
      <c r="B4489" s="124"/>
      <c r="C4489" s="125" t="s">
        <v>691</v>
      </c>
      <c r="D4489" s="119">
        <v>43210</v>
      </c>
      <c r="E4489" s="120" t="s">
        <v>9190</v>
      </c>
      <c r="F4489" s="120" t="s">
        <v>3</v>
      </c>
      <c r="G4489" s="120">
        <v>1615653</v>
      </c>
      <c r="H4489" s="124"/>
      <c r="I4489" s="128" t="s">
        <v>11040</v>
      </c>
      <c r="J4489" s="124"/>
      <c r="K4489" s="124"/>
      <c r="L4489" s="124"/>
      <c r="M4489" s="124"/>
      <c r="N4489" s="213">
        <v>0</v>
      </c>
      <c r="O4489" s="213">
        <v>320</v>
      </c>
      <c r="P4489" s="124" t="s">
        <v>1315</v>
      </c>
    </row>
    <row r="4490" spans="1:16" ht="51">
      <c r="A4490" s="266">
        <v>15</v>
      </c>
      <c r="B4490" s="124"/>
      <c r="C4490" s="125" t="s">
        <v>691</v>
      </c>
      <c r="D4490" s="119">
        <v>43210</v>
      </c>
      <c r="E4490" s="120" t="s">
        <v>9191</v>
      </c>
      <c r="F4490" s="120" t="s">
        <v>3</v>
      </c>
      <c r="G4490" s="120">
        <v>1615655</v>
      </c>
      <c r="H4490" s="124"/>
      <c r="I4490" s="128" t="s">
        <v>11041</v>
      </c>
      <c r="J4490" s="124"/>
      <c r="K4490" s="124"/>
      <c r="L4490" s="124"/>
      <c r="M4490" s="124"/>
      <c r="N4490" s="213">
        <v>0</v>
      </c>
      <c r="O4490" s="213">
        <v>1026</v>
      </c>
      <c r="P4490" s="124" t="s">
        <v>1315</v>
      </c>
    </row>
    <row r="4491" spans="1:16" ht="51">
      <c r="A4491" s="266">
        <v>15</v>
      </c>
      <c r="B4491" s="124"/>
      <c r="C4491" s="125" t="s">
        <v>691</v>
      </c>
      <c r="D4491" s="119">
        <v>43210</v>
      </c>
      <c r="E4491" s="120" t="s">
        <v>9192</v>
      </c>
      <c r="F4491" s="120" t="s">
        <v>3</v>
      </c>
      <c r="G4491" s="120">
        <v>1615657</v>
      </c>
      <c r="H4491" s="124"/>
      <c r="I4491" s="128" t="s">
        <v>11042</v>
      </c>
      <c r="J4491" s="124"/>
      <c r="K4491" s="124"/>
      <c r="L4491" s="124"/>
      <c r="M4491" s="124"/>
      <c r="N4491" s="213">
        <v>0</v>
      </c>
      <c r="O4491" s="213">
        <v>170</v>
      </c>
      <c r="P4491" s="124" t="s">
        <v>1315</v>
      </c>
    </row>
    <row r="4492" spans="1:16" ht="51">
      <c r="A4492" s="266">
        <v>15</v>
      </c>
      <c r="B4492" s="124"/>
      <c r="C4492" s="125" t="s">
        <v>691</v>
      </c>
      <c r="D4492" s="119">
        <v>43210</v>
      </c>
      <c r="E4492" s="120" t="s">
        <v>9193</v>
      </c>
      <c r="F4492" s="120" t="s">
        <v>3</v>
      </c>
      <c r="G4492" s="120">
        <v>1615658</v>
      </c>
      <c r="H4492" s="124"/>
      <c r="I4492" s="128" t="s">
        <v>11043</v>
      </c>
      <c r="J4492" s="124"/>
      <c r="K4492" s="124"/>
      <c r="L4492" s="124"/>
      <c r="M4492" s="124"/>
      <c r="N4492" s="213">
        <v>0</v>
      </c>
      <c r="O4492" s="213">
        <v>2466</v>
      </c>
      <c r="P4492" s="124" t="s">
        <v>1315</v>
      </c>
    </row>
    <row r="4493" spans="1:16" ht="51">
      <c r="A4493" s="266">
        <v>15</v>
      </c>
      <c r="B4493" s="124"/>
      <c r="C4493" s="125" t="s">
        <v>691</v>
      </c>
      <c r="D4493" s="119">
        <v>43210</v>
      </c>
      <c r="E4493" s="120" t="s">
        <v>9194</v>
      </c>
      <c r="F4493" s="120" t="s">
        <v>3</v>
      </c>
      <c r="G4493" s="120">
        <v>1615660</v>
      </c>
      <c r="H4493" s="124"/>
      <c r="I4493" s="128" t="s">
        <v>11044</v>
      </c>
      <c r="J4493" s="124"/>
      <c r="K4493" s="124"/>
      <c r="L4493" s="124"/>
      <c r="M4493" s="124"/>
      <c r="N4493" s="213">
        <v>0</v>
      </c>
      <c r="O4493" s="213">
        <v>120</v>
      </c>
      <c r="P4493" s="124" t="s">
        <v>1315</v>
      </c>
    </row>
    <row r="4494" spans="1:16" ht="51">
      <c r="A4494" s="266">
        <v>15</v>
      </c>
      <c r="B4494" s="124"/>
      <c r="C4494" s="125" t="s">
        <v>691</v>
      </c>
      <c r="D4494" s="119">
        <v>43210</v>
      </c>
      <c r="E4494" s="120" t="s">
        <v>9195</v>
      </c>
      <c r="F4494" s="120" t="s">
        <v>3</v>
      </c>
      <c r="G4494" s="120">
        <v>1615662</v>
      </c>
      <c r="H4494" s="124"/>
      <c r="I4494" s="128" t="s">
        <v>11045</v>
      </c>
      <c r="J4494" s="124"/>
      <c r="K4494" s="124"/>
      <c r="L4494" s="124"/>
      <c r="M4494" s="124"/>
      <c r="N4494" s="213">
        <v>0</v>
      </c>
      <c r="O4494" s="213">
        <v>180</v>
      </c>
      <c r="P4494" s="124" t="s">
        <v>1315</v>
      </c>
    </row>
    <row r="4495" spans="1:16" ht="51">
      <c r="A4495" s="266">
        <v>15</v>
      </c>
      <c r="B4495" s="124"/>
      <c r="C4495" s="125" t="s">
        <v>691</v>
      </c>
      <c r="D4495" s="119">
        <v>43210</v>
      </c>
      <c r="E4495" s="120" t="s">
        <v>9196</v>
      </c>
      <c r="F4495" s="120" t="s">
        <v>3</v>
      </c>
      <c r="G4495" s="120">
        <v>1615663</v>
      </c>
      <c r="H4495" s="124"/>
      <c r="I4495" s="128" t="s">
        <v>11046</v>
      </c>
      <c r="J4495" s="124"/>
      <c r="K4495" s="124"/>
      <c r="L4495" s="124"/>
      <c r="M4495" s="124"/>
      <c r="N4495" s="213">
        <v>0</v>
      </c>
      <c r="O4495" s="213">
        <v>1425</v>
      </c>
      <c r="P4495" s="124" t="s">
        <v>1315</v>
      </c>
    </row>
    <row r="4496" spans="1:16" ht="51">
      <c r="A4496" s="266">
        <v>15</v>
      </c>
      <c r="B4496" s="124"/>
      <c r="C4496" s="125" t="s">
        <v>691</v>
      </c>
      <c r="D4496" s="119">
        <v>43210</v>
      </c>
      <c r="E4496" s="120" t="s">
        <v>9197</v>
      </c>
      <c r="F4496" s="120" t="s">
        <v>3</v>
      </c>
      <c r="G4496" s="120">
        <v>1615664</v>
      </c>
      <c r="H4496" s="124"/>
      <c r="I4496" s="128" t="s">
        <v>11047</v>
      </c>
      <c r="J4496" s="124"/>
      <c r="K4496" s="124"/>
      <c r="L4496" s="124"/>
      <c r="M4496" s="124"/>
      <c r="N4496" s="213">
        <v>0</v>
      </c>
      <c r="O4496" s="213">
        <v>730</v>
      </c>
      <c r="P4496" s="124" t="s">
        <v>1315</v>
      </c>
    </row>
    <row r="4497" spans="1:16" ht="51">
      <c r="A4497" s="266">
        <v>70</v>
      </c>
      <c r="B4497" s="124"/>
      <c r="C4497" s="125" t="s">
        <v>705</v>
      </c>
      <c r="D4497" s="119">
        <v>43210</v>
      </c>
      <c r="E4497" s="120" t="s">
        <v>9198</v>
      </c>
      <c r="F4497" s="120" t="s">
        <v>3</v>
      </c>
      <c r="G4497" s="120">
        <v>1615667</v>
      </c>
      <c r="H4497" s="124"/>
      <c r="I4497" s="128" t="s">
        <v>11048</v>
      </c>
      <c r="J4497" s="124"/>
      <c r="K4497" s="124"/>
      <c r="L4497" s="124"/>
      <c r="M4497" s="124"/>
      <c r="N4497" s="213">
        <v>0</v>
      </c>
      <c r="O4497" s="213">
        <v>9.6</v>
      </c>
      <c r="P4497" s="124" t="s">
        <v>1315</v>
      </c>
    </row>
    <row r="4498" spans="1:16" ht="63.75">
      <c r="A4498" s="266">
        <v>222</v>
      </c>
      <c r="B4498" s="124"/>
      <c r="C4498" s="125" t="s">
        <v>764</v>
      </c>
      <c r="D4498" s="119">
        <v>43210</v>
      </c>
      <c r="E4498" s="120" t="s">
        <v>9199</v>
      </c>
      <c r="F4498" s="120" t="s">
        <v>3</v>
      </c>
      <c r="G4498" s="120">
        <v>1615690</v>
      </c>
      <c r="H4498" s="124"/>
      <c r="I4498" s="128" t="s">
        <v>11049</v>
      </c>
      <c r="J4498" s="124"/>
      <c r="K4498" s="124"/>
      <c r="L4498" s="124"/>
      <c r="M4498" s="124"/>
      <c r="N4498" s="213">
        <v>0</v>
      </c>
      <c r="O4498" s="213">
        <v>5259.11</v>
      </c>
      <c r="P4498" s="124" t="s">
        <v>1315</v>
      </c>
    </row>
    <row r="4499" spans="1:16" ht="63.75">
      <c r="A4499" s="266">
        <v>222</v>
      </c>
      <c r="B4499" s="124"/>
      <c r="C4499" s="125" t="s">
        <v>764</v>
      </c>
      <c r="D4499" s="119">
        <v>43210</v>
      </c>
      <c r="E4499" s="120" t="s">
        <v>9200</v>
      </c>
      <c r="F4499" s="120" t="s">
        <v>3</v>
      </c>
      <c r="G4499" s="120">
        <v>1615692</v>
      </c>
      <c r="H4499" s="124"/>
      <c r="I4499" s="128" t="s">
        <v>11050</v>
      </c>
      <c r="J4499" s="124"/>
      <c r="K4499" s="124"/>
      <c r="L4499" s="124"/>
      <c r="M4499" s="124"/>
      <c r="N4499" s="213">
        <v>0</v>
      </c>
      <c r="O4499" s="213">
        <v>8229.52</v>
      </c>
      <c r="P4499" s="124" t="s">
        <v>1315</v>
      </c>
    </row>
    <row r="4500" spans="1:16" ht="51">
      <c r="A4500" s="266">
        <v>591</v>
      </c>
      <c r="B4500" s="124"/>
      <c r="C4500" s="125" t="s">
        <v>861</v>
      </c>
      <c r="D4500" s="119">
        <v>43210</v>
      </c>
      <c r="E4500" s="120" t="s">
        <v>9201</v>
      </c>
      <c r="F4500" s="120" t="s">
        <v>3</v>
      </c>
      <c r="G4500" s="120">
        <v>1615706</v>
      </c>
      <c r="H4500" s="124"/>
      <c r="I4500" s="128" t="s">
        <v>11051</v>
      </c>
      <c r="J4500" s="124"/>
      <c r="K4500" s="124"/>
      <c r="L4500" s="124"/>
      <c r="M4500" s="124"/>
      <c r="N4500" s="213">
        <v>0</v>
      </c>
      <c r="O4500" s="213">
        <v>193101.99</v>
      </c>
      <c r="P4500" s="124" t="s">
        <v>1315</v>
      </c>
    </row>
    <row r="4501" spans="1:16" ht="63.75">
      <c r="A4501" s="266">
        <v>86</v>
      </c>
      <c r="B4501" s="124"/>
      <c r="C4501" s="125" t="s">
        <v>710</v>
      </c>
      <c r="D4501" s="119">
        <v>43210</v>
      </c>
      <c r="E4501" s="120" t="s">
        <v>9202</v>
      </c>
      <c r="F4501" s="120" t="s">
        <v>3</v>
      </c>
      <c r="G4501" s="120">
        <v>1615707</v>
      </c>
      <c r="H4501" s="124"/>
      <c r="I4501" s="128" t="s">
        <v>11052</v>
      </c>
      <c r="J4501" s="124"/>
      <c r="K4501" s="124"/>
      <c r="L4501" s="124"/>
      <c r="M4501" s="124"/>
      <c r="N4501" s="213">
        <v>0</v>
      </c>
      <c r="O4501" s="213">
        <v>3855</v>
      </c>
      <c r="P4501" s="124" t="s">
        <v>1315</v>
      </c>
    </row>
    <row r="4502" spans="1:16" ht="51">
      <c r="A4502" s="266">
        <v>46</v>
      </c>
      <c r="B4502" s="124"/>
      <c r="C4502" s="125" t="s">
        <v>698</v>
      </c>
      <c r="D4502" s="119">
        <v>43213</v>
      </c>
      <c r="E4502" s="120" t="s">
        <v>9203</v>
      </c>
      <c r="F4502" s="120" t="s">
        <v>3</v>
      </c>
      <c r="G4502" s="120">
        <v>1616199</v>
      </c>
      <c r="H4502" s="124"/>
      <c r="I4502" s="128" t="s">
        <v>11053</v>
      </c>
      <c r="J4502" s="124"/>
      <c r="K4502" s="124"/>
      <c r="L4502" s="124"/>
      <c r="M4502" s="124"/>
      <c r="N4502" s="213">
        <v>0</v>
      </c>
      <c r="O4502" s="213">
        <v>184484.94</v>
      </c>
      <c r="P4502" s="124" t="s">
        <v>1315</v>
      </c>
    </row>
    <row r="4503" spans="1:16" ht="63.75">
      <c r="A4503" s="266">
        <v>591</v>
      </c>
      <c r="B4503" s="124"/>
      <c r="C4503" s="125" t="s">
        <v>861</v>
      </c>
      <c r="D4503" s="119">
        <v>43210</v>
      </c>
      <c r="E4503" s="120" t="s">
        <v>9204</v>
      </c>
      <c r="F4503" s="120" t="s">
        <v>3</v>
      </c>
      <c r="G4503" s="120">
        <v>1615709</v>
      </c>
      <c r="H4503" s="124"/>
      <c r="I4503" s="128" t="s">
        <v>11054</v>
      </c>
      <c r="J4503" s="124"/>
      <c r="K4503" s="124"/>
      <c r="L4503" s="124"/>
      <c r="M4503" s="124"/>
      <c r="N4503" s="213">
        <v>0</v>
      </c>
      <c r="O4503" s="213">
        <v>294404.78999999998</v>
      </c>
      <c r="P4503" s="124" t="s">
        <v>1315</v>
      </c>
    </row>
    <row r="4504" spans="1:16" ht="51">
      <c r="A4504" s="266">
        <v>681</v>
      </c>
      <c r="B4504" s="124"/>
      <c r="C4504" s="125" t="s">
        <v>237</v>
      </c>
      <c r="D4504" s="119">
        <v>43220</v>
      </c>
      <c r="E4504" s="120" t="s">
        <v>9205</v>
      </c>
      <c r="F4504" s="120" t="s">
        <v>3</v>
      </c>
      <c r="G4504" s="120">
        <v>1618257</v>
      </c>
      <c r="H4504" s="124"/>
      <c r="I4504" s="128" t="s">
        <v>11055</v>
      </c>
      <c r="J4504" s="124"/>
      <c r="K4504" s="124"/>
      <c r="L4504" s="124"/>
      <c r="M4504" s="124"/>
      <c r="N4504" s="213">
        <v>0</v>
      </c>
      <c r="O4504" s="213">
        <v>31.85</v>
      </c>
      <c r="P4504" s="124" t="s">
        <v>1315</v>
      </c>
    </row>
    <row r="4505" spans="1:16" ht="38.25">
      <c r="A4505" s="266">
        <v>526</v>
      </c>
      <c r="B4505" s="124"/>
      <c r="C4505" s="125" t="s">
        <v>846</v>
      </c>
      <c r="D4505" s="119">
        <v>43210</v>
      </c>
      <c r="E4505" s="120" t="s">
        <v>9206</v>
      </c>
      <c r="F4505" s="120" t="s">
        <v>3</v>
      </c>
      <c r="G4505" s="120">
        <v>1615583</v>
      </c>
      <c r="H4505" s="124"/>
      <c r="I4505" s="128" t="s">
        <v>11056</v>
      </c>
      <c r="J4505" s="124"/>
      <c r="K4505" s="124"/>
      <c r="L4505" s="124"/>
      <c r="M4505" s="124"/>
      <c r="N4505" s="213">
        <v>0</v>
      </c>
      <c r="O4505" s="213">
        <v>91</v>
      </c>
      <c r="P4505" s="124" t="s">
        <v>1315</v>
      </c>
    </row>
    <row r="4506" spans="1:16" ht="51">
      <c r="A4506" s="266">
        <v>681</v>
      </c>
      <c r="B4506" s="124"/>
      <c r="C4506" s="125" t="s">
        <v>237</v>
      </c>
      <c r="D4506" s="119">
        <v>43220</v>
      </c>
      <c r="E4506" s="120" t="s">
        <v>9207</v>
      </c>
      <c r="F4506" s="120" t="s">
        <v>3</v>
      </c>
      <c r="G4506" s="120">
        <v>1618254</v>
      </c>
      <c r="H4506" s="124"/>
      <c r="I4506" s="128" t="s">
        <v>11057</v>
      </c>
      <c r="J4506" s="124"/>
      <c r="K4506" s="124"/>
      <c r="L4506" s="124"/>
      <c r="M4506" s="124"/>
      <c r="N4506" s="213">
        <v>0</v>
      </c>
      <c r="O4506" s="213">
        <v>5</v>
      </c>
      <c r="P4506" s="124" t="s">
        <v>1315</v>
      </c>
    </row>
    <row r="4507" spans="1:16" ht="51">
      <c r="A4507" s="266">
        <v>681</v>
      </c>
      <c r="B4507" s="124"/>
      <c r="C4507" s="125" t="s">
        <v>237</v>
      </c>
      <c r="D4507" s="119">
        <v>43220</v>
      </c>
      <c r="E4507" s="120" t="s">
        <v>9208</v>
      </c>
      <c r="F4507" s="120" t="s">
        <v>3</v>
      </c>
      <c r="G4507" s="120">
        <v>1618256</v>
      </c>
      <c r="H4507" s="124"/>
      <c r="I4507" s="128" t="s">
        <v>11057</v>
      </c>
      <c r="J4507" s="124"/>
      <c r="K4507" s="124"/>
      <c r="L4507" s="124"/>
      <c r="M4507" s="124"/>
      <c r="N4507" s="213">
        <v>0</v>
      </c>
      <c r="O4507" s="213">
        <v>5</v>
      </c>
      <c r="P4507" s="124" t="s">
        <v>1315</v>
      </c>
    </row>
    <row r="4508" spans="1:16" ht="51">
      <c r="A4508" s="266">
        <v>81</v>
      </c>
      <c r="B4508" s="124"/>
      <c r="C4508" s="125" t="s">
        <v>709</v>
      </c>
      <c r="D4508" s="119">
        <v>43210</v>
      </c>
      <c r="E4508" s="120" t="s">
        <v>9209</v>
      </c>
      <c r="F4508" s="120" t="s">
        <v>3</v>
      </c>
      <c r="G4508" s="120">
        <v>1615665</v>
      </c>
      <c r="H4508" s="124"/>
      <c r="I4508" s="128" t="s">
        <v>11058</v>
      </c>
      <c r="J4508" s="124"/>
      <c r="K4508" s="124"/>
      <c r="L4508" s="124"/>
      <c r="M4508" s="124"/>
      <c r="N4508" s="213">
        <v>0</v>
      </c>
      <c r="O4508" s="213">
        <v>7697</v>
      </c>
      <c r="P4508" s="124" t="s">
        <v>1315</v>
      </c>
    </row>
    <row r="4509" spans="1:16" ht="38.25">
      <c r="A4509" s="266">
        <v>15</v>
      </c>
      <c r="B4509" s="124"/>
      <c r="C4509" s="125" t="s">
        <v>691</v>
      </c>
      <c r="D4509" s="119">
        <v>43210</v>
      </c>
      <c r="E4509" s="120" t="s">
        <v>9210</v>
      </c>
      <c r="F4509" s="120" t="s">
        <v>3</v>
      </c>
      <c r="G4509" s="120">
        <v>1615666</v>
      </c>
      <c r="H4509" s="124"/>
      <c r="I4509" s="128" t="s">
        <v>11059</v>
      </c>
      <c r="J4509" s="124"/>
      <c r="K4509" s="124"/>
      <c r="L4509" s="124"/>
      <c r="M4509" s="124"/>
      <c r="N4509" s="213">
        <v>0</v>
      </c>
      <c r="O4509" s="213">
        <v>376</v>
      </c>
      <c r="P4509" s="124" t="s">
        <v>1315</v>
      </c>
    </row>
    <row r="4510" spans="1:16" ht="51">
      <c r="A4510" s="266">
        <v>373</v>
      </c>
      <c r="B4510" s="124"/>
      <c r="C4510" s="125" t="s">
        <v>1269</v>
      </c>
      <c r="D4510" s="119">
        <v>43210</v>
      </c>
      <c r="E4510" s="120" t="s">
        <v>9211</v>
      </c>
      <c r="F4510" s="120" t="s">
        <v>3</v>
      </c>
      <c r="G4510" s="120">
        <v>1615668</v>
      </c>
      <c r="H4510" s="124"/>
      <c r="I4510" s="128" t="s">
        <v>11060</v>
      </c>
      <c r="J4510" s="124"/>
      <c r="K4510" s="124"/>
      <c r="L4510" s="124"/>
      <c r="M4510" s="124"/>
      <c r="N4510" s="213">
        <v>0</v>
      </c>
      <c r="O4510" s="213">
        <v>222</v>
      </c>
      <c r="P4510" s="124" t="s">
        <v>1315</v>
      </c>
    </row>
    <row r="4511" spans="1:16" ht="51">
      <c r="A4511" s="266">
        <v>155</v>
      </c>
      <c r="B4511" s="124"/>
      <c r="C4511" s="125" t="s">
        <v>744</v>
      </c>
      <c r="D4511" s="119">
        <v>43210</v>
      </c>
      <c r="E4511" s="120" t="s">
        <v>9212</v>
      </c>
      <c r="F4511" s="120" t="s">
        <v>3</v>
      </c>
      <c r="G4511" s="120">
        <v>1615671</v>
      </c>
      <c r="H4511" s="124"/>
      <c r="I4511" s="128" t="s">
        <v>11061</v>
      </c>
      <c r="J4511" s="124"/>
      <c r="K4511" s="124"/>
      <c r="L4511" s="124"/>
      <c r="M4511" s="124"/>
      <c r="N4511" s="213">
        <v>0</v>
      </c>
      <c r="O4511" s="213">
        <v>90</v>
      </c>
      <c r="P4511" s="124" t="s">
        <v>1315</v>
      </c>
    </row>
    <row r="4512" spans="1:16" ht="51">
      <c r="A4512" s="266">
        <v>681</v>
      </c>
      <c r="B4512" s="124"/>
      <c r="C4512" s="125" t="s">
        <v>237</v>
      </c>
      <c r="D4512" s="119">
        <v>43203</v>
      </c>
      <c r="E4512" s="120" t="s">
        <v>9213</v>
      </c>
      <c r="F4512" s="120" t="s">
        <v>3</v>
      </c>
      <c r="G4512" s="120">
        <v>1613619</v>
      </c>
      <c r="H4512" s="124"/>
      <c r="I4512" s="128" t="s">
        <v>11062</v>
      </c>
      <c r="J4512" s="124"/>
      <c r="K4512" s="124"/>
      <c r="L4512" s="124"/>
      <c r="M4512" s="124"/>
      <c r="N4512" s="213">
        <v>0</v>
      </c>
      <c r="O4512" s="213">
        <v>5</v>
      </c>
      <c r="P4512" s="124" t="s">
        <v>1315</v>
      </c>
    </row>
    <row r="4513" spans="1:16" ht="51">
      <c r="A4513" s="266">
        <v>130</v>
      </c>
      <c r="B4513" s="124"/>
      <c r="C4513" s="125" t="s">
        <v>727</v>
      </c>
      <c r="D4513" s="119">
        <v>43210</v>
      </c>
      <c r="E4513" s="120" t="s">
        <v>9214</v>
      </c>
      <c r="F4513" s="120" t="s">
        <v>3</v>
      </c>
      <c r="G4513" s="120">
        <v>1615701</v>
      </c>
      <c r="H4513" s="124"/>
      <c r="I4513" s="128" t="s">
        <v>11063</v>
      </c>
      <c r="J4513" s="124"/>
      <c r="K4513" s="124"/>
      <c r="L4513" s="124"/>
      <c r="M4513" s="124"/>
      <c r="N4513" s="213">
        <v>0</v>
      </c>
      <c r="O4513" s="213">
        <v>222</v>
      </c>
      <c r="P4513" s="124" t="s">
        <v>1315</v>
      </c>
    </row>
    <row r="4514" spans="1:16" ht="51">
      <c r="A4514" s="266">
        <v>681</v>
      </c>
      <c r="B4514" s="124"/>
      <c r="C4514" s="125" t="s">
        <v>237</v>
      </c>
      <c r="D4514" s="119">
        <v>43200</v>
      </c>
      <c r="E4514" s="120" t="s">
        <v>9215</v>
      </c>
      <c r="F4514" s="120" t="s">
        <v>3</v>
      </c>
      <c r="G4514" s="120">
        <v>1612358</v>
      </c>
      <c r="H4514" s="124"/>
      <c r="I4514" s="128" t="s">
        <v>11064</v>
      </c>
      <c r="J4514" s="124"/>
      <c r="K4514" s="124"/>
      <c r="L4514" s="124"/>
      <c r="M4514" s="124"/>
      <c r="N4514" s="213">
        <v>0</v>
      </c>
      <c r="O4514" s="213">
        <v>24.1</v>
      </c>
      <c r="P4514" s="124" t="s">
        <v>1315</v>
      </c>
    </row>
    <row r="4515" spans="1:16" ht="51">
      <c r="A4515" s="266">
        <v>681</v>
      </c>
      <c r="B4515" s="124"/>
      <c r="C4515" s="125" t="s">
        <v>237</v>
      </c>
      <c r="D4515" s="119">
        <v>43200</v>
      </c>
      <c r="E4515" s="120" t="s">
        <v>9216</v>
      </c>
      <c r="F4515" s="120" t="s">
        <v>3</v>
      </c>
      <c r="G4515" s="120">
        <v>1612359</v>
      </c>
      <c r="H4515" s="124"/>
      <c r="I4515" s="128" t="s">
        <v>11064</v>
      </c>
      <c r="J4515" s="124"/>
      <c r="K4515" s="124"/>
      <c r="L4515" s="124"/>
      <c r="M4515" s="124"/>
      <c r="N4515" s="213">
        <v>0</v>
      </c>
      <c r="O4515" s="213">
        <v>7.1</v>
      </c>
      <c r="P4515" s="124" t="s">
        <v>1315</v>
      </c>
    </row>
    <row r="4516" spans="1:16" ht="51">
      <c r="A4516" s="266">
        <v>681</v>
      </c>
      <c r="B4516" s="124"/>
      <c r="C4516" s="125" t="s">
        <v>237</v>
      </c>
      <c r="D4516" s="119">
        <v>43220</v>
      </c>
      <c r="E4516" s="120" t="s">
        <v>9217</v>
      </c>
      <c r="F4516" s="120" t="s">
        <v>3</v>
      </c>
      <c r="G4516" s="120">
        <v>1618258</v>
      </c>
      <c r="H4516" s="124"/>
      <c r="I4516" s="128" t="s">
        <v>11064</v>
      </c>
      <c r="J4516" s="124"/>
      <c r="K4516" s="124"/>
      <c r="L4516" s="124"/>
      <c r="M4516" s="124"/>
      <c r="N4516" s="213">
        <v>0</v>
      </c>
      <c r="O4516" s="213">
        <v>147.1</v>
      </c>
      <c r="P4516" s="124" t="s">
        <v>1315</v>
      </c>
    </row>
    <row r="4517" spans="1:16" ht="63.75">
      <c r="A4517" s="266">
        <v>41</v>
      </c>
      <c r="B4517" s="124"/>
      <c r="C4517" s="125" t="s">
        <v>697</v>
      </c>
      <c r="D4517" s="119">
        <v>43210</v>
      </c>
      <c r="E4517" s="120" t="s">
        <v>9218</v>
      </c>
      <c r="F4517" s="120" t="s">
        <v>3</v>
      </c>
      <c r="G4517" s="120">
        <v>1615793</v>
      </c>
      <c r="H4517" s="124"/>
      <c r="I4517" s="128" t="s">
        <v>11065</v>
      </c>
      <c r="J4517" s="124"/>
      <c r="K4517" s="124"/>
      <c r="L4517" s="124"/>
      <c r="M4517" s="124"/>
      <c r="N4517" s="213">
        <v>0</v>
      </c>
      <c r="O4517" s="213">
        <v>579</v>
      </c>
      <c r="P4517" s="124" t="s">
        <v>1315</v>
      </c>
    </row>
    <row r="4518" spans="1:16" ht="38.25">
      <c r="A4518" s="266">
        <v>16</v>
      </c>
      <c r="B4518" s="124"/>
      <c r="C4518" s="125" t="s">
        <v>692</v>
      </c>
      <c r="D4518" s="119">
        <v>43210</v>
      </c>
      <c r="E4518" s="120" t="s">
        <v>9219</v>
      </c>
      <c r="F4518" s="120" t="s">
        <v>3</v>
      </c>
      <c r="G4518" s="120">
        <v>1615798</v>
      </c>
      <c r="H4518" s="124"/>
      <c r="I4518" s="128" t="s">
        <v>11066</v>
      </c>
      <c r="J4518" s="124"/>
      <c r="K4518" s="124"/>
      <c r="L4518" s="124"/>
      <c r="M4518" s="124"/>
      <c r="N4518" s="213">
        <v>0</v>
      </c>
      <c r="O4518" s="213">
        <v>739.5</v>
      </c>
      <c r="P4518" s="124" t="s">
        <v>1315</v>
      </c>
    </row>
    <row r="4519" spans="1:16" ht="51">
      <c r="A4519" s="266">
        <v>681</v>
      </c>
      <c r="B4519" s="124"/>
      <c r="C4519" s="125" t="s">
        <v>237</v>
      </c>
      <c r="D4519" s="119">
        <v>43203</v>
      </c>
      <c r="E4519" s="120" t="s">
        <v>9220</v>
      </c>
      <c r="F4519" s="120" t="s">
        <v>3</v>
      </c>
      <c r="G4519" s="120">
        <v>1613618</v>
      </c>
      <c r="H4519" s="124"/>
      <c r="I4519" s="128" t="s">
        <v>11067</v>
      </c>
      <c r="J4519" s="124"/>
      <c r="K4519" s="124"/>
      <c r="L4519" s="124"/>
      <c r="M4519" s="124"/>
      <c r="N4519" s="213">
        <v>0</v>
      </c>
      <c r="O4519" s="213">
        <v>57.76</v>
      </c>
      <c r="P4519" s="124" t="s">
        <v>1315</v>
      </c>
    </row>
    <row r="4520" spans="1:16" ht="63.75">
      <c r="A4520" s="266">
        <v>681</v>
      </c>
      <c r="B4520" s="124"/>
      <c r="C4520" s="125" t="s">
        <v>237</v>
      </c>
      <c r="D4520" s="119">
        <v>43220</v>
      </c>
      <c r="E4520" s="120" t="s">
        <v>9221</v>
      </c>
      <c r="F4520" s="120" t="s">
        <v>3</v>
      </c>
      <c r="G4520" s="120">
        <v>1618251</v>
      </c>
      <c r="H4520" s="124"/>
      <c r="I4520" s="128" t="s">
        <v>11068</v>
      </c>
      <c r="J4520" s="124"/>
      <c r="K4520" s="124"/>
      <c r="L4520" s="124"/>
      <c r="M4520" s="124"/>
      <c r="N4520" s="213">
        <v>0</v>
      </c>
      <c r="O4520" s="213">
        <v>2200</v>
      </c>
      <c r="P4520" s="124" t="s">
        <v>1315</v>
      </c>
    </row>
    <row r="4521" spans="1:16" ht="51">
      <c r="A4521" s="266">
        <v>526</v>
      </c>
      <c r="B4521" s="124"/>
      <c r="C4521" s="125" t="s">
        <v>846</v>
      </c>
      <c r="D4521" s="119">
        <v>43210</v>
      </c>
      <c r="E4521" s="120" t="s">
        <v>9222</v>
      </c>
      <c r="F4521" s="120" t="s">
        <v>3</v>
      </c>
      <c r="G4521" s="120">
        <v>1615828</v>
      </c>
      <c r="H4521" s="124"/>
      <c r="I4521" s="128" t="s">
        <v>11069</v>
      </c>
      <c r="J4521" s="124"/>
      <c r="K4521" s="124"/>
      <c r="L4521" s="124"/>
      <c r="M4521" s="124"/>
      <c r="N4521" s="213">
        <v>0</v>
      </c>
      <c r="O4521" s="213">
        <v>91</v>
      </c>
      <c r="P4521" s="124" t="s">
        <v>1315</v>
      </c>
    </row>
    <row r="4522" spans="1:16" ht="63.75">
      <c r="A4522" s="266">
        <v>681</v>
      </c>
      <c r="B4522" s="124"/>
      <c r="C4522" s="125" t="s">
        <v>237</v>
      </c>
      <c r="D4522" s="119">
        <v>43200</v>
      </c>
      <c r="E4522" s="120" t="s">
        <v>9223</v>
      </c>
      <c r="F4522" s="120" t="s">
        <v>3</v>
      </c>
      <c r="G4522" s="120">
        <v>1612306</v>
      </c>
      <c r="H4522" s="124"/>
      <c r="I4522" s="128" t="s">
        <v>11070</v>
      </c>
      <c r="J4522" s="124"/>
      <c r="K4522" s="124"/>
      <c r="L4522" s="124"/>
      <c r="M4522" s="124"/>
      <c r="N4522" s="213">
        <v>0</v>
      </c>
      <c r="O4522" s="213">
        <v>727</v>
      </c>
      <c r="P4522" s="124" t="s">
        <v>1315</v>
      </c>
    </row>
    <row r="4523" spans="1:16" ht="63.75">
      <c r="A4523" s="266">
        <v>681</v>
      </c>
      <c r="B4523" s="124"/>
      <c r="C4523" s="125" t="s">
        <v>237</v>
      </c>
      <c r="D4523" s="119">
        <v>43210</v>
      </c>
      <c r="E4523" s="120" t="s">
        <v>9224</v>
      </c>
      <c r="F4523" s="120" t="s">
        <v>3</v>
      </c>
      <c r="G4523" s="120">
        <v>1615826</v>
      </c>
      <c r="H4523" s="124"/>
      <c r="I4523" s="128" t="s">
        <v>11071</v>
      </c>
      <c r="J4523" s="124"/>
      <c r="K4523" s="124"/>
      <c r="L4523" s="124"/>
      <c r="M4523" s="124"/>
      <c r="N4523" s="213">
        <v>0</v>
      </c>
      <c r="O4523" s="213">
        <v>750</v>
      </c>
      <c r="P4523" s="124" t="s">
        <v>1315</v>
      </c>
    </row>
    <row r="4524" spans="1:16" ht="63.75">
      <c r="A4524" s="266">
        <v>681</v>
      </c>
      <c r="B4524" s="124"/>
      <c r="C4524" s="125" t="s">
        <v>237</v>
      </c>
      <c r="D4524" s="119">
        <v>43203</v>
      </c>
      <c r="E4524" s="120" t="s">
        <v>9225</v>
      </c>
      <c r="F4524" s="120" t="s">
        <v>3</v>
      </c>
      <c r="G4524" s="120">
        <v>1613625</v>
      </c>
      <c r="H4524" s="124"/>
      <c r="I4524" s="128" t="s">
        <v>11072</v>
      </c>
      <c r="J4524" s="124"/>
      <c r="K4524" s="124"/>
      <c r="L4524" s="124"/>
      <c r="M4524" s="124"/>
      <c r="N4524" s="213">
        <v>0</v>
      </c>
      <c r="O4524" s="213">
        <v>618.30999999999995</v>
      </c>
      <c r="P4524" s="124" t="s">
        <v>1315</v>
      </c>
    </row>
    <row r="4525" spans="1:16" ht="51">
      <c r="A4525" s="266" t="s">
        <v>619</v>
      </c>
      <c r="B4525" s="124"/>
      <c r="C4525" s="125" t="s">
        <v>713</v>
      </c>
      <c r="D4525" s="119">
        <v>43193</v>
      </c>
      <c r="E4525" s="120" t="s">
        <v>9226</v>
      </c>
      <c r="F4525" s="120" t="s">
        <v>3</v>
      </c>
      <c r="G4525" s="120">
        <v>1610373</v>
      </c>
      <c r="H4525" s="124"/>
      <c r="I4525" s="128" t="s">
        <v>11073</v>
      </c>
      <c r="J4525" s="124"/>
      <c r="K4525" s="124"/>
      <c r="L4525" s="124"/>
      <c r="M4525" s="124"/>
      <c r="N4525" s="213">
        <v>0</v>
      </c>
      <c r="O4525" s="213">
        <v>518.26</v>
      </c>
      <c r="P4525" s="124" t="s">
        <v>1315</v>
      </c>
    </row>
    <row r="4526" spans="1:16" ht="51">
      <c r="A4526" s="266">
        <v>132</v>
      </c>
      <c r="B4526" s="124"/>
      <c r="C4526" s="125" t="s">
        <v>728</v>
      </c>
      <c r="D4526" s="119">
        <v>43210</v>
      </c>
      <c r="E4526" s="120" t="s">
        <v>9227</v>
      </c>
      <c r="F4526" s="120" t="s">
        <v>3</v>
      </c>
      <c r="G4526" s="120">
        <v>1615863</v>
      </c>
      <c r="H4526" s="124"/>
      <c r="I4526" s="128" t="s">
        <v>6288</v>
      </c>
      <c r="J4526" s="124"/>
      <c r="K4526" s="124"/>
      <c r="L4526" s="124"/>
      <c r="M4526" s="124"/>
      <c r="N4526" s="213">
        <v>0</v>
      </c>
      <c r="O4526" s="213">
        <v>811.73</v>
      </c>
      <c r="P4526" s="124" t="s">
        <v>1315</v>
      </c>
    </row>
    <row r="4527" spans="1:16" ht="63.75">
      <c r="A4527" s="266">
        <v>86</v>
      </c>
      <c r="B4527" s="124"/>
      <c r="C4527" s="125" t="s">
        <v>710</v>
      </c>
      <c r="D4527" s="119">
        <v>43220</v>
      </c>
      <c r="E4527" s="120" t="s">
        <v>9228</v>
      </c>
      <c r="F4527" s="120" t="s">
        <v>3</v>
      </c>
      <c r="G4527" s="120">
        <v>1618065</v>
      </c>
      <c r="H4527" s="124"/>
      <c r="I4527" s="128" t="s">
        <v>11074</v>
      </c>
      <c r="J4527" s="124"/>
      <c r="K4527" s="124"/>
      <c r="L4527" s="124"/>
      <c r="M4527" s="124"/>
      <c r="N4527" s="213">
        <v>0</v>
      </c>
      <c r="O4527" s="213">
        <v>855</v>
      </c>
      <c r="P4527" s="124" t="s">
        <v>1315</v>
      </c>
    </row>
    <row r="4528" spans="1:16" ht="51">
      <c r="A4528" s="266" t="s">
        <v>619</v>
      </c>
      <c r="B4528" s="124"/>
      <c r="C4528" s="125" t="s">
        <v>713</v>
      </c>
      <c r="D4528" s="119">
        <v>43196</v>
      </c>
      <c r="E4528" s="120" t="s">
        <v>9229</v>
      </c>
      <c r="F4528" s="120" t="s">
        <v>3</v>
      </c>
      <c r="G4528" s="120">
        <v>1611458</v>
      </c>
      <c r="H4528" s="124"/>
      <c r="I4528" s="128" t="s">
        <v>11075</v>
      </c>
      <c r="J4528" s="124"/>
      <c r="K4528" s="124"/>
      <c r="L4528" s="124"/>
      <c r="M4528" s="124"/>
      <c r="N4528" s="213">
        <v>0</v>
      </c>
      <c r="O4528" s="213">
        <v>455.17</v>
      </c>
      <c r="P4528" s="124" t="s">
        <v>1315</v>
      </c>
    </row>
    <row r="4529" spans="1:16" ht="51">
      <c r="A4529" s="266" t="s">
        <v>619</v>
      </c>
      <c r="B4529" s="124"/>
      <c r="C4529" s="125" t="s">
        <v>713</v>
      </c>
      <c r="D4529" s="119">
        <v>43195</v>
      </c>
      <c r="E4529" s="120" t="s">
        <v>9230</v>
      </c>
      <c r="F4529" s="120" t="s">
        <v>3</v>
      </c>
      <c r="G4529" s="120">
        <v>1611000</v>
      </c>
      <c r="H4529" s="124"/>
      <c r="I4529" s="128" t="s">
        <v>6151</v>
      </c>
      <c r="J4529" s="124"/>
      <c r="K4529" s="124"/>
      <c r="L4529" s="124"/>
      <c r="M4529" s="124"/>
      <c r="N4529" s="213">
        <v>0</v>
      </c>
      <c r="O4529" s="213">
        <v>2075</v>
      </c>
      <c r="P4529" s="124" t="s">
        <v>1315</v>
      </c>
    </row>
    <row r="4530" spans="1:16" ht="63.75">
      <c r="A4530" s="266">
        <v>660</v>
      </c>
      <c r="B4530" s="124"/>
      <c r="C4530" s="125" t="s">
        <v>233</v>
      </c>
      <c r="D4530" s="119">
        <v>43213</v>
      </c>
      <c r="E4530" s="120" t="s">
        <v>9231</v>
      </c>
      <c r="F4530" s="120" t="s">
        <v>3</v>
      </c>
      <c r="G4530" s="120">
        <v>1616065</v>
      </c>
      <c r="H4530" s="124"/>
      <c r="I4530" s="128" t="s">
        <v>11076</v>
      </c>
      <c r="J4530" s="124"/>
      <c r="K4530" s="124"/>
      <c r="L4530" s="124"/>
      <c r="M4530" s="124"/>
      <c r="N4530" s="213">
        <v>0</v>
      </c>
      <c r="O4530" s="213">
        <v>94.67</v>
      </c>
      <c r="P4530" s="124" t="s">
        <v>1315</v>
      </c>
    </row>
    <row r="4531" spans="1:16" ht="63.75">
      <c r="A4531" s="266">
        <v>660</v>
      </c>
      <c r="B4531" s="124"/>
      <c r="C4531" s="125" t="s">
        <v>233</v>
      </c>
      <c r="D4531" s="119">
        <v>43213</v>
      </c>
      <c r="E4531" s="120" t="s">
        <v>9232</v>
      </c>
      <c r="F4531" s="120" t="s">
        <v>3</v>
      </c>
      <c r="G4531" s="120">
        <v>1616067</v>
      </c>
      <c r="H4531" s="124"/>
      <c r="I4531" s="128" t="s">
        <v>11077</v>
      </c>
      <c r="J4531" s="124"/>
      <c r="K4531" s="124"/>
      <c r="L4531" s="124"/>
      <c r="M4531" s="124"/>
      <c r="N4531" s="213">
        <v>0</v>
      </c>
      <c r="O4531" s="213">
        <v>24.35</v>
      </c>
      <c r="P4531" s="124" t="s">
        <v>1315</v>
      </c>
    </row>
    <row r="4532" spans="1:16" ht="51">
      <c r="A4532" s="266">
        <v>291</v>
      </c>
      <c r="B4532" s="124"/>
      <c r="C4532" s="125" t="s">
        <v>794</v>
      </c>
      <c r="D4532" s="119">
        <v>43213</v>
      </c>
      <c r="E4532" s="120" t="s">
        <v>9233</v>
      </c>
      <c r="F4532" s="120" t="s">
        <v>3</v>
      </c>
      <c r="G4532" s="120">
        <v>1616095</v>
      </c>
      <c r="H4532" s="124"/>
      <c r="I4532" s="128" t="s">
        <v>11078</v>
      </c>
      <c r="J4532" s="124"/>
      <c r="K4532" s="124"/>
      <c r="L4532" s="124"/>
      <c r="M4532" s="124"/>
      <c r="N4532" s="213">
        <v>0</v>
      </c>
      <c r="O4532" s="213">
        <v>720945.51</v>
      </c>
      <c r="P4532" s="124" t="s">
        <v>1315</v>
      </c>
    </row>
    <row r="4533" spans="1:16" ht="63.75">
      <c r="A4533" s="266">
        <v>20</v>
      </c>
      <c r="B4533" s="124"/>
      <c r="C4533" s="125" t="s">
        <v>693</v>
      </c>
      <c r="D4533" s="119">
        <v>43213</v>
      </c>
      <c r="E4533" s="120" t="s">
        <v>9234</v>
      </c>
      <c r="F4533" s="120" t="s">
        <v>3</v>
      </c>
      <c r="G4533" s="120">
        <v>1616098</v>
      </c>
      <c r="H4533" s="124"/>
      <c r="I4533" s="128" t="s">
        <v>11079</v>
      </c>
      <c r="J4533" s="124"/>
      <c r="K4533" s="124"/>
      <c r="L4533" s="124"/>
      <c r="M4533" s="124"/>
      <c r="N4533" s="213">
        <v>0</v>
      </c>
      <c r="O4533" s="213">
        <v>139200</v>
      </c>
      <c r="P4533" s="124" t="s">
        <v>1315</v>
      </c>
    </row>
    <row r="4534" spans="1:16" ht="63.75">
      <c r="A4534" s="266">
        <v>25</v>
      </c>
      <c r="B4534" s="124"/>
      <c r="C4534" s="125" t="s">
        <v>694</v>
      </c>
      <c r="D4534" s="119">
        <v>43213</v>
      </c>
      <c r="E4534" s="120" t="s">
        <v>9235</v>
      </c>
      <c r="F4534" s="120" t="s">
        <v>3</v>
      </c>
      <c r="G4534" s="120">
        <v>1616101</v>
      </c>
      <c r="H4534" s="124"/>
      <c r="I4534" s="128" t="s">
        <v>11080</v>
      </c>
      <c r="J4534" s="124"/>
      <c r="K4534" s="124"/>
      <c r="L4534" s="124"/>
      <c r="M4534" s="124"/>
      <c r="N4534" s="213">
        <v>0</v>
      </c>
      <c r="O4534" s="213">
        <v>909036.66</v>
      </c>
      <c r="P4534" s="124" t="s">
        <v>1315</v>
      </c>
    </row>
    <row r="4535" spans="1:16" ht="51">
      <c r="A4535" s="266">
        <v>25</v>
      </c>
      <c r="B4535" s="124"/>
      <c r="C4535" s="125" t="s">
        <v>694</v>
      </c>
      <c r="D4535" s="119">
        <v>43213</v>
      </c>
      <c r="E4535" s="120" t="s">
        <v>9236</v>
      </c>
      <c r="F4535" s="120" t="s">
        <v>3</v>
      </c>
      <c r="G4535" s="120">
        <v>1616103</v>
      </c>
      <c r="H4535" s="124"/>
      <c r="I4535" s="128" t="s">
        <v>11081</v>
      </c>
      <c r="J4535" s="124"/>
      <c r="K4535" s="124"/>
      <c r="L4535" s="124"/>
      <c r="M4535" s="124"/>
      <c r="N4535" s="213">
        <v>0</v>
      </c>
      <c r="O4535" s="213">
        <v>35374.589999999997</v>
      </c>
      <c r="P4535" s="124" t="s">
        <v>1315</v>
      </c>
    </row>
    <row r="4536" spans="1:16" ht="51">
      <c r="A4536" s="266" t="s">
        <v>619</v>
      </c>
      <c r="B4536" s="124"/>
      <c r="C4536" s="125" t="s">
        <v>713</v>
      </c>
      <c r="D4536" s="119">
        <v>43192</v>
      </c>
      <c r="E4536" s="120" t="s">
        <v>9237</v>
      </c>
      <c r="F4536" s="120" t="s">
        <v>3</v>
      </c>
      <c r="G4536" s="120">
        <v>1609886</v>
      </c>
      <c r="H4536" s="124"/>
      <c r="I4536" s="128" t="s">
        <v>11082</v>
      </c>
      <c r="J4536" s="124"/>
      <c r="K4536" s="124"/>
      <c r="L4536" s="124"/>
      <c r="M4536" s="124"/>
      <c r="N4536" s="213">
        <v>0</v>
      </c>
      <c r="O4536" s="213">
        <v>169</v>
      </c>
      <c r="P4536" s="124" t="s">
        <v>1315</v>
      </c>
    </row>
    <row r="4537" spans="1:16" ht="63.75">
      <c r="A4537" s="266">
        <v>290</v>
      </c>
      <c r="B4537" s="124"/>
      <c r="C4537" s="125" t="s">
        <v>793</v>
      </c>
      <c r="D4537" s="119">
        <v>43213</v>
      </c>
      <c r="E4537" s="120" t="s">
        <v>9238</v>
      </c>
      <c r="F4537" s="120" t="s">
        <v>3</v>
      </c>
      <c r="G4537" s="120">
        <v>1616114</v>
      </c>
      <c r="H4537" s="124"/>
      <c r="I4537" s="128" t="s">
        <v>11083</v>
      </c>
      <c r="J4537" s="124"/>
      <c r="K4537" s="124"/>
      <c r="L4537" s="124"/>
      <c r="M4537" s="124"/>
      <c r="N4537" s="213">
        <v>0</v>
      </c>
      <c r="O4537" s="213">
        <v>1514</v>
      </c>
      <c r="P4537" s="124" t="s">
        <v>1315</v>
      </c>
    </row>
    <row r="4538" spans="1:16" ht="51">
      <c r="A4538" s="266">
        <v>290</v>
      </c>
      <c r="B4538" s="124"/>
      <c r="C4538" s="125" t="s">
        <v>793</v>
      </c>
      <c r="D4538" s="119">
        <v>43213</v>
      </c>
      <c r="E4538" s="120" t="s">
        <v>9239</v>
      </c>
      <c r="F4538" s="120" t="s">
        <v>3</v>
      </c>
      <c r="G4538" s="120">
        <v>1616117</v>
      </c>
      <c r="H4538" s="124"/>
      <c r="I4538" s="128" t="s">
        <v>11084</v>
      </c>
      <c r="J4538" s="124"/>
      <c r="K4538" s="124"/>
      <c r="L4538" s="124"/>
      <c r="M4538" s="124"/>
      <c r="N4538" s="213">
        <v>0</v>
      </c>
      <c r="O4538" s="213">
        <v>8050.72</v>
      </c>
      <c r="P4538" s="124" t="s">
        <v>1315</v>
      </c>
    </row>
    <row r="4539" spans="1:16" ht="51">
      <c r="A4539" s="266">
        <v>201</v>
      </c>
      <c r="B4539" s="124"/>
      <c r="C4539" s="125" t="s">
        <v>756</v>
      </c>
      <c r="D4539" s="119">
        <v>43213</v>
      </c>
      <c r="E4539" s="120" t="s">
        <v>9240</v>
      </c>
      <c r="F4539" s="120" t="s">
        <v>3</v>
      </c>
      <c r="G4539" s="120">
        <v>1616118</v>
      </c>
      <c r="H4539" s="124"/>
      <c r="I4539" s="128" t="s">
        <v>11085</v>
      </c>
      <c r="J4539" s="124"/>
      <c r="K4539" s="124"/>
      <c r="L4539" s="124"/>
      <c r="M4539" s="124"/>
      <c r="N4539" s="213">
        <v>0</v>
      </c>
      <c r="O4539" s="213">
        <v>1023283.14</v>
      </c>
      <c r="P4539" s="124" t="s">
        <v>1315</v>
      </c>
    </row>
    <row r="4540" spans="1:16" ht="63.75">
      <c r="A4540" s="266">
        <v>169</v>
      </c>
      <c r="B4540" s="124"/>
      <c r="C4540" s="125" t="s">
        <v>749</v>
      </c>
      <c r="D4540" s="119">
        <v>43213</v>
      </c>
      <c r="E4540" s="120" t="s">
        <v>9241</v>
      </c>
      <c r="F4540" s="120" t="s">
        <v>3</v>
      </c>
      <c r="G4540" s="120">
        <v>1616144</v>
      </c>
      <c r="H4540" s="124"/>
      <c r="I4540" s="128" t="s">
        <v>11086</v>
      </c>
      <c r="J4540" s="124"/>
      <c r="K4540" s="124"/>
      <c r="L4540" s="124"/>
      <c r="M4540" s="124"/>
      <c r="N4540" s="213">
        <v>0</v>
      </c>
      <c r="O4540" s="213">
        <v>19862.29</v>
      </c>
      <c r="P4540" s="124" t="s">
        <v>1315</v>
      </c>
    </row>
    <row r="4541" spans="1:16" ht="51">
      <c r="A4541" s="266">
        <v>315</v>
      </c>
      <c r="B4541" s="124"/>
      <c r="C4541" s="125" t="s">
        <v>812</v>
      </c>
      <c r="D4541" s="119">
        <v>43213</v>
      </c>
      <c r="E4541" s="120" t="s">
        <v>9242</v>
      </c>
      <c r="F4541" s="120" t="s">
        <v>3</v>
      </c>
      <c r="G4541" s="120">
        <v>1616147</v>
      </c>
      <c r="H4541" s="124"/>
      <c r="I4541" s="128" t="s">
        <v>11087</v>
      </c>
      <c r="J4541" s="124"/>
      <c r="K4541" s="124"/>
      <c r="L4541" s="124"/>
      <c r="M4541" s="124"/>
      <c r="N4541" s="213">
        <v>0</v>
      </c>
      <c r="O4541" s="213">
        <v>3841.65</v>
      </c>
      <c r="P4541" s="124" t="s">
        <v>1315</v>
      </c>
    </row>
    <row r="4542" spans="1:16" ht="51">
      <c r="A4542" s="266">
        <v>81</v>
      </c>
      <c r="B4542" s="124"/>
      <c r="C4542" s="125" t="s">
        <v>709</v>
      </c>
      <c r="D4542" s="119">
        <v>43213</v>
      </c>
      <c r="E4542" s="120" t="s">
        <v>9243</v>
      </c>
      <c r="F4542" s="120" t="s">
        <v>3</v>
      </c>
      <c r="G4542" s="120">
        <v>1616154</v>
      </c>
      <c r="H4542" s="124"/>
      <c r="I4542" s="128" t="s">
        <v>11088</v>
      </c>
      <c r="J4542" s="124"/>
      <c r="K4542" s="124"/>
      <c r="L4542" s="124"/>
      <c r="M4542" s="124"/>
      <c r="N4542" s="213">
        <v>0</v>
      </c>
      <c r="O4542" s="213">
        <v>250.4</v>
      </c>
      <c r="P4542" s="124" t="s">
        <v>1315</v>
      </c>
    </row>
    <row r="4543" spans="1:16" ht="51">
      <c r="A4543" s="266" t="s">
        <v>619</v>
      </c>
      <c r="B4543" s="124"/>
      <c r="C4543" s="125" t="s">
        <v>713</v>
      </c>
      <c r="D4543" s="119">
        <v>43192</v>
      </c>
      <c r="E4543" s="120" t="s">
        <v>9244</v>
      </c>
      <c r="F4543" s="120" t="s">
        <v>3</v>
      </c>
      <c r="G4543" s="120">
        <v>1609888</v>
      </c>
      <c r="H4543" s="124"/>
      <c r="I4543" s="128" t="s">
        <v>11089</v>
      </c>
      <c r="J4543" s="124"/>
      <c r="K4543" s="124"/>
      <c r="L4543" s="124"/>
      <c r="M4543" s="124"/>
      <c r="N4543" s="213">
        <v>0</v>
      </c>
      <c r="O4543" s="213">
        <v>85</v>
      </c>
      <c r="P4543" s="124" t="s">
        <v>1315</v>
      </c>
    </row>
    <row r="4544" spans="1:16" ht="63.75">
      <c r="A4544" s="266">
        <v>155</v>
      </c>
      <c r="B4544" s="124"/>
      <c r="C4544" s="125" t="s">
        <v>744</v>
      </c>
      <c r="D4544" s="119">
        <v>43213</v>
      </c>
      <c r="E4544" s="120" t="s">
        <v>9245</v>
      </c>
      <c r="F4544" s="120" t="s">
        <v>3</v>
      </c>
      <c r="G4544" s="120">
        <v>1616164</v>
      </c>
      <c r="H4544" s="124"/>
      <c r="I4544" s="128" t="s">
        <v>11090</v>
      </c>
      <c r="J4544" s="124"/>
      <c r="K4544" s="124"/>
      <c r="L4544" s="124"/>
      <c r="M4544" s="124"/>
      <c r="N4544" s="213">
        <v>0</v>
      </c>
      <c r="O4544" s="213">
        <v>5898</v>
      </c>
      <c r="P4544" s="124" t="s">
        <v>1315</v>
      </c>
    </row>
    <row r="4545" spans="1:16" ht="51">
      <c r="A4545" s="266" t="s">
        <v>619</v>
      </c>
      <c r="B4545" s="124"/>
      <c r="C4545" s="125" t="s">
        <v>713</v>
      </c>
      <c r="D4545" s="119">
        <v>43209</v>
      </c>
      <c r="E4545" s="120" t="s">
        <v>9246</v>
      </c>
      <c r="F4545" s="120" t="s">
        <v>3</v>
      </c>
      <c r="G4545" s="120">
        <v>1615367</v>
      </c>
      <c r="H4545" s="124"/>
      <c r="I4545" s="128" t="s">
        <v>11091</v>
      </c>
      <c r="J4545" s="124"/>
      <c r="K4545" s="124"/>
      <c r="L4545" s="124"/>
      <c r="M4545" s="124"/>
      <c r="N4545" s="213">
        <v>0</v>
      </c>
      <c r="O4545" s="213">
        <v>326.54000000000002</v>
      </c>
      <c r="P4545" s="124" t="s">
        <v>1315</v>
      </c>
    </row>
    <row r="4546" spans="1:16" ht="51">
      <c r="A4546" s="266">
        <v>46</v>
      </c>
      <c r="B4546" s="124"/>
      <c r="C4546" s="125" t="s">
        <v>698</v>
      </c>
      <c r="D4546" s="119">
        <v>43213</v>
      </c>
      <c r="E4546" s="120" t="s">
        <v>9247</v>
      </c>
      <c r="F4546" s="120" t="s">
        <v>3</v>
      </c>
      <c r="G4546" s="120">
        <v>1616177</v>
      </c>
      <c r="H4546" s="124"/>
      <c r="I4546" s="128" t="s">
        <v>11092</v>
      </c>
      <c r="J4546" s="124"/>
      <c r="K4546" s="124"/>
      <c r="L4546" s="124"/>
      <c r="M4546" s="124"/>
      <c r="N4546" s="213">
        <v>0</v>
      </c>
      <c r="O4546" s="213">
        <v>3630.9</v>
      </c>
      <c r="P4546" s="124" t="s">
        <v>1315</v>
      </c>
    </row>
    <row r="4547" spans="1:16" ht="63.75">
      <c r="A4547" s="266">
        <v>650</v>
      </c>
      <c r="B4547" s="124"/>
      <c r="C4547" s="125" t="s">
        <v>232</v>
      </c>
      <c r="D4547" s="119">
        <v>43213</v>
      </c>
      <c r="E4547" s="120" t="s">
        <v>9248</v>
      </c>
      <c r="F4547" s="120" t="s">
        <v>3</v>
      </c>
      <c r="G4547" s="120">
        <v>1616184</v>
      </c>
      <c r="H4547" s="124"/>
      <c r="I4547" s="128" t="s">
        <v>11093</v>
      </c>
      <c r="J4547" s="124"/>
      <c r="K4547" s="124"/>
      <c r="L4547" s="124"/>
      <c r="M4547" s="124"/>
      <c r="N4547" s="213">
        <v>0</v>
      </c>
      <c r="O4547" s="213">
        <v>246</v>
      </c>
      <c r="P4547" s="124" t="s">
        <v>1315</v>
      </c>
    </row>
    <row r="4548" spans="1:16" ht="51">
      <c r="A4548" s="266">
        <v>513</v>
      </c>
      <c r="B4548" s="124"/>
      <c r="C4548" s="125" t="s">
        <v>201</v>
      </c>
      <c r="D4548" s="119">
        <v>43213</v>
      </c>
      <c r="E4548" s="120" t="s">
        <v>9249</v>
      </c>
      <c r="F4548" s="120" t="s">
        <v>3</v>
      </c>
      <c r="G4548" s="120">
        <v>1616186</v>
      </c>
      <c r="H4548" s="124"/>
      <c r="I4548" s="128" t="s">
        <v>11094</v>
      </c>
      <c r="J4548" s="124"/>
      <c r="K4548" s="124"/>
      <c r="L4548" s="124"/>
      <c r="M4548" s="124"/>
      <c r="N4548" s="213">
        <v>0</v>
      </c>
      <c r="O4548" s="213">
        <v>183717</v>
      </c>
      <c r="P4548" s="124" t="s">
        <v>1315</v>
      </c>
    </row>
    <row r="4549" spans="1:16" ht="51">
      <c r="A4549" s="266">
        <v>130</v>
      </c>
      <c r="B4549" s="124"/>
      <c r="C4549" s="125" t="s">
        <v>727</v>
      </c>
      <c r="D4549" s="119">
        <v>43213</v>
      </c>
      <c r="E4549" s="120" t="s">
        <v>9250</v>
      </c>
      <c r="F4549" s="120" t="s">
        <v>3</v>
      </c>
      <c r="G4549" s="120">
        <v>1616068</v>
      </c>
      <c r="H4549" s="124"/>
      <c r="I4549" s="128" t="s">
        <v>11095</v>
      </c>
      <c r="J4549" s="124"/>
      <c r="K4549" s="124"/>
      <c r="L4549" s="124"/>
      <c r="M4549" s="124"/>
      <c r="N4549" s="213">
        <v>0</v>
      </c>
      <c r="O4549" s="213">
        <v>7</v>
      </c>
      <c r="P4549" s="124" t="s">
        <v>1315</v>
      </c>
    </row>
    <row r="4550" spans="1:16" ht="51">
      <c r="A4550" s="266" t="s">
        <v>619</v>
      </c>
      <c r="B4550" s="124"/>
      <c r="C4550" s="125" t="s">
        <v>713</v>
      </c>
      <c r="D4550" s="119">
        <v>43210</v>
      </c>
      <c r="E4550" s="120" t="s">
        <v>9251</v>
      </c>
      <c r="F4550" s="120" t="s">
        <v>3</v>
      </c>
      <c r="G4550" s="120">
        <v>1615643</v>
      </c>
      <c r="H4550" s="124"/>
      <c r="I4550" s="128" t="s">
        <v>11096</v>
      </c>
      <c r="J4550" s="124"/>
      <c r="K4550" s="124"/>
      <c r="L4550" s="124"/>
      <c r="M4550" s="124"/>
      <c r="N4550" s="213">
        <v>0</v>
      </c>
      <c r="O4550" s="213">
        <v>2000</v>
      </c>
      <c r="P4550" s="124" t="s">
        <v>1315</v>
      </c>
    </row>
    <row r="4551" spans="1:16" ht="51">
      <c r="A4551" s="266" t="s">
        <v>619</v>
      </c>
      <c r="B4551" s="124"/>
      <c r="C4551" s="125" t="s">
        <v>713</v>
      </c>
      <c r="D4551" s="119">
        <v>43194</v>
      </c>
      <c r="E4551" s="120" t="s">
        <v>9252</v>
      </c>
      <c r="F4551" s="120" t="s">
        <v>3</v>
      </c>
      <c r="G4551" s="120">
        <v>1610584</v>
      </c>
      <c r="H4551" s="124"/>
      <c r="I4551" s="128" t="s">
        <v>11097</v>
      </c>
      <c r="J4551" s="124"/>
      <c r="K4551" s="124"/>
      <c r="L4551" s="124"/>
      <c r="M4551" s="124"/>
      <c r="N4551" s="213">
        <v>0</v>
      </c>
      <c r="O4551" s="213">
        <v>2523.63</v>
      </c>
      <c r="P4551" s="124" t="s">
        <v>1315</v>
      </c>
    </row>
    <row r="4552" spans="1:16" ht="51">
      <c r="A4552" s="266">
        <v>86</v>
      </c>
      <c r="B4552" s="124"/>
      <c r="C4552" s="125" t="s">
        <v>710</v>
      </c>
      <c r="D4552" s="119">
        <v>43213</v>
      </c>
      <c r="E4552" s="120" t="s">
        <v>9253</v>
      </c>
      <c r="F4552" s="120" t="s">
        <v>3</v>
      </c>
      <c r="G4552" s="120">
        <v>1616124</v>
      </c>
      <c r="H4552" s="124"/>
      <c r="I4552" s="128" t="s">
        <v>11098</v>
      </c>
      <c r="J4552" s="124"/>
      <c r="K4552" s="124"/>
      <c r="L4552" s="124"/>
      <c r="M4552" s="124"/>
      <c r="N4552" s="213">
        <v>0</v>
      </c>
      <c r="O4552" s="213">
        <v>300</v>
      </c>
      <c r="P4552" s="124" t="s">
        <v>1315</v>
      </c>
    </row>
    <row r="4553" spans="1:16" ht="51">
      <c r="A4553" s="266" t="s">
        <v>619</v>
      </c>
      <c r="B4553" s="124"/>
      <c r="C4553" s="125" t="s">
        <v>713</v>
      </c>
      <c r="D4553" s="119">
        <v>43195</v>
      </c>
      <c r="E4553" s="120" t="s">
        <v>9254</v>
      </c>
      <c r="F4553" s="120" t="s">
        <v>3</v>
      </c>
      <c r="G4553" s="120">
        <v>1611092</v>
      </c>
      <c r="H4553" s="124"/>
      <c r="I4553" s="128" t="s">
        <v>3387</v>
      </c>
      <c r="J4553" s="124"/>
      <c r="K4553" s="124"/>
      <c r="L4553" s="124"/>
      <c r="M4553" s="124"/>
      <c r="N4553" s="213">
        <v>0</v>
      </c>
      <c r="O4553" s="213">
        <v>800</v>
      </c>
      <c r="P4553" s="124" t="s">
        <v>1315</v>
      </c>
    </row>
    <row r="4554" spans="1:16" ht="63.75">
      <c r="A4554" s="266" t="s">
        <v>619</v>
      </c>
      <c r="B4554" s="124"/>
      <c r="C4554" s="125" t="s">
        <v>713</v>
      </c>
      <c r="D4554" s="119">
        <v>43196</v>
      </c>
      <c r="E4554" s="120" t="s">
        <v>9255</v>
      </c>
      <c r="F4554" s="120" t="s">
        <v>3</v>
      </c>
      <c r="G4554" s="120">
        <v>1611467</v>
      </c>
      <c r="H4554" s="124"/>
      <c r="I4554" s="128" t="s">
        <v>11099</v>
      </c>
      <c r="J4554" s="124"/>
      <c r="K4554" s="124"/>
      <c r="L4554" s="124"/>
      <c r="M4554" s="124"/>
      <c r="N4554" s="213">
        <v>0</v>
      </c>
      <c r="O4554" s="213">
        <v>4808.5</v>
      </c>
      <c r="P4554" s="124" t="s">
        <v>1315</v>
      </c>
    </row>
    <row r="4555" spans="1:16" ht="51">
      <c r="A4555" s="266" t="s">
        <v>619</v>
      </c>
      <c r="B4555" s="124"/>
      <c r="C4555" s="125" t="s">
        <v>713</v>
      </c>
      <c r="D4555" s="119">
        <v>43192</v>
      </c>
      <c r="E4555" s="120" t="s">
        <v>9256</v>
      </c>
      <c r="F4555" s="120" t="s">
        <v>3</v>
      </c>
      <c r="G4555" s="120">
        <v>1609826</v>
      </c>
      <c r="H4555" s="124"/>
      <c r="I4555" s="128" t="s">
        <v>11100</v>
      </c>
      <c r="J4555" s="124"/>
      <c r="K4555" s="124"/>
      <c r="L4555" s="124"/>
      <c r="M4555" s="124"/>
      <c r="N4555" s="213">
        <v>0</v>
      </c>
      <c r="O4555" s="213">
        <v>4.5</v>
      </c>
      <c r="P4555" s="124" t="s">
        <v>1315</v>
      </c>
    </row>
    <row r="4556" spans="1:16" ht="51">
      <c r="A4556" s="266" t="s">
        <v>619</v>
      </c>
      <c r="B4556" s="124"/>
      <c r="C4556" s="125" t="s">
        <v>713</v>
      </c>
      <c r="D4556" s="119">
        <v>43193</v>
      </c>
      <c r="E4556" s="120" t="s">
        <v>9257</v>
      </c>
      <c r="F4556" s="120" t="s">
        <v>3</v>
      </c>
      <c r="G4556" s="120">
        <v>1610259</v>
      </c>
      <c r="H4556" s="124"/>
      <c r="I4556" s="128" t="s">
        <v>11101</v>
      </c>
      <c r="J4556" s="124"/>
      <c r="K4556" s="124"/>
      <c r="L4556" s="124"/>
      <c r="M4556" s="124"/>
      <c r="N4556" s="213">
        <v>0</v>
      </c>
      <c r="O4556" s="213">
        <v>1944.51</v>
      </c>
      <c r="P4556" s="124" t="s">
        <v>1315</v>
      </c>
    </row>
    <row r="4557" spans="1:16" ht="51">
      <c r="A4557" s="266" t="s">
        <v>619</v>
      </c>
      <c r="B4557" s="124"/>
      <c r="C4557" s="125" t="s">
        <v>713</v>
      </c>
      <c r="D4557" s="119">
        <v>43217</v>
      </c>
      <c r="E4557" s="120" t="s">
        <v>9258</v>
      </c>
      <c r="F4557" s="120" t="s">
        <v>3</v>
      </c>
      <c r="G4557" s="120">
        <v>1617727</v>
      </c>
      <c r="H4557" s="124"/>
      <c r="I4557" s="128" t="s">
        <v>11102</v>
      </c>
      <c r="J4557" s="124"/>
      <c r="K4557" s="124"/>
      <c r="L4557" s="124"/>
      <c r="M4557" s="124"/>
      <c r="N4557" s="213">
        <v>0</v>
      </c>
      <c r="O4557" s="213">
        <v>140</v>
      </c>
      <c r="P4557" s="124" t="s">
        <v>1315</v>
      </c>
    </row>
    <row r="4558" spans="1:16" ht="38.25">
      <c r="A4558" s="266">
        <v>70</v>
      </c>
      <c r="B4558" s="124"/>
      <c r="C4558" s="125" t="s">
        <v>705</v>
      </c>
      <c r="D4558" s="119">
        <v>43213</v>
      </c>
      <c r="E4558" s="120" t="s">
        <v>9259</v>
      </c>
      <c r="F4558" s="120" t="s">
        <v>3</v>
      </c>
      <c r="G4558" s="120">
        <v>1616207</v>
      </c>
      <c r="H4558" s="124"/>
      <c r="I4558" s="128" t="s">
        <v>7180</v>
      </c>
      <c r="J4558" s="124"/>
      <c r="K4558" s="124"/>
      <c r="L4558" s="124"/>
      <c r="M4558" s="124"/>
      <c r="N4558" s="213">
        <v>0</v>
      </c>
      <c r="O4558" s="213">
        <v>226</v>
      </c>
      <c r="P4558" s="124" t="s">
        <v>1315</v>
      </c>
    </row>
    <row r="4559" spans="1:16" ht="63.75">
      <c r="A4559" s="266">
        <v>373</v>
      </c>
      <c r="B4559" s="124"/>
      <c r="C4559" s="125" t="s">
        <v>1269</v>
      </c>
      <c r="D4559" s="119">
        <v>43213</v>
      </c>
      <c r="E4559" s="120" t="s">
        <v>9260</v>
      </c>
      <c r="F4559" s="120" t="s">
        <v>3</v>
      </c>
      <c r="G4559" s="120">
        <v>1616212</v>
      </c>
      <c r="H4559" s="124"/>
      <c r="I4559" s="128" t="s">
        <v>11103</v>
      </c>
      <c r="J4559" s="124"/>
      <c r="K4559" s="124"/>
      <c r="L4559" s="124"/>
      <c r="M4559" s="124"/>
      <c r="N4559" s="213">
        <v>0</v>
      </c>
      <c r="O4559" s="213">
        <v>31481.7</v>
      </c>
      <c r="P4559" s="124" t="s">
        <v>1315</v>
      </c>
    </row>
    <row r="4560" spans="1:16" ht="51">
      <c r="A4560" s="266" t="s">
        <v>619</v>
      </c>
      <c r="B4560" s="124"/>
      <c r="C4560" s="125" t="s">
        <v>713</v>
      </c>
      <c r="D4560" s="119">
        <v>43220</v>
      </c>
      <c r="E4560" s="120" t="s">
        <v>9261</v>
      </c>
      <c r="F4560" s="120" t="s">
        <v>3</v>
      </c>
      <c r="G4560" s="120">
        <v>1618194</v>
      </c>
      <c r="H4560" s="124"/>
      <c r="I4560" s="128" t="s">
        <v>11104</v>
      </c>
      <c r="J4560" s="124"/>
      <c r="K4560" s="124"/>
      <c r="L4560" s="124"/>
      <c r="M4560" s="124"/>
      <c r="N4560" s="213">
        <v>0</v>
      </c>
      <c r="O4560" s="213">
        <v>123</v>
      </c>
      <c r="P4560" s="124" t="s">
        <v>1315</v>
      </c>
    </row>
    <row r="4561" spans="1:16" ht="63.75">
      <c r="A4561" s="266" t="s">
        <v>619</v>
      </c>
      <c r="B4561" s="124"/>
      <c r="C4561" s="125" t="s">
        <v>713</v>
      </c>
      <c r="D4561" s="119">
        <v>43208</v>
      </c>
      <c r="E4561" s="120" t="s">
        <v>9262</v>
      </c>
      <c r="F4561" s="120" t="s">
        <v>3</v>
      </c>
      <c r="G4561" s="120">
        <v>1614945</v>
      </c>
      <c r="H4561" s="124"/>
      <c r="I4561" s="128" t="s">
        <v>11105</v>
      </c>
      <c r="J4561" s="124"/>
      <c r="K4561" s="124"/>
      <c r="L4561" s="124"/>
      <c r="M4561" s="124"/>
      <c r="N4561" s="213">
        <v>0</v>
      </c>
      <c r="O4561" s="213">
        <v>9006</v>
      </c>
      <c r="P4561" s="124" t="s">
        <v>1315</v>
      </c>
    </row>
    <row r="4562" spans="1:16" ht="51">
      <c r="A4562" s="266">
        <v>16</v>
      </c>
      <c r="B4562" s="124"/>
      <c r="C4562" s="125" t="s">
        <v>692</v>
      </c>
      <c r="D4562" s="119">
        <v>43213</v>
      </c>
      <c r="E4562" s="120" t="s">
        <v>9263</v>
      </c>
      <c r="F4562" s="120" t="s">
        <v>3</v>
      </c>
      <c r="G4562" s="120">
        <v>1616278</v>
      </c>
      <c r="H4562" s="124"/>
      <c r="I4562" s="128" t="s">
        <v>11106</v>
      </c>
      <c r="J4562" s="124"/>
      <c r="K4562" s="124"/>
      <c r="L4562" s="124"/>
      <c r="M4562" s="124"/>
      <c r="N4562" s="213">
        <v>0</v>
      </c>
      <c r="O4562" s="213">
        <v>1478</v>
      </c>
      <c r="P4562" s="124" t="s">
        <v>1315</v>
      </c>
    </row>
    <row r="4563" spans="1:16" ht="38.25">
      <c r="A4563" s="266">
        <v>283</v>
      </c>
      <c r="B4563" s="124"/>
      <c r="C4563" s="125" t="s">
        <v>146</v>
      </c>
      <c r="D4563" s="119">
        <v>43213</v>
      </c>
      <c r="E4563" s="120" t="s">
        <v>9264</v>
      </c>
      <c r="F4563" s="120" t="s">
        <v>3</v>
      </c>
      <c r="G4563" s="120">
        <v>1616307</v>
      </c>
      <c r="H4563" s="124"/>
      <c r="I4563" s="128" t="s">
        <v>11107</v>
      </c>
      <c r="J4563" s="124"/>
      <c r="K4563" s="124"/>
      <c r="L4563" s="124"/>
      <c r="M4563" s="124"/>
      <c r="N4563" s="213">
        <v>0</v>
      </c>
      <c r="O4563" s="213">
        <v>957.95</v>
      </c>
      <c r="P4563" s="124" t="s">
        <v>1315</v>
      </c>
    </row>
    <row r="4564" spans="1:16" ht="38.25">
      <c r="A4564" s="266">
        <v>283</v>
      </c>
      <c r="B4564" s="124"/>
      <c r="C4564" s="125" t="s">
        <v>146</v>
      </c>
      <c r="D4564" s="119">
        <v>43213</v>
      </c>
      <c r="E4564" s="120" t="s">
        <v>9265</v>
      </c>
      <c r="F4564" s="120" t="s">
        <v>3</v>
      </c>
      <c r="G4564" s="120">
        <v>1616309</v>
      </c>
      <c r="H4564" s="124"/>
      <c r="I4564" s="128" t="s">
        <v>11107</v>
      </c>
      <c r="J4564" s="124"/>
      <c r="K4564" s="124"/>
      <c r="L4564" s="124"/>
      <c r="M4564" s="124"/>
      <c r="N4564" s="213">
        <v>0</v>
      </c>
      <c r="O4564" s="213">
        <v>1915.9</v>
      </c>
      <c r="P4564" s="124" t="s">
        <v>1315</v>
      </c>
    </row>
    <row r="4565" spans="1:16" ht="38.25">
      <c r="A4565" s="266">
        <v>283</v>
      </c>
      <c r="B4565" s="124"/>
      <c r="C4565" s="125" t="s">
        <v>146</v>
      </c>
      <c r="D4565" s="119">
        <v>43213</v>
      </c>
      <c r="E4565" s="120" t="s">
        <v>9266</v>
      </c>
      <c r="F4565" s="120" t="s">
        <v>3</v>
      </c>
      <c r="G4565" s="120">
        <v>1616310</v>
      </c>
      <c r="H4565" s="124"/>
      <c r="I4565" s="128" t="s">
        <v>11108</v>
      </c>
      <c r="J4565" s="124"/>
      <c r="K4565" s="124"/>
      <c r="L4565" s="124"/>
      <c r="M4565" s="124"/>
      <c r="N4565" s="213">
        <v>0</v>
      </c>
      <c r="O4565" s="213">
        <v>1915.9</v>
      </c>
      <c r="P4565" s="124" t="s">
        <v>1315</v>
      </c>
    </row>
    <row r="4566" spans="1:16" ht="51">
      <c r="A4566" s="266" t="s">
        <v>619</v>
      </c>
      <c r="B4566" s="124"/>
      <c r="C4566" s="125" t="s">
        <v>713</v>
      </c>
      <c r="D4566" s="119">
        <v>43194</v>
      </c>
      <c r="E4566" s="120" t="s">
        <v>9267</v>
      </c>
      <c r="F4566" s="120" t="s">
        <v>3</v>
      </c>
      <c r="G4566" s="120">
        <v>1610702</v>
      </c>
      <c r="H4566" s="124"/>
      <c r="I4566" s="128" t="s">
        <v>11109</v>
      </c>
      <c r="J4566" s="124"/>
      <c r="K4566" s="124"/>
      <c r="L4566" s="124"/>
      <c r="M4566" s="124"/>
      <c r="N4566" s="213">
        <v>0</v>
      </c>
      <c r="O4566" s="213">
        <v>802.5</v>
      </c>
      <c r="P4566" s="124" t="s">
        <v>1315</v>
      </c>
    </row>
    <row r="4567" spans="1:16" ht="51">
      <c r="A4567" s="266">
        <v>234</v>
      </c>
      <c r="B4567" s="124"/>
      <c r="C4567" s="125" t="s">
        <v>124</v>
      </c>
      <c r="D4567" s="119">
        <v>43213</v>
      </c>
      <c r="E4567" s="120" t="s">
        <v>9268</v>
      </c>
      <c r="F4567" s="120" t="s">
        <v>3</v>
      </c>
      <c r="G4567" s="120">
        <v>1616328</v>
      </c>
      <c r="H4567" s="124"/>
      <c r="I4567" s="128" t="s">
        <v>11110</v>
      </c>
      <c r="J4567" s="124"/>
      <c r="K4567" s="124"/>
      <c r="L4567" s="124"/>
      <c r="M4567" s="124"/>
      <c r="N4567" s="213">
        <v>0</v>
      </c>
      <c r="O4567" s="213">
        <v>880.8</v>
      </c>
      <c r="P4567" s="124" t="s">
        <v>1315</v>
      </c>
    </row>
    <row r="4568" spans="1:16" ht="38.25">
      <c r="A4568" s="266">
        <v>16</v>
      </c>
      <c r="B4568" s="124"/>
      <c r="C4568" s="125" t="s">
        <v>692</v>
      </c>
      <c r="D4568" s="119">
        <v>43213</v>
      </c>
      <c r="E4568" s="120" t="s">
        <v>9269</v>
      </c>
      <c r="F4568" s="120" t="s">
        <v>3</v>
      </c>
      <c r="G4568" s="120">
        <v>1616333</v>
      </c>
      <c r="H4568" s="124"/>
      <c r="I4568" s="128" t="s">
        <v>11111</v>
      </c>
      <c r="J4568" s="124"/>
      <c r="K4568" s="124"/>
      <c r="L4568" s="124"/>
      <c r="M4568" s="124"/>
      <c r="N4568" s="213">
        <v>0</v>
      </c>
      <c r="O4568" s="213">
        <v>280</v>
      </c>
      <c r="P4568" s="124" t="s">
        <v>1315</v>
      </c>
    </row>
    <row r="4569" spans="1:16" ht="51">
      <c r="A4569" s="266" t="s">
        <v>619</v>
      </c>
      <c r="B4569" s="124"/>
      <c r="C4569" s="125" t="s">
        <v>713</v>
      </c>
      <c r="D4569" s="119">
        <v>43209</v>
      </c>
      <c r="E4569" s="120" t="s">
        <v>9270</v>
      </c>
      <c r="F4569" s="120" t="s">
        <v>3</v>
      </c>
      <c r="G4569" s="120">
        <v>1615169</v>
      </c>
      <c r="H4569" s="124"/>
      <c r="I4569" s="128" t="s">
        <v>11112</v>
      </c>
      <c r="J4569" s="124"/>
      <c r="K4569" s="124"/>
      <c r="L4569" s="124"/>
      <c r="M4569" s="124"/>
      <c r="N4569" s="213">
        <v>0</v>
      </c>
      <c r="O4569" s="213">
        <v>1614</v>
      </c>
      <c r="P4569" s="124" t="s">
        <v>1315</v>
      </c>
    </row>
    <row r="4570" spans="1:16" ht="51">
      <c r="A4570" s="266">
        <v>680</v>
      </c>
      <c r="B4570" s="124"/>
      <c r="C4570" s="125" t="s">
        <v>866</v>
      </c>
      <c r="D4570" s="119">
        <v>43214</v>
      </c>
      <c r="E4570" s="120" t="s">
        <v>9271</v>
      </c>
      <c r="F4570" s="120" t="s">
        <v>3</v>
      </c>
      <c r="G4570" s="120">
        <v>1616496</v>
      </c>
      <c r="H4570" s="124"/>
      <c r="I4570" s="128" t="s">
        <v>11113</v>
      </c>
      <c r="J4570" s="124"/>
      <c r="K4570" s="124"/>
      <c r="L4570" s="124"/>
      <c r="M4570" s="124"/>
      <c r="N4570" s="213">
        <v>0</v>
      </c>
      <c r="O4570" s="213">
        <v>799.4</v>
      </c>
      <c r="P4570" s="124" t="s">
        <v>1315</v>
      </c>
    </row>
    <row r="4571" spans="1:16" ht="51">
      <c r="A4571" s="266" t="s">
        <v>619</v>
      </c>
      <c r="B4571" s="124"/>
      <c r="C4571" s="125" t="s">
        <v>713</v>
      </c>
      <c r="D4571" s="119">
        <v>43195</v>
      </c>
      <c r="E4571" s="120" t="s">
        <v>9272</v>
      </c>
      <c r="F4571" s="120" t="s">
        <v>3</v>
      </c>
      <c r="G4571" s="120">
        <v>1611209</v>
      </c>
      <c r="H4571" s="124"/>
      <c r="I4571" s="128" t="s">
        <v>11114</v>
      </c>
      <c r="J4571" s="124"/>
      <c r="K4571" s="124"/>
      <c r="L4571" s="124"/>
      <c r="M4571" s="124"/>
      <c r="N4571" s="213">
        <v>0</v>
      </c>
      <c r="O4571" s="213">
        <v>1568.06</v>
      </c>
      <c r="P4571" s="124" t="s">
        <v>1315</v>
      </c>
    </row>
    <row r="4572" spans="1:16" ht="51">
      <c r="A4572" s="266" t="s">
        <v>619</v>
      </c>
      <c r="B4572" s="124"/>
      <c r="C4572" s="125" t="s">
        <v>713</v>
      </c>
      <c r="D4572" s="119">
        <v>43203</v>
      </c>
      <c r="E4572" s="120" t="s">
        <v>9273</v>
      </c>
      <c r="F4572" s="120" t="s">
        <v>3</v>
      </c>
      <c r="G4572" s="120">
        <v>1613564</v>
      </c>
      <c r="H4572" s="124"/>
      <c r="I4572" s="128" t="s">
        <v>6512</v>
      </c>
      <c r="J4572" s="124"/>
      <c r="K4572" s="124"/>
      <c r="L4572" s="124"/>
      <c r="M4572" s="124"/>
      <c r="N4572" s="213">
        <v>0</v>
      </c>
      <c r="O4572" s="213">
        <v>5461.35</v>
      </c>
      <c r="P4572" s="124" t="s">
        <v>1315</v>
      </c>
    </row>
    <row r="4573" spans="1:16" ht="38.25">
      <c r="A4573" s="266">
        <v>15</v>
      </c>
      <c r="B4573" s="124"/>
      <c r="C4573" s="125" t="s">
        <v>691</v>
      </c>
      <c r="D4573" s="119">
        <v>43207</v>
      </c>
      <c r="E4573" s="120" t="s">
        <v>9274</v>
      </c>
      <c r="F4573" s="120" t="s">
        <v>3</v>
      </c>
      <c r="G4573" s="120">
        <v>1614581</v>
      </c>
      <c r="H4573" s="124"/>
      <c r="I4573" s="128" t="s">
        <v>11115</v>
      </c>
      <c r="J4573" s="124"/>
      <c r="K4573" s="124"/>
      <c r="L4573" s="124"/>
      <c r="M4573" s="124"/>
      <c r="N4573" s="213">
        <v>0</v>
      </c>
      <c r="O4573" s="213">
        <v>33000</v>
      </c>
      <c r="P4573" s="124" t="s">
        <v>1315</v>
      </c>
    </row>
    <row r="4574" spans="1:16" ht="51">
      <c r="A4574" s="266" t="s">
        <v>619</v>
      </c>
      <c r="B4574" s="124"/>
      <c r="C4574" s="125" t="s">
        <v>713</v>
      </c>
      <c r="D4574" s="119">
        <v>43192</v>
      </c>
      <c r="E4574" s="120" t="s">
        <v>9275</v>
      </c>
      <c r="F4574" s="120" t="s">
        <v>3</v>
      </c>
      <c r="G4574" s="120">
        <v>1609834</v>
      </c>
      <c r="H4574" s="124"/>
      <c r="I4574" s="128" t="s">
        <v>11116</v>
      </c>
      <c r="J4574" s="124"/>
      <c r="K4574" s="124"/>
      <c r="L4574" s="124"/>
      <c r="M4574" s="124"/>
      <c r="N4574" s="213">
        <v>0</v>
      </c>
      <c r="O4574" s="213">
        <v>994</v>
      </c>
      <c r="P4574" s="124" t="s">
        <v>1315</v>
      </c>
    </row>
    <row r="4575" spans="1:16" ht="51">
      <c r="A4575" s="266">
        <v>20</v>
      </c>
      <c r="B4575" s="124"/>
      <c r="C4575" s="125" t="s">
        <v>693</v>
      </c>
      <c r="D4575" s="119">
        <v>43217</v>
      </c>
      <c r="E4575" s="120" t="s">
        <v>9276</v>
      </c>
      <c r="F4575" s="120" t="s">
        <v>3</v>
      </c>
      <c r="G4575" s="120">
        <v>1617773</v>
      </c>
      <c r="H4575" s="124"/>
      <c r="I4575" s="128" t="s">
        <v>11117</v>
      </c>
      <c r="J4575" s="124"/>
      <c r="K4575" s="124"/>
      <c r="L4575" s="124"/>
      <c r="M4575" s="124"/>
      <c r="N4575" s="213">
        <v>0</v>
      </c>
      <c r="O4575" s="213">
        <v>32.4</v>
      </c>
      <c r="P4575" s="124" t="s">
        <v>1315</v>
      </c>
    </row>
    <row r="4576" spans="1:16" ht="51">
      <c r="A4576" s="266">
        <v>283</v>
      </c>
      <c r="B4576" s="124"/>
      <c r="C4576" s="125" t="s">
        <v>146</v>
      </c>
      <c r="D4576" s="119">
        <v>43214</v>
      </c>
      <c r="E4576" s="120" t="s">
        <v>9277</v>
      </c>
      <c r="F4576" s="120" t="s">
        <v>3</v>
      </c>
      <c r="G4576" s="120">
        <v>1616538</v>
      </c>
      <c r="H4576" s="124"/>
      <c r="I4576" s="128" t="s">
        <v>11118</v>
      </c>
      <c r="J4576" s="124"/>
      <c r="K4576" s="124"/>
      <c r="L4576" s="124"/>
      <c r="M4576" s="124"/>
      <c r="N4576" s="213">
        <v>0</v>
      </c>
      <c r="O4576" s="213">
        <v>155</v>
      </c>
      <c r="P4576" s="124" t="s">
        <v>1315</v>
      </c>
    </row>
    <row r="4577" spans="1:16" ht="63.75">
      <c r="A4577" s="266">
        <v>574</v>
      </c>
      <c r="B4577" s="124"/>
      <c r="C4577" s="125" t="s">
        <v>850</v>
      </c>
      <c r="D4577" s="119">
        <v>43214</v>
      </c>
      <c r="E4577" s="120" t="s">
        <v>9278</v>
      </c>
      <c r="F4577" s="120" t="s">
        <v>3</v>
      </c>
      <c r="G4577" s="120">
        <v>1616542</v>
      </c>
      <c r="H4577" s="124"/>
      <c r="I4577" s="128" t="s">
        <v>11119</v>
      </c>
      <c r="J4577" s="124"/>
      <c r="K4577" s="124"/>
      <c r="L4577" s="124"/>
      <c r="M4577" s="124"/>
      <c r="N4577" s="213">
        <v>0</v>
      </c>
      <c r="O4577" s="213">
        <v>4231.13</v>
      </c>
      <c r="P4577" s="124" t="s">
        <v>1315</v>
      </c>
    </row>
    <row r="4578" spans="1:16" ht="51">
      <c r="A4578" s="266">
        <v>15</v>
      </c>
      <c r="B4578" s="124"/>
      <c r="C4578" s="125" t="s">
        <v>691</v>
      </c>
      <c r="D4578" s="119">
        <v>43214</v>
      </c>
      <c r="E4578" s="120" t="s">
        <v>9279</v>
      </c>
      <c r="F4578" s="120" t="s">
        <v>3</v>
      </c>
      <c r="G4578" s="120">
        <v>1616548</v>
      </c>
      <c r="H4578" s="124"/>
      <c r="I4578" s="128" t="s">
        <v>11120</v>
      </c>
      <c r="J4578" s="124"/>
      <c r="K4578" s="124"/>
      <c r="L4578" s="124"/>
      <c r="M4578" s="124"/>
      <c r="N4578" s="213">
        <v>0</v>
      </c>
      <c r="O4578" s="213">
        <v>651</v>
      </c>
      <c r="P4578" s="124" t="s">
        <v>1315</v>
      </c>
    </row>
    <row r="4579" spans="1:16" ht="51">
      <c r="A4579" s="266">
        <v>86</v>
      </c>
      <c r="B4579" s="124"/>
      <c r="C4579" s="125" t="s">
        <v>710</v>
      </c>
      <c r="D4579" s="119">
        <v>43214</v>
      </c>
      <c r="E4579" s="120" t="s">
        <v>9280</v>
      </c>
      <c r="F4579" s="120" t="s">
        <v>3</v>
      </c>
      <c r="G4579" s="120">
        <v>1616560</v>
      </c>
      <c r="H4579" s="124"/>
      <c r="I4579" s="128" t="s">
        <v>11121</v>
      </c>
      <c r="J4579" s="124"/>
      <c r="K4579" s="124"/>
      <c r="L4579" s="124"/>
      <c r="M4579" s="124"/>
      <c r="N4579" s="213">
        <v>0</v>
      </c>
      <c r="O4579" s="213">
        <v>45000</v>
      </c>
      <c r="P4579" s="124" t="s">
        <v>1315</v>
      </c>
    </row>
    <row r="4580" spans="1:16" ht="51">
      <c r="A4580" s="266">
        <v>86</v>
      </c>
      <c r="B4580" s="124"/>
      <c r="C4580" s="125" t="s">
        <v>710</v>
      </c>
      <c r="D4580" s="119">
        <v>43214</v>
      </c>
      <c r="E4580" s="120" t="s">
        <v>9281</v>
      </c>
      <c r="F4580" s="120" t="s">
        <v>3</v>
      </c>
      <c r="G4580" s="120">
        <v>1616561</v>
      </c>
      <c r="H4580" s="124"/>
      <c r="I4580" s="128" t="s">
        <v>11122</v>
      </c>
      <c r="J4580" s="124"/>
      <c r="K4580" s="124"/>
      <c r="L4580" s="124"/>
      <c r="M4580" s="124"/>
      <c r="N4580" s="213">
        <v>0</v>
      </c>
      <c r="O4580" s="213">
        <v>43141.5</v>
      </c>
      <c r="P4580" s="124" t="s">
        <v>1315</v>
      </c>
    </row>
    <row r="4581" spans="1:16" ht="51">
      <c r="A4581" s="266">
        <v>20</v>
      </c>
      <c r="B4581" s="124"/>
      <c r="C4581" s="125" t="s">
        <v>693</v>
      </c>
      <c r="D4581" s="119">
        <v>43208</v>
      </c>
      <c r="E4581" s="120" t="s">
        <v>9282</v>
      </c>
      <c r="F4581" s="120" t="s">
        <v>3</v>
      </c>
      <c r="G4581" s="120">
        <v>1614862</v>
      </c>
      <c r="H4581" s="124"/>
      <c r="I4581" s="128" t="s">
        <v>11123</v>
      </c>
      <c r="J4581" s="124"/>
      <c r="K4581" s="124"/>
      <c r="L4581" s="124"/>
      <c r="M4581" s="124"/>
      <c r="N4581" s="213">
        <v>0</v>
      </c>
      <c r="O4581" s="213">
        <v>54.45</v>
      </c>
      <c r="P4581" s="124" t="s">
        <v>1315</v>
      </c>
    </row>
    <row r="4582" spans="1:16" ht="51">
      <c r="A4582" s="266" t="s">
        <v>619</v>
      </c>
      <c r="B4582" s="124"/>
      <c r="C4582" s="125" t="s">
        <v>713</v>
      </c>
      <c r="D4582" s="119">
        <v>43192</v>
      </c>
      <c r="E4582" s="120" t="s">
        <v>9283</v>
      </c>
      <c r="F4582" s="120" t="s">
        <v>3</v>
      </c>
      <c r="G4582" s="120">
        <v>1609790</v>
      </c>
      <c r="H4582" s="124"/>
      <c r="I4582" s="128" t="s">
        <v>1375</v>
      </c>
      <c r="J4582" s="124"/>
      <c r="K4582" s="124"/>
      <c r="L4582" s="124"/>
      <c r="M4582" s="124"/>
      <c r="N4582" s="213">
        <v>0</v>
      </c>
      <c r="O4582" s="213">
        <v>1000</v>
      </c>
      <c r="P4582" s="124" t="s">
        <v>1315</v>
      </c>
    </row>
    <row r="4583" spans="1:16" ht="51">
      <c r="A4583" s="266" t="s">
        <v>619</v>
      </c>
      <c r="B4583" s="124"/>
      <c r="C4583" s="125" t="s">
        <v>713</v>
      </c>
      <c r="D4583" s="119">
        <v>43220</v>
      </c>
      <c r="E4583" s="120" t="s">
        <v>9284</v>
      </c>
      <c r="F4583" s="120" t="s">
        <v>3</v>
      </c>
      <c r="G4583" s="120">
        <v>1618095</v>
      </c>
      <c r="H4583" s="124"/>
      <c r="I4583" s="128" t="s">
        <v>11124</v>
      </c>
      <c r="J4583" s="124"/>
      <c r="K4583" s="124"/>
      <c r="L4583" s="124"/>
      <c r="M4583" s="124"/>
      <c r="N4583" s="213">
        <v>0</v>
      </c>
      <c r="O4583" s="213">
        <v>371</v>
      </c>
      <c r="P4583" s="124" t="s">
        <v>1315</v>
      </c>
    </row>
    <row r="4584" spans="1:16" ht="51">
      <c r="A4584" s="266" t="s">
        <v>619</v>
      </c>
      <c r="B4584" s="124"/>
      <c r="C4584" s="125" t="s">
        <v>713</v>
      </c>
      <c r="D4584" s="119">
        <v>43214</v>
      </c>
      <c r="E4584" s="120" t="s">
        <v>9285</v>
      </c>
      <c r="F4584" s="120" t="s">
        <v>3</v>
      </c>
      <c r="G4584" s="120">
        <v>1616721</v>
      </c>
      <c r="H4584" s="124"/>
      <c r="I4584" s="128" t="s">
        <v>11125</v>
      </c>
      <c r="J4584" s="124"/>
      <c r="K4584" s="124"/>
      <c r="L4584" s="124"/>
      <c r="M4584" s="124"/>
      <c r="N4584" s="213">
        <v>0</v>
      </c>
      <c r="O4584" s="213">
        <v>225.33</v>
      </c>
      <c r="P4584" s="124" t="s">
        <v>1315</v>
      </c>
    </row>
    <row r="4585" spans="1:16" ht="51">
      <c r="A4585" s="266" t="s">
        <v>619</v>
      </c>
      <c r="B4585" s="124"/>
      <c r="C4585" s="125" t="s">
        <v>713</v>
      </c>
      <c r="D4585" s="119">
        <v>43214</v>
      </c>
      <c r="E4585" s="120" t="s">
        <v>9286</v>
      </c>
      <c r="F4585" s="120" t="s">
        <v>3</v>
      </c>
      <c r="G4585" s="120">
        <v>1616724</v>
      </c>
      <c r="H4585" s="124"/>
      <c r="I4585" s="128" t="s">
        <v>11125</v>
      </c>
      <c r="J4585" s="124"/>
      <c r="K4585" s="124"/>
      <c r="L4585" s="124"/>
      <c r="M4585" s="124"/>
      <c r="N4585" s="213">
        <v>0</v>
      </c>
      <c r="O4585" s="213">
        <v>225.33</v>
      </c>
      <c r="P4585" s="124" t="s">
        <v>1315</v>
      </c>
    </row>
    <row r="4586" spans="1:16" ht="63.75">
      <c r="A4586" s="266">
        <v>526</v>
      </c>
      <c r="B4586" s="124"/>
      <c r="C4586" s="125" t="s">
        <v>846</v>
      </c>
      <c r="D4586" s="119">
        <v>43214</v>
      </c>
      <c r="E4586" s="120" t="s">
        <v>9287</v>
      </c>
      <c r="F4586" s="120" t="s">
        <v>3</v>
      </c>
      <c r="G4586" s="120">
        <v>1616576</v>
      </c>
      <c r="H4586" s="124"/>
      <c r="I4586" s="128" t="s">
        <v>11126</v>
      </c>
      <c r="J4586" s="124"/>
      <c r="K4586" s="124"/>
      <c r="L4586" s="124"/>
      <c r="M4586" s="124"/>
      <c r="N4586" s="213">
        <v>0</v>
      </c>
      <c r="O4586" s="213">
        <v>448</v>
      </c>
      <c r="P4586" s="124" t="s">
        <v>1315</v>
      </c>
    </row>
    <row r="4587" spans="1:16" ht="51">
      <c r="A4587" s="266">
        <v>253</v>
      </c>
      <c r="B4587" s="124"/>
      <c r="C4587" s="125" t="s">
        <v>778</v>
      </c>
      <c r="D4587" s="119">
        <v>43214</v>
      </c>
      <c r="E4587" s="120" t="s">
        <v>9288</v>
      </c>
      <c r="F4587" s="120" t="s">
        <v>3</v>
      </c>
      <c r="G4587" s="120">
        <v>1616580</v>
      </c>
      <c r="H4587" s="124"/>
      <c r="I4587" s="128" t="s">
        <v>11127</v>
      </c>
      <c r="J4587" s="124"/>
      <c r="K4587" s="124"/>
      <c r="L4587" s="124"/>
      <c r="M4587" s="124"/>
      <c r="N4587" s="213">
        <v>0</v>
      </c>
      <c r="O4587" s="213">
        <v>24026.54</v>
      </c>
      <c r="P4587" s="124" t="s">
        <v>1315</v>
      </c>
    </row>
    <row r="4588" spans="1:16" ht="51">
      <c r="A4588" s="266">
        <v>290</v>
      </c>
      <c r="B4588" s="124"/>
      <c r="C4588" s="125" t="s">
        <v>793</v>
      </c>
      <c r="D4588" s="119">
        <v>43214</v>
      </c>
      <c r="E4588" s="120" t="s">
        <v>9289</v>
      </c>
      <c r="F4588" s="120" t="s">
        <v>3</v>
      </c>
      <c r="G4588" s="120">
        <v>1616583</v>
      </c>
      <c r="H4588" s="124"/>
      <c r="I4588" s="128" t="s">
        <v>11128</v>
      </c>
      <c r="J4588" s="124"/>
      <c r="K4588" s="124"/>
      <c r="L4588" s="124"/>
      <c r="M4588" s="124"/>
      <c r="N4588" s="213">
        <v>0</v>
      </c>
      <c r="O4588" s="213">
        <v>1000</v>
      </c>
      <c r="P4588" s="124" t="s">
        <v>1315</v>
      </c>
    </row>
    <row r="4589" spans="1:16" ht="51">
      <c r="A4589" s="266">
        <v>290</v>
      </c>
      <c r="B4589" s="124"/>
      <c r="C4589" s="125" t="s">
        <v>793</v>
      </c>
      <c r="D4589" s="119">
        <v>43214</v>
      </c>
      <c r="E4589" s="120" t="s">
        <v>9290</v>
      </c>
      <c r="F4589" s="120" t="s">
        <v>3</v>
      </c>
      <c r="G4589" s="120">
        <v>1616584</v>
      </c>
      <c r="H4589" s="124"/>
      <c r="I4589" s="128" t="s">
        <v>11129</v>
      </c>
      <c r="J4589" s="124"/>
      <c r="K4589" s="124"/>
      <c r="L4589" s="124"/>
      <c r="M4589" s="124"/>
      <c r="N4589" s="213">
        <v>0</v>
      </c>
      <c r="O4589" s="213">
        <v>14088.81</v>
      </c>
      <c r="P4589" s="124" t="s">
        <v>1315</v>
      </c>
    </row>
    <row r="4590" spans="1:16" ht="51">
      <c r="A4590" s="266" t="s">
        <v>619</v>
      </c>
      <c r="B4590" s="124"/>
      <c r="C4590" s="125" t="s">
        <v>713</v>
      </c>
      <c r="D4590" s="119">
        <v>43214</v>
      </c>
      <c r="E4590" s="120" t="s">
        <v>9291</v>
      </c>
      <c r="F4590" s="120" t="s">
        <v>3</v>
      </c>
      <c r="G4590" s="120">
        <v>1616726</v>
      </c>
      <c r="H4590" s="124"/>
      <c r="I4590" s="128" t="s">
        <v>11125</v>
      </c>
      <c r="J4590" s="124"/>
      <c r="K4590" s="124"/>
      <c r="L4590" s="124"/>
      <c r="M4590" s="124"/>
      <c r="N4590" s="213">
        <v>0</v>
      </c>
      <c r="O4590" s="213">
        <v>225.33</v>
      </c>
      <c r="P4590" s="124" t="s">
        <v>1315</v>
      </c>
    </row>
    <row r="4591" spans="1:16" ht="51">
      <c r="A4591" s="266" t="s">
        <v>619</v>
      </c>
      <c r="B4591" s="124"/>
      <c r="C4591" s="125" t="s">
        <v>713</v>
      </c>
      <c r="D4591" s="119">
        <v>43214</v>
      </c>
      <c r="E4591" s="120" t="s">
        <v>9292</v>
      </c>
      <c r="F4591" s="120" t="s">
        <v>3</v>
      </c>
      <c r="G4591" s="120">
        <v>1616729</v>
      </c>
      <c r="H4591" s="124"/>
      <c r="I4591" s="128" t="s">
        <v>11125</v>
      </c>
      <c r="J4591" s="124"/>
      <c r="K4591" s="124"/>
      <c r="L4591" s="124"/>
      <c r="M4591" s="124"/>
      <c r="N4591" s="213">
        <v>0</v>
      </c>
      <c r="O4591" s="213">
        <v>225.33</v>
      </c>
      <c r="P4591" s="124" t="s">
        <v>1315</v>
      </c>
    </row>
    <row r="4592" spans="1:16" ht="63.75">
      <c r="A4592" s="266">
        <v>133</v>
      </c>
      <c r="B4592" s="124"/>
      <c r="C4592" s="125" t="s">
        <v>729</v>
      </c>
      <c r="D4592" s="119">
        <v>43214</v>
      </c>
      <c r="E4592" s="120" t="s">
        <v>9293</v>
      </c>
      <c r="F4592" s="120" t="s">
        <v>3</v>
      </c>
      <c r="G4592" s="120">
        <v>1616524</v>
      </c>
      <c r="H4592" s="124"/>
      <c r="I4592" s="128" t="s">
        <v>11130</v>
      </c>
      <c r="J4592" s="124"/>
      <c r="K4592" s="124"/>
      <c r="L4592" s="124"/>
      <c r="M4592" s="124"/>
      <c r="N4592" s="213">
        <v>0</v>
      </c>
      <c r="O4592" s="213">
        <v>465</v>
      </c>
      <c r="P4592" s="124" t="s">
        <v>1315</v>
      </c>
    </row>
    <row r="4593" spans="1:16" ht="51">
      <c r="A4593" s="266" t="s">
        <v>619</v>
      </c>
      <c r="B4593" s="124"/>
      <c r="C4593" s="125" t="s">
        <v>713</v>
      </c>
      <c r="D4593" s="119">
        <v>43214</v>
      </c>
      <c r="E4593" s="120" t="s">
        <v>9294</v>
      </c>
      <c r="F4593" s="120" t="s">
        <v>3</v>
      </c>
      <c r="G4593" s="120">
        <v>1616731</v>
      </c>
      <c r="H4593" s="124"/>
      <c r="I4593" s="128" t="s">
        <v>11125</v>
      </c>
      <c r="J4593" s="124"/>
      <c r="K4593" s="124"/>
      <c r="L4593" s="124"/>
      <c r="M4593" s="124"/>
      <c r="N4593" s="213">
        <v>0</v>
      </c>
      <c r="O4593" s="213">
        <v>225.33</v>
      </c>
      <c r="P4593" s="124" t="s">
        <v>1315</v>
      </c>
    </row>
    <row r="4594" spans="1:16" ht="51">
      <c r="A4594" s="266" t="s">
        <v>619</v>
      </c>
      <c r="B4594" s="124"/>
      <c r="C4594" s="125" t="s">
        <v>713</v>
      </c>
      <c r="D4594" s="119">
        <v>43214</v>
      </c>
      <c r="E4594" s="120" t="s">
        <v>9295</v>
      </c>
      <c r="F4594" s="120" t="s">
        <v>3</v>
      </c>
      <c r="G4594" s="120">
        <v>1616733</v>
      </c>
      <c r="H4594" s="124"/>
      <c r="I4594" s="128" t="s">
        <v>11125</v>
      </c>
      <c r="J4594" s="124"/>
      <c r="K4594" s="124"/>
      <c r="L4594" s="124"/>
      <c r="M4594" s="124"/>
      <c r="N4594" s="213">
        <v>0</v>
      </c>
      <c r="O4594" s="213">
        <v>225.33</v>
      </c>
      <c r="P4594" s="124" t="s">
        <v>1315</v>
      </c>
    </row>
    <row r="4595" spans="1:16" ht="51">
      <c r="A4595" s="266">
        <v>20</v>
      </c>
      <c r="B4595" s="124"/>
      <c r="C4595" s="125" t="s">
        <v>693</v>
      </c>
      <c r="D4595" s="119">
        <v>43192</v>
      </c>
      <c r="E4595" s="120" t="s">
        <v>9296</v>
      </c>
      <c r="F4595" s="120" t="s">
        <v>3</v>
      </c>
      <c r="G4595" s="120">
        <v>1609883</v>
      </c>
      <c r="H4595" s="124"/>
      <c r="I4595" s="128" t="s">
        <v>11131</v>
      </c>
      <c r="J4595" s="124"/>
      <c r="K4595" s="124"/>
      <c r="L4595" s="124"/>
      <c r="M4595" s="124"/>
      <c r="N4595" s="213">
        <v>0</v>
      </c>
      <c r="O4595" s="213">
        <v>0.2</v>
      </c>
      <c r="P4595" s="124" t="s">
        <v>1315</v>
      </c>
    </row>
    <row r="4596" spans="1:16" ht="51">
      <c r="A4596" s="266">
        <v>132</v>
      </c>
      <c r="B4596" s="124"/>
      <c r="C4596" s="125" t="s">
        <v>728</v>
      </c>
      <c r="D4596" s="119">
        <v>43214</v>
      </c>
      <c r="E4596" s="120" t="s">
        <v>9297</v>
      </c>
      <c r="F4596" s="120" t="s">
        <v>3</v>
      </c>
      <c r="G4596" s="120">
        <v>1616536</v>
      </c>
      <c r="H4596" s="124"/>
      <c r="I4596" s="128" t="s">
        <v>11132</v>
      </c>
      <c r="J4596" s="124"/>
      <c r="K4596" s="124"/>
      <c r="L4596" s="124"/>
      <c r="M4596" s="124"/>
      <c r="N4596" s="213">
        <v>0</v>
      </c>
      <c r="O4596" s="213">
        <v>92</v>
      </c>
      <c r="P4596" s="124" t="s">
        <v>1315</v>
      </c>
    </row>
    <row r="4597" spans="1:16" ht="51">
      <c r="A4597" s="266" t="s">
        <v>619</v>
      </c>
      <c r="B4597" s="124"/>
      <c r="C4597" s="125" t="s">
        <v>713</v>
      </c>
      <c r="D4597" s="119">
        <v>43199</v>
      </c>
      <c r="E4597" s="120" t="s">
        <v>9298</v>
      </c>
      <c r="F4597" s="120" t="s">
        <v>3</v>
      </c>
      <c r="G4597" s="120">
        <v>1611841</v>
      </c>
      <c r="H4597" s="124"/>
      <c r="I4597" s="128" t="s">
        <v>1373</v>
      </c>
      <c r="J4597" s="124"/>
      <c r="K4597" s="124"/>
      <c r="L4597" s="124"/>
      <c r="M4597" s="124"/>
      <c r="N4597" s="213">
        <v>0</v>
      </c>
      <c r="O4597" s="213">
        <v>1016</v>
      </c>
      <c r="P4597" s="124" t="s">
        <v>1315</v>
      </c>
    </row>
    <row r="4598" spans="1:16" ht="51">
      <c r="A4598" s="266" t="s">
        <v>619</v>
      </c>
      <c r="B4598" s="124"/>
      <c r="C4598" s="125" t="s">
        <v>713</v>
      </c>
      <c r="D4598" s="119">
        <v>43208</v>
      </c>
      <c r="E4598" s="120" t="s">
        <v>9299</v>
      </c>
      <c r="F4598" s="120" t="s">
        <v>3</v>
      </c>
      <c r="G4598" s="120">
        <v>1614859</v>
      </c>
      <c r="H4598" s="124"/>
      <c r="I4598" s="128" t="s">
        <v>11133</v>
      </c>
      <c r="J4598" s="124"/>
      <c r="K4598" s="124"/>
      <c r="L4598" s="124"/>
      <c r="M4598" s="124"/>
      <c r="N4598" s="213">
        <v>0</v>
      </c>
      <c r="O4598" s="213">
        <v>45</v>
      </c>
      <c r="P4598" s="124" t="s">
        <v>1315</v>
      </c>
    </row>
    <row r="4599" spans="1:16" ht="51">
      <c r="A4599" s="266">
        <v>592</v>
      </c>
      <c r="B4599" s="124"/>
      <c r="C4599" s="125" t="s">
        <v>862</v>
      </c>
      <c r="D4599" s="119">
        <v>43214</v>
      </c>
      <c r="E4599" s="120" t="s">
        <v>9300</v>
      </c>
      <c r="F4599" s="120" t="s">
        <v>3</v>
      </c>
      <c r="G4599" s="120">
        <v>1616562</v>
      </c>
      <c r="H4599" s="124"/>
      <c r="I4599" s="128" t="s">
        <v>11134</v>
      </c>
      <c r="J4599" s="124"/>
      <c r="K4599" s="124"/>
      <c r="L4599" s="124"/>
      <c r="M4599" s="124"/>
      <c r="N4599" s="213">
        <v>0</v>
      </c>
      <c r="O4599" s="213">
        <v>90</v>
      </c>
      <c r="P4599" s="124" t="s">
        <v>1315</v>
      </c>
    </row>
    <row r="4600" spans="1:16" ht="51">
      <c r="A4600" s="266">
        <v>592</v>
      </c>
      <c r="B4600" s="124"/>
      <c r="C4600" s="125" t="s">
        <v>862</v>
      </c>
      <c r="D4600" s="119">
        <v>43214</v>
      </c>
      <c r="E4600" s="120" t="s">
        <v>9301</v>
      </c>
      <c r="F4600" s="120" t="s">
        <v>3</v>
      </c>
      <c r="G4600" s="120">
        <v>1616565</v>
      </c>
      <c r="H4600" s="124"/>
      <c r="I4600" s="128" t="s">
        <v>11135</v>
      </c>
      <c r="J4600" s="124"/>
      <c r="K4600" s="124"/>
      <c r="L4600" s="124"/>
      <c r="M4600" s="124"/>
      <c r="N4600" s="213">
        <v>0</v>
      </c>
      <c r="O4600" s="213">
        <v>569</v>
      </c>
      <c r="P4600" s="124" t="s">
        <v>1315</v>
      </c>
    </row>
    <row r="4601" spans="1:16" ht="51">
      <c r="A4601" s="266">
        <v>592</v>
      </c>
      <c r="B4601" s="124"/>
      <c r="C4601" s="125" t="s">
        <v>862</v>
      </c>
      <c r="D4601" s="119">
        <v>43214</v>
      </c>
      <c r="E4601" s="120" t="s">
        <v>9302</v>
      </c>
      <c r="F4601" s="120" t="s">
        <v>3</v>
      </c>
      <c r="G4601" s="120">
        <v>1616568</v>
      </c>
      <c r="H4601" s="124"/>
      <c r="I4601" s="128" t="s">
        <v>11136</v>
      </c>
      <c r="J4601" s="124"/>
      <c r="K4601" s="124"/>
      <c r="L4601" s="124"/>
      <c r="M4601" s="124"/>
      <c r="N4601" s="213">
        <v>0</v>
      </c>
      <c r="O4601" s="213">
        <v>607</v>
      </c>
      <c r="P4601" s="124" t="s">
        <v>1315</v>
      </c>
    </row>
    <row r="4602" spans="1:16" ht="51">
      <c r="A4602" s="266">
        <v>20</v>
      </c>
      <c r="B4602" s="124"/>
      <c r="C4602" s="125" t="s">
        <v>693</v>
      </c>
      <c r="D4602" s="119">
        <v>43213</v>
      </c>
      <c r="E4602" s="120" t="s">
        <v>9303</v>
      </c>
      <c r="F4602" s="120" t="s">
        <v>3</v>
      </c>
      <c r="G4602" s="120">
        <v>1616123</v>
      </c>
      <c r="H4602" s="124"/>
      <c r="I4602" s="128" t="s">
        <v>11137</v>
      </c>
      <c r="J4602" s="124"/>
      <c r="K4602" s="124"/>
      <c r="L4602" s="124"/>
      <c r="M4602" s="124"/>
      <c r="N4602" s="213">
        <v>0</v>
      </c>
      <c r="O4602" s="213">
        <v>46</v>
      </c>
      <c r="P4602" s="124" t="s">
        <v>1315</v>
      </c>
    </row>
    <row r="4603" spans="1:16" ht="51">
      <c r="A4603" s="266">
        <v>670</v>
      </c>
      <c r="B4603" s="124"/>
      <c r="C4603" s="125" t="s">
        <v>235</v>
      </c>
      <c r="D4603" s="119">
        <v>43214</v>
      </c>
      <c r="E4603" s="120" t="s">
        <v>9304</v>
      </c>
      <c r="F4603" s="120" t="s">
        <v>3</v>
      </c>
      <c r="G4603" s="120">
        <v>1616581</v>
      </c>
      <c r="H4603" s="124"/>
      <c r="I4603" s="128" t="s">
        <v>11138</v>
      </c>
      <c r="J4603" s="124"/>
      <c r="K4603" s="124"/>
      <c r="L4603" s="124"/>
      <c r="M4603" s="124"/>
      <c r="N4603" s="213">
        <v>0</v>
      </c>
      <c r="O4603" s="213">
        <v>528.03</v>
      </c>
      <c r="P4603" s="124" t="s">
        <v>1315</v>
      </c>
    </row>
    <row r="4604" spans="1:16" ht="51">
      <c r="A4604" s="266">
        <v>16</v>
      </c>
      <c r="B4604" s="124"/>
      <c r="C4604" s="125" t="s">
        <v>692</v>
      </c>
      <c r="D4604" s="119">
        <v>43214</v>
      </c>
      <c r="E4604" s="120" t="s">
        <v>9305</v>
      </c>
      <c r="F4604" s="120" t="s">
        <v>3</v>
      </c>
      <c r="G4604" s="120">
        <v>1616615</v>
      </c>
      <c r="H4604" s="124"/>
      <c r="I4604" s="128" t="s">
        <v>11139</v>
      </c>
      <c r="J4604" s="124"/>
      <c r="K4604" s="124"/>
      <c r="L4604" s="124"/>
      <c r="M4604" s="124"/>
      <c r="N4604" s="213">
        <v>0</v>
      </c>
      <c r="O4604" s="213">
        <v>1000</v>
      </c>
      <c r="P4604" s="124" t="s">
        <v>1315</v>
      </c>
    </row>
    <row r="4605" spans="1:16" ht="38.25">
      <c r="A4605" s="266">
        <v>574</v>
      </c>
      <c r="B4605" s="124"/>
      <c r="C4605" s="125" t="s">
        <v>850</v>
      </c>
      <c r="D4605" s="119">
        <v>43214</v>
      </c>
      <c r="E4605" s="120" t="s">
        <v>9306</v>
      </c>
      <c r="F4605" s="120" t="s">
        <v>3</v>
      </c>
      <c r="G4605" s="120">
        <v>1616618</v>
      </c>
      <c r="H4605" s="124"/>
      <c r="I4605" s="128" t="s">
        <v>11140</v>
      </c>
      <c r="J4605" s="124"/>
      <c r="K4605" s="124"/>
      <c r="L4605" s="124"/>
      <c r="M4605" s="124"/>
      <c r="N4605" s="213">
        <v>0</v>
      </c>
      <c r="O4605" s="213">
        <v>742</v>
      </c>
      <c r="P4605" s="124" t="s">
        <v>1315</v>
      </c>
    </row>
    <row r="4606" spans="1:16" ht="38.25">
      <c r="A4606" s="266">
        <v>574</v>
      </c>
      <c r="B4606" s="124"/>
      <c r="C4606" s="125" t="s">
        <v>850</v>
      </c>
      <c r="D4606" s="119">
        <v>43214</v>
      </c>
      <c r="E4606" s="120" t="s">
        <v>9307</v>
      </c>
      <c r="F4606" s="120" t="s">
        <v>3</v>
      </c>
      <c r="G4606" s="120">
        <v>1616619</v>
      </c>
      <c r="H4606" s="124"/>
      <c r="I4606" s="128" t="s">
        <v>11141</v>
      </c>
      <c r="J4606" s="124"/>
      <c r="K4606" s="124"/>
      <c r="L4606" s="124"/>
      <c r="M4606" s="124"/>
      <c r="N4606" s="213">
        <v>0</v>
      </c>
      <c r="O4606" s="213">
        <v>350</v>
      </c>
      <c r="P4606" s="124" t="s">
        <v>1315</v>
      </c>
    </row>
    <row r="4607" spans="1:16" ht="63.75">
      <c r="A4607" s="266">
        <v>20</v>
      </c>
      <c r="B4607" s="124"/>
      <c r="C4607" s="125" t="s">
        <v>693</v>
      </c>
      <c r="D4607" s="119">
        <v>43203</v>
      </c>
      <c r="E4607" s="120" t="s">
        <v>9308</v>
      </c>
      <c r="F4607" s="120" t="s">
        <v>3</v>
      </c>
      <c r="G4607" s="120">
        <v>1613705</v>
      </c>
      <c r="H4607" s="124"/>
      <c r="I4607" s="128" t="s">
        <v>11142</v>
      </c>
      <c r="J4607" s="124"/>
      <c r="K4607" s="124"/>
      <c r="L4607" s="124"/>
      <c r="M4607" s="124"/>
      <c r="N4607" s="213">
        <v>0</v>
      </c>
      <c r="O4607" s="213">
        <v>85.5</v>
      </c>
      <c r="P4607" s="124" t="s">
        <v>1315</v>
      </c>
    </row>
    <row r="4608" spans="1:16" ht="51">
      <c r="A4608" s="266">
        <v>41</v>
      </c>
      <c r="B4608" s="124"/>
      <c r="C4608" s="125" t="s">
        <v>697</v>
      </c>
      <c r="D4608" s="119">
        <v>43214</v>
      </c>
      <c r="E4608" s="120" t="s">
        <v>9309</v>
      </c>
      <c r="F4608" s="120" t="s">
        <v>3</v>
      </c>
      <c r="G4608" s="120">
        <v>1616651</v>
      </c>
      <c r="H4608" s="124"/>
      <c r="I4608" s="128" t="s">
        <v>11143</v>
      </c>
      <c r="J4608" s="124"/>
      <c r="K4608" s="124"/>
      <c r="L4608" s="124"/>
      <c r="M4608" s="124"/>
      <c r="N4608" s="213">
        <v>0</v>
      </c>
      <c r="O4608" s="213">
        <v>132</v>
      </c>
      <c r="P4608" s="124" t="s">
        <v>1315</v>
      </c>
    </row>
    <row r="4609" spans="1:16" ht="51">
      <c r="A4609" s="266">
        <v>30</v>
      </c>
      <c r="B4609" s="124"/>
      <c r="C4609" s="125" t="s">
        <v>695</v>
      </c>
      <c r="D4609" s="119">
        <v>43214</v>
      </c>
      <c r="E4609" s="120" t="s">
        <v>9310</v>
      </c>
      <c r="F4609" s="120" t="s">
        <v>3</v>
      </c>
      <c r="G4609" s="120">
        <v>1616652</v>
      </c>
      <c r="H4609" s="124"/>
      <c r="I4609" s="128" t="s">
        <v>11144</v>
      </c>
      <c r="J4609" s="124"/>
      <c r="K4609" s="124"/>
      <c r="L4609" s="124"/>
      <c r="M4609" s="124"/>
      <c r="N4609" s="213">
        <v>0</v>
      </c>
      <c r="O4609" s="213">
        <v>677</v>
      </c>
      <c r="P4609" s="124" t="s">
        <v>1315</v>
      </c>
    </row>
    <row r="4610" spans="1:16" ht="38.25">
      <c r="A4610" s="266">
        <v>20</v>
      </c>
      <c r="B4610" s="124"/>
      <c r="C4610" s="125" t="s">
        <v>693</v>
      </c>
      <c r="D4610" s="119">
        <v>43201</v>
      </c>
      <c r="E4610" s="120" t="s">
        <v>9311</v>
      </c>
      <c r="F4610" s="120" t="s">
        <v>3</v>
      </c>
      <c r="G4610" s="120">
        <v>1612803</v>
      </c>
      <c r="H4610" s="124"/>
      <c r="I4610" s="128" t="s">
        <v>11145</v>
      </c>
      <c r="J4610" s="124"/>
      <c r="K4610" s="124"/>
      <c r="L4610" s="124"/>
      <c r="M4610" s="124"/>
      <c r="N4610" s="213">
        <v>0</v>
      </c>
      <c r="O4610" s="213">
        <v>0.5</v>
      </c>
      <c r="P4610" s="124" t="s">
        <v>1315</v>
      </c>
    </row>
    <row r="4611" spans="1:16" ht="51">
      <c r="A4611" s="266">
        <v>81</v>
      </c>
      <c r="B4611" s="124"/>
      <c r="C4611" s="125" t="s">
        <v>709</v>
      </c>
      <c r="D4611" s="119">
        <v>43214</v>
      </c>
      <c r="E4611" s="120" t="s">
        <v>9312</v>
      </c>
      <c r="F4611" s="120" t="s">
        <v>3</v>
      </c>
      <c r="G4611" s="120">
        <v>1616684</v>
      </c>
      <c r="H4611" s="124"/>
      <c r="I4611" s="128" t="s">
        <v>11146</v>
      </c>
      <c r="J4611" s="124"/>
      <c r="K4611" s="124"/>
      <c r="L4611" s="124"/>
      <c r="M4611" s="124"/>
      <c r="N4611" s="213">
        <v>0</v>
      </c>
      <c r="O4611" s="213">
        <v>100</v>
      </c>
      <c r="P4611" s="124" t="s">
        <v>1315</v>
      </c>
    </row>
    <row r="4612" spans="1:16" ht="51">
      <c r="A4612" s="266">
        <v>20</v>
      </c>
      <c r="B4612" s="124"/>
      <c r="C4612" s="125" t="s">
        <v>693</v>
      </c>
      <c r="D4612" s="119">
        <v>43200</v>
      </c>
      <c r="E4612" s="120" t="s">
        <v>9313</v>
      </c>
      <c r="F4612" s="120" t="s">
        <v>3</v>
      </c>
      <c r="G4612" s="120">
        <v>1612515</v>
      </c>
      <c r="H4612" s="124"/>
      <c r="I4612" s="128" t="s">
        <v>11147</v>
      </c>
      <c r="J4612" s="124"/>
      <c r="K4612" s="124"/>
      <c r="L4612" s="124"/>
      <c r="M4612" s="124"/>
      <c r="N4612" s="213">
        <v>0</v>
      </c>
      <c r="O4612" s="213">
        <v>5138</v>
      </c>
      <c r="P4612" s="124" t="s">
        <v>1315</v>
      </c>
    </row>
    <row r="4613" spans="1:16" ht="51">
      <c r="A4613" s="266" t="s">
        <v>619</v>
      </c>
      <c r="B4613" s="124"/>
      <c r="C4613" s="125" t="s">
        <v>713</v>
      </c>
      <c r="D4613" s="119">
        <v>43207</v>
      </c>
      <c r="E4613" s="120" t="s">
        <v>9314</v>
      </c>
      <c r="F4613" s="120" t="s">
        <v>3</v>
      </c>
      <c r="G4613" s="120">
        <v>1614449</v>
      </c>
      <c r="H4613" s="124"/>
      <c r="I4613" s="128" t="s">
        <v>11148</v>
      </c>
      <c r="J4613" s="124"/>
      <c r="K4613" s="124"/>
      <c r="L4613" s="124"/>
      <c r="M4613" s="124"/>
      <c r="N4613" s="213">
        <v>0</v>
      </c>
      <c r="O4613" s="213">
        <v>5.4</v>
      </c>
      <c r="P4613" s="124" t="s">
        <v>1315</v>
      </c>
    </row>
    <row r="4614" spans="1:16" ht="51">
      <c r="A4614" s="266">
        <v>47</v>
      </c>
      <c r="B4614" s="124"/>
      <c r="C4614" s="125" t="s">
        <v>699</v>
      </c>
      <c r="D4614" s="119">
        <v>43214</v>
      </c>
      <c r="E4614" s="120" t="s">
        <v>9315</v>
      </c>
      <c r="F4614" s="120" t="s">
        <v>3</v>
      </c>
      <c r="G4614" s="120">
        <v>1616688</v>
      </c>
      <c r="H4614" s="124"/>
      <c r="I4614" s="128" t="s">
        <v>11149</v>
      </c>
      <c r="J4614" s="124"/>
      <c r="K4614" s="124"/>
      <c r="L4614" s="124"/>
      <c r="M4614" s="124"/>
      <c r="N4614" s="213">
        <v>0</v>
      </c>
      <c r="O4614" s="213">
        <v>10620.51</v>
      </c>
      <c r="P4614" s="124" t="s">
        <v>1315</v>
      </c>
    </row>
    <row r="4615" spans="1:16" ht="51">
      <c r="A4615" s="266">
        <v>86</v>
      </c>
      <c r="B4615" s="124"/>
      <c r="C4615" s="125" t="s">
        <v>710</v>
      </c>
      <c r="D4615" s="119">
        <v>43214</v>
      </c>
      <c r="E4615" s="120" t="s">
        <v>9316</v>
      </c>
      <c r="F4615" s="120" t="s">
        <v>3</v>
      </c>
      <c r="G4615" s="120">
        <v>1616689</v>
      </c>
      <c r="H4615" s="124"/>
      <c r="I4615" s="128" t="s">
        <v>11150</v>
      </c>
      <c r="J4615" s="124"/>
      <c r="K4615" s="124"/>
      <c r="L4615" s="124"/>
      <c r="M4615" s="124"/>
      <c r="N4615" s="213">
        <v>0</v>
      </c>
      <c r="O4615" s="213">
        <v>239.67</v>
      </c>
      <c r="P4615" s="124" t="s">
        <v>1315</v>
      </c>
    </row>
    <row r="4616" spans="1:16" ht="51">
      <c r="A4616" s="266">
        <v>47</v>
      </c>
      <c r="B4616" s="124"/>
      <c r="C4616" s="125" t="s">
        <v>699</v>
      </c>
      <c r="D4616" s="119">
        <v>43214</v>
      </c>
      <c r="E4616" s="120" t="s">
        <v>9317</v>
      </c>
      <c r="F4616" s="120" t="s">
        <v>3</v>
      </c>
      <c r="G4616" s="120">
        <v>1616690</v>
      </c>
      <c r="H4616" s="124"/>
      <c r="I4616" s="128" t="s">
        <v>11151</v>
      </c>
      <c r="J4616" s="124"/>
      <c r="K4616" s="124"/>
      <c r="L4616" s="124"/>
      <c r="M4616" s="124"/>
      <c r="N4616" s="213">
        <v>0</v>
      </c>
      <c r="O4616" s="213">
        <v>2134.17</v>
      </c>
      <c r="P4616" s="124" t="s">
        <v>1315</v>
      </c>
    </row>
    <row r="4617" spans="1:16" ht="51">
      <c r="A4617" s="266">
        <v>86</v>
      </c>
      <c r="B4617" s="124"/>
      <c r="C4617" s="125" t="s">
        <v>710</v>
      </c>
      <c r="D4617" s="119">
        <v>43214</v>
      </c>
      <c r="E4617" s="120" t="s">
        <v>9318</v>
      </c>
      <c r="F4617" s="120" t="s">
        <v>3</v>
      </c>
      <c r="G4617" s="120">
        <v>1616691</v>
      </c>
      <c r="H4617" s="124"/>
      <c r="I4617" s="128" t="s">
        <v>11152</v>
      </c>
      <c r="J4617" s="124"/>
      <c r="K4617" s="124"/>
      <c r="L4617" s="124"/>
      <c r="M4617" s="124"/>
      <c r="N4617" s="213">
        <v>0</v>
      </c>
      <c r="O4617" s="213">
        <v>1850.53</v>
      </c>
      <c r="P4617" s="124" t="s">
        <v>1315</v>
      </c>
    </row>
    <row r="4618" spans="1:16" ht="63.75">
      <c r="A4618" s="266">
        <v>597</v>
      </c>
      <c r="B4618" s="124"/>
      <c r="C4618" s="125" t="s">
        <v>5055</v>
      </c>
      <c r="D4618" s="119">
        <v>43214</v>
      </c>
      <c r="E4618" s="120" t="s">
        <v>9319</v>
      </c>
      <c r="F4618" s="120" t="s">
        <v>3</v>
      </c>
      <c r="G4618" s="120">
        <v>1616693</v>
      </c>
      <c r="H4618" s="124"/>
      <c r="I4618" s="128" t="s">
        <v>11153</v>
      </c>
      <c r="J4618" s="124"/>
      <c r="K4618" s="124"/>
      <c r="L4618" s="124"/>
      <c r="M4618" s="124"/>
      <c r="N4618" s="213">
        <v>0</v>
      </c>
      <c r="O4618" s="213">
        <v>85</v>
      </c>
      <c r="P4618" s="124" t="s">
        <v>1315</v>
      </c>
    </row>
    <row r="4619" spans="1:16" ht="51">
      <c r="A4619" s="266">
        <v>46</v>
      </c>
      <c r="B4619" s="124"/>
      <c r="C4619" s="125" t="s">
        <v>698</v>
      </c>
      <c r="D4619" s="119">
        <v>43214</v>
      </c>
      <c r="E4619" s="120" t="s">
        <v>9320</v>
      </c>
      <c r="F4619" s="120" t="s">
        <v>3</v>
      </c>
      <c r="G4619" s="120">
        <v>1616698</v>
      </c>
      <c r="H4619" s="124"/>
      <c r="I4619" s="128" t="s">
        <v>11154</v>
      </c>
      <c r="J4619" s="124"/>
      <c r="K4619" s="124"/>
      <c r="L4619" s="124"/>
      <c r="M4619" s="124"/>
      <c r="N4619" s="213">
        <v>0</v>
      </c>
      <c r="O4619" s="213">
        <v>111.3</v>
      </c>
      <c r="P4619" s="124" t="s">
        <v>1315</v>
      </c>
    </row>
    <row r="4620" spans="1:16" ht="51">
      <c r="A4620" s="266">
        <v>70</v>
      </c>
      <c r="B4620" s="124"/>
      <c r="C4620" s="125" t="s">
        <v>705</v>
      </c>
      <c r="D4620" s="119">
        <v>43214</v>
      </c>
      <c r="E4620" s="120" t="s">
        <v>9321</v>
      </c>
      <c r="F4620" s="120" t="s">
        <v>3</v>
      </c>
      <c r="G4620" s="120">
        <v>1616700</v>
      </c>
      <c r="H4620" s="124"/>
      <c r="I4620" s="128" t="s">
        <v>11155</v>
      </c>
      <c r="J4620" s="124"/>
      <c r="K4620" s="124"/>
      <c r="L4620" s="124"/>
      <c r="M4620" s="124"/>
      <c r="N4620" s="213">
        <v>0</v>
      </c>
      <c r="O4620" s="213">
        <v>9.99</v>
      </c>
      <c r="P4620" s="124" t="s">
        <v>6020</v>
      </c>
    </row>
    <row r="4621" spans="1:16" ht="51">
      <c r="A4621" s="266">
        <v>16</v>
      </c>
      <c r="B4621" s="124"/>
      <c r="C4621" s="125" t="s">
        <v>692</v>
      </c>
      <c r="D4621" s="119">
        <v>43214</v>
      </c>
      <c r="E4621" s="120" t="s">
        <v>9322</v>
      </c>
      <c r="F4621" s="120" t="s">
        <v>3</v>
      </c>
      <c r="G4621" s="120">
        <v>1616716</v>
      </c>
      <c r="H4621" s="124"/>
      <c r="I4621" s="128" t="s">
        <v>11156</v>
      </c>
      <c r="J4621" s="124"/>
      <c r="K4621" s="124"/>
      <c r="L4621" s="124"/>
      <c r="M4621" s="124"/>
      <c r="N4621" s="213">
        <v>0</v>
      </c>
      <c r="O4621" s="213">
        <v>2793.28</v>
      </c>
      <c r="P4621" s="124" t="s">
        <v>1315</v>
      </c>
    </row>
    <row r="4622" spans="1:16" ht="51">
      <c r="A4622" s="266">
        <v>234</v>
      </c>
      <c r="B4622" s="124"/>
      <c r="C4622" s="125" t="s">
        <v>124</v>
      </c>
      <c r="D4622" s="119">
        <v>43214</v>
      </c>
      <c r="E4622" s="120" t="s">
        <v>9323</v>
      </c>
      <c r="F4622" s="120" t="s">
        <v>3</v>
      </c>
      <c r="G4622" s="120">
        <v>1616717</v>
      </c>
      <c r="H4622" s="124"/>
      <c r="I4622" s="128" t="s">
        <v>11157</v>
      </c>
      <c r="J4622" s="124"/>
      <c r="K4622" s="124"/>
      <c r="L4622" s="124"/>
      <c r="M4622" s="124"/>
      <c r="N4622" s="213">
        <v>0</v>
      </c>
      <c r="O4622" s="213">
        <v>12</v>
      </c>
      <c r="P4622" s="124" t="s">
        <v>1315</v>
      </c>
    </row>
    <row r="4623" spans="1:16" ht="51">
      <c r="A4623" s="266" t="s">
        <v>619</v>
      </c>
      <c r="B4623" s="124"/>
      <c r="C4623" s="125" t="s">
        <v>713</v>
      </c>
      <c r="D4623" s="119">
        <v>43206</v>
      </c>
      <c r="E4623" s="120" t="s">
        <v>9324</v>
      </c>
      <c r="F4623" s="120" t="s">
        <v>3</v>
      </c>
      <c r="G4623" s="120">
        <v>1614028</v>
      </c>
      <c r="H4623" s="124"/>
      <c r="I4623" s="128" t="s">
        <v>11158</v>
      </c>
      <c r="J4623" s="124"/>
      <c r="K4623" s="124"/>
      <c r="L4623" s="124"/>
      <c r="M4623" s="124"/>
      <c r="N4623" s="213">
        <v>0</v>
      </c>
      <c r="O4623" s="213">
        <v>590.4</v>
      </c>
      <c r="P4623" s="124" t="s">
        <v>1315</v>
      </c>
    </row>
    <row r="4624" spans="1:16" ht="51">
      <c r="A4624" s="266" t="s">
        <v>619</v>
      </c>
      <c r="B4624" s="124"/>
      <c r="C4624" s="125" t="s">
        <v>713</v>
      </c>
      <c r="D4624" s="119">
        <v>43195</v>
      </c>
      <c r="E4624" s="120" t="s">
        <v>9325</v>
      </c>
      <c r="F4624" s="120" t="s">
        <v>3</v>
      </c>
      <c r="G4624" s="120">
        <v>1611080</v>
      </c>
      <c r="H4624" s="124"/>
      <c r="I4624" s="128" t="s">
        <v>11159</v>
      </c>
      <c r="J4624" s="124"/>
      <c r="K4624" s="124"/>
      <c r="L4624" s="124"/>
      <c r="M4624" s="124"/>
      <c r="N4624" s="213">
        <v>0</v>
      </c>
      <c r="O4624" s="213">
        <v>1437.22</v>
      </c>
      <c r="P4624" s="124" t="s">
        <v>1315</v>
      </c>
    </row>
    <row r="4625" spans="1:16" ht="51">
      <c r="A4625" s="266" t="s">
        <v>619</v>
      </c>
      <c r="B4625" s="124"/>
      <c r="C4625" s="125" t="s">
        <v>713</v>
      </c>
      <c r="D4625" s="119">
        <v>43194</v>
      </c>
      <c r="E4625" s="120" t="s">
        <v>9326</v>
      </c>
      <c r="F4625" s="120" t="s">
        <v>3</v>
      </c>
      <c r="G4625" s="120">
        <v>1610782</v>
      </c>
      <c r="H4625" s="124"/>
      <c r="I4625" s="128" t="s">
        <v>11160</v>
      </c>
      <c r="J4625" s="124"/>
      <c r="K4625" s="124"/>
      <c r="L4625" s="124"/>
      <c r="M4625" s="124"/>
      <c r="N4625" s="213">
        <v>0</v>
      </c>
      <c r="O4625" s="213">
        <v>109</v>
      </c>
      <c r="P4625" s="124" t="s">
        <v>1315</v>
      </c>
    </row>
    <row r="4626" spans="1:16" ht="51">
      <c r="A4626" s="266" t="s">
        <v>619</v>
      </c>
      <c r="B4626" s="124"/>
      <c r="C4626" s="125" t="s">
        <v>713</v>
      </c>
      <c r="D4626" s="119">
        <v>43206</v>
      </c>
      <c r="E4626" s="120" t="s">
        <v>9327</v>
      </c>
      <c r="F4626" s="120" t="s">
        <v>3</v>
      </c>
      <c r="G4626" s="120">
        <v>1614226</v>
      </c>
      <c r="H4626" s="124"/>
      <c r="I4626" s="128" t="s">
        <v>11161</v>
      </c>
      <c r="J4626" s="124"/>
      <c r="K4626" s="124"/>
      <c r="L4626" s="124"/>
      <c r="M4626" s="124"/>
      <c r="N4626" s="213">
        <v>0</v>
      </c>
      <c r="O4626" s="213">
        <v>568</v>
      </c>
      <c r="P4626" s="124" t="s">
        <v>1315</v>
      </c>
    </row>
    <row r="4627" spans="1:16" ht="51">
      <c r="A4627" s="266" t="s">
        <v>619</v>
      </c>
      <c r="B4627" s="124"/>
      <c r="C4627" s="125" t="s">
        <v>713</v>
      </c>
      <c r="D4627" s="119">
        <v>43196</v>
      </c>
      <c r="E4627" s="120" t="s">
        <v>9328</v>
      </c>
      <c r="F4627" s="120" t="s">
        <v>3</v>
      </c>
      <c r="G4627" s="120">
        <v>1611645</v>
      </c>
      <c r="H4627" s="124"/>
      <c r="I4627" s="128" t="s">
        <v>11162</v>
      </c>
      <c r="J4627" s="124"/>
      <c r="K4627" s="124"/>
      <c r="L4627" s="124"/>
      <c r="M4627" s="124"/>
      <c r="N4627" s="213">
        <v>0</v>
      </c>
      <c r="O4627" s="213">
        <v>3681.45</v>
      </c>
      <c r="P4627" s="124" t="s">
        <v>1315</v>
      </c>
    </row>
    <row r="4628" spans="1:16" ht="51">
      <c r="A4628" s="266" t="s">
        <v>619</v>
      </c>
      <c r="B4628" s="124"/>
      <c r="C4628" s="125" t="s">
        <v>713</v>
      </c>
      <c r="D4628" s="119">
        <v>43199</v>
      </c>
      <c r="E4628" s="120" t="s">
        <v>9329</v>
      </c>
      <c r="F4628" s="120" t="s">
        <v>3</v>
      </c>
      <c r="G4628" s="120">
        <v>1612055</v>
      </c>
      <c r="H4628" s="124"/>
      <c r="I4628" s="128" t="s">
        <v>11163</v>
      </c>
      <c r="J4628" s="124"/>
      <c r="K4628" s="124"/>
      <c r="L4628" s="124"/>
      <c r="M4628" s="124"/>
      <c r="N4628" s="213">
        <v>0</v>
      </c>
      <c r="O4628" s="213">
        <v>15000</v>
      </c>
      <c r="P4628" s="124" t="s">
        <v>1315</v>
      </c>
    </row>
    <row r="4629" spans="1:16" ht="51">
      <c r="A4629" s="266" t="s">
        <v>619</v>
      </c>
      <c r="B4629" s="124"/>
      <c r="C4629" s="125" t="s">
        <v>713</v>
      </c>
      <c r="D4629" s="119">
        <v>43194</v>
      </c>
      <c r="E4629" s="120" t="s">
        <v>9330</v>
      </c>
      <c r="F4629" s="120" t="s">
        <v>3</v>
      </c>
      <c r="G4629" s="120">
        <v>1610620</v>
      </c>
      <c r="H4629" s="124"/>
      <c r="I4629" s="128" t="s">
        <v>11164</v>
      </c>
      <c r="J4629" s="124"/>
      <c r="K4629" s="124"/>
      <c r="L4629" s="124"/>
      <c r="M4629" s="124"/>
      <c r="N4629" s="213">
        <v>0</v>
      </c>
      <c r="O4629" s="213">
        <v>390</v>
      </c>
      <c r="P4629" s="124" t="s">
        <v>1315</v>
      </c>
    </row>
    <row r="4630" spans="1:16" ht="51">
      <c r="A4630" s="266" t="s">
        <v>619</v>
      </c>
      <c r="B4630" s="124"/>
      <c r="C4630" s="125" t="s">
        <v>713</v>
      </c>
      <c r="D4630" s="119">
        <v>43200</v>
      </c>
      <c r="E4630" s="120" t="s">
        <v>9331</v>
      </c>
      <c r="F4630" s="120" t="s">
        <v>3</v>
      </c>
      <c r="G4630" s="120">
        <v>1612303</v>
      </c>
      <c r="H4630" s="124"/>
      <c r="I4630" s="128" t="s">
        <v>11165</v>
      </c>
      <c r="J4630" s="124"/>
      <c r="K4630" s="124"/>
      <c r="L4630" s="124"/>
      <c r="M4630" s="124"/>
      <c r="N4630" s="213">
        <v>0</v>
      </c>
      <c r="O4630" s="213">
        <v>134</v>
      </c>
      <c r="P4630" s="124" t="s">
        <v>1315</v>
      </c>
    </row>
    <row r="4631" spans="1:16" ht="51">
      <c r="A4631" s="266" t="s">
        <v>619</v>
      </c>
      <c r="B4631" s="124"/>
      <c r="C4631" s="125" t="s">
        <v>713</v>
      </c>
      <c r="D4631" s="119">
        <v>43202</v>
      </c>
      <c r="E4631" s="120" t="s">
        <v>9332</v>
      </c>
      <c r="F4631" s="120" t="s">
        <v>3</v>
      </c>
      <c r="G4631" s="120">
        <v>1613143</v>
      </c>
      <c r="H4631" s="124"/>
      <c r="I4631" s="128" t="s">
        <v>11166</v>
      </c>
      <c r="J4631" s="124"/>
      <c r="K4631" s="124"/>
      <c r="L4631" s="124"/>
      <c r="M4631" s="124"/>
      <c r="N4631" s="213">
        <v>0</v>
      </c>
      <c r="O4631" s="213">
        <v>190</v>
      </c>
      <c r="P4631" s="124" t="s">
        <v>1315</v>
      </c>
    </row>
    <row r="4632" spans="1:16" ht="51">
      <c r="A4632" s="266" t="s">
        <v>619</v>
      </c>
      <c r="B4632" s="124"/>
      <c r="C4632" s="125" t="s">
        <v>713</v>
      </c>
      <c r="D4632" s="119">
        <v>43214</v>
      </c>
      <c r="E4632" s="120" t="s">
        <v>9333</v>
      </c>
      <c r="F4632" s="120" t="s">
        <v>3</v>
      </c>
      <c r="G4632" s="120">
        <v>1616723</v>
      </c>
      <c r="H4632" s="124"/>
      <c r="I4632" s="128" t="s">
        <v>11167</v>
      </c>
      <c r="J4632" s="124"/>
      <c r="K4632" s="124"/>
      <c r="L4632" s="124"/>
      <c r="M4632" s="124"/>
      <c r="N4632" s="213">
        <v>0</v>
      </c>
      <c r="O4632" s="213">
        <v>225.33</v>
      </c>
      <c r="P4632" s="124" t="s">
        <v>1315</v>
      </c>
    </row>
    <row r="4633" spans="1:16" ht="51">
      <c r="A4633" s="266" t="s">
        <v>619</v>
      </c>
      <c r="B4633" s="124"/>
      <c r="C4633" s="125" t="s">
        <v>713</v>
      </c>
      <c r="D4633" s="119">
        <v>43214</v>
      </c>
      <c r="E4633" s="120" t="s">
        <v>9334</v>
      </c>
      <c r="F4633" s="120" t="s">
        <v>3</v>
      </c>
      <c r="G4633" s="120">
        <v>1616725</v>
      </c>
      <c r="H4633" s="124"/>
      <c r="I4633" s="128" t="s">
        <v>11167</v>
      </c>
      <c r="J4633" s="124"/>
      <c r="K4633" s="124"/>
      <c r="L4633" s="124"/>
      <c r="M4633" s="124"/>
      <c r="N4633" s="213">
        <v>0</v>
      </c>
      <c r="O4633" s="213">
        <v>225.33</v>
      </c>
      <c r="P4633" s="124" t="s">
        <v>1315</v>
      </c>
    </row>
    <row r="4634" spans="1:16" ht="51">
      <c r="A4634" s="266" t="s">
        <v>619</v>
      </c>
      <c r="B4634" s="124"/>
      <c r="C4634" s="125" t="s">
        <v>713</v>
      </c>
      <c r="D4634" s="119">
        <v>43214</v>
      </c>
      <c r="E4634" s="120" t="s">
        <v>9335</v>
      </c>
      <c r="F4634" s="120" t="s">
        <v>3</v>
      </c>
      <c r="G4634" s="120">
        <v>1616728</v>
      </c>
      <c r="H4634" s="124"/>
      <c r="I4634" s="128" t="s">
        <v>11167</v>
      </c>
      <c r="J4634" s="124"/>
      <c r="K4634" s="124"/>
      <c r="L4634" s="124"/>
      <c r="M4634" s="124"/>
      <c r="N4634" s="213">
        <v>0</v>
      </c>
      <c r="O4634" s="213">
        <v>225.33</v>
      </c>
      <c r="P4634" s="124" t="s">
        <v>1315</v>
      </c>
    </row>
    <row r="4635" spans="1:16" ht="51">
      <c r="A4635" s="266">
        <v>86</v>
      </c>
      <c r="B4635" s="124"/>
      <c r="C4635" s="125" t="s">
        <v>710</v>
      </c>
      <c r="D4635" s="119">
        <v>43214</v>
      </c>
      <c r="E4635" s="120" t="s">
        <v>9336</v>
      </c>
      <c r="F4635" s="120" t="s">
        <v>3</v>
      </c>
      <c r="G4635" s="120">
        <v>1616750</v>
      </c>
      <c r="H4635" s="124"/>
      <c r="I4635" s="128" t="s">
        <v>11168</v>
      </c>
      <c r="J4635" s="124"/>
      <c r="K4635" s="124"/>
      <c r="L4635" s="124"/>
      <c r="M4635" s="124"/>
      <c r="N4635" s="213">
        <v>0</v>
      </c>
      <c r="O4635" s="213">
        <v>1200</v>
      </c>
      <c r="P4635" s="124" t="s">
        <v>1315</v>
      </c>
    </row>
    <row r="4636" spans="1:16" ht="51">
      <c r="A4636" s="266">
        <v>16</v>
      </c>
      <c r="B4636" s="124"/>
      <c r="C4636" s="125" t="s">
        <v>692</v>
      </c>
      <c r="D4636" s="119">
        <v>43214</v>
      </c>
      <c r="E4636" s="120" t="s">
        <v>9337</v>
      </c>
      <c r="F4636" s="120" t="s">
        <v>3</v>
      </c>
      <c r="G4636" s="120">
        <v>1616753</v>
      </c>
      <c r="H4636" s="124"/>
      <c r="I4636" s="128" t="s">
        <v>11169</v>
      </c>
      <c r="J4636" s="124"/>
      <c r="K4636" s="124"/>
      <c r="L4636" s="124"/>
      <c r="M4636" s="124"/>
      <c r="N4636" s="213">
        <v>0</v>
      </c>
      <c r="O4636" s="213">
        <v>3175</v>
      </c>
      <c r="P4636" s="124" t="s">
        <v>1315</v>
      </c>
    </row>
    <row r="4637" spans="1:16" ht="51">
      <c r="A4637" s="266">
        <v>572</v>
      </c>
      <c r="B4637" s="124"/>
      <c r="C4637" s="125" t="s">
        <v>848</v>
      </c>
      <c r="D4637" s="119">
        <v>43215</v>
      </c>
      <c r="E4637" s="120" t="s">
        <v>9338</v>
      </c>
      <c r="F4637" s="120" t="s">
        <v>3</v>
      </c>
      <c r="G4637" s="120">
        <v>1616900</v>
      </c>
      <c r="H4637" s="124"/>
      <c r="I4637" s="128" t="s">
        <v>11170</v>
      </c>
      <c r="J4637" s="124"/>
      <c r="K4637" s="124"/>
      <c r="L4637" s="124"/>
      <c r="M4637" s="124"/>
      <c r="N4637" s="213">
        <v>0</v>
      </c>
      <c r="O4637" s="213">
        <v>700</v>
      </c>
      <c r="P4637" s="124" t="s">
        <v>1315</v>
      </c>
    </row>
    <row r="4638" spans="1:16" ht="63.75">
      <c r="A4638" s="266">
        <v>41</v>
      </c>
      <c r="B4638" s="124"/>
      <c r="C4638" s="125" t="s">
        <v>697</v>
      </c>
      <c r="D4638" s="119">
        <v>43215</v>
      </c>
      <c r="E4638" s="120" t="s">
        <v>9339</v>
      </c>
      <c r="F4638" s="120" t="s">
        <v>3</v>
      </c>
      <c r="G4638" s="120">
        <v>1616915</v>
      </c>
      <c r="H4638" s="124"/>
      <c r="I4638" s="128" t="s">
        <v>11171</v>
      </c>
      <c r="J4638" s="124"/>
      <c r="K4638" s="124"/>
      <c r="L4638" s="124"/>
      <c r="M4638" s="124"/>
      <c r="N4638" s="213">
        <v>0</v>
      </c>
      <c r="O4638" s="213">
        <v>50000</v>
      </c>
      <c r="P4638" s="124" t="s">
        <v>1315</v>
      </c>
    </row>
    <row r="4639" spans="1:16" ht="51">
      <c r="A4639" s="266" t="s">
        <v>619</v>
      </c>
      <c r="B4639" s="124"/>
      <c r="C4639" s="125" t="s">
        <v>713</v>
      </c>
      <c r="D4639" s="119">
        <v>43214</v>
      </c>
      <c r="E4639" s="120" t="s">
        <v>9340</v>
      </c>
      <c r="F4639" s="120" t="s">
        <v>3</v>
      </c>
      <c r="G4639" s="120">
        <v>1616730</v>
      </c>
      <c r="H4639" s="124"/>
      <c r="I4639" s="128" t="s">
        <v>11167</v>
      </c>
      <c r="J4639" s="124"/>
      <c r="K4639" s="124"/>
      <c r="L4639" s="124"/>
      <c r="M4639" s="124"/>
      <c r="N4639" s="213">
        <v>0</v>
      </c>
      <c r="O4639" s="213">
        <v>225.33</v>
      </c>
      <c r="P4639" s="124" t="s">
        <v>1315</v>
      </c>
    </row>
    <row r="4640" spans="1:16" ht="51">
      <c r="A4640" s="266">
        <v>342</v>
      </c>
      <c r="B4640" s="124"/>
      <c r="C4640" s="125" t="s">
        <v>816</v>
      </c>
      <c r="D4640" s="119">
        <v>43215</v>
      </c>
      <c r="E4640" s="120" t="s">
        <v>9341</v>
      </c>
      <c r="F4640" s="120" t="s">
        <v>3</v>
      </c>
      <c r="G4640" s="120">
        <v>1616937</v>
      </c>
      <c r="H4640" s="124"/>
      <c r="I4640" s="128" t="s">
        <v>11172</v>
      </c>
      <c r="J4640" s="124"/>
      <c r="K4640" s="124"/>
      <c r="L4640" s="124"/>
      <c r="M4640" s="124"/>
      <c r="N4640" s="213">
        <v>0</v>
      </c>
      <c r="O4640" s="213">
        <v>362</v>
      </c>
      <c r="P4640" s="124" t="s">
        <v>1315</v>
      </c>
    </row>
    <row r="4641" spans="1:16" ht="51">
      <c r="A4641" s="266" t="s">
        <v>619</v>
      </c>
      <c r="B4641" s="124"/>
      <c r="C4641" s="125" t="s">
        <v>713</v>
      </c>
      <c r="D4641" s="119">
        <v>43214</v>
      </c>
      <c r="E4641" s="120" t="s">
        <v>9342</v>
      </c>
      <c r="F4641" s="120" t="s">
        <v>3</v>
      </c>
      <c r="G4641" s="120">
        <v>1616732</v>
      </c>
      <c r="H4641" s="124"/>
      <c r="I4641" s="128" t="s">
        <v>11167</v>
      </c>
      <c r="J4641" s="124"/>
      <c r="K4641" s="124"/>
      <c r="L4641" s="124"/>
      <c r="M4641" s="124"/>
      <c r="N4641" s="213">
        <v>0</v>
      </c>
      <c r="O4641" s="213">
        <v>225.33</v>
      </c>
      <c r="P4641" s="124" t="s">
        <v>1315</v>
      </c>
    </row>
    <row r="4642" spans="1:16" ht="51">
      <c r="A4642" s="266">
        <v>578</v>
      </c>
      <c r="B4642" s="124"/>
      <c r="C4642" s="125" t="s">
        <v>853</v>
      </c>
      <c r="D4642" s="119">
        <v>43215</v>
      </c>
      <c r="E4642" s="120" t="s">
        <v>9343</v>
      </c>
      <c r="F4642" s="120" t="s">
        <v>3</v>
      </c>
      <c r="G4642" s="120">
        <v>1617018</v>
      </c>
      <c r="H4642" s="124"/>
      <c r="I4642" s="128" t="s">
        <v>11173</v>
      </c>
      <c r="J4642" s="124"/>
      <c r="K4642" s="124"/>
      <c r="L4642" s="124"/>
      <c r="M4642" s="124"/>
      <c r="N4642" s="213">
        <v>0</v>
      </c>
      <c r="O4642" s="213">
        <v>125212</v>
      </c>
      <c r="P4642" s="124" t="s">
        <v>1315</v>
      </c>
    </row>
    <row r="4643" spans="1:16" ht="63.75">
      <c r="A4643" s="266">
        <v>597</v>
      </c>
      <c r="B4643" s="124"/>
      <c r="C4643" s="125" t="s">
        <v>5055</v>
      </c>
      <c r="D4643" s="119">
        <v>43215</v>
      </c>
      <c r="E4643" s="120" t="s">
        <v>9344</v>
      </c>
      <c r="F4643" s="120" t="s">
        <v>3</v>
      </c>
      <c r="G4643" s="120">
        <v>1616897</v>
      </c>
      <c r="H4643" s="124"/>
      <c r="I4643" s="128" t="s">
        <v>11174</v>
      </c>
      <c r="J4643" s="124"/>
      <c r="K4643" s="124"/>
      <c r="L4643" s="124"/>
      <c r="M4643" s="124"/>
      <c r="N4643" s="213">
        <v>0</v>
      </c>
      <c r="O4643" s="213">
        <v>30</v>
      </c>
      <c r="P4643" s="124" t="s">
        <v>1315</v>
      </c>
    </row>
    <row r="4644" spans="1:16" ht="38.25">
      <c r="A4644" s="266">
        <v>526</v>
      </c>
      <c r="B4644" s="124"/>
      <c r="C4644" s="125" t="s">
        <v>846</v>
      </c>
      <c r="D4644" s="119">
        <v>43215</v>
      </c>
      <c r="E4644" s="120" t="s">
        <v>9345</v>
      </c>
      <c r="F4644" s="120" t="s">
        <v>3</v>
      </c>
      <c r="G4644" s="120">
        <v>1616901</v>
      </c>
      <c r="H4644" s="124"/>
      <c r="I4644" s="128" t="s">
        <v>5905</v>
      </c>
      <c r="J4644" s="124"/>
      <c r="K4644" s="124"/>
      <c r="L4644" s="124"/>
      <c r="M4644" s="124"/>
      <c r="N4644" s="213">
        <v>0</v>
      </c>
      <c r="O4644" s="213">
        <v>20</v>
      </c>
      <c r="P4644" s="124" t="s">
        <v>1315</v>
      </c>
    </row>
    <row r="4645" spans="1:16" ht="38.25">
      <c r="A4645" s="266">
        <v>291</v>
      </c>
      <c r="B4645" s="124"/>
      <c r="C4645" s="125" t="s">
        <v>794</v>
      </c>
      <c r="D4645" s="119">
        <v>43215</v>
      </c>
      <c r="E4645" s="120" t="s">
        <v>9346</v>
      </c>
      <c r="F4645" s="120" t="s">
        <v>3</v>
      </c>
      <c r="G4645" s="120">
        <v>1616902</v>
      </c>
      <c r="H4645" s="124"/>
      <c r="I4645" s="128" t="s">
        <v>11175</v>
      </c>
      <c r="J4645" s="124"/>
      <c r="K4645" s="124"/>
      <c r="L4645" s="124"/>
      <c r="M4645" s="124"/>
      <c r="N4645" s="213">
        <v>0</v>
      </c>
      <c r="O4645" s="213">
        <v>7</v>
      </c>
      <c r="P4645" s="124" t="s">
        <v>1315</v>
      </c>
    </row>
    <row r="4646" spans="1:16" ht="51">
      <c r="A4646" s="266" t="s">
        <v>619</v>
      </c>
      <c r="B4646" s="124"/>
      <c r="C4646" s="125" t="s">
        <v>713</v>
      </c>
      <c r="D4646" s="119">
        <v>43214</v>
      </c>
      <c r="E4646" s="120" t="s">
        <v>9347</v>
      </c>
      <c r="F4646" s="120" t="s">
        <v>3</v>
      </c>
      <c r="G4646" s="120">
        <v>1616734</v>
      </c>
      <c r="H4646" s="124"/>
      <c r="I4646" s="128" t="s">
        <v>11167</v>
      </c>
      <c r="J4646" s="124"/>
      <c r="K4646" s="124"/>
      <c r="L4646" s="124"/>
      <c r="M4646" s="124"/>
      <c r="N4646" s="213">
        <v>0</v>
      </c>
      <c r="O4646" s="213">
        <v>225.33</v>
      </c>
      <c r="P4646" s="124" t="s">
        <v>1315</v>
      </c>
    </row>
    <row r="4647" spans="1:16" ht="51">
      <c r="A4647" s="266" t="s">
        <v>619</v>
      </c>
      <c r="B4647" s="124"/>
      <c r="C4647" s="125" t="s">
        <v>713</v>
      </c>
      <c r="D4647" s="119">
        <v>43214</v>
      </c>
      <c r="E4647" s="120" t="s">
        <v>9348</v>
      </c>
      <c r="F4647" s="120" t="s">
        <v>3</v>
      </c>
      <c r="G4647" s="120">
        <v>1616543</v>
      </c>
      <c r="H4647" s="124"/>
      <c r="I4647" s="128" t="s">
        <v>11176</v>
      </c>
      <c r="J4647" s="124"/>
      <c r="K4647" s="124"/>
      <c r="L4647" s="124"/>
      <c r="M4647" s="124"/>
      <c r="N4647" s="213">
        <v>0</v>
      </c>
      <c r="O4647" s="213">
        <v>2231.52</v>
      </c>
      <c r="P4647" s="124" t="s">
        <v>1315</v>
      </c>
    </row>
    <row r="4648" spans="1:16" ht="51">
      <c r="A4648" s="266" t="s">
        <v>619</v>
      </c>
      <c r="B4648" s="124"/>
      <c r="C4648" s="125" t="s">
        <v>713</v>
      </c>
      <c r="D4648" s="119">
        <v>43196</v>
      </c>
      <c r="E4648" s="120" t="s">
        <v>9349</v>
      </c>
      <c r="F4648" s="120" t="s">
        <v>3</v>
      </c>
      <c r="G4648" s="120">
        <v>1611461</v>
      </c>
      <c r="H4648" s="124"/>
      <c r="I4648" s="128" t="s">
        <v>11177</v>
      </c>
      <c r="J4648" s="124"/>
      <c r="K4648" s="124"/>
      <c r="L4648" s="124"/>
      <c r="M4648" s="124"/>
      <c r="N4648" s="213">
        <v>0</v>
      </c>
      <c r="O4648" s="213">
        <v>7505.39</v>
      </c>
      <c r="P4648" s="124" t="s">
        <v>1315</v>
      </c>
    </row>
    <row r="4649" spans="1:16" ht="51">
      <c r="A4649" s="266" t="s">
        <v>619</v>
      </c>
      <c r="B4649" s="124"/>
      <c r="C4649" s="125" t="s">
        <v>713</v>
      </c>
      <c r="D4649" s="119">
        <v>43193</v>
      </c>
      <c r="E4649" s="120" t="s">
        <v>9350</v>
      </c>
      <c r="F4649" s="120" t="s">
        <v>3</v>
      </c>
      <c r="G4649" s="120">
        <v>1610328</v>
      </c>
      <c r="H4649" s="124"/>
      <c r="I4649" s="128" t="s">
        <v>11178</v>
      </c>
      <c r="J4649" s="124"/>
      <c r="K4649" s="124"/>
      <c r="L4649" s="124"/>
      <c r="M4649" s="124"/>
      <c r="N4649" s="213">
        <v>0</v>
      </c>
      <c r="O4649" s="213">
        <v>1645.2</v>
      </c>
      <c r="P4649" s="124" t="s">
        <v>1315</v>
      </c>
    </row>
    <row r="4650" spans="1:16" ht="51">
      <c r="A4650" s="266">
        <v>670</v>
      </c>
      <c r="B4650" s="124"/>
      <c r="C4650" s="125" t="s">
        <v>235</v>
      </c>
      <c r="D4650" s="119">
        <v>43215</v>
      </c>
      <c r="E4650" s="120" t="s">
        <v>9351</v>
      </c>
      <c r="F4650" s="120" t="s">
        <v>3</v>
      </c>
      <c r="G4650" s="120">
        <v>1617042</v>
      </c>
      <c r="H4650" s="124"/>
      <c r="I4650" s="128" t="s">
        <v>11179</v>
      </c>
      <c r="J4650" s="124"/>
      <c r="K4650" s="124"/>
      <c r="L4650" s="124"/>
      <c r="M4650" s="124"/>
      <c r="N4650" s="213">
        <v>0</v>
      </c>
      <c r="O4650" s="213">
        <v>371</v>
      </c>
      <c r="P4650" s="124" t="s">
        <v>1315</v>
      </c>
    </row>
    <row r="4651" spans="1:16" ht="38.25">
      <c r="A4651" s="266">
        <v>46</v>
      </c>
      <c r="B4651" s="124"/>
      <c r="C4651" s="125" t="s">
        <v>698</v>
      </c>
      <c r="D4651" s="119">
        <v>43201</v>
      </c>
      <c r="E4651" s="120" t="s">
        <v>9352</v>
      </c>
      <c r="F4651" s="120" t="s">
        <v>3</v>
      </c>
      <c r="G4651" s="120">
        <v>1612871</v>
      </c>
      <c r="H4651" s="124"/>
      <c r="I4651" s="128" t="s">
        <v>11180</v>
      </c>
      <c r="J4651" s="124"/>
      <c r="K4651" s="124"/>
      <c r="L4651" s="124"/>
      <c r="M4651" s="124"/>
      <c r="N4651" s="213">
        <v>0</v>
      </c>
      <c r="O4651" s="213">
        <v>832</v>
      </c>
      <c r="P4651" s="124" t="s">
        <v>1315</v>
      </c>
    </row>
    <row r="4652" spans="1:16" ht="63.75">
      <c r="A4652" s="266">
        <v>46</v>
      </c>
      <c r="B4652" s="124"/>
      <c r="C4652" s="125" t="s">
        <v>698</v>
      </c>
      <c r="D4652" s="119">
        <v>43215</v>
      </c>
      <c r="E4652" s="120" t="s">
        <v>9353</v>
      </c>
      <c r="F4652" s="120" t="s">
        <v>3</v>
      </c>
      <c r="G4652" s="120">
        <v>1617065</v>
      </c>
      <c r="H4652" s="124"/>
      <c r="I4652" s="128" t="s">
        <v>11181</v>
      </c>
      <c r="J4652" s="124"/>
      <c r="K4652" s="124"/>
      <c r="L4652" s="124"/>
      <c r="M4652" s="124"/>
      <c r="N4652" s="213">
        <v>0</v>
      </c>
      <c r="O4652" s="213">
        <v>18928</v>
      </c>
      <c r="P4652" s="124" t="s">
        <v>1315</v>
      </c>
    </row>
    <row r="4653" spans="1:16" ht="51">
      <c r="A4653" s="266" t="s">
        <v>619</v>
      </c>
      <c r="B4653" s="124"/>
      <c r="C4653" s="125" t="s">
        <v>713</v>
      </c>
      <c r="D4653" s="119">
        <v>43196</v>
      </c>
      <c r="E4653" s="120" t="s">
        <v>9354</v>
      </c>
      <c r="F4653" s="120" t="s">
        <v>3</v>
      </c>
      <c r="G4653" s="120">
        <v>1611534</v>
      </c>
      <c r="H4653" s="124"/>
      <c r="I4653" s="128" t="s">
        <v>11182</v>
      </c>
      <c r="J4653" s="124"/>
      <c r="K4653" s="124"/>
      <c r="L4653" s="124"/>
      <c r="M4653" s="124"/>
      <c r="N4653" s="213">
        <v>0</v>
      </c>
      <c r="O4653" s="213">
        <v>157.86000000000001</v>
      </c>
      <c r="P4653" s="124" t="s">
        <v>1315</v>
      </c>
    </row>
    <row r="4654" spans="1:16" ht="51">
      <c r="A4654" s="266" t="s">
        <v>619</v>
      </c>
      <c r="B4654" s="124"/>
      <c r="C4654" s="125" t="s">
        <v>713</v>
      </c>
      <c r="D4654" s="119">
        <v>43203</v>
      </c>
      <c r="E4654" s="120" t="s">
        <v>9355</v>
      </c>
      <c r="F4654" s="120" t="s">
        <v>3</v>
      </c>
      <c r="G4654" s="120">
        <v>1613710</v>
      </c>
      <c r="H4654" s="124"/>
      <c r="I4654" s="128" t="s">
        <v>11183</v>
      </c>
      <c r="J4654" s="124"/>
      <c r="K4654" s="124"/>
      <c r="L4654" s="124"/>
      <c r="M4654" s="124"/>
      <c r="N4654" s="213">
        <v>0</v>
      </c>
      <c r="O4654" s="213">
        <v>185.5</v>
      </c>
      <c r="P4654" s="124" t="s">
        <v>1315</v>
      </c>
    </row>
    <row r="4655" spans="1:16" ht="51">
      <c r="A4655" s="266">
        <v>212</v>
      </c>
      <c r="B4655" s="124"/>
      <c r="C4655" s="125" t="s">
        <v>761</v>
      </c>
      <c r="D4655" s="119">
        <v>43215</v>
      </c>
      <c r="E4655" s="120" t="s">
        <v>9356</v>
      </c>
      <c r="F4655" s="120" t="s">
        <v>3</v>
      </c>
      <c r="G4655" s="120">
        <v>1617069</v>
      </c>
      <c r="H4655" s="124"/>
      <c r="I4655" s="128" t="s">
        <v>11184</v>
      </c>
      <c r="J4655" s="124"/>
      <c r="K4655" s="124"/>
      <c r="L4655" s="124"/>
      <c r="M4655" s="124"/>
      <c r="N4655" s="213">
        <v>0</v>
      </c>
      <c r="O4655" s="213">
        <v>417</v>
      </c>
      <c r="P4655" s="124" t="s">
        <v>1315</v>
      </c>
    </row>
    <row r="4656" spans="1:16" ht="51">
      <c r="A4656" s="266">
        <v>212</v>
      </c>
      <c r="B4656" s="124"/>
      <c r="C4656" s="125" t="s">
        <v>761</v>
      </c>
      <c r="D4656" s="119">
        <v>43215</v>
      </c>
      <c r="E4656" s="120" t="s">
        <v>9357</v>
      </c>
      <c r="F4656" s="120" t="s">
        <v>3</v>
      </c>
      <c r="G4656" s="120">
        <v>1617070</v>
      </c>
      <c r="H4656" s="124"/>
      <c r="I4656" s="128" t="s">
        <v>11185</v>
      </c>
      <c r="J4656" s="124"/>
      <c r="K4656" s="124"/>
      <c r="L4656" s="124"/>
      <c r="M4656" s="124"/>
      <c r="N4656" s="213">
        <v>0</v>
      </c>
      <c r="O4656" s="213">
        <v>290</v>
      </c>
      <c r="P4656" s="124" t="s">
        <v>1315</v>
      </c>
    </row>
    <row r="4657" spans="1:16" ht="51">
      <c r="A4657" s="266">
        <v>86</v>
      </c>
      <c r="B4657" s="124"/>
      <c r="C4657" s="125" t="s">
        <v>710</v>
      </c>
      <c r="D4657" s="119">
        <v>43215</v>
      </c>
      <c r="E4657" s="120" t="s">
        <v>9358</v>
      </c>
      <c r="F4657" s="120" t="s">
        <v>3</v>
      </c>
      <c r="G4657" s="120">
        <v>1617084</v>
      </c>
      <c r="H4657" s="124"/>
      <c r="I4657" s="128" t="s">
        <v>11186</v>
      </c>
      <c r="J4657" s="124"/>
      <c r="K4657" s="124"/>
      <c r="L4657" s="124"/>
      <c r="M4657" s="124"/>
      <c r="N4657" s="213">
        <v>0</v>
      </c>
      <c r="O4657" s="213">
        <v>1209</v>
      </c>
      <c r="P4657" s="124" t="s">
        <v>1315</v>
      </c>
    </row>
    <row r="4658" spans="1:16" ht="38.25">
      <c r="A4658" s="266">
        <v>586</v>
      </c>
      <c r="B4658" s="124"/>
      <c r="C4658" s="125" t="s">
        <v>222</v>
      </c>
      <c r="D4658" s="119">
        <v>43215</v>
      </c>
      <c r="E4658" s="120" t="s">
        <v>9359</v>
      </c>
      <c r="F4658" s="120" t="s">
        <v>3</v>
      </c>
      <c r="G4658" s="120">
        <v>1617089</v>
      </c>
      <c r="H4658" s="124"/>
      <c r="I4658" s="128" t="s">
        <v>11187</v>
      </c>
      <c r="J4658" s="124"/>
      <c r="K4658" s="124"/>
      <c r="L4658" s="124"/>
      <c r="M4658" s="124"/>
      <c r="N4658" s="213">
        <v>0</v>
      </c>
      <c r="O4658" s="213">
        <v>85.8</v>
      </c>
      <c r="P4658" s="124" t="s">
        <v>1315</v>
      </c>
    </row>
    <row r="4659" spans="1:16" ht="51">
      <c r="A4659" s="266" t="s">
        <v>619</v>
      </c>
      <c r="B4659" s="124"/>
      <c r="C4659" s="125" t="s">
        <v>713</v>
      </c>
      <c r="D4659" s="119">
        <v>43209</v>
      </c>
      <c r="E4659" s="120" t="s">
        <v>9360</v>
      </c>
      <c r="F4659" s="120" t="s">
        <v>3</v>
      </c>
      <c r="G4659" s="120">
        <v>1615365</v>
      </c>
      <c r="H4659" s="124"/>
      <c r="I4659" s="128" t="s">
        <v>11188</v>
      </c>
      <c r="J4659" s="124"/>
      <c r="K4659" s="124"/>
      <c r="L4659" s="124"/>
      <c r="M4659" s="124"/>
      <c r="N4659" s="213">
        <v>0</v>
      </c>
      <c r="O4659" s="213">
        <v>140</v>
      </c>
      <c r="P4659" s="124" t="s">
        <v>1315</v>
      </c>
    </row>
    <row r="4660" spans="1:16" ht="51">
      <c r="A4660" s="266">
        <v>20</v>
      </c>
      <c r="B4660" s="124"/>
      <c r="C4660" s="125" t="s">
        <v>693</v>
      </c>
      <c r="D4660" s="119">
        <v>43214</v>
      </c>
      <c r="E4660" s="120" t="s">
        <v>9361</v>
      </c>
      <c r="F4660" s="120" t="s">
        <v>3</v>
      </c>
      <c r="G4660" s="120">
        <v>1616686</v>
      </c>
      <c r="H4660" s="124"/>
      <c r="I4660" s="128" t="s">
        <v>11189</v>
      </c>
      <c r="J4660" s="124"/>
      <c r="K4660" s="124"/>
      <c r="L4660" s="124"/>
      <c r="M4660" s="124"/>
      <c r="N4660" s="213">
        <v>0</v>
      </c>
      <c r="O4660" s="213">
        <v>270.33</v>
      </c>
      <c r="P4660" s="124" t="s">
        <v>1315</v>
      </c>
    </row>
    <row r="4661" spans="1:16" ht="51">
      <c r="A4661" s="266">
        <v>78</v>
      </c>
      <c r="B4661" s="124"/>
      <c r="C4661" s="125" t="s">
        <v>1342</v>
      </c>
      <c r="D4661" s="119">
        <v>43215</v>
      </c>
      <c r="E4661" s="120" t="s">
        <v>9362</v>
      </c>
      <c r="F4661" s="120" t="s">
        <v>3</v>
      </c>
      <c r="G4661" s="120">
        <v>1617122</v>
      </c>
      <c r="H4661" s="124"/>
      <c r="I4661" s="128" t="s">
        <v>11190</v>
      </c>
      <c r="J4661" s="124"/>
      <c r="K4661" s="124"/>
      <c r="L4661" s="124"/>
      <c r="M4661" s="124"/>
      <c r="N4661" s="213">
        <v>0</v>
      </c>
      <c r="O4661" s="213">
        <v>171</v>
      </c>
      <c r="P4661" s="124" t="s">
        <v>1315</v>
      </c>
    </row>
    <row r="4662" spans="1:16" ht="63.75">
      <c r="A4662" s="266">
        <v>15</v>
      </c>
      <c r="B4662" s="124"/>
      <c r="C4662" s="125" t="s">
        <v>691</v>
      </c>
      <c r="D4662" s="119">
        <v>43215</v>
      </c>
      <c r="E4662" s="120" t="s">
        <v>9363</v>
      </c>
      <c r="F4662" s="120" t="s">
        <v>3</v>
      </c>
      <c r="G4662" s="120">
        <v>1617132</v>
      </c>
      <c r="H4662" s="124"/>
      <c r="I4662" s="128" t="s">
        <v>11191</v>
      </c>
      <c r="J4662" s="124"/>
      <c r="K4662" s="124"/>
      <c r="L4662" s="124"/>
      <c r="M4662" s="124"/>
      <c r="N4662" s="213">
        <v>0</v>
      </c>
      <c r="O4662" s="213">
        <v>3164.91</v>
      </c>
      <c r="P4662" s="124" t="s">
        <v>1315</v>
      </c>
    </row>
    <row r="4663" spans="1:16" ht="63.75">
      <c r="A4663" s="266" t="s">
        <v>619</v>
      </c>
      <c r="B4663" s="124"/>
      <c r="C4663" s="125" t="s">
        <v>713</v>
      </c>
      <c r="D4663" s="119">
        <v>43196</v>
      </c>
      <c r="E4663" s="120" t="s">
        <v>9364</v>
      </c>
      <c r="F4663" s="120" t="s">
        <v>3</v>
      </c>
      <c r="G4663" s="120">
        <v>1611451</v>
      </c>
      <c r="H4663" s="124"/>
      <c r="I4663" s="128" t="s">
        <v>11192</v>
      </c>
      <c r="J4663" s="124"/>
      <c r="K4663" s="124"/>
      <c r="L4663" s="124"/>
      <c r="M4663" s="124"/>
      <c r="N4663" s="213">
        <v>0</v>
      </c>
      <c r="O4663" s="213">
        <v>897.5</v>
      </c>
      <c r="P4663" s="124" t="s">
        <v>1315</v>
      </c>
    </row>
    <row r="4664" spans="1:16" ht="51">
      <c r="A4664" s="266" t="s">
        <v>619</v>
      </c>
      <c r="B4664" s="124"/>
      <c r="C4664" s="125" t="s">
        <v>713</v>
      </c>
      <c r="D4664" s="119">
        <v>43196</v>
      </c>
      <c r="E4664" s="120" t="s">
        <v>9365</v>
      </c>
      <c r="F4664" s="120" t="s">
        <v>3</v>
      </c>
      <c r="G4664" s="120">
        <v>1611533</v>
      </c>
      <c r="H4664" s="124"/>
      <c r="I4664" s="128" t="s">
        <v>11193</v>
      </c>
      <c r="J4664" s="124"/>
      <c r="K4664" s="124"/>
      <c r="L4664" s="124"/>
      <c r="M4664" s="124"/>
      <c r="N4664" s="213">
        <v>0</v>
      </c>
      <c r="O4664" s="213">
        <v>2796.33</v>
      </c>
      <c r="P4664" s="124" t="s">
        <v>1315</v>
      </c>
    </row>
    <row r="4665" spans="1:16" ht="63.75">
      <c r="A4665" s="266" t="s">
        <v>619</v>
      </c>
      <c r="B4665" s="124"/>
      <c r="C4665" s="125" t="s">
        <v>713</v>
      </c>
      <c r="D4665" s="119">
        <v>43196</v>
      </c>
      <c r="E4665" s="120" t="s">
        <v>9366</v>
      </c>
      <c r="F4665" s="120" t="s">
        <v>3</v>
      </c>
      <c r="G4665" s="120">
        <v>1611460</v>
      </c>
      <c r="H4665" s="124"/>
      <c r="I4665" s="128" t="s">
        <v>11194</v>
      </c>
      <c r="J4665" s="124"/>
      <c r="K4665" s="124"/>
      <c r="L4665" s="124"/>
      <c r="M4665" s="124"/>
      <c r="N4665" s="213">
        <v>0</v>
      </c>
      <c r="O4665" s="213">
        <v>142.46</v>
      </c>
      <c r="P4665" s="124" t="s">
        <v>1315</v>
      </c>
    </row>
    <row r="4666" spans="1:16" ht="63.75">
      <c r="A4666" s="266">
        <v>526</v>
      </c>
      <c r="B4666" s="124"/>
      <c r="C4666" s="125" t="s">
        <v>846</v>
      </c>
      <c r="D4666" s="119">
        <v>43216</v>
      </c>
      <c r="E4666" s="120" t="s">
        <v>9367</v>
      </c>
      <c r="F4666" s="120" t="s">
        <v>3</v>
      </c>
      <c r="G4666" s="120">
        <v>1617365</v>
      </c>
      <c r="H4666" s="124"/>
      <c r="I4666" s="128" t="s">
        <v>11195</v>
      </c>
      <c r="J4666" s="124"/>
      <c r="K4666" s="124"/>
      <c r="L4666" s="124"/>
      <c r="M4666" s="124"/>
      <c r="N4666" s="213">
        <v>0</v>
      </c>
      <c r="O4666" s="213">
        <v>495.94</v>
      </c>
      <c r="P4666" s="124" t="s">
        <v>6020</v>
      </c>
    </row>
    <row r="4667" spans="1:16" ht="63.75">
      <c r="A4667" s="266">
        <v>291</v>
      </c>
      <c r="B4667" s="124"/>
      <c r="C4667" s="125" t="s">
        <v>794</v>
      </c>
      <c r="D4667" s="119">
        <v>43216</v>
      </c>
      <c r="E4667" s="120" t="s">
        <v>9368</v>
      </c>
      <c r="F4667" s="120" t="s">
        <v>3</v>
      </c>
      <c r="G4667" s="120">
        <v>1617370</v>
      </c>
      <c r="H4667" s="124"/>
      <c r="I4667" s="128" t="s">
        <v>11196</v>
      </c>
      <c r="J4667" s="124"/>
      <c r="K4667" s="124"/>
      <c r="L4667" s="124"/>
      <c r="M4667" s="124"/>
      <c r="N4667" s="213">
        <v>0</v>
      </c>
      <c r="O4667" s="213">
        <v>463052.28</v>
      </c>
      <c r="P4667" s="124" t="s">
        <v>1315</v>
      </c>
    </row>
    <row r="4668" spans="1:16" ht="51">
      <c r="A4668" s="266">
        <v>292</v>
      </c>
      <c r="B4668" s="124"/>
      <c r="C4668" s="125" t="s">
        <v>152</v>
      </c>
      <c r="D4668" s="119">
        <v>43214</v>
      </c>
      <c r="E4668" s="120" t="s">
        <v>9369</v>
      </c>
      <c r="F4668" s="120" t="s">
        <v>3</v>
      </c>
      <c r="G4668" s="120">
        <v>1616578</v>
      </c>
      <c r="H4668" s="124"/>
      <c r="I4668" s="128" t="s">
        <v>11197</v>
      </c>
      <c r="J4668" s="124"/>
      <c r="K4668" s="124"/>
      <c r="L4668" s="124"/>
      <c r="M4668" s="124"/>
      <c r="N4668" s="213">
        <v>0</v>
      </c>
      <c r="O4668" s="213">
        <v>2878.15</v>
      </c>
      <c r="P4668" s="124" t="s">
        <v>1315</v>
      </c>
    </row>
    <row r="4669" spans="1:16" ht="51">
      <c r="A4669" s="266" t="s">
        <v>619</v>
      </c>
      <c r="B4669" s="124"/>
      <c r="C4669" s="125" t="s">
        <v>713</v>
      </c>
      <c r="D4669" s="119">
        <v>43200</v>
      </c>
      <c r="E4669" s="120" t="s">
        <v>9370</v>
      </c>
      <c r="F4669" s="120" t="s">
        <v>3</v>
      </c>
      <c r="G4669" s="120">
        <v>1612384</v>
      </c>
      <c r="H4669" s="124"/>
      <c r="I4669" s="128" t="s">
        <v>11198</v>
      </c>
      <c r="J4669" s="124"/>
      <c r="K4669" s="124"/>
      <c r="L4669" s="124"/>
      <c r="M4669" s="124"/>
      <c r="N4669" s="213">
        <v>0</v>
      </c>
      <c r="O4669" s="213">
        <v>10000</v>
      </c>
      <c r="P4669" s="124" t="s">
        <v>1315</v>
      </c>
    </row>
    <row r="4670" spans="1:16" ht="51">
      <c r="A4670" s="266" t="s">
        <v>619</v>
      </c>
      <c r="B4670" s="124"/>
      <c r="C4670" s="125" t="s">
        <v>713</v>
      </c>
      <c r="D4670" s="119">
        <v>43192</v>
      </c>
      <c r="E4670" s="120" t="s">
        <v>9371</v>
      </c>
      <c r="F4670" s="120" t="s">
        <v>3</v>
      </c>
      <c r="G4670" s="120">
        <v>1610013</v>
      </c>
      <c r="H4670" s="124"/>
      <c r="I4670" s="128" t="s">
        <v>11199</v>
      </c>
      <c r="J4670" s="124"/>
      <c r="K4670" s="124"/>
      <c r="L4670" s="124"/>
      <c r="M4670" s="124"/>
      <c r="N4670" s="213">
        <v>0</v>
      </c>
      <c r="O4670" s="213">
        <v>971</v>
      </c>
      <c r="P4670" s="124" t="s">
        <v>1315</v>
      </c>
    </row>
    <row r="4671" spans="1:16" ht="51">
      <c r="A4671" s="266" t="s">
        <v>619</v>
      </c>
      <c r="B4671" s="124"/>
      <c r="C4671" s="125" t="s">
        <v>713</v>
      </c>
      <c r="D4671" s="119">
        <v>43217</v>
      </c>
      <c r="E4671" s="120" t="s">
        <v>9372</v>
      </c>
      <c r="F4671" s="120" t="s">
        <v>3</v>
      </c>
      <c r="G4671" s="120">
        <v>1617849</v>
      </c>
      <c r="H4671" s="124"/>
      <c r="I4671" s="128" t="s">
        <v>11200</v>
      </c>
      <c r="J4671" s="124"/>
      <c r="K4671" s="124"/>
      <c r="L4671" s="124"/>
      <c r="M4671" s="124"/>
      <c r="N4671" s="213">
        <v>0</v>
      </c>
      <c r="O4671" s="213">
        <v>3366.83</v>
      </c>
      <c r="P4671" s="124" t="s">
        <v>1315</v>
      </c>
    </row>
    <row r="4672" spans="1:16" ht="51">
      <c r="A4672" s="266" t="s">
        <v>619</v>
      </c>
      <c r="B4672" s="124"/>
      <c r="C4672" s="125" t="s">
        <v>713</v>
      </c>
      <c r="D4672" s="119">
        <v>43196</v>
      </c>
      <c r="E4672" s="120" t="s">
        <v>9373</v>
      </c>
      <c r="F4672" s="120" t="s">
        <v>3</v>
      </c>
      <c r="G4672" s="120">
        <v>1611512</v>
      </c>
      <c r="H4672" s="124"/>
      <c r="I4672" s="128" t="s">
        <v>11201</v>
      </c>
      <c r="J4672" s="124"/>
      <c r="K4672" s="124"/>
      <c r="L4672" s="124"/>
      <c r="M4672" s="124"/>
      <c r="N4672" s="213">
        <v>0</v>
      </c>
      <c r="O4672" s="213">
        <v>0.5</v>
      </c>
      <c r="P4672" s="124" t="s">
        <v>6020</v>
      </c>
    </row>
    <row r="4673" spans="1:16" ht="38.25">
      <c r="A4673" s="266">
        <v>20</v>
      </c>
      <c r="B4673" s="124"/>
      <c r="C4673" s="125" t="s">
        <v>693</v>
      </c>
      <c r="D4673" s="119">
        <v>43216</v>
      </c>
      <c r="E4673" s="120" t="s">
        <v>9374</v>
      </c>
      <c r="F4673" s="120" t="s">
        <v>3</v>
      </c>
      <c r="G4673" s="120">
        <v>1617329</v>
      </c>
      <c r="H4673" s="124"/>
      <c r="I4673" s="128" t="s">
        <v>11202</v>
      </c>
      <c r="J4673" s="124"/>
      <c r="K4673" s="124"/>
      <c r="L4673" s="124"/>
      <c r="M4673" s="124"/>
      <c r="N4673" s="213">
        <v>0</v>
      </c>
      <c r="O4673" s="213">
        <v>16.100000000000001</v>
      </c>
      <c r="P4673" s="124" t="s">
        <v>1315</v>
      </c>
    </row>
    <row r="4674" spans="1:16" ht="51">
      <c r="A4674" s="266">
        <v>283</v>
      </c>
      <c r="B4674" s="124"/>
      <c r="C4674" s="125" t="s">
        <v>146</v>
      </c>
      <c r="D4674" s="119">
        <v>43216</v>
      </c>
      <c r="E4674" s="120" t="s">
        <v>9375</v>
      </c>
      <c r="F4674" s="120" t="s">
        <v>3</v>
      </c>
      <c r="G4674" s="120">
        <v>1617334</v>
      </c>
      <c r="H4674" s="124"/>
      <c r="I4674" s="128" t="s">
        <v>11203</v>
      </c>
      <c r="J4674" s="124"/>
      <c r="K4674" s="124"/>
      <c r="L4674" s="124"/>
      <c r="M4674" s="124"/>
      <c r="N4674" s="213">
        <v>0</v>
      </c>
      <c r="O4674" s="213">
        <v>371</v>
      </c>
      <c r="P4674" s="124" t="s">
        <v>1315</v>
      </c>
    </row>
    <row r="4675" spans="1:16" ht="51">
      <c r="A4675" s="266">
        <v>283</v>
      </c>
      <c r="B4675" s="124"/>
      <c r="C4675" s="125" t="s">
        <v>146</v>
      </c>
      <c r="D4675" s="119">
        <v>43216</v>
      </c>
      <c r="E4675" s="120" t="s">
        <v>9376</v>
      </c>
      <c r="F4675" s="120" t="s">
        <v>3</v>
      </c>
      <c r="G4675" s="120">
        <v>1617337</v>
      </c>
      <c r="H4675" s="124"/>
      <c r="I4675" s="128" t="s">
        <v>11203</v>
      </c>
      <c r="J4675" s="124"/>
      <c r="K4675" s="124"/>
      <c r="L4675" s="124"/>
      <c r="M4675" s="124"/>
      <c r="N4675" s="213">
        <v>0</v>
      </c>
      <c r="O4675" s="213">
        <v>742</v>
      </c>
      <c r="P4675" s="124" t="s">
        <v>1315</v>
      </c>
    </row>
    <row r="4676" spans="1:16" ht="51">
      <c r="A4676" s="266">
        <v>46</v>
      </c>
      <c r="B4676" s="124"/>
      <c r="C4676" s="125" t="s">
        <v>698</v>
      </c>
      <c r="D4676" s="119">
        <v>43216</v>
      </c>
      <c r="E4676" s="120" t="s">
        <v>9377</v>
      </c>
      <c r="F4676" s="120" t="s">
        <v>3</v>
      </c>
      <c r="G4676" s="120">
        <v>1617349</v>
      </c>
      <c r="H4676" s="124"/>
      <c r="I4676" s="128" t="s">
        <v>11204</v>
      </c>
      <c r="J4676" s="124"/>
      <c r="K4676" s="124"/>
      <c r="L4676" s="124"/>
      <c r="M4676" s="124"/>
      <c r="N4676" s="213">
        <v>0</v>
      </c>
      <c r="O4676" s="213">
        <v>27720.7</v>
      </c>
      <c r="P4676" s="124" t="s">
        <v>1315</v>
      </c>
    </row>
    <row r="4677" spans="1:16" ht="51">
      <c r="A4677" s="266" t="s">
        <v>619</v>
      </c>
      <c r="B4677" s="124"/>
      <c r="C4677" s="125" t="s">
        <v>713</v>
      </c>
      <c r="D4677" s="119">
        <v>43214</v>
      </c>
      <c r="E4677" s="120" t="s">
        <v>9378</v>
      </c>
      <c r="F4677" s="120" t="s">
        <v>3</v>
      </c>
      <c r="G4677" s="120">
        <v>1616736</v>
      </c>
      <c r="H4677" s="124"/>
      <c r="I4677" s="128" t="s">
        <v>11205</v>
      </c>
      <c r="J4677" s="124"/>
      <c r="K4677" s="124"/>
      <c r="L4677" s="124"/>
      <c r="M4677" s="124"/>
      <c r="N4677" s="213">
        <v>0</v>
      </c>
      <c r="O4677" s="213">
        <v>19200</v>
      </c>
      <c r="P4677" s="124" t="s">
        <v>1315</v>
      </c>
    </row>
    <row r="4678" spans="1:16" ht="51">
      <c r="A4678" s="266" t="s">
        <v>619</v>
      </c>
      <c r="B4678" s="124"/>
      <c r="C4678" s="125" t="s">
        <v>713</v>
      </c>
      <c r="D4678" s="119">
        <v>43213</v>
      </c>
      <c r="E4678" s="120" t="s">
        <v>9379</v>
      </c>
      <c r="F4678" s="120" t="s">
        <v>3</v>
      </c>
      <c r="G4678" s="120">
        <v>1616251</v>
      </c>
      <c r="H4678" s="124"/>
      <c r="I4678" s="128" t="s">
        <v>11206</v>
      </c>
      <c r="J4678" s="124"/>
      <c r="K4678" s="124"/>
      <c r="L4678" s="124"/>
      <c r="M4678" s="124"/>
      <c r="N4678" s="213">
        <v>0</v>
      </c>
      <c r="O4678" s="213">
        <v>4603.5</v>
      </c>
      <c r="P4678" s="124" t="s">
        <v>1315</v>
      </c>
    </row>
    <row r="4679" spans="1:16" ht="51">
      <c r="A4679" s="266">
        <v>46</v>
      </c>
      <c r="B4679" s="124"/>
      <c r="C4679" s="125" t="s">
        <v>698</v>
      </c>
      <c r="D4679" s="119">
        <v>43216</v>
      </c>
      <c r="E4679" s="120" t="s">
        <v>9380</v>
      </c>
      <c r="F4679" s="120" t="s">
        <v>3</v>
      </c>
      <c r="G4679" s="120">
        <v>1617385</v>
      </c>
      <c r="H4679" s="124"/>
      <c r="I4679" s="128" t="s">
        <v>11207</v>
      </c>
      <c r="J4679" s="124"/>
      <c r="K4679" s="124"/>
      <c r="L4679" s="124"/>
      <c r="M4679" s="124"/>
      <c r="N4679" s="213">
        <v>0</v>
      </c>
      <c r="O4679" s="213">
        <v>222</v>
      </c>
      <c r="P4679" s="124" t="s">
        <v>1315</v>
      </c>
    </row>
    <row r="4680" spans="1:16" ht="63.75">
      <c r="A4680" s="266">
        <v>10</v>
      </c>
      <c r="B4680" s="124"/>
      <c r="C4680" s="125" t="s">
        <v>690</v>
      </c>
      <c r="D4680" s="119">
        <v>43216</v>
      </c>
      <c r="E4680" s="120" t="s">
        <v>9381</v>
      </c>
      <c r="F4680" s="120" t="s">
        <v>3</v>
      </c>
      <c r="G4680" s="120">
        <v>1617386</v>
      </c>
      <c r="H4680" s="124"/>
      <c r="I4680" s="128" t="s">
        <v>11208</v>
      </c>
      <c r="J4680" s="124"/>
      <c r="K4680" s="124"/>
      <c r="L4680" s="124"/>
      <c r="M4680" s="124"/>
      <c r="N4680" s="213">
        <v>0</v>
      </c>
      <c r="O4680" s="213">
        <v>357</v>
      </c>
      <c r="P4680" s="124" t="s">
        <v>1315</v>
      </c>
    </row>
    <row r="4681" spans="1:16" ht="63.75">
      <c r="A4681" s="266">
        <v>373</v>
      </c>
      <c r="B4681" s="124"/>
      <c r="C4681" s="125" t="s">
        <v>1269</v>
      </c>
      <c r="D4681" s="119">
        <v>43216</v>
      </c>
      <c r="E4681" s="120" t="s">
        <v>9382</v>
      </c>
      <c r="F4681" s="120" t="s">
        <v>3</v>
      </c>
      <c r="G4681" s="120">
        <v>1617391</v>
      </c>
      <c r="H4681" s="124"/>
      <c r="I4681" s="128" t="s">
        <v>11209</v>
      </c>
      <c r="J4681" s="124"/>
      <c r="K4681" s="124"/>
      <c r="L4681" s="124"/>
      <c r="M4681" s="124"/>
      <c r="N4681" s="213">
        <v>0</v>
      </c>
      <c r="O4681" s="213">
        <v>1153.8699999999999</v>
      </c>
      <c r="P4681" s="124" t="s">
        <v>1315</v>
      </c>
    </row>
    <row r="4682" spans="1:16" ht="63.75">
      <c r="A4682" s="266">
        <v>373</v>
      </c>
      <c r="B4682" s="124"/>
      <c r="C4682" s="125" t="s">
        <v>1269</v>
      </c>
      <c r="D4682" s="119">
        <v>43216</v>
      </c>
      <c r="E4682" s="120" t="s">
        <v>9383</v>
      </c>
      <c r="F4682" s="120" t="s">
        <v>3</v>
      </c>
      <c r="G4682" s="120">
        <v>1617393</v>
      </c>
      <c r="H4682" s="124"/>
      <c r="I4682" s="128" t="s">
        <v>11210</v>
      </c>
      <c r="J4682" s="124"/>
      <c r="K4682" s="124"/>
      <c r="L4682" s="124"/>
      <c r="M4682" s="124"/>
      <c r="N4682" s="213">
        <v>0</v>
      </c>
      <c r="O4682" s="213">
        <v>383.21</v>
      </c>
      <c r="P4682" s="124" t="s">
        <v>1315</v>
      </c>
    </row>
    <row r="4683" spans="1:16" ht="51">
      <c r="A4683" s="266" t="s">
        <v>619</v>
      </c>
      <c r="B4683" s="124"/>
      <c r="C4683" s="125" t="s">
        <v>713</v>
      </c>
      <c r="D4683" s="119">
        <v>43196</v>
      </c>
      <c r="E4683" s="120" t="s">
        <v>9384</v>
      </c>
      <c r="F4683" s="120" t="s">
        <v>3</v>
      </c>
      <c r="G4683" s="120">
        <v>1611603</v>
      </c>
      <c r="H4683" s="124"/>
      <c r="I4683" s="128" t="s">
        <v>11211</v>
      </c>
      <c r="J4683" s="124"/>
      <c r="K4683" s="124"/>
      <c r="L4683" s="124"/>
      <c r="M4683" s="124"/>
      <c r="N4683" s="213">
        <v>0</v>
      </c>
      <c r="O4683" s="213">
        <v>1726</v>
      </c>
      <c r="P4683" s="124" t="s">
        <v>1315</v>
      </c>
    </row>
    <row r="4684" spans="1:16" ht="51">
      <c r="A4684" s="266">
        <v>253</v>
      </c>
      <c r="B4684" s="124"/>
      <c r="C4684" s="125" t="s">
        <v>778</v>
      </c>
      <c r="D4684" s="119">
        <v>43216</v>
      </c>
      <c r="E4684" s="120" t="s">
        <v>9385</v>
      </c>
      <c r="F4684" s="120" t="s">
        <v>3</v>
      </c>
      <c r="G4684" s="120">
        <v>1617427</v>
      </c>
      <c r="H4684" s="124"/>
      <c r="I4684" s="128" t="s">
        <v>11212</v>
      </c>
      <c r="J4684" s="124"/>
      <c r="K4684" s="124"/>
      <c r="L4684" s="124"/>
      <c r="M4684" s="124"/>
      <c r="N4684" s="213">
        <v>0</v>
      </c>
      <c r="O4684" s="213">
        <v>1159.5</v>
      </c>
      <c r="P4684" s="124" t="s">
        <v>1315</v>
      </c>
    </row>
    <row r="4685" spans="1:16" ht="51">
      <c r="A4685" s="266" t="s">
        <v>619</v>
      </c>
      <c r="B4685" s="124"/>
      <c r="C4685" s="125" t="s">
        <v>713</v>
      </c>
      <c r="D4685" s="119">
        <v>43206</v>
      </c>
      <c r="E4685" s="120" t="s">
        <v>9386</v>
      </c>
      <c r="F4685" s="120" t="s">
        <v>3</v>
      </c>
      <c r="G4685" s="120">
        <v>1614065</v>
      </c>
      <c r="H4685" s="124"/>
      <c r="I4685" s="128" t="s">
        <v>11213</v>
      </c>
      <c r="J4685" s="124"/>
      <c r="K4685" s="124"/>
      <c r="L4685" s="124"/>
      <c r="M4685" s="124"/>
      <c r="N4685" s="213">
        <v>0</v>
      </c>
      <c r="O4685" s="213">
        <v>7.86</v>
      </c>
      <c r="P4685" s="124" t="s">
        <v>1315</v>
      </c>
    </row>
    <row r="4686" spans="1:16" ht="51">
      <c r="A4686" s="266">
        <v>20</v>
      </c>
      <c r="B4686" s="124"/>
      <c r="C4686" s="125" t="s">
        <v>693</v>
      </c>
      <c r="D4686" s="119">
        <v>43216</v>
      </c>
      <c r="E4686" s="120" t="s">
        <v>9387</v>
      </c>
      <c r="F4686" s="120" t="s">
        <v>3</v>
      </c>
      <c r="G4686" s="120">
        <v>1617434</v>
      </c>
      <c r="H4686" s="124"/>
      <c r="I4686" s="128" t="s">
        <v>11214</v>
      </c>
      <c r="J4686" s="124"/>
      <c r="K4686" s="124"/>
      <c r="L4686" s="124"/>
      <c r="M4686" s="124"/>
      <c r="N4686" s="213">
        <v>0</v>
      </c>
      <c r="O4686" s="213">
        <v>720</v>
      </c>
      <c r="P4686" s="124" t="s">
        <v>1315</v>
      </c>
    </row>
    <row r="4687" spans="1:16" ht="51">
      <c r="A4687" s="266">
        <v>20</v>
      </c>
      <c r="B4687" s="124"/>
      <c r="C4687" s="125" t="s">
        <v>693</v>
      </c>
      <c r="D4687" s="119">
        <v>43216</v>
      </c>
      <c r="E4687" s="120" t="s">
        <v>9388</v>
      </c>
      <c r="F4687" s="120" t="s">
        <v>3</v>
      </c>
      <c r="G4687" s="120">
        <v>1617435</v>
      </c>
      <c r="H4687" s="124"/>
      <c r="I4687" s="128" t="s">
        <v>11215</v>
      </c>
      <c r="J4687" s="124"/>
      <c r="K4687" s="124"/>
      <c r="L4687" s="124"/>
      <c r="M4687" s="124"/>
      <c r="N4687" s="213">
        <v>0</v>
      </c>
      <c r="O4687" s="213">
        <v>542.28</v>
      </c>
      <c r="P4687" s="124" t="s">
        <v>1315</v>
      </c>
    </row>
    <row r="4688" spans="1:16" ht="51">
      <c r="A4688" s="266">
        <v>20</v>
      </c>
      <c r="B4688" s="124"/>
      <c r="C4688" s="125" t="s">
        <v>693</v>
      </c>
      <c r="D4688" s="119">
        <v>43216</v>
      </c>
      <c r="E4688" s="120" t="s">
        <v>9389</v>
      </c>
      <c r="F4688" s="120" t="s">
        <v>3</v>
      </c>
      <c r="G4688" s="120">
        <v>1617436</v>
      </c>
      <c r="H4688" s="124"/>
      <c r="I4688" s="128" t="s">
        <v>11216</v>
      </c>
      <c r="J4688" s="124"/>
      <c r="K4688" s="124"/>
      <c r="L4688" s="124"/>
      <c r="M4688" s="124"/>
      <c r="N4688" s="213">
        <v>0</v>
      </c>
      <c r="O4688" s="213">
        <v>137</v>
      </c>
      <c r="P4688" s="124" t="s">
        <v>1315</v>
      </c>
    </row>
    <row r="4689" spans="1:16" ht="51">
      <c r="A4689" s="266" t="s">
        <v>619</v>
      </c>
      <c r="B4689" s="124"/>
      <c r="C4689" s="125" t="s">
        <v>713</v>
      </c>
      <c r="D4689" s="119">
        <v>43193</v>
      </c>
      <c r="E4689" s="120" t="s">
        <v>9390</v>
      </c>
      <c r="F4689" s="120" t="s">
        <v>3</v>
      </c>
      <c r="G4689" s="120">
        <v>1610344</v>
      </c>
      <c r="H4689" s="124"/>
      <c r="I4689" s="128" t="s">
        <v>1376</v>
      </c>
      <c r="J4689" s="124"/>
      <c r="K4689" s="124"/>
      <c r="L4689" s="124"/>
      <c r="M4689" s="124"/>
      <c r="N4689" s="213">
        <v>0</v>
      </c>
      <c r="O4689" s="213">
        <v>711.18</v>
      </c>
      <c r="P4689" s="124" t="s">
        <v>1315</v>
      </c>
    </row>
    <row r="4690" spans="1:16" ht="51">
      <c r="A4690" s="266">
        <v>46</v>
      </c>
      <c r="B4690" s="124"/>
      <c r="C4690" s="125" t="s">
        <v>698</v>
      </c>
      <c r="D4690" s="119">
        <v>43216</v>
      </c>
      <c r="E4690" s="120" t="s">
        <v>9391</v>
      </c>
      <c r="F4690" s="120" t="s">
        <v>3</v>
      </c>
      <c r="G4690" s="120">
        <v>1617443</v>
      </c>
      <c r="H4690" s="124"/>
      <c r="I4690" s="128" t="s">
        <v>11217</v>
      </c>
      <c r="J4690" s="124"/>
      <c r="K4690" s="124"/>
      <c r="L4690" s="124"/>
      <c r="M4690" s="124"/>
      <c r="N4690" s="213">
        <v>0</v>
      </c>
      <c r="O4690" s="213">
        <v>25.03</v>
      </c>
      <c r="P4690" s="124" t="s">
        <v>6020</v>
      </c>
    </row>
    <row r="4691" spans="1:16" ht="51">
      <c r="A4691" s="266">
        <v>46</v>
      </c>
      <c r="B4691" s="124"/>
      <c r="C4691" s="125" t="s">
        <v>698</v>
      </c>
      <c r="D4691" s="119">
        <v>43216</v>
      </c>
      <c r="E4691" s="120" t="s">
        <v>9392</v>
      </c>
      <c r="F4691" s="120" t="s">
        <v>3</v>
      </c>
      <c r="G4691" s="120">
        <v>1617449</v>
      </c>
      <c r="H4691" s="124"/>
      <c r="I4691" s="128" t="s">
        <v>11218</v>
      </c>
      <c r="J4691" s="124"/>
      <c r="K4691" s="124"/>
      <c r="L4691" s="124"/>
      <c r="M4691" s="124"/>
      <c r="N4691" s="213">
        <v>0</v>
      </c>
      <c r="O4691" s="213">
        <v>2688.2</v>
      </c>
      <c r="P4691" s="124" t="s">
        <v>1315</v>
      </c>
    </row>
    <row r="4692" spans="1:16" ht="38.25">
      <c r="A4692" s="266">
        <v>47</v>
      </c>
      <c r="B4692" s="124"/>
      <c r="C4692" s="125" t="s">
        <v>699</v>
      </c>
      <c r="D4692" s="119">
        <v>43216</v>
      </c>
      <c r="E4692" s="120" t="s">
        <v>9393</v>
      </c>
      <c r="F4692" s="120" t="s">
        <v>3</v>
      </c>
      <c r="G4692" s="120">
        <v>1617454</v>
      </c>
      <c r="H4692" s="124"/>
      <c r="I4692" s="128" t="s">
        <v>11219</v>
      </c>
      <c r="J4692" s="124"/>
      <c r="K4692" s="124"/>
      <c r="L4692" s="124"/>
      <c r="M4692" s="124"/>
      <c r="N4692" s="213">
        <v>0</v>
      </c>
      <c r="O4692" s="213">
        <v>2527.52</v>
      </c>
      <c r="P4692" s="124" t="s">
        <v>1315</v>
      </c>
    </row>
    <row r="4693" spans="1:16" ht="51">
      <c r="A4693" s="266">
        <v>660</v>
      </c>
      <c r="B4693" s="124"/>
      <c r="C4693" s="125" t="s">
        <v>233</v>
      </c>
      <c r="D4693" s="119">
        <v>43217</v>
      </c>
      <c r="E4693" s="120" t="s">
        <v>9394</v>
      </c>
      <c r="F4693" s="120" t="s">
        <v>3</v>
      </c>
      <c r="G4693" s="120">
        <v>1617640</v>
      </c>
      <c r="H4693" s="124"/>
      <c r="I4693" s="128" t="s">
        <v>11220</v>
      </c>
      <c r="J4693" s="124"/>
      <c r="K4693" s="124"/>
      <c r="L4693" s="124"/>
      <c r="M4693" s="124"/>
      <c r="N4693" s="213">
        <v>0</v>
      </c>
      <c r="O4693" s="213">
        <v>844.04</v>
      </c>
      <c r="P4693" s="124" t="s">
        <v>1315</v>
      </c>
    </row>
    <row r="4694" spans="1:16" ht="63.75">
      <c r="A4694" s="266">
        <v>660</v>
      </c>
      <c r="B4694" s="124"/>
      <c r="C4694" s="125" t="s">
        <v>233</v>
      </c>
      <c r="D4694" s="119">
        <v>43217</v>
      </c>
      <c r="E4694" s="120" t="s">
        <v>9395</v>
      </c>
      <c r="F4694" s="120" t="s">
        <v>3</v>
      </c>
      <c r="G4694" s="120">
        <v>1617641</v>
      </c>
      <c r="H4694" s="124"/>
      <c r="I4694" s="128" t="s">
        <v>11221</v>
      </c>
      <c r="J4694" s="124"/>
      <c r="K4694" s="124"/>
      <c r="L4694" s="124"/>
      <c r="M4694" s="124"/>
      <c r="N4694" s="213">
        <v>0</v>
      </c>
      <c r="O4694" s="213">
        <v>33</v>
      </c>
      <c r="P4694" s="124" t="s">
        <v>1315</v>
      </c>
    </row>
    <row r="4695" spans="1:16" ht="51">
      <c r="A4695" s="266">
        <v>15</v>
      </c>
      <c r="B4695" s="124"/>
      <c r="C4695" s="125" t="s">
        <v>691</v>
      </c>
      <c r="D4695" s="119">
        <v>43217</v>
      </c>
      <c r="E4695" s="120" t="s">
        <v>9396</v>
      </c>
      <c r="F4695" s="120" t="s">
        <v>3</v>
      </c>
      <c r="G4695" s="120">
        <v>1617669</v>
      </c>
      <c r="H4695" s="124"/>
      <c r="I4695" s="128" t="s">
        <v>11222</v>
      </c>
      <c r="J4695" s="124"/>
      <c r="K4695" s="124"/>
      <c r="L4695" s="124"/>
      <c r="M4695" s="124"/>
      <c r="N4695" s="213">
        <v>0</v>
      </c>
      <c r="O4695" s="213">
        <v>1515</v>
      </c>
      <c r="P4695" s="124" t="s">
        <v>1315</v>
      </c>
    </row>
    <row r="4696" spans="1:16" ht="51">
      <c r="A4696" s="266">
        <v>15</v>
      </c>
      <c r="B4696" s="124"/>
      <c r="C4696" s="125" t="s">
        <v>691</v>
      </c>
      <c r="D4696" s="119">
        <v>43217</v>
      </c>
      <c r="E4696" s="120" t="s">
        <v>9397</v>
      </c>
      <c r="F4696" s="120" t="s">
        <v>3</v>
      </c>
      <c r="G4696" s="120">
        <v>1617671</v>
      </c>
      <c r="H4696" s="124"/>
      <c r="I4696" s="128" t="s">
        <v>11223</v>
      </c>
      <c r="J4696" s="124"/>
      <c r="K4696" s="124"/>
      <c r="L4696" s="124"/>
      <c r="M4696" s="124"/>
      <c r="N4696" s="213">
        <v>0</v>
      </c>
      <c r="O4696" s="213">
        <v>4000</v>
      </c>
      <c r="P4696" s="124" t="s">
        <v>1315</v>
      </c>
    </row>
    <row r="4697" spans="1:16" ht="63.75">
      <c r="A4697" s="266">
        <v>254</v>
      </c>
      <c r="B4697" s="124"/>
      <c r="C4697" s="125" t="s">
        <v>779</v>
      </c>
      <c r="D4697" s="119">
        <v>43217</v>
      </c>
      <c r="E4697" s="120" t="s">
        <v>9398</v>
      </c>
      <c r="F4697" s="120" t="s">
        <v>3</v>
      </c>
      <c r="G4697" s="120">
        <v>1617697</v>
      </c>
      <c r="H4697" s="124"/>
      <c r="I4697" s="128" t="s">
        <v>11224</v>
      </c>
      <c r="J4697" s="124"/>
      <c r="K4697" s="124"/>
      <c r="L4697" s="124"/>
      <c r="M4697" s="124"/>
      <c r="N4697" s="213">
        <v>0</v>
      </c>
      <c r="O4697" s="213">
        <v>1619</v>
      </c>
      <c r="P4697" s="124" t="s">
        <v>1315</v>
      </c>
    </row>
    <row r="4698" spans="1:16" ht="51">
      <c r="A4698" s="266">
        <v>513</v>
      </c>
      <c r="B4698" s="124"/>
      <c r="C4698" s="125" t="s">
        <v>201</v>
      </c>
      <c r="D4698" s="119">
        <v>43217</v>
      </c>
      <c r="E4698" s="120" t="s">
        <v>9399</v>
      </c>
      <c r="F4698" s="120" t="s">
        <v>3</v>
      </c>
      <c r="G4698" s="120">
        <v>1617700</v>
      </c>
      <c r="H4698" s="124"/>
      <c r="I4698" s="128" t="s">
        <v>11225</v>
      </c>
      <c r="J4698" s="124"/>
      <c r="K4698" s="124"/>
      <c r="L4698" s="124"/>
      <c r="M4698" s="124"/>
      <c r="N4698" s="213">
        <v>0</v>
      </c>
      <c r="O4698" s="213">
        <v>774</v>
      </c>
      <c r="P4698" s="124" t="s">
        <v>1315</v>
      </c>
    </row>
    <row r="4699" spans="1:16" ht="51">
      <c r="A4699" s="266">
        <v>290</v>
      </c>
      <c r="B4699" s="124"/>
      <c r="C4699" s="125" t="s">
        <v>793</v>
      </c>
      <c r="D4699" s="119">
        <v>43217</v>
      </c>
      <c r="E4699" s="120" t="s">
        <v>9400</v>
      </c>
      <c r="F4699" s="120" t="s">
        <v>3</v>
      </c>
      <c r="G4699" s="120">
        <v>1617702</v>
      </c>
      <c r="H4699" s="124"/>
      <c r="I4699" s="128" t="s">
        <v>11226</v>
      </c>
      <c r="J4699" s="124"/>
      <c r="K4699" s="124"/>
      <c r="L4699" s="124"/>
      <c r="M4699" s="124"/>
      <c r="N4699" s="213">
        <v>0</v>
      </c>
      <c r="O4699" s="213">
        <v>154</v>
      </c>
      <c r="P4699" s="124" t="s">
        <v>1315</v>
      </c>
    </row>
    <row r="4700" spans="1:16" ht="38.25">
      <c r="A4700" s="266">
        <v>206</v>
      </c>
      <c r="B4700" s="124"/>
      <c r="C4700" s="125" t="s">
        <v>758</v>
      </c>
      <c r="D4700" s="119">
        <v>43217</v>
      </c>
      <c r="E4700" s="120" t="s">
        <v>9401</v>
      </c>
      <c r="F4700" s="120" t="s">
        <v>3</v>
      </c>
      <c r="G4700" s="120">
        <v>1617710</v>
      </c>
      <c r="H4700" s="124"/>
      <c r="I4700" s="128" t="s">
        <v>11227</v>
      </c>
      <c r="J4700" s="124"/>
      <c r="K4700" s="124"/>
      <c r="L4700" s="124"/>
      <c r="M4700" s="124"/>
      <c r="N4700" s="213">
        <v>0</v>
      </c>
      <c r="O4700" s="213">
        <v>18.010000000000002</v>
      </c>
      <c r="P4700" s="124" t="s">
        <v>1315</v>
      </c>
    </row>
    <row r="4701" spans="1:16" ht="63.75">
      <c r="A4701" s="266">
        <v>86</v>
      </c>
      <c r="B4701" s="124"/>
      <c r="C4701" s="125" t="s">
        <v>710</v>
      </c>
      <c r="D4701" s="119">
        <v>43217</v>
      </c>
      <c r="E4701" s="120" t="s">
        <v>9402</v>
      </c>
      <c r="F4701" s="120" t="s">
        <v>3</v>
      </c>
      <c r="G4701" s="120">
        <v>1617722</v>
      </c>
      <c r="H4701" s="124"/>
      <c r="I4701" s="128" t="s">
        <v>11228</v>
      </c>
      <c r="J4701" s="124"/>
      <c r="K4701" s="124"/>
      <c r="L4701" s="124"/>
      <c r="M4701" s="124"/>
      <c r="N4701" s="213">
        <v>0</v>
      </c>
      <c r="O4701" s="213">
        <v>417600</v>
      </c>
      <c r="P4701" s="124" t="s">
        <v>1315</v>
      </c>
    </row>
    <row r="4702" spans="1:16" ht="51">
      <c r="A4702" s="266" t="s">
        <v>619</v>
      </c>
      <c r="B4702" s="124"/>
      <c r="C4702" s="125" t="s">
        <v>713</v>
      </c>
      <c r="D4702" s="119">
        <v>43217</v>
      </c>
      <c r="E4702" s="120" t="s">
        <v>9403</v>
      </c>
      <c r="F4702" s="120" t="s">
        <v>3</v>
      </c>
      <c r="G4702" s="120">
        <v>1617732</v>
      </c>
      <c r="H4702" s="124"/>
      <c r="I4702" s="128" t="s">
        <v>11229</v>
      </c>
      <c r="J4702" s="124"/>
      <c r="K4702" s="124"/>
      <c r="L4702" s="124"/>
      <c r="M4702" s="124"/>
      <c r="N4702" s="213">
        <v>0</v>
      </c>
      <c r="O4702" s="213">
        <v>75</v>
      </c>
      <c r="P4702" s="124" t="s">
        <v>1315</v>
      </c>
    </row>
    <row r="4703" spans="1:16" ht="51">
      <c r="A4703" s="266">
        <v>20</v>
      </c>
      <c r="B4703" s="124"/>
      <c r="C4703" s="125" t="s">
        <v>693</v>
      </c>
      <c r="D4703" s="119">
        <v>43217</v>
      </c>
      <c r="E4703" s="120" t="s">
        <v>9404</v>
      </c>
      <c r="F4703" s="120" t="s">
        <v>3</v>
      </c>
      <c r="G4703" s="120">
        <v>1617615</v>
      </c>
      <c r="H4703" s="124"/>
      <c r="I4703" s="128" t="s">
        <v>11230</v>
      </c>
      <c r="J4703" s="124"/>
      <c r="K4703" s="124"/>
      <c r="L4703" s="124"/>
      <c r="M4703" s="124"/>
      <c r="N4703" s="213">
        <v>0</v>
      </c>
      <c r="O4703" s="213">
        <v>74</v>
      </c>
      <c r="P4703" s="124" t="s">
        <v>1315</v>
      </c>
    </row>
    <row r="4704" spans="1:16" ht="51">
      <c r="A4704" s="266" t="s">
        <v>619</v>
      </c>
      <c r="B4704" s="124"/>
      <c r="C4704" s="125" t="s">
        <v>713</v>
      </c>
      <c r="D4704" s="119">
        <v>43195</v>
      </c>
      <c r="E4704" s="120" t="s">
        <v>9405</v>
      </c>
      <c r="F4704" s="120" t="s">
        <v>3</v>
      </c>
      <c r="G4704" s="120">
        <v>1611103</v>
      </c>
      <c r="H4704" s="124"/>
      <c r="I4704" s="128" t="s">
        <v>11231</v>
      </c>
      <c r="J4704" s="124"/>
      <c r="K4704" s="124"/>
      <c r="L4704" s="124"/>
      <c r="M4704" s="124"/>
      <c r="N4704" s="213">
        <v>0</v>
      </c>
      <c r="O4704" s="213">
        <v>441.87</v>
      </c>
      <c r="P4704" s="124" t="s">
        <v>1315</v>
      </c>
    </row>
    <row r="4705" spans="1:16" ht="51">
      <c r="A4705" s="266" t="s">
        <v>619</v>
      </c>
      <c r="B4705" s="124"/>
      <c r="C4705" s="125" t="s">
        <v>713</v>
      </c>
      <c r="D4705" s="119">
        <v>43195</v>
      </c>
      <c r="E4705" s="120" t="s">
        <v>9406</v>
      </c>
      <c r="F4705" s="120" t="s">
        <v>3</v>
      </c>
      <c r="G4705" s="120">
        <v>1611101</v>
      </c>
      <c r="H4705" s="124"/>
      <c r="I4705" s="128" t="s">
        <v>11232</v>
      </c>
      <c r="J4705" s="124"/>
      <c r="K4705" s="124"/>
      <c r="L4705" s="124"/>
      <c r="M4705" s="124"/>
      <c r="N4705" s="213">
        <v>0</v>
      </c>
      <c r="O4705" s="213">
        <v>2</v>
      </c>
      <c r="P4705" s="124" t="s">
        <v>1315</v>
      </c>
    </row>
    <row r="4706" spans="1:16" ht="51">
      <c r="A4706" s="266" t="s">
        <v>619</v>
      </c>
      <c r="B4706" s="124"/>
      <c r="C4706" s="125" t="s">
        <v>713</v>
      </c>
      <c r="D4706" s="119">
        <v>43195</v>
      </c>
      <c r="E4706" s="120" t="s">
        <v>9407</v>
      </c>
      <c r="F4706" s="120" t="s">
        <v>3</v>
      </c>
      <c r="G4706" s="120">
        <v>1611102</v>
      </c>
      <c r="H4706" s="124"/>
      <c r="I4706" s="128" t="s">
        <v>11233</v>
      </c>
      <c r="J4706" s="124"/>
      <c r="K4706" s="124"/>
      <c r="L4706" s="124"/>
      <c r="M4706" s="124"/>
      <c r="N4706" s="213">
        <v>0</v>
      </c>
      <c r="O4706" s="213">
        <v>662.81</v>
      </c>
      <c r="P4706" s="124" t="s">
        <v>1315</v>
      </c>
    </row>
    <row r="4707" spans="1:16" ht="38.25">
      <c r="A4707" s="266">
        <v>212</v>
      </c>
      <c r="B4707" s="124"/>
      <c r="C4707" s="125" t="s">
        <v>761</v>
      </c>
      <c r="D4707" s="119">
        <v>43217</v>
      </c>
      <c r="E4707" s="120" t="s">
        <v>9408</v>
      </c>
      <c r="F4707" s="120" t="s">
        <v>3</v>
      </c>
      <c r="G4707" s="120">
        <v>1617655</v>
      </c>
      <c r="H4707" s="124"/>
      <c r="I4707" s="128" t="s">
        <v>11234</v>
      </c>
      <c r="J4707" s="124"/>
      <c r="K4707" s="124"/>
      <c r="L4707" s="124"/>
      <c r="M4707" s="124"/>
      <c r="N4707" s="213">
        <v>0</v>
      </c>
      <c r="O4707" s="213">
        <v>30</v>
      </c>
      <c r="P4707" s="124" t="s">
        <v>1315</v>
      </c>
    </row>
    <row r="4708" spans="1:16" ht="51">
      <c r="A4708" s="266" t="s">
        <v>619</v>
      </c>
      <c r="B4708" s="124"/>
      <c r="C4708" s="125" t="s">
        <v>713</v>
      </c>
      <c r="D4708" s="119">
        <v>43196</v>
      </c>
      <c r="E4708" s="120" t="s">
        <v>9409</v>
      </c>
      <c r="F4708" s="120" t="s">
        <v>3</v>
      </c>
      <c r="G4708" s="120">
        <v>1611514</v>
      </c>
      <c r="H4708" s="124"/>
      <c r="I4708" s="128" t="s">
        <v>11235</v>
      </c>
      <c r="J4708" s="124"/>
      <c r="K4708" s="124"/>
      <c r="L4708" s="124"/>
      <c r="M4708" s="124"/>
      <c r="N4708" s="213">
        <v>0</v>
      </c>
      <c r="O4708" s="213">
        <v>1000</v>
      </c>
      <c r="P4708" s="124" t="s">
        <v>1315</v>
      </c>
    </row>
    <row r="4709" spans="1:16" ht="51">
      <c r="A4709" s="266" t="s">
        <v>619</v>
      </c>
      <c r="B4709" s="124"/>
      <c r="C4709" s="125" t="s">
        <v>713</v>
      </c>
      <c r="D4709" s="119">
        <v>43200</v>
      </c>
      <c r="E4709" s="120" t="s">
        <v>9410</v>
      </c>
      <c r="F4709" s="120" t="s">
        <v>3</v>
      </c>
      <c r="G4709" s="120">
        <v>1612406</v>
      </c>
      <c r="H4709" s="124"/>
      <c r="I4709" s="128" t="s">
        <v>11236</v>
      </c>
      <c r="J4709" s="124"/>
      <c r="K4709" s="124"/>
      <c r="L4709" s="124"/>
      <c r="M4709" s="124"/>
      <c r="N4709" s="213">
        <v>0</v>
      </c>
      <c r="O4709" s="213">
        <v>1561.08</v>
      </c>
      <c r="P4709" s="124" t="s">
        <v>1315</v>
      </c>
    </row>
    <row r="4710" spans="1:16" ht="63.75">
      <c r="A4710" s="266">
        <v>78</v>
      </c>
      <c r="B4710" s="124"/>
      <c r="C4710" s="125" t="s">
        <v>1342</v>
      </c>
      <c r="D4710" s="119">
        <v>43217</v>
      </c>
      <c r="E4710" s="120" t="s">
        <v>9411</v>
      </c>
      <c r="F4710" s="120" t="s">
        <v>3</v>
      </c>
      <c r="G4710" s="120">
        <v>1617678</v>
      </c>
      <c r="H4710" s="124"/>
      <c r="I4710" s="128" t="s">
        <v>11237</v>
      </c>
      <c r="J4710" s="124"/>
      <c r="K4710" s="124"/>
      <c r="L4710" s="124"/>
      <c r="M4710" s="124"/>
      <c r="N4710" s="213">
        <v>0</v>
      </c>
      <c r="O4710" s="213">
        <v>12.56</v>
      </c>
      <c r="P4710" s="124" t="s">
        <v>1315</v>
      </c>
    </row>
    <row r="4711" spans="1:16" ht="51">
      <c r="A4711" s="266">
        <v>86</v>
      </c>
      <c r="B4711" s="124"/>
      <c r="C4711" s="125" t="s">
        <v>710</v>
      </c>
      <c r="D4711" s="119">
        <v>43217</v>
      </c>
      <c r="E4711" s="120" t="s">
        <v>9412</v>
      </c>
      <c r="F4711" s="120" t="s">
        <v>3</v>
      </c>
      <c r="G4711" s="120">
        <v>1617725</v>
      </c>
      <c r="H4711" s="124"/>
      <c r="I4711" s="128" t="s">
        <v>11238</v>
      </c>
      <c r="J4711" s="124"/>
      <c r="K4711" s="124"/>
      <c r="L4711" s="124"/>
      <c r="M4711" s="124"/>
      <c r="N4711" s="213">
        <v>0</v>
      </c>
      <c r="O4711" s="213">
        <v>31.97</v>
      </c>
      <c r="P4711" s="124" t="s">
        <v>1315</v>
      </c>
    </row>
    <row r="4712" spans="1:16" ht="51">
      <c r="A4712" s="266" t="s">
        <v>619</v>
      </c>
      <c r="B4712" s="124"/>
      <c r="C4712" s="125" t="s">
        <v>713</v>
      </c>
      <c r="D4712" s="119">
        <v>43200</v>
      </c>
      <c r="E4712" s="120" t="s">
        <v>9413</v>
      </c>
      <c r="F4712" s="120" t="s">
        <v>3</v>
      </c>
      <c r="G4712" s="120">
        <v>1612399</v>
      </c>
      <c r="H4712" s="124"/>
      <c r="I4712" s="128" t="s">
        <v>11239</v>
      </c>
      <c r="J4712" s="124"/>
      <c r="K4712" s="124"/>
      <c r="L4712" s="124"/>
      <c r="M4712" s="124"/>
      <c r="N4712" s="213">
        <v>0</v>
      </c>
      <c r="O4712" s="213">
        <v>1638.64</v>
      </c>
      <c r="P4712" s="124" t="s">
        <v>1315</v>
      </c>
    </row>
    <row r="4713" spans="1:16" ht="51">
      <c r="A4713" s="266" t="s">
        <v>619</v>
      </c>
      <c r="B4713" s="124"/>
      <c r="C4713" s="125" t="s">
        <v>713</v>
      </c>
      <c r="D4713" s="119">
        <v>43200</v>
      </c>
      <c r="E4713" s="120" t="s">
        <v>9414</v>
      </c>
      <c r="F4713" s="120" t="s">
        <v>3</v>
      </c>
      <c r="G4713" s="120">
        <v>1612409</v>
      </c>
      <c r="H4713" s="124"/>
      <c r="I4713" s="128" t="s">
        <v>11240</v>
      </c>
      <c r="J4713" s="124"/>
      <c r="K4713" s="124"/>
      <c r="L4713" s="124"/>
      <c r="M4713" s="124"/>
      <c r="N4713" s="213">
        <v>0</v>
      </c>
      <c r="O4713" s="213">
        <v>1665.53</v>
      </c>
      <c r="P4713" s="124" t="s">
        <v>1315</v>
      </c>
    </row>
    <row r="4714" spans="1:16" ht="51">
      <c r="A4714" s="266">
        <v>203</v>
      </c>
      <c r="B4714" s="124"/>
      <c r="C4714" s="125" t="s">
        <v>757</v>
      </c>
      <c r="D4714" s="119">
        <v>43217</v>
      </c>
      <c r="E4714" s="120" t="s">
        <v>9415</v>
      </c>
      <c r="F4714" s="120" t="s">
        <v>3</v>
      </c>
      <c r="G4714" s="120">
        <v>1617755</v>
      </c>
      <c r="H4714" s="124"/>
      <c r="I4714" s="128" t="s">
        <v>11241</v>
      </c>
      <c r="J4714" s="124"/>
      <c r="K4714" s="124"/>
      <c r="L4714" s="124"/>
      <c r="M4714" s="124"/>
      <c r="N4714" s="213">
        <v>0</v>
      </c>
      <c r="O4714" s="213">
        <v>15</v>
      </c>
      <c r="P4714" s="124" t="s">
        <v>1315</v>
      </c>
    </row>
    <row r="4715" spans="1:16" ht="51">
      <c r="A4715" s="266" t="s">
        <v>619</v>
      </c>
      <c r="B4715" s="124"/>
      <c r="C4715" s="125" t="s">
        <v>713</v>
      </c>
      <c r="D4715" s="119">
        <v>43200</v>
      </c>
      <c r="E4715" s="120" t="s">
        <v>9416</v>
      </c>
      <c r="F4715" s="120" t="s">
        <v>3</v>
      </c>
      <c r="G4715" s="120">
        <v>1612397</v>
      </c>
      <c r="H4715" s="124"/>
      <c r="I4715" s="128" t="s">
        <v>11242</v>
      </c>
      <c r="J4715" s="124"/>
      <c r="K4715" s="124"/>
      <c r="L4715" s="124"/>
      <c r="M4715" s="124"/>
      <c r="N4715" s="213">
        <v>0</v>
      </c>
      <c r="O4715" s="213">
        <v>1561.08</v>
      </c>
      <c r="P4715" s="124" t="s">
        <v>1315</v>
      </c>
    </row>
    <row r="4716" spans="1:16" ht="51">
      <c r="A4716" s="266" t="s">
        <v>619</v>
      </c>
      <c r="B4716" s="124"/>
      <c r="C4716" s="125" t="s">
        <v>713</v>
      </c>
      <c r="D4716" s="119">
        <v>43200</v>
      </c>
      <c r="E4716" s="120" t="s">
        <v>9417</v>
      </c>
      <c r="F4716" s="120" t="s">
        <v>3</v>
      </c>
      <c r="G4716" s="120">
        <v>1612408</v>
      </c>
      <c r="H4716" s="124"/>
      <c r="I4716" s="128" t="s">
        <v>11243</v>
      </c>
      <c r="J4716" s="124"/>
      <c r="K4716" s="124"/>
      <c r="L4716" s="124"/>
      <c r="M4716" s="124"/>
      <c r="N4716" s="213">
        <v>0</v>
      </c>
      <c r="O4716" s="213">
        <v>1561.08</v>
      </c>
      <c r="P4716" s="124" t="s">
        <v>1315</v>
      </c>
    </row>
    <row r="4717" spans="1:16" ht="51">
      <c r="A4717" s="266" t="s">
        <v>619</v>
      </c>
      <c r="B4717" s="124"/>
      <c r="C4717" s="125" t="s">
        <v>713</v>
      </c>
      <c r="D4717" s="119">
        <v>43200</v>
      </c>
      <c r="E4717" s="120" t="s">
        <v>9418</v>
      </c>
      <c r="F4717" s="120" t="s">
        <v>3</v>
      </c>
      <c r="G4717" s="120">
        <v>1612401</v>
      </c>
      <c r="H4717" s="124"/>
      <c r="I4717" s="128" t="s">
        <v>11244</v>
      </c>
      <c r="J4717" s="124"/>
      <c r="K4717" s="124"/>
      <c r="L4717" s="124"/>
      <c r="M4717" s="124"/>
      <c r="N4717" s="213">
        <v>0</v>
      </c>
      <c r="O4717" s="213">
        <v>1638.64</v>
      </c>
      <c r="P4717" s="124" t="s">
        <v>1315</v>
      </c>
    </row>
    <row r="4718" spans="1:16" ht="38.25">
      <c r="A4718" s="266">
        <v>155</v>
      </c>
      <c r="B4718" s="124"/>
      <c r="C4718" s="125" t="s">
        <v>744</v>
      </c>
      <c r="D4718" s="119">
        <v>43217</v>
      </c>
      <c r="E4718" s="120" t="s">
        <v>9419</v>
      </c>
      <c r="F4718" s="120" t="s">
        <v>3</v>
      </c>
      <c r="G4718" s="120">
        <v>1617802</v>
      </c>
      <c r="H4718" s="124"/>
      <c r="I4718" s="128" t="s">
        <v>11245</v>
      </c>
      <c r="J4718" s="124"/>
      <c r="K4718" s="124"/>
      <c r="L4718" s="124"/>
      <c r="M4718" s="124"/>
      <c r="N4718" s="213">
        <v>0</v>
      </c>
      <c r="O4718" s="213">
        <v>152.5</v>
      </c>
      <c r="P4718" s="124" t="s">
        <v>1315</v>
      </c>
    </row>
    <row r="4719" spans="1:16" ht="51">
      <c r="A4719" s="266" t="s">
        <v>619</v>
      </c>
      <c r="B4719" s="124"/>
      <c r="C4719" s="125" t="s">
        <v>713</v>
      </c>
      <c r="D4719" s="119">
        <v>43200</v>
      </c>
      <c r="E4719" s="120" t="s">
        <v>9420</v>
      </c>
      <c r="F4719" s="120" t="s">
        <v>3</v>
      </c>
      <c r="G4719" s="120">
        <v>1612402</v>
      </c>
      <c r="H4719" s="124"/>
      <c r="I4719" s="128" t="s">
        <v>11246</v>
      </c>
      <c r="J4719" s="124"/>
      <c r="K4719" s="124"/>
      <c r="L4719" s="124"/>
      <c r="M4719" s="124"/>
      <c r="N4719" s="213">
        <v>0</v>
      </c>
      <c r="O4719" s="213">
        <v>1638.64</v>
      </c>
      <c r="P4719" s="124" t="s">
        <v>1315</v>
      </c>
    </row>
    <row r="4720" spans="1:16" ht="38.25">
      <c r="A4720" s="266">
        <v>155</v>
      </c>
      <c r="B4720" s="124"/>
      <c r="C4720" s="125" t="s">
        <v>744</v>
      </c>
      <c r="D4720" s="119">
        <v>43217</v>
      </c>
      <c r="E4720" s="120" t="s">
        <v>9421</v>
      </c>
      <c r="F4720" s="120" t="s">
        <v>3</v>
      </c>
      <c r="G4720" s="120">
        <v>1617806</v>
      </c>
      <c r="H4720" s="124"/>
      <c r="I4720" s="128" t="s">
        <v>11247</v>
      </c>
      <c r="J4720" s="124"/>
      <c r="K4720" s="124"/>
      <c r="L4720" s="124"/>
      <c r="M4720" s="124"/>
      <c r="N4720" s="213">
        <v>0</v>
      </c>
      <c r="O4720" s="213">
        <v>950</v>
      </c>
      <c r="P4720" s="124" t="s">
        <v>1315</v>
      </c>
    </row>
    <row r="4721" spans="1:16" ht="51">
      <c r="A4721" s="266">
        <v>10</v>
      </c>
      <c r="B4721" s="124"/>
      <c r="C4721" s="125" t="s">
        <v>690</v>
      </c>
      <c r="D4721" s="119">
        <v>43217</v>
      </c>
      <c r="E4721" s="120" t="s">
        <v>9422</v>
      </c>
      <c r="F4721" s="120" t="s">
        <v>3</v>
      </c>
      <c r="G4721" s="120">
        <v>1617810</v>
      </c>
      <c r="H4721" s="124"/>
      <c r="I4721" s="128" t="s">
        <v>11248</v>
      </c>
      <c r="J4721" s="124"/>
      <c r="K4721" s="124"/>
      <c r="L4721" s="124"/>
      <c r="M4721" s="124"/>
      <c r="N4721" s="213">
        <v>0</v>
      </c>
      <c r="O4721" s="213">
        <v>35.840000000000003</v>
      </c>
      <c r="P4721" s="124" t="s">
        <v>1315</v>
      </c>
    </row>
    <row r="4722" spans="1:16" ht="51">
      <c r="A4722" s="266" t="s">
        <v>619</v>
      </c>
      <c r="B4722" s="124"/>
      <c r="C4722" s="125" t="s">
        <v>713</v>
      </c>
      <c r="D4722" s="119">
        <v>43200</v>
      </c>
      <c r="E4722" s="120" t="s">
        <v>9423</v>
      </c>
      <c r="F4722" s="120" t="s">
        <v>3</v>
      </c>
      <c r="G4722" s="120">
        <v>1612407</v>
      </c>
      <c r="H4722" s="124"/>
      <c r="I4722" s="128" t="s">
        <v>11249</v>
      </c>
      <c r="J4722" s="124"/>
      <c r="K4722" s="124"/>
      <c r="L4722" s="124"/>
      <c r="M4722" s="124"/>
      <c r="N4722" s="213">
        <v>0</v>
      </c>
      <c r="O4722" s="213">
        <v>110.38</v>
      </c>
      <c r="P4722" s="124" t="s">
        <v>1315</v>
      </c>
    </row>
    <row r="4723" spans="1:16" ht="38.25">
      <c r="A4723" s="266">
        <v>291</v>
      </c>
      <c r="B4723" s="124"/>
      <c r="C4723" s="125" t="s">
        <v>794</v>
      </c>
      <c r="D4723" s="119">
        <v>43217</v>
      </c>
      <c r="E4723" s="120" t="s">
        <v>9424</v>
      </c>
      <c r="F4723" s="120" t="s">
        <v>3</v>
      </c>
      <c r="G4723" s="120">
        <v>1617833</v>
      </c>
      <c r="H4723" s="124"/>
      <c r="I4723" s="128" t="s">
        <v>11250</v>
      </c>
      <c r="J4723" s="124"/>
      <c r="K4723" s="124"/>
      <c r="L4723" s="124"/>
      <c r="M4723" s="124"/>
      <c r="N4723" s="213">
        <v>0</v>
      </c>
      <c r="O4723" s="213">
        <v>35</v>
      </c>
      <c r="P4723" s="124" t="s">
        <v>1315</v>
      </c>
    </row>
    <row r="4724" spans="1:16" ht="51">
      <c r="A4724" s="266" t="s">
        <v>619</v>
      </c>
      <c r="B4724" s="124"/>
      <c r="C4724" s="125" t="s">
        <v>713</v>
      </c>
      <c r="D4724" s="119">
        <v>43200</v>
      </c>
      <c r="E4724" s="120" t="s">
        <v>9425</v>
      </c>
      <c r="F4724" s="120" t="s">
        <v>3</v>
      </c>
      <c r="G4724" s="120">
        <v>1612404</v>
      </c>
      <c r="H4724" s="124"/>
      <c r="I4724" s="128" t="s">
        <v>11251</v>
      </c>
      <c r="J4724" s="124"/>
      <c r="K4724" s="124"/>
      <c r="L4724" s="124"/>
      <c r="M4724" s="124"/>
      <c r="N4724" s="213">
        <v>0</v>
      </c>
      <c r="O4724" s="213">
        <v>1638.64</v>
      </c>
      <c r="P4724" s="124" t="s">
        <v>1315</v>
      </c>
    </row>
    <row r="4725" spans="1:16" ht="51">
      <c r="A4725" s="266">
        <v>222</v>
      </c>
      <c r="B4725" s="124"/>
      <c r="C4725" s="125" t="s">
        <v>764</v>
      </c>
      <c r="D4725" s="119">
        <v>43217</v>
      </c>
      <c r="E4725" s="120" t="s">
        <v>9426</v>
      </c>
      <c r="F4725" s="120" t="s">
        <v>3</v>
      </c>
      <c r="G4725" s="120">
        <v>1617850</v>
      </c>
      <c r="H4725" s="124"/>
      <c r="I4725" s="128" t="s">
        <v>11252</v>
      </c>
      <c r="J4725" s="124"/>
      <c r="K4725" s="124"/>
      <c r="L4725" s="124"/>
      <c r="M4725" s="124"/>
      <c r="N4725" s="213">
        <v>0</v>
      </c>
      <c r="O4725" s="213">
        <v>0.54</v>
      </c>
      <c r="P4725" s="124" t="s">
        <v>6020</v>
      </c>
    </row>
    <row r="4726" spans="1:16" ht="51">
      <c r="A4726" s="266">
        <v>378</v>
      </c>
      <c r="B4726" s="124"/>
      <c r="C4726" s="125" t="s">
        <v>1274</v>
      </c>
      <c r="D4726" s="119">
        <v>43217</v>
      </c>
      <c r="E4726" s="120" t="s">
        <v>9427</v>
      </c>
      <c r="F4726" s="120" t="s">
        <v>3</v>
      </c>
      <c r="G4726" s="120">
        <v>1617912</v>
      </c>
      <c r="H4726" s="124"/>
      <c r="I4726" s="128" t="s">
        <v>11253</v>
      </c>
      <c r="J4726" s="124"/>
      <c r="K4726" s="124"/>
      <c r="L4726" s="124"/>
      <c r="M4726" s="124"/>
      <c r="N4726" s="213">
        <v>0</v>
      </c>
      <c r="O4726" s="213">
        <v>7.71</v>
      </c>
      <c r="P4726" s="124" t="s">
        <v>6020</v>
      </c>
    </row>
    <row r="4727" spans="1:16" ht="51">
      <c r="A4727" s="266">
        <v>660</v>
      </c>
      <c r="B4727" s="124"/>
      <c r="C4727" s="125" t="s">
        <v>233</v>
      </c>
      <c r="D4727" s="119">
        <v>43220</v>
      </c>
      <c r="E4727" s="120" t="s">
        <v>9428</v>
      </c>
      <c r="F4727" s="120" t="s">
        <v>3</v>
      </c>
      <c r="G4727" s="120">
        <v>1618028</v>
      </c>
      <c r="H4727" s="124"/>
      <c r="I4727" s="128" t="s">
        <v>11254</v>
      </c>
      <c r="J4727" s="124"/>
      <c r="K4727" s="124"/>
      <c r="L4727" s="124"/>
      <c r="M4727" s="124"/>
      <c r="N4727" s="213">
        <v>0</v>
      </c>
      <c r="O4727" s="213">
        <v>238.36</v>
      </c>
      <c r="P4727" s="124" t="s">
        <v>1315</v>
      </c>
    </row>
    <row r="4728" spans="1:16" ht="51">
      <c r="A4728" s="266">
        <v>574</v>
      </c>
      <c r="B4728" s="124"/>
      <c r="C4728" s="125" t="s">
        <v>850</v>
      </c>
      <c r="D4728" s="119">
        <v>43220</v>
      </c>
      <c r="E4728" s="120" t="s">
        <v>9429</v>
      </c>
      <c r="F4728" s="120" t="s">
        <v>3</v>
      </c>
      <c r="G4728" s="120">
        <v>1618057</v>
      </c>
      <c r="H4728" s="124"/>
      <c r="I4728" s="128" t="s">
        <v>11255</v>
      </c>
      <c r="J4728" s="124"/>
      <c r="K4728" s="124"/>
      <c r="L4728" s="124"/>
      <c r="M4728" s="124"/>
      <c r="N4728" s="213">
        <v>0</v>
      </c>
      <c r="O4728" s="213">
        <v>834</v>
      </c>
      <c r="P4728" s="124" t="s">
        <v>1315</v>
      </c>
    </row>
    <row r="4729" spans="1:16" ht="51">
      <c r="A4729" s="266">
        <v>574</v>
      </c>
      <c r="B4729" s="124"/>
      <c r="C4729" s="125" t="s">
        <v>850</v>
      </c>
      <c r="D4729" s="119">
        <v>43220</v>
      </c>
      <c r="E4729" s="120" t="s">
        <v>9430</v>
      </c>
      <c r="F4729" s="120" t="s">
        <v>3</v>
      </c>
      <c r="G4729" s="120">
        <v>1618064</v>
      </c>
      <c r="H4729" s="124"/>
      <c r="I4729" s="128" t="s">
        <v>11256</v>
      </c>
      <c r="J4729" s="124"/>
      <c r="K4729" s="124"/>
      <c r="L4729" s="124"/>
      <c r="M4729" s="124"/>
      <c r="N4729" s="213">
        <v>0</v>
      </c>
      <c r="O4729" s="213">
        <v>7795.65</v>
      </c>
      <c r="P4729" s="124" t="s">
        <v>1315</v>
      </c>
    </row>
    <row r="4730" spans="1:16" ht="51">
      <c r="A4730" s="266">
        <v>578</v>
      </c>
      <c r="B4730" s="124"/>
      <c r="C4730" s="125" t="s">
        <v>853</v>
      </c>
      <c r="D4730" s="119">
        <v>43220</v>
      </c>
      <c r="E4730" s="120" t="s">
        <v>9431</v>
      </c>
      <c r="F4730" s="120" t="s">
        <v>3</v>
      </c>
      <c r="G4730" s="120">
        <v>1618072</v>
      </c>
      <c r="H4730" s="124"/>
      <c r="I4730" s="128" t="s">
        <v>11257</v>
      </c>
      <c r="J4730" s="124"/>
      <c r="K4730" s="124"/>
      <c r="L4730" s="124"/>
      <c r="M4730" s="124"/>
      <c r="N4730" s="213">
        <v>0</v>
      </c>
      <c r="O4730" s="213">
        <v>6542.79</v>
      </c>
      <c r="P4730" s="124" t="s">
        <v>1315</v>
      </c>
    </row>
    <row r="4731" spans="1:16" ht="51">
      <c r="A4731" s="266">
        <v>578</v>
      </c>
      <c r="B4731" s="124"/>
      <c r="C4731" s="125" t="s">
        <v>853</v>
      </c>
      <c r="D4731" s="119">
        <v>43220</v>
      </c>
      <c r="E4731" s="120" t="s">
        <v>9432</v>
      </c>
      <c r="F4731" s="120" t="s">
        <v>3</v>
      </c>
      <c r="G4731" s="120">
        <v>1618074</v>
      </c>
      <c r="H4731" s="124"/>
      <c r="I4731" s="128" t="s">
        <v>11258</v>
      </c>
      <c r="J4731" s="124"/>
      <c r="K4731" s="124"/>
      <c r="L4731" s="124"/>
      <c r="M4731" s="124"/>
      <c r="N4731" s="213">
        <v>0</v>
      </c>
      <c r="O4731" s="213">
        <v>261436</v>
      </c>
      <c r="P4731" s="124" t="s">
        <v>1315</v>
      </c>
    </row>
    <row r="4732" spans="1:16" ht="51">
      <c r="A4732" s="266">
        <v>578</v>
      </c>
      <c r="B4732" s="124"/>
      <c r="C4732" s="125" t="s">
        <v>853</v>
      </c>
      <c r="D4732" s="119">
        <v>43220</v>
      </c>
      <c r="E4732" s="120" t="s">
        <v>9433</v>
      </c>
      <c r="F4732" s="120" t="s">
        <v>3</v>
      </c>
      <c r="G4732" s="120">
        <v>1618076</v>
      </c>
      <c r="H4732" s="124"/>
      <c r="I4732" s="128" t="s">
        <v>11259</v>
      </c>
      <c r="J4732" s="124"/>
      <c r="K4732" s="124"/>
      <c r="L4732" s="124"/>
      <c r="M4732" s="124"/>
      <c r="N4732" s="213">
        <v>0</v>
      </c>
      <c r="O4732" s="213">
        <v>6184.16</v>
      </c>
      <c r="P4732" s="124" t="s">
        <v>1315</v>
      </c>
    </row>
    <row r="4733" spans="1:16" ht="51">
      <c r="A4733" s="266">
        <v>130</v>
      </c>
      <c r="B4733" s="124"/>
      <c r="C4733" s="125" t="s">
        <v>727</v>
      </c>
      <c r="D4733" s="119">
        <v>43220</v>
      </c>
      <c r="E4733" s="120" t="s">
        <v>9434</v>
      </c>
      <c r="F4733" s="120" t="s">
        <v>3</v>
      </c>
      <c r="G4733" s="120">
        <v>1618077</v>
      </c>
      <c r="H4733" s="124"/>
      <c r="I4733" s="128" t="s">
        <v>11260</v>
      </c>
      <c r="J4733" s="124"/>
      <c r="K4733" s="124"/>
      <c r="L4733" s="124"/>
      <c r="M4733" s="124"/>
      <c r="N4733" s="213">
        <v>0</v>
      </c>
      <c r="O4733" s="213">
        <v>145812.57999999999</v>
      </c>
      <c r="P4733" s="124" t="s">
        <v>1315</v>
      </c>
    </row>
    <row r="4734" spans="1:16" ht="51">
      <c r="A4734" s="266">
        <v>87</v>
      </c>
      <c r="B4734" s="124"/>
      <c r="C4734" s="125" t="s">
        <v>711</v>
      </c>
      <c r="D4734" s="119">
        <v>43220</v>
      </c>
      <c r="E4734" s="120" t="s">
        <v>9435</v>
      </c>
      <c r="F4734" s="120" t="s">
        <v>3</v>
      </c>
      <c r="G4734" s="120">
        <v>1618098</v>
      </c>
      <c r="H4734" s="124"/>
      <c r="I4734" s="128" t="s">
        <v>11261</v>
      </c>
      <c r="J4734" s="124"/>
      <c r="K4734" s="124"/>
      <c r="L4734" s="124"/>
      <c r="M4734" s="124"/>
      <c r="N4734" s="213">
        <v>0</v>
      </c>
      <c r="O4734" s="213">
        <v>20093.27</v>
      </c>
      <c r="P4734" s="124" t="s">
        <v>1315</v>
      </c>
    </row>
    <row r="4735" spans="1:16" ht="51">
      <c r="A4735" s="266" t="s">
        <v>619</v>
      </c>
      <c r="B4735" s="124"/>
      <c r="C4735" s="125" t="s">
        <v>713</v>
      </c>
      <c r="D4735" s="119">
        <v>43200</v>
      </c>
      <c r="E4735" s="120" t="s">
        <v>9436</v>
      </c>
      <c r="F4735" s="120" t="s">
        <v>3</v>
      </c>
      <c r="G4735" s="120">
        <v>1612412</v>
      </c>
      <c r="H4735" s="124"/>
      <c r="I4735" s="128" t="s">
        <v>11262</v>
      </c>
      <c r="J4735" s="124"/>
      <c r="K4735" s="124"/>
      <c r="L4735" s="124"/>
      <c r="M4735" s="124"/>
      <c r="N4735" s="213">
        <v>0</v>
      </c>
      <c r="O4735" s="213">
        <v>1665.53</v>
      </c>
      <c r="P4735" s="124" t="s">
        <v>1315</v>
      </c>
    </row>
    <row r="4736" spans="1:16" ht="51">
      <c r="A4736" s="266" t="s">
        <v>619</v>
      </c>
      <c r="B4736" s="124"/>
      <c r="C4736" s="125" t="s">
        <v>713</v>
      </c>
      <c r="D4736" s="119">
        <v>43200</v>
      </c>
      <c r="E4736" s="120" t="s">
        <v>9437</v>
      </c>
      <c r="F4736" s="120" t="s">
        <v>3</v>
      </c>
      <c r="G4736" s="120">
        <v>1612413</v>
      </c>
      <c r="H4736" s="124"/>
      <c r="I4736" s="128" t="s">
        <v>11263</v>
      </c>
      <c r="J4736" s="124"/>
      <c r="K4736" s="124"/>
      <c r="L4736" s="124"/>
      <c r="M4736" s="124"/>
      <c r="N4736" s="213">
        <v>0</v>
      </c>
      <c r="O4736" s="213">
        <v>1665.53</v>
      </c>
      <c r="P4736" s="124" t="s">
        <v>1315</v>
      </c>
    </row>
    <row r="4737" spans="1:16" ht="51">
      <c r="A4737" s="266">
        <v>660</v>
      </c>
      <c r="B4737" s="124"/>
      <c r="C4737" s="125" t="s">
        <v>233</v>
      </c>
      <c r="D4737" s="119">
        <v>43220</v>
      </c>
      <c r="E4737" s="120" t="s">
        <v>9438</v>
      </c>
      <c r="F4737" s="120" t="s">
        <v>3</v>
      </c>
      <c r="G4737" s="120">
        <v>1618115</v>
      </c>
      <c r="H4737" s="124"/>
      <c r="I4737" s="128" t="s">
        <v>11264</v>
      </c>
      <c r="J4737" s="124"/>
      <c r="K4737" s="124"/>
      <c r="L4737" s="124"/>
      <c r="M4737" s="124"/>
      <c r="N4737" s="213">
        <v>0</v>
      </c>
      <c r="O4737" s="213">
        <v>1001.6</v>
      </c>
      <c r="P4737" s="124" t="s">
        <v>1315</v>
      </c>
    </row>
    <row r="4738" spans="1:16" ht="51">
      <c r="A4738" s="266">
        <v>660</v>
      </c>
      <c r="B4738" s="124"/>
      <c r="C4738" s="125" t="s">
        <v>233</v>
      </c>
      <c r="D4738" s="119">
        <v>43220</v>
      </c>
      <c r="E4738" s="120" t="s">
        <v>9439</v>
      </c>
      <c r="F4738" s="120" t="s">
        <v>3</v>
      </c>
      <c r="G4738" s="120">
        <v>1618117</v>
      </c>
      <c r="H4738" s="124"/>
      <c r="I4738" s="128" t="s">
        <v>11265</v>
      </c>
      <c r="J4738" s="124"/>
      <c r="K4738" s="124"/>
      <c r="L4738" s="124"/>
      <c r="M4738" s="124"/>
      <c r="N4738" s="213">
        <v>0</v>
      </c>
      <c r="O4738" s="213">
        <v>675.72</v>
      </c>
      <c r="P4738" s="124" t="s">
        <v>1315</v>
      </c>
    </row>
    <row r="4739" spans="1:16" ht="51">
      <c r="A4739" s="266">
        <v>660</v>
      </c>
      <c r="B4739" s="124"/>
      <c r="C4739" s="125" t="s">
        <v>233</v>
      </c>
      <c r="D4739" s="119">
        <v>43220</v>
      </c>
      <c r="E4739" s="120" t="s">
        <v>9440</v>
      </c>
      <c r="F4739" s="120" t="s">
        <v>3</v>
      </c>
      <c r="G4739" s="120">
        <v>1618118</v>
      </c>
      <c r="H4739" s="124"/>
      <c r="I4739" s="128" t="s">
        <v>11266</v>
      </c>
      <c r="J4739" s="124"/>
      <c r="K4739" s="124"/>
      <c r="L4739" s="124"/>
      <c r="M4739" s="124"/>
      <c r="N4739" s="213">
        <v>0</v>
      </c>
      <c r="O4739" s="213">
        <v>1024.22</v>
      </c>
      <c r="P4739" s="124" t="s">
        <v>1315</v>
      </c>
    </row>
    <row r="4740" spans="1:16" ht="63.75">
      <c r="A4740" s="266">
        <v>650</v>
      </c>
      <c r="B4740" s="124"/>
      <c r="C4740" s="125" t="s">
        <v>232</v>
      </c>
      <c r="D4740" s="119">
        <v>43220</v>
      </c>
      <c r="E4740" s="120" t="s">
        <v>9441</v>
      </c>
      <c r="F4740" s="120" t="s">
        <v>3</v>
      </c>
      <c r="G4740" s="120">
        <v>1618121</v>
      </c>
      <c r="H4740" s="124"/>
      <c r="I4740" s="128" t="s">
        <v>11267</v>
      </c>
      <c r="J4740" s="124"/>
      <c r="K4740" s="124"/>
      <c r="L4740" s="124"/>
      <c r="M4740" s="124"/>
      <c r="N4740" s="213">
        <v>0</v>
      </c>
      <c r="O4740" s="213">
        <v>260.39999999999998</v>
      </c>
      <c r="P4740" s="124" t="s">
        <v>1315</v>
      </c>
    </row>
    <row r="4741" spans="1:16" ht="63.75">
      <c r="A4741" s="266">
        <v>660</v>
      </c>
      <c r="B4741" s="124"/>
      <c r="C4741" s="125" t="s">
        <v>233</v>
      </c>
      <c r="D4741" s="119">
        <v>43220</v>
      </c>
      <c r="E4741" s="120" t="s">
        <v>9442</v>
      </c>
      <c r="F4741" s="120" t="s">
        <v>3</v>
      </c>
      <c r="G4741" s="120">
        <v>1618122</v>
      </c>
      <c r="H4741" s="124"/>
      <c r="I4741" s="128" t="s">
        <v>11268</v>
      </c>
      <c r="J4741" s="124"/>
      <c r="K4741" s="124"/>
      <c r="L4741" s="124"/>
      <c r="M4741" s="124"/>
      <c r="N4741" s="213">
        <v>0</v>
      </c>
      <c r="O4741" s="213">
        <v>217.39</v>
      </c>
      <c r="P4741" s="124" t="s">
        <v>1315</v>
      </c>
    </row>
    <row r="4742" spans="1:16" ht="51">
      <c r="A4742" s="266">
        <v>650</v>
      </c>
      <c r="B4742" s="124"/>
      <c r="C4742" s="125" t="s">
        <v>232</v>
      </c>
      <c r="D4742" s="119">
        <v>43220</v>
      </c>
      <c r="E4742" s="120" t="s">
        <v>9443</v>
      </c>
      <c r="F4742" s="120" t="s">
        <v>3</v>
      </c>
      <c r="G4742" s="120">
        <v>1618124</v>
      </c>
      <c r="H4742" s="124"/>
      <c r="I4742" s="128" t="s">
        <v>11269</v>
      </c>
      <c r="J4742" s="124"/>
      <c r="K4742" s="124"/>
      <c r="L4742" s="124"/>
      <c r="M4742" s="124"/>
      <c r="N4742" s="213">
        <v>0</v>
      </c>
      <c r="O4742" s="213">
        <v>70</v>
      </c>
      <c r="P4742" s="124" t="s">
        <v>1315</v>
      </c>
    </row>
    <row r="4743" spans="1:16" ht="63.75">
      <c r="A4743" s="266">
        <v>660</v>
      </c>
      <c r="B4743" s="124"/>
      <c r="C4743" s="125" t="s">
        <v>233</v>
      </c>
      <c r="D4743" s="119">
        <v>43220</v>
      </c>
      <c r="E4743" s="120" t="s">
        <v>9444</v>
      </c>
      <c r="F4743" s="120" t="s">
        <v>3</v>
      </c>
      <c r="G4743" s="120">
        <v>1618125</v>
      </c>
      <c r="H4743" s="124"/>
      <c r="I4743" s="128" t="s">
        <v>11270</v>
      </c>
      <c r="J4743" s="124"/>
      <c r="K4743" s="124"/>
      <c r="L4743" s="124"/>
      <c r="M4743" s="124"/>
      <c r="N4743" s="213">
        <v>0</v>
      </c>
      <c r="O4743" s="213">
        <v>966</v>
      </c>
      <c r="P4743" s="124" t="s">
        <v>1315</v>
      </c>
    </row>
    <row r="4744" spans="1:16" ht="63.75">
      <c r="A4744" s="266">
        <v>660</v>
      </c>
      <c r="B4744" s="124"/>
      <c r="C4744" s="125" t="s">
        <v>233</v>
      </c>
      <c r="D4744" s="119">
        <v>43220</v>
      </c>
      <c r="E4744" s="120" t="s">
        <v>9445</v>
      </c>
      <c r="F4744" s="120" t="s">
        <v>3</v>
      </c>
      <c r="G4744" s="120">
        <v>1618127</v>
      </c>
      <c r="H4744" s="124"/>
      <c r="I4744" s="128" t="s">
        <v>11271</v>
      </c>
      <c r="J4744" s="124"/>
      <c r="K4744" s="124"/>
      <c r="L4744" s="124"/>
      <c r="M4744" s="124"/>
      <c r="N4744" s="213">
        <v>0</v>
      </c>
      <c r="O4744" s="213">
        <v>323</v>
      </c>
      <c r="P4744" s="124" t="s">
        <v>1315</v>
      </c>
    </row>
    <row r="4745" spans="1:16" ht="63.75">
      <c r="A4745" s="266">
        <v>660</v>
      </c>
      <c r="B4745" s="124"/>
      <c r="C4745" s="125" t="s">
        <v>233</v>
      </c>
      <c r="D4745" s="119">
        <v>43220</v>
      </c>
      <c r="E4745" s="120" t="s">
        <v>9446</v>
      </c>
      <c r="F4745" s="120" t="s">
        <v>3</v>
      </c>
      <c r="G4745" s="120">
        <v>1618128</v>
      </c>
      <c r="H4745" s="124"/>
      <c r="I4745" s="128" t="s">
        <v>11272</v>
      </c>
      <c r="J4745" s="124"/>
      <c r="K4745" s="124"/>
      <c r="L4745" s="124"/>
      <c r="M4745" s="124"/>
      <c r="N4745" s="213">
        <v>0</v>
      </c>
      <c r="O4745" s="213">
        <v>323</v>
      </c>
      <c r="P4745" s="124" t="s">
        <v>1315</v>
      </c>
    </row>
    <row r="4746" spans="1:16" ht="63.75">
      <c r="A4746" s="266">
        <v>660</v>
      </c>
      <c r="B4746" s="124"/>
      <c r="C4746" s="125" t="s">
        <v>233</v>
      </c>
      <c r="D4746" s="119">
        <v>43220</v>
      </c>
      <c r="E4746" s="120" t="s">
        <v>9447</v>
      </c>
      <c r="F4746" s="120" t="s">
        <v>3</v>
      </c>
      <c r="G4746" s="120">
        <v>1618129</v>
      </c>
      <c r="H4746" s="124"/>
      <c r="I4746" s="128" t="s">
        <v>11273</v>
      </c>
      <c r="J4746" s="124"/>
      <c r="K4746" s="124"/>
      <c r="L4746" s="124"/>
      <c r="M4746" s="124"/>
      <c r="N4746" s="213">
        <v>0</v>
      </c>
      <c r="O4746" s="213">
        <v>21.93</v>
      </c>
      <c r="P4746" s="124" t="s">
        <v>1315</v>
      </c>
    </row>
    <row r="4747" spans="1:16" ht="51">
      <c r="A4747" s="266">
        <v>660</v>
      </c>
      <c r="B4747" s="124"/>
      <c r="C4747" s="125" t="s">
        <v>233</v>
      </c>
      <c r="D4747" s="119">
        <v>43220</v>
      </c>
      <c r="E4747" s="120" t="s">
        <v>9448</v>
      </c>
      <c r="F4747" s="120" t="s">
        <v>3</v>
      </c>
      <c r="G4747" s="120">
        <v>1618131</v>
      </c>
      <c r="H4747" s="124"/>
      <c r="I4747" s="128" t="s">
        <v>11274</v>
      </c>
      <c r="J4747" s="124"/>
      <c r="K4747" s="124"/>
      <c r="L4747" s="124"/>
      <c r="M4747" s="124"/>
      <c r="N4747" s="213">
        <v>0</v>
      </c>
      <c r="O4747" s="213">
        <v>193</v>
      </c>
      <c r="P4747" s="124" t="s">
        <v>1315</v>
      </c>
    </row>
    <row r="4748" spans="1:16" ht="51">
      <c r="A4748" s="266">
        <v>660</v>
      </c>
      <c r="B4748" s="124"/>
      <c r="C4748" s="125" t="s">
        <v>233</v>
      </c>
      <c r="D4748" s="119">
        <v>43220</v>
      </c>
      <c r="E4748" s="120" t="s">
        <v>9449</v>
      </c>
      <c r="F4748" s="120" t="s">
        <v>3</v>
      </c>
      <c r="G4748" s="120">
        <v>1618132</v>
      </c>
      <c r="H4748" s="124"/>
      <c r="I4748" s="128" t="s">
        <v>11275</v>
      </c>
      <c r="J4748" s="124"/>
      <c r="K4748" s="124"/>
      <c r="L4748" s="124"/>
      <c r="M4748" s="124"/>
      <c r="N4748" s="213">
        <v>0</v>
      </c>
      <c r="O4748" s="213">
        <v>193</v>
      </c>
      <c r="P4748" s="124" t="s">
        <v>1315</v>
      </c>
    </row>
    <row r="4749" spans="1:16" ht="51">
      <c r="A4749" s="266">
        <v>35</v>
      </c>
      <c r="B4749" s="124"/>
      <c r="C4749" s="125" t="s">
        <v>696</v>
      </c>
      <c r="D4749" s="119">
        <v>43220</v>
      </c>
      <c r="E4749" s="120" t="s">
        <v>9450</v>
      </c>
      <c r="F4749" s="120" t="s">
        <v>3</v>
      </c>
      <c r="G4749" s="120">
        <v>1618145</v>
      </c>
      <c r="H4749" s="124"/>
      <c r="I4749" s="128" t="s">
        <v>11276</v>
      </c>
      <c r="J4749" s="124"/>
      <c r="K4749" s="124"/>
      <c r="L4749" s="124"/>
      <c r="M4749" s="124"/>
      <c r="N4749" s="213">
        <v>0</v>
      </c>
      <c r="O4749" s="213">
        <v>20000</v>
      </c>
      <c r="P4749" s="124" t="s">
        <v>1315</v>
      </c>
    </row>
    <row r="4750" spans="1:16" ht="63.75">
      <c r="A4750" s="266">
        <v>35</v>
      </c>
      <c r="B4750" s="124"/>
      <c r="C4750" s="125" t="s">
        <v>696</v>
      </c>
      <c r="D4750" s="119">
        <v>43220</v>
      </c>
      <c r="E4750" s="120" t="s">
        <v>9451</v>
      </c>
      <c r="F4750" s="120" t="s">
        <v>3</v>
      </c>
      <c r="G4750" s="120">
        <v>1618147</v>
      </c>
      <c r="H4750" s="124"/>
      <c r="I4750" s="128" t="s">
        <v>11277</v>
      </c>
      <c r="J4750" s="124"/>
      <c r="K4750" s="124"/>
      <c r="L4750" s="124"/>
      <c r="M4750" s="124"/>
      <c r="N4750" s="213">
        <v>0</v>
      </c>
      <c r="O4750" s="213">
        <v>8000</v>
      </c>
      <c r="P4750" s="124" t="s">
        <v>1315</v>
      </c>
    </row>
    <row r="4751" spans="1:16" ht="51">
      <c r="A4751" s="266">
        <v>212</v>
      </c>
      <c r="B4751" s="124"/>
      <c r="C4751" s="125" t="s">
        <v>761</v>
      </c>
      <c r="D4751" s="119">
        <v>43220</v>
      </c>
      <c r="E4751" s="120" t="s">
        <v>9452</v>
      </c>
      <c r="F4751" s="120" t="s">
        <v>3</v>
      </c>
      <c r="G4751" s="120">
        <v>1618148</v>
      </c>
      <c r="H4751" s="124"/>
      <c r="I4751" s="128" t="s">
        <v>11278</v>
      </c>
      <c r="J4751" s="124"/>
      <c r="K4751" s="124"/>
      <c r="L4751" s="124"/>
      <c r="M4751" s="124"/>
      <c r="N4751" s="213">
        <v>0</v>
      </c>
      <c r="O4751" s="213">
        <v>9014.43</v>
      </c>
      <c r="P4751" s="124" t="s">
        <v>1315</v>
      </c>
    </row>
    <row r="4752" spans="1:16" ht="63.75">
      <c r="A4752" s="266">
        <v>212</v>
      </c>
      <c r="B4752" s="124"/>
      <c r="C4752" s="125" t="s">
        <v>761</v>
      </c>
      <c r="D4752" s="119">
        <v>43220</v>
      </c>
      <c r="E4752" s="120" t="s">
        <v>9453</v>
      </c>
      <c r="F4752" s="120" t="s">
        <v>3</v>
      </c>
      <c r="G4752" s="120">
        <v>1618150</v>
      </c>
      <c r="H4752" s="124"/>
      <c r="I4752" s="128" t="s">
        <v>11279</v>
      </c>
      <c r="J4752" s="124"/>
      <c r="K4752" s="124"/>
      <c r="L4752" s="124"/>
      <c r="M4752" s="124"/>
      <c r="N4752" s="213">
        <v>0</v>
      </c>
      <c r="O4752" s="213">
        <v>9591</v>
      </c>
      <c r="P4752" s="124" t="s">
        <v>1315</v>
      </c>
    </row>
    <row r="4753" spans="1:16" ht="51">
      <c r="A4753" s="266">
        <v>373</v>
      </c>
      <c r="B4753" s="124"/>
      <c r="C4753" s="125" t="s">
        <v>1269</v>
      </c>
      <c r="D4753" s="119">
        <v>43220</v>
      </c>
      <c r="E4753" s="120" t="s">
        <v>9454</v>
      </c>
      <c r="F4753" s="120" t="s">
        <v>3</v>
      </c>
      <c r="G4753" s="120">
        <v>1618031</v>
      </c>
      <c r="H4753" s="124"/>
      <c r="I4753" s="128" t="s">
        <v>11280</v>
      </c>
      <c r="J4753" s="124"/>
      <c r="K4753" s="124"/>
      <c r="L4753" s="124"/>
      <c r="M4753" s="124"/>
      <c r="N4753" s="213">
        <v>0</v>
      </c>
      <c r="O4753" s="213">
        <v>982</v>
      </c>
      <c r="P4753" s="124" t="s">
        <v>1315</v>
      </c>
    </row>
    <row r="4754" spans="1:16" ht="51">
      <c r="A4754" s="266">
        <v>224</v>
      </c>
      <c r="B4754" s="124"/>
      <c r="C4754" s="125" t="s">
        <v>120</v>
      </c>
      <c r="D4754" s="119">
        <v>43220</v>
      </c>
      <c r="E4754" s="120" t="s">
        <v>9455</v>
      </c>
      <c r="F4754" s="120" t="s">
        <v>3</v>
      </c>
      <c r="G4754" s="120">
        <v>1618040</v>
      </c>
      <c r="H4754" s="124"/>
      <c r="I4754" s="128" t="s">
        <v>6231</v>
      </c>
      <c r="J4754" s="124"/>
      <c r="K4754" s="124"/>
      <c r="L4754" s="124"/>
      <c r="M4754" s="124"/>
      <c r="N4754" s="213">
        <v>0</v>
      </c>
      <c r="O4754" s="213">
        <v>30</v>
      </c>
      <c r="P4754" s="124" t="s">
        <v>1315</v>
      </c>
    </row>
    <row r="4755" spans="1:16" ht="51">
      <c r="A4755" s="266">
        <v>574</v>
      </c>
      <c r="B4755" s="124"/>
      <c r="C4755" s="125" t="s">
        <v>850</v>
      </c>
      <c r="D4755" s="119">
        <v>43220</v>
      </c>
      <c r="E4755" s="120" t="s">
        <v>9456</v>
      </c>
      <c r="F4755" s="120" t="s">
        <v>3</v>
      </c>
      <c r="G4755" s="120">
        <v>1618042</v>
      </c>
      <c r="H4755" s="124"/>
      <c r="I4755" s="128" t="s">
        <v>11281</v>
      </c>
      <c r="J4755" s="124"/>
      <c r="K4755" s="124"/>
      <c r="L4755" s="124"/>
      <c r="M4755" s="124"/>
      <c r="N4755" s="213">
        <v>0</v>
      </c>
      <c r="O4755" s="213">
        <v>1200</v>
      </c>
      <c r="P4755" s="124" t="s">
        <v>1315</v>
      </c>
    </row>
    <row r="4756" spans="1:16" ht="51">
      <c r="A4756" s="266">
        <v>574</v>
      </c>
      <c r="B4756" s="124"/>
      <c r="C4756" s="125" t="s">
        <v>850</v>
      </c>
      <c r="D4756" s="119">
        <v>43220</v>
      </c>
      <c r="E4756" s="120" t="s">
        <v>9457</v>
      </c>
      <c r="F4756" s="120" t="s">
        <v>3</v>
      </c>
      <c r="G4756" s="120">
        <v>1618044</v>
      </c>
      <c r="H4756" s="124"/>
      <c r="I4756" s="128" t="s">
        <v>11281</v>
      </c>
      <c r="J4756" s="124"/>
      <c r="K4756" s="124"/>
      <c r="L4756" s="124"/>
      <c r="M4756" s="124"/>
      <c r="N4756" s="213">
        <v>0</v>
      </c>
      <c r="O4756" s="213">
        <v>800</v>
      </c>
      <c r="P4756" s="124" t="s">
        <v>1315</v>
      </c>
    </row>
    <row r="4757" spans="1:16" ht="51">
      <c r="A4757" s="266">
        <v>283</v>
      </c>
      <c r="B4757" s="124"/>
      <c r="C4757" s="125" t="s">
        <v>146</v>
      </c>
      <c r="D4757" s="119">
        <v>43220</v>
      </c>
      <c r="E4757" s="120" t="s">
        <v>9458</v>
      </c>
      <c r="F4757" s="120" t="s">
        <v>3</v>
      </c>
      <c r="G4757" s="120">
        <v>1618056</v>
      </c>
      <c r="H4757" s="124"/>
      <c r="I4757" s="128" t="s">
        <v>11282</v>
      </c>
      <c r="J4757" s="124"/>
      <c r="K4757" s="124"/>
      <c r="L4757" s="124"/>
      <c r="M4757" s="124"/>
      <c r="N4757" s="213">
        <v>0</v>
      </c>
      <c r="O4757" s="213">
        <v>1113</v>
      </c>
      <c r="P4757" s="124" t="s">
        <v>1315</v>
      </c>
    </row>
    <row r="4758" spans="1:16" ht="51">
      <c r="A4758" s="266" t="s">
        <v>619</v>
      </c>
      <c r="B4758" s="124"/>
      <c r="C4758" s="125" t="s">
        <v>713</v>
      </c>
      <c r="D4758" s="119">
        <v>43200</v>
      </c>
      <c r="E4758" s="120" t="s">
        <v>9459</v>
      </c>
      <c r="F4758" s="120" t="s">
        <v>3</v>
      </c>
      <c r="G4758" s="120">
        <v>1612414</v>
      </c>
      <c r="H4758" s="124"/>
      <c r="I4758" s="128" t="s">
        <v>11283</v>
      </c>
      <c r="J4758" s="124"/>
      <c r="K4758" s="124"/>
      <c r="L4758" s="124"/>
      <c r="M4758" s="124"/>
      <c r="N4758" s="213">
        <v>0</v>
      </c>
      <c r="O4758" s="213">
        <v>1665.53</v>
      </c>
      <c r="P4758" s="124" t="s">
        <v>1315</v>
      </c>
    </row>
    <row r="4759" spans="1:16" ht="51">
      <c r="A4759" s="266">
        <v>576</v>
      </c>
      <c r="B4759" s="124"/>
      <c r="C4759" s="125" t="s">
        <v>852</v>
      </c>
      <c r="D4759" s="119">
        <v>43220</v>
      </c>
      <c r="E4759" s="120" t="s">
        <v>9460</v>
      </c>
      <c r="F4759" s="120" t="s">
        <v>3</v>
      </c>
      <c r="G4759" s="120">
        <v>1618066</v>
      </c>
      <c r="H4759" s="124"/>
      <c r="I4759" s="128" t="s">
        <v>11284</v>
      </c>
      <c r="J4759" s="124"/>
      <c r="K4759" s="124"/>
      <c r="L4759" s="124"/>
      <c r="M4759" s="124"/>
      <c r="N4759" s="213">
        <v>0</v>
      </c>
      <c r="O4759" s="213">
        <v>1000</v>
      </c>
      <c r="P4759" s="124" t="s">
        <v>1315</v>
      </c>
    </row>
    <row r="4760" spans="1:16" ht="51">
      <c r="A4760" s="266">
        <v>20</v>
      </c>
      <c r="B4760" s="124"/>
      <c r="C4760" s="125" t="s">
        <v>693</v>
      </c>
      <c r="D4760" s="119">
        <v>43194</v>
      </c>
      <c r="E4760" s="120" t="s">
        <v>9461</v>
      </c>
      <c r="F4760" s="120" t="s">
        <v>3</v>
      </c>
      <c r="G4760" s="120">
        <v>1610710</v>
      </c>
      <c r="H4760" s="124"/>
      <c r="I4760" s="128" t="s">
        <v>11285</v>
      </c>
      <c r="J4760" s="124"/>
      <c r="K4760" s="124"/>
      <c r="L4760" s="124"/>
      <c r="M4760" s="124"/>
      <c r="N4760" s="213">
        <v>0</v>
      </c>
      <c r="O4760" s="213">
        <v>15</v>
      </c>
      <c r="P4760" s="124" t="s">
        <v>1315</v>
      </c>
    </row>
    <row r="4761" spans="1:16" ht="63.75">
      <c r="A4761" s="266" t="s">
        <v>619</v>
      </c>
      <c r="B4761" s="124"/>
      <c r="C4761" s="125" t="s">
        <v>713</v>
      </c>
      <c r="D4761" s="119">
        <v>43195</v>
      </c>
      <c r="E4761" s="120" t="s">
        <v>9462</v>
      </c>
      <c r="F4761" s="120" t="s">
        <v>3</v>
      </c>
      <c r="G4761" s="120">
        <v>1611152</v>
      </c>
      <c r="H4761" s="124"/>
      <c r="I4761" s="128" t="s">
        <v>11286</v>
      </c>
      <c r="J4761" s="124"/>
      <c r="K4761" s="124"/>
      <c r="L4761" s="124"/>
      <c r="M4761" s="124"/>
      <c r="N4761" s="213">
        <v>0</v>
      </c>
      <c r="O4761" s="213">
        <v>1659</v>
      </c>
      <c r="P4761" s="124" t="s">
        <v>1315</v>
      </c>
    </row>
    <row r="4762" spans="1:16" ht="38.25">
      <c r="A4762" s="266">
        <v>291</v>
      </c>
      <c r="B4762" s="124"/>
      <c r="C4762" s="125" t="s">
        <v>794</v>
      </c>
      <c r="D4762" s="119">
        <v>43220</v>
      </c>
      <c r="E4762" s="120" t="s">
        <v>9463</v>
      </c>
      <c r="F4762" s="120" t="s">
        <v>3</v>
      </c>
      <c r="G4762" s="120">
        <v>1618144</v>
      </c>
      <c r="H4762" s="124"/>
      <c r="I4762" s="128" t="s">
        <v>11287</v>
      </c>
      <c r="J4762" s="124"/>
      <c r="K4762" s="124"/>
      <c r="L4762" s="124"/>
      <c r="M4762" s="124"/>
      <c r="N4762" s="213">
        <v>0</v>
      </c>
      <c r="O4762" s="213">
        <v>49</v>
      </c>
      <c r="P4762" s="124" t="s">
        <v>1315</v>
      </c>
    </row>
    <row r="4763" spans="1:16" ht="51">
      <c r="A4763" s="266">
        <v>20</v>
      </c>
      <c r="B4763" s="124"/>
      <c r="C4763" s="125" t="s">
        <v>693</v>
      </c>
      <c r="D4763" s="119">
        <v>43220</v>
      </c>
      <c r="E4763" s="120" t="s">
        <v>9464</v>
      </c>
      <c r="F4763" s="120" t="s">
        <v>3</v>
      </c>
      <c r="G4763" s="120">
        <v>1618164</v>
      </c>
      <c r="H4763" s="124"/>
      <c r="I4763" s="128" t="s">
        <v>11288</v>
      </c>
      <c r="J4763" s="124"/>
      <c r="K4763" s="124"/>
      <c r="L4763" s="124"/>
      <c r="M4763" s="124"/>
      <c r="N4763" s="213">
        <v>0</v>
      </c>
      <c r="O4763" s="213">
        <v>100</v>
      </c>
      <c r="P4763" s="124" t="s">
        <v>1315</v>
      </c>
    </row>
    <row r="4764" spans="1:16" ht="51">
      <c r="A4764" s="266">
        <v>20</v>
      </c>
      <c r="B4764" s="124"/>
      <c r="C4764" s="125" t="s">
        <v>693</v>
      </c>
      <c r="D4764" s="119">
        <v>43220</v>
      </c>
      <c r="E4764" s="120" t="s">
        <v>9465</v>
      </c>
      <c r="F4764" s="120" t="s">
        <v>3</v>
      </c>
      <c r="G4764" s="120">
        <v>1618165</v>
      </c>
      <c r="H4764" s="124"/>
      <c r="I4764" s="128" t="s">
        <v>11289</v>
      </c>
      <c r="J4764" s="124"/>
      <c r="K4764" s="124"/>
      <c r="L4764" s="124"/>
      <c r="M4764" s="124"/>
      <c r="N4764" s="213">
        <v>0</v>
      </c>
      <c r="O4764" s="213">
        <v>354.5</v>
      </c>
      <c r="P4764" s="124" t="s">
        <v>1315</v>
      </c>
    </row>
    <row r="4765" spans="1:16" ht="38.25">
      <c r="A4765" s="266">
        <v>526</v>
      </c>
      <c r="B4765" s="124"/>
      <c r="C4765" s="125" t="s">
        <v>846</v>
      </c>
      <c r="D4765" s="119">
        <v>43220</v>
      </c>
      <c r="E4765" s="120" t="s">
        <v>9466</v>
      </c>
      <c r="F4765" s="120" t="s">
        <v>3</v>
      </c>
      <c r="G4765" s="120">
        <v>1618166</v>
      </c>
      <c r="H4765" s="124"/>
      <c r="I4765" s="128" t="s">
        <v>11290</v>
      </c>
      <c r="J4765" s="124"/>
      <c r="K4765" s="124"/>
      <c r="L4765" s="124"/>
      <c r="M4765" s="124"/>
      <c r="N4765" s="213">
        <v>0</v>
      </c>
      <c r="O4765" s="213">
        <v>91</v>
      </c>
      <c r="P4765" s="124" t="s">
        <v>1315</v>
      </c>
    </row>
    <row r="4766" spans="1:16" ht="51">
      <c r="A4766" s="266">
        <v>526</v>
      </c>
      <c r="B4766" s="124"/>
      <c r="C4766" s="125" t="s">
        <v>846</v>
      </c>
      <c r="D4766" s="119">
        <v>43220</v>
      </c>
      <c r="E4766" s="120" t="s">
        <v>9467</v>
      </c>
      <c r="F4766" s="120" t="s">
        <v>3</v>
      </c>
      <c r="G4766" s="120">
        <v>1618167</v>
      </c>
      <c r="H4766" s="124"/>
      <c r="I4766" s="128" t="s">
        <v>11005</v>
      </c>
      <c r="J4766" s="124"/>
      <c r="K4766" s="124"/>
      <c r="L4766" s="124"/>
      <c r="M4766" s="124"/>
      <c r="N4766" s="213">
        <v>0</v>
      </c>
      <c r="O4766" s="213">
        <v>91</v>
      </c>
      <c r="P4766" s="124" t="s">
        <v>1315</v>
      </c>
    </row>
    <row r="4767" spans="1:16" ht="38.25">
      <c r="A4767" s="266">
        <v>526</v>
      </c>
      <c r="B4767" s="124"/>
      <c r="C4767" s="125" t="s">
        <v>846</v>
      </c>
      <c r="D4767" s="119">
        <v>43220</v>
      </c>
      <c r="E4767" s="120" t="s">
        <v>9468</v>
      </c>
      <c r="F4767" s="120" t="s">
        <v>3</v>
      </c>
      <c r="G4767" s="120">
        <v>1618168</v>
      </c>
      <c r="H4767" s="124"/>
      <c r="I4767" s="128" t="s">
        <v>11056</v>
      </c>
      <c r="J4767" s="124"/>
      <c r="K4767" s="124"/>
      <c r="L4767" s="124"/>
      <c r="M4767" s="124"/>
      <c r="N4767" s="213">
        <v>0</v>
      </c>
      <c r="O4767" s="213">
        <v>91</v>
      </c>
      <c r="P4767" s="124" t="s">
        <v>1315</v>
      </c>
    </row>
    <row r="4768" spans="1:16" ht="38.25">
      <c r="A4768" s="266">
        <v>526</v>
      </c>
      <c r="B4768" s="124"/>
      <c r="C4768" s="125" t="s">
        <v>846</v>
      </c>
      <c r="D4768" s="119">
        <v>43220</v>
      </c>
      <c r="E4768" s="120" t="s">
        <v>9469</v>
      </c>
      <c r="F4768" s="120" t="s">
        <v>3</v>
      </c>
      <c r="G4768" s="120">
        <v>1618169</v>
      </c>
      <c r="H4768" s="124"/>
      <c r="I4768" s="128" t="s">
        <v>11291</v>
      </c>
      <c r="J4768" s="124"/>
      <c r="K4768" s="124"/>
      <c r="L4768" s="124"/>
      <c r="M4768" s="124"/>
      <c r="N4768" s="213">
        <v>0</v>
      </c>
      <c r="O4768" s="213">
        <v>91</v>
      </c>
      <c r="P4768" s="124" t="s">
        <v>1315</v>
      </c>
    </row>
    <row r="4769" spans="1:16" ht="38.25">
      <c r="A4769" s="266">
        <v>526</v>
      </c>
      <c r="B4769" s="124"/>
      <c r="C4769" s="125" t="s">
        <v>846</v>
      </c>
      <c r="D4769" s="119">
        <v>43220</v>
      </c>
      <c r="E4769" s="120" t="s">
        <v>9470</v>
      </c>
      <c r="F4769" s="120" t="s">
        <v>3</v>
      </c>
      <c r="G4769" s="120">
        <v>1618175</v>
      </c>
      <c r="H4769" s="124"/>
      <c r="I4769" s="128" t="s">
        <v>11292</v>
      </c>
      <c r="J4769" s="124"/>
      <c r="K4769" s="124"/>
      <c r="L4769" s="124"/>
      <c r="M4769" s="124"/>
      <c r="N4769" s="213">
        <v>0</v>
      </c>
      <c r="O4769" s="213">
        <v>91</v>
      </c>
      <c r="P4769" s="124" t="s">
        <v>1315</v>
      </c>
    </row>
    <row r="4770" spans="1:16" ht="51">
      <c r="A4770" s="266">
        <v>309</v>
      </c>
      <c r="B4770" s="124"/>
      <c r="C4770" s="125" t="s">
        <v>806</v>
      </c>
      <c r="D4770" s="119">
        <v>43220</v>
      </c>
      <c r="E4770" s="120" t="s">
        <v>9471</v>
      </c>
      <c r="F4770" s="120" t="s">
        <v>3</v>
      </c>
      <c r="G4770" s="120">
        <v>1618176</v>
      </c>
      <c r="H4770" s="124"/>
      <c r="I4770" s="128" t="s">
        <v>11293</v>
      </c>
      <c r="J4770" s="124"/>
      <c r="K4770" s="124"/>
      <c r="L4770" s="124"/>
      <c r="M4770" s="124"/>
      <c r="N4770" s="213">
        <v>0</v>
      </c>
      <c r="O4770" s="213">
        <v>22</v>
      </c>
      <c r="P4770" s="124" t="s">
        <v>1315</v>
      </c>
    </row>
    <row r="4771" spans="1:16" ht="51">
      <c r="A4771" s="266">
        <v>586</v>
      </c>
      <c r="B4771" s="124"/>
      <c r="C4771" s="125" t="s">
        <v>222</v>
      </c>
      <c r="D4771" s="119">
        <v>43220</v>
      </c>
      <c r="E4771" s="120" t="s">
        <v>9472</v>
      </c>
      <c r="F4771" s="120" t="s">
        <v>3</v>
      </c>
      <c r="G4771" s="120">
        <v>1618193</v>
      </c>
      <c r="H4771" s="124"/>
      <c r="I4771" s="128" t="s">
        <v>11294</v>
      </c>
      <c r="J4771" s="124"/>
      <c r="K4771" s="124"/>
      <c r="L4771" s="124"/>
      <c r="M4771" s="124"/>
      <c r="N4771" s="213">
        <v>0</v>
      </c>
      <c r="O4771" s="213">
        <v>16959</v>
      </c>
      <c r="P4771" s="124" t="s">
        <v>1315</v>
      </c>
    </row>
    <row r="4772" spans="1:16" ht="51">
      <c r="A4772" s="266">
        <v>35</v>
      </c>
      <c r="B4772" s="124"/>
      <c r="C4772" s="125" t="s">
        <v>696</v>
      </c>
      <c r="D4772" s="119">
        <v>43220</v>
      </c>
      <c r="E4772" s="120" t="s">
        <v>9473</v>
      </c>
      <c r="F4772" s="120" t="s">
        <v>3</v>
      </c>
      <c r="G4772" s="120">
        <v>1618123</v>
      </c>
      <c r="H4772" s="124"/>
      <c r="I4772" s="128" t="s">
        <v>11295</v>
      </c>
      <c r="J4772" s="124"/>
      <c r="K4772" s="124"/>
      <c r="L4772" s="124"/>
      <c r="M4772" s="124"/>
      <c r="N4772" s="213">
        <v>0</v>
      </c>
      <c r="O4772" s="213">
        <v>525</v>
      </c>
      <c r="P4772" s="124" t="s">
        <v>1315</v>
      </c>
    </row>
    <row r="4773" spans="1:16" ht="51">
      <c r="A4773" s="266">
        <v>46</v>
      </c>
      <c r="B4773" s="124"/>
      <c r="C4773" s="125" t="s">
        <v>698</v>
      </c>
      <c r="D4773" s="119">
        <v>43220</v>
      </c>
      <c r="E4773" s="120" t="s">
        <v>9474</v>
      </c>
      <c r="F4773" s="120" t="s">
        <v>3</v>
      </c>
      <c r="G4773" s="120">
        <v>1618207</v>
      </c>
      <c r="H4773" s="124"/>
      <c r="I4773" s="128" t="s">
        <v>11296</v>
      </c>
      <c r="J4773" s="124"/>
      <c r="K4773" s="124"/>
      <c r="L4773" s="124"/>
      <c r="M4773" s="124"/>
      <c r="N4773" s="213">
        <v>0</v>
      </c>
      <c r="O4773" s="213">
        <v>319.87</v>
      </c>
      <c r="P4773" s="124" t="s">
        <v>1315</v>
      </c>
    </row>
    <row r="4774" spans="1:16" ht="51">
      <c r="A4774" s="266" t="s">
        <v>619</v>
      </c>
      <c r="B4774" s="124"/>
      <c r="C4774" s="125" t="s">
        <v>713</v>
      </c>
      <c r="D4774" s="119">
        <v>43214</v>
      </c>
      <c r="E4774" s="120" t="s">
        <v>9475</v>
      </c>
      <c r="F4774" s="120" t="s">
        <v>3</v>
      </c>
      <c r="G4774" s="120">
        <v>1616513</v>
      </c>
      <c r="H4774" s="124"/>
      <c r="I4774" s="128" t="s">
        <v>11297</v>
      </c>
      <c r="J4774" s="124"/>
      <c r="K4774" s="124"/>
      <c r="L4774" s="124"/>
      <c r="M4774" s="124"/>
      <c r="N4774" s="213">
        <v>0</v>
      </c>
      <c r="O4774" s="213">
        <v>382.56</v>
      </c>
      <c r="P4774" s="124" t="s">
        <v>1315</v>
      </c>
    </row>
    <row r="4775" spans="1:16" ht="51">
      <c r="A4775" s="266">
        <v>526</v>
      </c>
      <c r="B4775" s="124"/>
      <c r="C4775" s="125" t="s">
        <v>846</v>
      </c>
      <c r="D4775" s="119">
        <v>43220</v>
      </c>
      <c r="E4775" s="120" t="s">
        <v>9476</v>
      </c>
      <c r="F4775" s="120" t="s">
        <v>3</v>
      </c>
      <c r="G4775" s="120">
        <v>1618227</v>
      </c>
      <c r="H4775" s="124"/>
      <c r="I4775" s="128" t="s">
        <v>5976</v>
      </c>
      <c r="J4775" s="124"/>
      <c r="K4775" s="124"/>
      <c r="L4775" s="124"/>
      <c r="M4775" s="124"/>
      <c r="N4775" s="213">
        <v>0</v>
      </c>
      <c r="O4775" s="213">
        <v>806.38</v>
      </c>
      <c r="P4775" s="124" t="s">
        <v>1315</v>
      </c>
    </row>
    <row r="4776" spans="1:16" ht="38.25">
      <c r="A4776" s="266">
        <v>16</v>
      </c>
      <c r="B4776" s="124"/>
      <c r="C4776" s="125" t="s">
        <v>692</v>
      </c>
      <c r="D4776" s="119">
        <v>43220</v>
      </c>
      <c r="E4776" s="120" t="s">
        <v>9477</v>
      </c>
      <c r="F4776" s="120" t="s">
        <v>3</v>
      </c>
      <c r="G4776" s="120">
        <v>1618231</v>
      </c>
      <c r="H4776" s="124"/>
      <c r="I4776" s="128" t="s">
        <v>11298</v>
      </c>
      <c r="J4776" s="124"/>
      <c r="K4776" s="124"/>
      <c r="L4776" s="124"/>
      <c r="M4776" s="124"/>
      <c r="N4776" s="213">
        <v>0</v>
      </c>
      <c r="O4776" s="213">
        <v>75</v>
      </c>
      <c r="P4776" s="124" t="s">
        <v>1315</v>
      </c>
    </row>
    <row r="4777" spans="1:16" ht="51">
      <c r="A4777" s="266" t="s">
        <v>619</v>
      </c>
      <c r="B4777" s="124"/>
      <c r="C4777" s="125" t="s">
        <v>713</v>
      </c>
      <c r="D4777" s="119">
        <v>43194</v>
      </c>
      <c r="E4777" s="120" t="s">
        <v>9478</v>
      </c>
      <c r="F4777" s="120" t="s">
        <v>3</v>
      </c>
      <c r="G4777" s="120">
        <v>1610701</v>
      </c>
      <c r="H4777" s="124"/>
      <c r="I4777" s="128" t="s">
        <v>11299</v>
      </c>
      <c r="J4777" s="124"/>
      <c r="K4777" s="124"/>
      <c r="L4777" s="124"/>
      <c r="M4777" s="124"/>
      <c r="N4777" s="213">
        <v>0</v>
      </c>
      <c r="O4777" s="213">
        <v>9807.4599999999991</v>
      </c>
      <c r="P4777" s="124" t="s">
        <v>1315</v>
      </c>
    </row>
    <row r="4778" spans="1:16" ht="51">
      <c r="A4778" s="266" t="s">
        <v>619</v>
      </c>
      <c r="B4778" s="124"/>
      <c r="C4778" s="125" t="s">
        <v>713</v>
      </c>
      <c r="D4778" s="119">
        <v>43215</v>
      </c>
      <c r="E4778" s="120" t="s">
        <v>9479</v>
      </c>
      <c r="F4778" s="120" t="s">
        <v>3</v>
      </c>
      <c r="G4778" s="120">
        <v>1617063</v>
      </c>
      <c r="H4778" s="124"/>
      <c r="I4778" s="128" t="s">
        <v>11300</v>
      </c>
      <c r="J4778" s="124"/>
      <c r="K4778" s="124"/>
      <c r="L4778" s="124"/>
      <c r="M4778" s="124"/>
      <c r="N4778" s="213">
        <v>0</v>
      </c>
      <c r="O4778" s="213">
        <v>2157.71</v>
      </c>
      <c r="P4778" s="124" t="s">
        <v>1315</v>
      </c>
    </row>
    <row r="4779" spans="1:16" ht="51">
      <c r="A4779" s="266" t="s">
        <v>619</v>
      </c>
      <c r="B4779" s="124"/>
      <c r="C4779" s="125" t="s">
        <v>713</v>
      </c>
      <c r="D4779" s="119">
        <v>43199</v>
      </c>
      <c r="E4779" s="120" t="s">
        <v>9480</v>
      </c>
      <c r="F4779" s="120" t="s">
        <v>3</v>
      </c>
      <c r="G4779" s="120">
        <v>1611935</v>
      </c>
      <c r="H4779" s="124"/>
      <c r="I4779" s="128" t="s">
        <v>11301</v>
      </c>
      <c r="J4779" s="124"/>
      <c r="K4779" s="124"/>
      <c r="L4779" s="124"/>
      <c r="M4779" s="124"/>
      <c r="N4779" s="213">
        <v>0</v>
      </c>
      <c r="O4779" s="213">
        <v>500</v>
      </c>
      <c r="P4779" s="124" t="s">
        <v>1315</v>
      </c>
    </row>
    <row r="4780" spans="1:16" ht="63.75">
      <c r="A4780" s="266">
        <v>25</v>
      </c>
      <c r="B4780" s="124"/>
      <c r="C4780" s="125" t="s">
        <v>694</v>
      </c>
      <c r="D4780" s="119">
        <v>43208</v>
      </c>
      <c r="E4780" s="120" t="s">
        <v>9481</v>
      </c>
      <c r="F4780" s="120" t="s">
        <v>3</v>
      </c>
      <c r="G4780" s="120">
        <v>1614878</v>
      </c>
      <c r="H4780" s="124"/>
      <c r="I4780" s="128" t="s">
        <v>11302</v>
      </c>
      <c r="J4780" s="124"/>
      <c r="K4780" s="124"/>
      <c r="L4780" s="124"/>
      <c r="M4780" s="124"/>
      <c r="N4780" s="213">
        <v>0</v>
      </c>
      <c r="O4780" s="213">
        <v>45733.97</v>
      </c>
      <c r="P4780" s="124" t="s">
        <v>1315</v>
      </c>
    </row>
    <row r="4781" spans="1:16" ht="51">
      <c r="A4781" s="266">
        <v>25</v>
      </c>
      <c r="B4781" s="124"/>
      <c r="C4781" s="125" t="s">
        <v>694</v>
      </c>
      <c r="D4781" s="119">
        <v>43196</v>
      </c>
      <c r="E4781" s="120" t="s">
        <v>9482</v>
      </c>
      <c r="F4781" s="120" t="s">
        <v>3</v>
      </c>
      <c r="G4781" s="120">
        <v>1611532</v>
      </c>
      <c r="H4781" s="124"/>
      <c r="I4781" s="128" t="s">
        <v>11303</v>
      </c>
      <c r="J4781" s="124"/>
      <c r="K4781" s="124"/>
      <c r="L4781" s="124"/>
      <c r="M4781" s="124"/>
      <c r="N4781" s="213">
        <v>0</v>
      </c>
      <c r="O4781" s="213">
        <v>0.01</v>
      </c>
      <c r="P4781" s="124" t="s">
        <v>1315</v>
      </c>
    </row>
    <row r="4782" spans="1:16" ht="38.25">
      <c r="A4782" s="266">
        <v>526</v>
      </c>
      <c r="B4782" s="124"/>
      <c r="C4782" s="125" t="s">
        <v>846</v>
      </c>
      <c r="D4782" s="119">
        <v>43220</v>
      </c>
      <c r="E4782" s="120" t="s">
        <v>9483</v>
      </c>
      <c r="F4782" s="120" t="s">
        <v>3</v>
      </c>
      <c r="G4782" s="120">
        <v>1618287</v>
      </c>
      <c r="H4782" s="124"/>
      <c r="I4782" s="128" t="s">
        <v>6879</v>
      </c>
      <c r="J4782" s="124"/>
      <c r="K4782" s="124"/>
      <c r="L4782" s="124"/>
      <c r="M4782" s="124"/>
      <c r="N4782" s="213">
        <v>0</v>
      </c>
      <c r="O4782" s="213">
        <v>91</v>
      </c>
      <c r="P4782" s="124" t="s">
        <v>1315</v>
      </c>
    </row>
    <row r="4783" spans="1:16" ht="63.75">
      <c r="A4783" s="266">
        <v>25</v>
      </c>
      <c r="B4783" s="124"/>
      <c r="C4783" s="125" t="s">
        <v>694</v>
      </c>
      <c r="D4783" s="119">
        <v>43210</v>
      </c>
      <c r="E4783" s="120" t="s">
        <v>9484</v>
      </c>
      <c r="F4783" s="120" t="s">
        <v>3</v>
      </c>
      <c r="G4783" s="120">
        <v>1615716</v>
      </c>
      <c r="H4783" s="124"/>
      <c r="I4783" s="128" t="s">
        <v>11304</v>
      </c>
      <c r="J4783" s="124"/>
      <c r="K4783" s="124"/>
      <c r="L4783" s="124"/>
      <c r="M4783" s="124"/>
      <c r="N4783" s="213">
        <v>0</v>
      </c>
      <c r="O4783" s="213">
        <v>58366.84</v>
      </c>
      <c r="P4783" s="124" t="s">
        <v>1315</v>
      </c>
    </row>
    <row r="4784" spans="1:16" ht="51">
      <c r="A4784" s="266" t="s">
        <v>620</v>
      </c>
      <c r="B4784" s="124"/>
      <c r="C4784" s="125" t="s">
        <v>714</v>
      </c>
      <c r="D4784" s="119">
        <v>43192</v>
      </c>
      <c r="E4784" s="120" t="s">
        <v>9485</v>
      </c>
      <c r="F4784" s="120" t="s">
        <v>6</v>
      </c>
      <c r="G4784" s="120">
        <v>700456</v>
      </c>
      <c r="H4784" s="124"/>
      <c r="I4784" s="128" t="s">
        <v>11305</v>
      </c>
      <c r="J4784" s="124"/>
      <c r="K4784" s="124"/>
      <c r="L4784" s="124"/>
      <c r="M4784" s="124"/>
      <c r="N4784" s="213">
        <v>0</v>
      </c>
      <c r="O4784" s="213">
        <v>1020640.5</v>
      </c>
      <c r="P4784" s="124" t="s">
        <v>1315</v>
      </c>
    </row>
    <row r="4785" spans="1:16" ht="63.75">
      <c r="A4785" s="266">
        <v>41</v>
      </c>
      <c r="B4785" s="124"/>
      <c r="C4785" s="125" t="s">
        <v>697</v>
      </c>
      <c r="D4785" s="119">
        <v>43192</v>
      </c>
      <c r="E4785" s="120" t="s">
        <v>9486</v>
      </c>
      <c r="F4785" s="120" t="s">
        <v>1256</v>
      </c>
      <c r="G4785" s="120">
        <v>17097040</v>
      </c>
      <c r="H4785" s="124"/>
      <c r="I4785" s="128" t="s">
        <v>11306</v>
      </c>
      <c r="J4785" s="124"/>
      <c r="K4785" s="124"/>
      <c r="L4785" s="124"/>
      <c r="M4785" s="124"/>
      <c r="N4785" s="213">
        <v>0</v>
      </c>
      <c r="O4785" s="213">
        <v>34332</v>
      </c>
      <c r="P4785" s="124" t="s">
        <v>1315</v>
      </c>
    </row>
    <row r="4786" spans="1:16" ht="63.75">
      <c r="A4786" s="266">
        <v>41</v>
      </c>
      <c r="B4786" s="124"/>
      <c r="C4786" s="125" t="s">
        <v>697</v>
      </c>
      <c r="D4786" s="119">
        <v>43192</v>
      </c>
      <c r="E4786" s="120" t="s">
        <v>9487</v>
      </c>
      <c r="F4786" s="120" t="s">
        <v>1256</v>
      </c>
      <c r="G4786" s="120">
        <v>17113947</v>
      </c>
      <c r="H4786" s="124"/>
      <c r="I4786" s="128" t="s">
        <v>11307</v>
      </c>
      <c r="J4786" s="124"/>
      <c r="K4786" s="124"/>
      <c r="L4786" s="124"/>
      <c r="M4786" s="124"/>
      <c r="N4786" s="213">
        <v>0</v>
      </c>
      <c r="O4786" s="213">
        <v>113009.5</v>
      </c>
      <c r="P4786" s="124" t="s">
        <v>1315</v>
      </c>
    </row>
    <row r="4787" spans="1:16" ht="76.5">
      <c r="A4787" s="266" t="s">
        <v>620</v>
      </c>
      <c r="B4787" s="124"/>
      <c r="C4787" s="125" t="s">
        <v>714</v>
      </c>
      <c r="D4787" s="119">
        <v>43192</v>
      </c>
      <c r="E4787" s="120" t="s">
        <v>9488</v>
      </c>
      <c r="F4787" s="120" t="s">
        <v>6</v>
      </c>
      <c r="G4787" s="120">
        <v>958213</v>
      </c>
      <c r="H4787" s="124"/>
      <c r="I4787" s="128" t="s">
        <v>11308</v>
      </c>
      <c r="J4787" s="124"/>
      <c r="K4787" s="124"/>
      <c r="L4787" s="124"/>
      <c r="M4787" s="124"/>
      <c r="N4787" s="213">
        <v>0</v>
      </c>
      <c r="O4787" s="213">
        <v>170000</v>
      </c>
      <c r="P4787" s="124" t="s">
        <v>1315</v>
      </c>
    </row>
    <row r="4788" spans="1:16" ht="76.5">
      <c r="A4788" s="266">
        <v>25</v>
      </c>
      <c r="B4788" s="124"/>
      <c r="C4788" s="125" t="s">
        <v>694</v>
      </c>
      <c r="D4788" s="119">
        <v>43192</v>
      </c>
      <c r="E4788" s="120" t="s">
        <v>9489</v>
      </c>
      <c r="F4788" s="120" t="s">
        <v>1316</v>
      </c>
      <c r="G4788" s="120">
        <v>17165815</v>
      </c>
      <c r="H4788" s="124"/>
      <c r="I4788" s="128" t="s">
        <v>11309</v>
      </c>
      <c r="J4788" s="124"/>
      <c r="K4788" s="124"/>
      <c r="L4788" s="124"/>
      <c r="M4788" s="124"/>
      <c r="N4788" s="213">
        <v>181341.9</v>
      </c>
      <c r="O4788" s="213">
        <v>0</v>
      </c>
      <c r="P4788" s="124" t="s">
        <v>1315</v>
      </c>
    </row>
    <row r="4789" spans="1:16" ht="63.75">
      <c r="A4789" s="266" t="s">
        <v>620</v>
      </c>
      <c r="B4789" s="124"/>
      <c r="C4789" s="125" t="s">
        <v>714</v>
      </c>
      <c r="D4789" s="119">
        <v>43192</v>
      </c>
      <c r="E4789" s="120" t="s">
        <v>9490</v>
      </c>
      <c r="F4789" s="120" t="s">
        <v>21</v>
      </c>
      <c r="G4789" s="120">
        <v>917538</v>
      </c>
      <c r="H4789" s="124"/>
      <c r="I4789" s="128" t="s">
        <v>11310</v>
      </c>
      <c r="J4789" s="124"/>
      <c r="K4789" s="124"/>
      <c r="L4789" s="124"/>
      <c r="M4789" s="124"/>
      <c r="N4789" s="213">
        <v>8189550</v>
      </c>
      <c r="O4789" s="213">
        <v>0</v>
      </c>
      <c r="P4789" s="124" t="s">
        <v>1315</v>
      </c>
    </row>
    <row r="4790" spans="1:16" ht="102">
      <c r="A4790" s="266">
        <v>376</v>
      </c>
      <c r="B4790" s="124"/>
      <c r="C4790" s="125" t="s">
        <v>1272</v>
      </c>
      <c r="D4790" s="119">
        <v>43192</v>
      </c>
      <c r="E4790" s="120" t="s">
        <v>9491</v>
      </c>
      <c r="F4790" s="120" t="s">
        <v>11</v>
      </c>
      <c r="G4790" s="120">
        <v>917560</v>
      </c>
      <c r="H4790" s="124"/>
      <c r="I4790" s="128" t="s">
        <v>11311</v>
      </c>
      <c r="J4790" s="124"/>
      <c r="K4790" s="124"/>
      <c r="L4790" s="124"/>
      <c r="M4790" s="124"/>
      <c r="N4790" s="213">
        <v>462018.59</v>
      </c>
      <c r="O4790" s="213">
        <v>0</v>
      </c>
      <c r="P4790" s="124" t="s">
        <v>1315</v>
      </c>
    </row>
    <row r="4791" spans="1:16" ht="76.5">
      <c r="A4791" s="266">
        <v>132</v>
      </c>
      <c r="B4791" s="124"/>
      <c r="C4791" s="125" t="s">
        <v>728</v>
      </c>
      <c r="D4791" s="119">
        <v>43192</v>
      </c>
      <c r="E4791" s="120" t="s">
        <v>9492</v>
      </c>
      <c r="F4791" s="120" t="s">
        <v>13</v>
      </c>
      <c r="G4791" s="120">
        <v>917568</v>
      </c>
      <c r="H4791" s="124"/>
      <c r="I4791" s="128" t="s">
        <v>11312</v>
      </c>
      <c r="J4791" s="124"/>
      <c r="K4791" s="124"/>
      <c r="L4791" s="124"/>
      <c r="M4791" s="124"/>
      <c r="N4791" s="213">
        <v>347940.98</v>
      </c>
      <c r="O4791" s="213">
        <v>0</v>
      </c>
      <c r="P4791" s="124" t="s">
        <v>1315</v>
      </c>
    </row>
    <row r="4792" spans="1:16" ht="51">
      <c r="A4792" s="266">
        <v>132</v>
      </c>
      <c r="B4792" s="124"/>
      <c r="C4792" s="125" t="s">
        <v>728</v>
      </c>
      <c r="D4792" s="119">
        <v>43192</v>
      </c>
      <c r="E4792" s="120" t="s">
        <v>9493</v>
      </c>
      <c r="F4792" s="120" t="s">
        <v>11</v>
      </c>
      <c r="G4792" s="120">
        <v>917570</v>
      </c>
      <c r="H4792" s="124"/>
      <c r="I4792" s="128" t="s">
        <v>11313</v>
      </c>
      <c r="J4792" s="124"/>
      <c r="K4792" s="124"/>
      <c r="L4792" s="124"/>
      <c r="M4792" s="124"/>
      <c r="N4792" s="213">
        <v>50</v>
      </c>
      <c r="O4792" s="213">
        <v>0</v>
      </c>
      <c r="P4792" s="124" t="s">
        <v>1315</v>
      </c>
    </row>
    <row r="4793" spans="1:16" ht="89.25">
      <c r="A4793" s="266">
        <v>513</v>
      </c>
      <c r="B4793" s="124"/>
      <c r="C4793" s="125" t="s">
        <v>201</v>
      </c>
      <c r="D4793" s="119">
        <v>43192</v>
      </c>
      <c r="E4793" s="120" t="s">
        <v>9494</v>
      </c>
      <c r="F4793" s="120" t="s">
        <v>15</v>
      </c>
      <c r="G4793" s="120">
        <v>4654</v>
      </c>
      <c r="H4793" s="124"/>
      <c r="I4793" s="128" t="s">
        <v>11314</v>
      </c>
      <c r="J4793" s="124"/>
      <c r="K4793" s="124"/>
      <c r="L4793" s="124"/>
      <c r="M4793" s="124"/>
      <c r="N4793" s="213">
        <v>50</v>
      </c>
      <c r="O4793" s="213">
        <v>0</v>
      </c>
      <c r="P4793" s="124" t="s">
        <v>1315</v>
      </c>
    </row>
    <row r="4794" spans="1:16" ht="89.25">
      <c r="A4794" s="266">
        <v>25</v>
      </c>
      <c r="B4794" s="124"/>
      <c r="C4794" s="125" t="s">
        <v>694</v>
      </c>
      <c r="D4794" s="119">
        <v>43192</v>
      </c>
      <c r="E4794" s="120" t="s">
        <v>9495</v>
      </c>
      <c r="F4794" s="120" t="s">
        <v>15</v>
      </c>
      <c r="G4794" s="120">
        <v>4656</v>
      </c>
      <c r="H4794" s="124"/>
      <c r="I4794" s="128" t="s">
        <v>11315</v>
      </c>
      <c r="J4794" s="124"/>
      <c r="K4794" s="124"/>
      <c r="L4794" s="124"/>
      <c r="M4794" s="124"/>
      <c r="N4794" s="213">
        <v>50</v>
      </c>
      <c r="O4794" s="213">
        <v>0</v>
      </c>
      <c r="P4794" s="124" t="s">
        <v>1315</v>
      </c>
    </row>
    <row r="4795" spans="1:16" ht="51">
      <c r="A4795" s="266">
        <v>16</v>
      </c>
      <c r="B4795" s="124"/>
      <c r="C4795" s="125" t="s">
        <v>692</v>
      </c>
      <c r="D4795" s="119">
        <v>43192</v>
      </c>
      <c r="E4795" s="120" t="s">
        <v>9496</v>
      </c>
      <c r="F4795" s="120" t="s">
        <v>15</v>
      </c>
      <c r="G4795" s="120">
        <v>4642</v>
      </c>
      <c r="H4795" s="124"/>
      <c r="I4795" s="128" t="s">
        <v>11316</v>
      </c>
      <c r="J4795" s="124"/>
      <c r="K4795" s="124"/>
      <c r="L4795" s="124"/>
      <c r="M4795" s="124"/>
      <c r="N4795" s="213">
        <v>291.47000000000003</v>
      </c>
      <c r="O4795" s="213">
        <v>0</v>
      </c>
      <c r="P4795" s="124" t="s">
        <v>1315</v>
      </c>
    </row>
    <row r="4796" spans="1:16" ht="51">
      <c r="A4796" s="266">
        <v>16</v>
      </c>
      <c r="B4796" s="124"/>
      <c r="C4796" s="125" t="s">
        <v>692</v>
      </c>
      <c r="D4796" s="119">
        <v>43192</v>
      </c>
      <c r="E4796" s="120" t="s">
        <v>9497</v>
      </c>
      <c r="F4796" s="120" t="s">
        <v>15</v>
      </c>
      <c r="G4796" s="120">
        <v>4649</v>
      </c>
      <c r="H4796" s="124"/>
      <c r="I4796" s="128" t="s">
        <v>11317</v>
      </c>
      <c r="J4796" s="124"/>
      <c r="K4796" s="124"/>
      <c r="L4796" s="124"/>
      <c r="M4796" s="124"/>
      <c r="N4796" s="213">
        <v>282.62</v>
      </c>
      <c r="O4796" s="213">
        <v>0</v>
      </c>
      <c r="P4796" s="124" t="s">
        <v>1315</v>
      </c>
    </row>
    <row r="4797" spans="1:16" ht="89.25">
      <c r="A4797" s="266">
        <v>594</v>
      </c>
      <c r="B4797" s="124"/>
      <c r="C4797" s="125" t="s">
        <v>113</v>
      </c>
      <c r="D4797" s="119">
        <v>43192</v>
      </c>
      <c r="E4797" s="120" t="s">
        <v>9498</v>
      </c>
      <c r="F4797" s="120" t="s">
        <v>15</v>
      </c>
      <c r="G4797" s="120">
        <v>4653</v>
      </c>
      <c r="H4797" s="124"/>
      <c r="I4797" s="128" t="s">
        <v>11318</v>
      </c>
      <c r="J4797" s="124"/>
      <c r="K4797" s="124"/>
      <c r="L4797" s="124"/>
      <c r="M4797" s="124"/>
      <c r="N4797" s="213">
        <v>276.38</v>
      </c>
      <c r="O4797" s="213">
        <v>0</v>
      </c>
      <c r="P4797" s="124" t="s">
        <v>1315</v>
      </c>
    </row>
    <row r="4798" spans="1:16" ht="102">
      <c r="A4798" s="266">
        <v>224</v>
      </c>
      <c r="B4798" s="124"/>
      <c r="C4798" s="125" t="s">
        <v>120</v>
      </c>
      <c r="D4798" s="119">
        <v>43192</v>
      </c>
      <c r="E4798" s="120" t="s">
        <v>9499</v>
      </c>
      <c r="F4798" s="120" t="s">
        <v>15</v>
      </c>
      <c r="G4798" s="120">
        <v>4652</v>
      </c>
      <c r="H4798" s="124"/>
      <c r="I4798" s="128" t="s">
        <v>11319</v>
      </c>
      <c r="J4798" s="124"/>
      <c r="K4798" s="124"/>
      <c r="L4798" s="124"/>
      <c r="M4798" s="124"/>
      <c r="N4798" s="213">
        <v>283.38</v>
      </c>
      <c r="O4798" s="213">
        <v>0</v>
      </c>
      <c r="P4798" s="124" t="s">
        <v>1315</v>
      </c>
    </row>
    <row r="4799" spans="1:16" ht="76.5">
      <c r="A4799" s="266">
        <v>25</v>
      </c>
      <c r="B4799" s="124"/>
      <c r="C4799" s="125" t="s">
        <v>694</v>
      </c>
      <c r="D4799" s="119">
        <v>43192</v>
      </c>
      <c r="E4799" s="120" t="s">
        <v>9500</v>
      </c>
      <c r="F4799" s="120" t="s">
        <v>1316</v>
      </c>
      <c r="G4799" s="120">
        <v>17131161</v>
      </c>
      <c r="H4799" s="124"/>
      <c r="I4799" s="128" t="s">
        <v>11320</v>
      </c>
      <c r="J4799" s="124"/>
      <c r="K4799" s="124"/>
      <c r="L4799" s="124"/>
      <c r="M4799" s="124"/>
      <c r="N4799" s="213">
        <v>491.72</v>
      </c>
      <c r="O4799" s="213">
        <v>0</v>
      </c>
      <c r="P4799" s="124" t="s">
        <v>1315</v>
      </c>
    </row>
    <row r="4800" spans="1:16" ht="76.5">
      <c r="A4800" s="266">
        <v>25</v>
      </c>
      <c r="B4800" s="124"/>
      <c r="C4800" s="125" t="s">
        <v>694</v>
      </c>
      <c r="D4800" s="119">
        <v>43192</v>
      </c>
      <c r="E4800" s="120" t="s">
        <v>9501</v>
      </c>
      <c r="F4800" s="120" t="s">
        <v>1316</v>
      </c>
      <c r="G4800" s="120">
        <v>17130947</v>
      </c>
      <c r="H4800" s="124"/>
      <c r="I4800" s="128" t="s">
        <v>11321</v>
      </c>
      <c r="J4800" s="124"/>
      <c r="K4800" s="124"/>
      <c r="L4800" s="124"/>
      <c r="M4800" s="124"/>
      <c r="N4800" s="213">
        <v>291736.71000000002</v>
      </c>
      <c r="O4800" s="213">
        <v>0</v>
      </c>
      <c r="P4800" s="124" t="s">
        <v>1315</v>
      </c>
    </row>
    <row r="4801" spans="1:16" ht="76.5">
      <c r="A4801" s="266">
        <v>25</v>
      </c>
      <c r="B4801" s="124"/>
      <c r="C4801" s="125" t="s">
        <v>694</v>
      </c>
      <c r="D4801" s="119">
        <v>43192</v>
      </c>
      <c r="E4801" s="120" t="s">
        <v>9502</v>
      </c>
      <c r="F4801" s="120" t="s">
        <v>1316</v>
      </c>
      <c r="G4801" s="120">
        <v>17130938</v>
      </c>
      <c r="H4801" s="124"/>
      <c r="I4801" s="128" t="s">
        <v>11322</v>
      </c>
      <c r="J4801" s="124"/>
      <c r="K4801" s="124"/>
      <c r="L4801" s="124"/>
      <c r="M4801" s="124"/>
      <c r="N4801" s="213">
        <v>36469.46</v>
      </c>
      <c r="O4801" s="213">
        <v>0</v>
      </c>
      <c r="P4801" s="124" t="s">
        <v>1315</v>
      </c>
    </row>
    <row r="4802" spans="1:16" ht="76.5">
      <c r="A4802" s="266">
        <v>25</v>
      </c>
      <c r="B4802" s="124"/>
      <c r="C4802" s="125" t="s">
        <v>694</v>
      </c>
      <c r="D4802" s="119">
        <v>43192</v>
      </c>
      <c r="E4802" s="120" t="s">
        <v>9503</v>
      </c>
      <c r="F4802" s="120" t="s">
        <v>1316</v>
      </c>
      <c r="G4802" s="120">
        <v>17130878</v>
      </c>
      <c r="H4802" s="124"/>
      <c r="I4802" s="128" t="s">
        <v>11323</v>
      </c>
      <c r="J4802" s="124"/>
      <c r="K4802" s="124"/>
      <c r="L4802" s="124"/>
      <c r="M4802" s="124"/>
      <c r="N4802" s="213">
        <v>251515.73</v>
      </c>
      <c r="O4802" s="213">
        <v>0</v>
      </c>
      <c r="P4802" s="124" t="s">
        <v>1315</v>
      </c>
    </row>
    <row r="4803" spans="1:16" ht="76.5">
      <c r="A4803" s="266">
        <v>25</v>
      </c>
      <c r="B4803" s="124"/>
      <c r="C4803" s="125" t="s">
        <v>694</v>
      </c>
      <c r="D4803" s="119">
        <v>43192</v>
      </c>
      <c r="E4803" s="120" t="s">
        <v>9504</v>
      </c>
      <c r="F4803" s="120" t="s">
        <v>1316</v>
      </c>
      <c r="G4803" s="120">
        <v>17130844</v>
      </c>
      <c r="H4803" s="124"/>
      <c r="I4803" s="128" t="s">
        <v>11324</v>
      </c>
      <c r="J4803" s="124"/>
      <c r="K4803" s="124"/>
      <c r="L4803" s="124"/>
      <c r="M4803" s="124"/>
      <c r="N4803" s="213">
        <v>37281.58</v>
      </c>
      <c r="O4803" s="213">
        <v>0</v>
      </c>
      <c r="P4803" s="124" t="s">
        <v>1315</v>
      </c>
    </row>
    <row r="4804" spans="1:16" ht="76.5">
      <c r="A4804" s="266">
        <v>25</v>
      </c>
      <c r="B4804" s="124"/>
      <c r="C4804" s="125" t="s">
        <v>694</v>
      </c>
      <c r="D4804" s="119">
        <v>43192</v>
      </c>
      <c r="E4804" s="120" t="s">
        <v>9505</v>
      </c>
      <c r="F4804" s="120" t="s">
        <v>1316</v>
      </c>
      <c r="G4804" s="120">
        <v>17130814</v>
      </c>
      <c r="H4804" s="124"/>
      <c r="I4804" s="128" t="s">
        <v>11325</v>
      </c>
      <c r="J4804" s="124"/>
      <c r="K4804" s="124"/>
      <c r="L4804" s="124"/>
      <c r="M4804" s="124"/>
      <c r="N4804" s="213">
        <v>59313.62</v>
      </c>
      <c r="O4804" s="213">
        <v>0</v>
      </c>
      <c r="P4804" s="124" t="s">
        <v>1315</v>
      </c>
    </row>
    <row r="4805" spans="1:16" ht="76.5">
      <c r="A4805" s="266">
        <v>25</v>
      </c>
      <c r="B4805" s="124"/>
      <c r="C4805" s="125" t="s">
        <v>694</v>
      </c>
      <c r="D4805" s="119">
        <v>43192</v>
      </c>
      <c r="E4805" s="120" t="s">
        <v>9506</v>
      </c>
      <c r="F4805" s="120" t="s">
        <v>1316</v>
      </c>
      <c r="G4805" s="120">
        <v>17130802</v>
      </c>
      <c r="H4805" s="124"/>
      <c r="I4805" s="128" t="s">
        <v>11326</v>
      </c>
      <c r="J4805" s="124"/>
      <c r="K4805" s="124"/>
      <c r="L4805" s="124"/>
      <c r="M4805" s="124"/>
      <c r="N4805" s="213">
        <v>937783.4</v>
      </c>
      <c r="O4805" s="213">
        <v>0</v>
      </c>
      <c r="P4805" s="124" t="s">
        <v>1315</v>
      </c>
    </row>
    <row r="4806" spans="1:16" ht="76.5">
      <c r="A4806" s="266">
        <v>25</v>
      </c>
      <c r="B4806" s="124"/>
      <c r="C4806" s="125" t="s">
        <v>694</v>
      </c>
      <c r="D4806" s="119">
        <v>43192</v>
      </c>
      <c r="E4806" s="120" t="s">
        <v>9507</v>
      </c>
      <c r="F4806" s="120" t="s">
        <v>1316</v>
      </c>
      <c r="G4806" s="120">
        <v>17130671</v>
      </c>
      <c r="H4806" s="124"/>
      <c r="I4806" s="128" t="s">
        <v>11327</v>
      </c>
      <c r="J4806" s="124"/>
      <c r="K4806" s="124"/>
      <c r="L4806" s="124"/>
      <c r="M4806" s="124"/>
      <c r="N4806" s="213">
        <v>140046.29999999999</v>
      </c>
      <c r="O4806" s="213">
        <v>0</v>
      </c>
      <c r="P4806" s="124" t="s">
        <v>1315</v>
      </c>
    </row>
    <row r="4807" spans="1:16" ht="76.5">
      <c r="A4807" s="266">
        <v>25</v>
      </c>
      <c r="B4807" s="124"/>
      <c r="C4807" s="125" t="s">
        <v>694</v>
      </c>
      <c r="D4807" s="119">
        <v>43192</v>
      </c>
      <c r="E4807" s="120" t="s">
        <v>9508</v>
      </c>
      <c r="F4807" s="120" t="s">
        <v>1316</v>
      </c>
      <c r="G4807" s="120">
        <v>17130653</v>
      </c>
      <c r="H4807" s="124"/>
      <c r="I4807" s="128" t="s">
        <v>11328</v>
      </c>
      <c r="J4807" s="124"/>
      <c r="K4807" s="124"/>
      <c r="L4807" s="124"/>
      <c r="M4807" s="124"/>
      <c r="N4807" s="213">
        <v>110245.41</v>
      </c>
      <c r="O4807" s="213">
        <v>0</v>
      </c>
      <c r="P4807" s="124" t="s">
        <v>1315</v>
      </c>
    </row>
    <row r="4808" spans="1:16" ht="76.5">
      <c r="A4808" s="266">
        <v>25</v>
      </c>
      <c r="B4808" s="124"/>
      <c r="C4808" s="125" t="s">
        <v>694</v>
      </c>
      <c r="D4808" s="119">
        <v>43192</v>
      </c>
      <c r="E4808" s="120" t="s">
        <v>9509</v>
      </c>
      <c r="F4808" s="120" t="s">
        <v>1316</v>
      </c>
      <c r="G4808" s="120">
        <v>17131170</v>
      </c>
      <c r="H4808" s="124"/>
      <c r="I4808" s="128" t="s">
        <v>11329</v>
      </c>
      <c r="J4808" s="124"/>
      <c r="K4808" s="124"/>
      <c r="L4808" s="124"/>
      <c r="M4808" s="124"/>
      <c r="N4808" s="213">
        <v>749609.05</v>
      </c>
      <c r="O4808" s="213">
        <v>0</v>
      </c>
      <c r="P4808" s="124" t="s">
        <v>1315</v>
      </c>
    </row>
    <row r="4809" spans="1:16" ht="76.5">
      <c r="A4809" s="266">
        <v>25</v>
      </c>
      <c r="B4809" s="124"/>
      <c r="C4809" s="125" t="s">
        <v>694</v>
      </c>
      <c r="D4809" s="119">
        <v>43192</v>
      </c>
      <c r="E4809" s="120" t="s">
        <v>9510</v>
      </c>
      <c r="F4809" s="120" t="s">
        <v>1316</v>
      </c>
      <c r="G4809" s="120">
        <v>17131169</v>
      </c>
      <c r="H4809" s="124"/>
      <c r="I4809" s="128" t="s">
        <v>11330</v>
      </c>
      <c r="J4809" s="124"/>
      <c r="K4809" s="124"/>
      <c r="L4809" s="124"/>
      <c r="M4809" s="124"/>
      <c r="N4809" s="213">
        <v>445040.42</v>
      </c>
      <c r="O4809" s="213">
        <v>0</v>
      </c>
      <c r="P4809" s="124" t="s">
        <v>1315</v>
      </c>
    </row>
    <row r="4810" spans="1:16" ht="63.75">
      <c r="A4810" s="266">
        <v>25</v>
      </c>
      <c r="B4810" s="124"/>
      <c r="C4810" s="125" t="s">
        <v>694</v>
      </c>
      <c r="D4810" s="119">
        <v>43192</v>
      </c>
      <c r="E4810" s="120" t="s">
        <v>9511</v>
      </c>
      <c r="F4810" s="120" t="s">
        <v>1316</v>
      </c>
      <c r="G4810" s="120">
        <v>17131168</v>
      </c>
      <c r="H4810" s="124"/>
      <c r="I4810" s="128" t="s">
        <v>11331</v>
      </c>
      <c r="J4810" s="124"/>
      <c r="K4810" s="124"/>
      <c r="L4810" s="124"/>
      <c r="M4810" s="124"/>
      <c r="N4810" s="213">
        <v>409327.73</v>
      </c>
      <c r="O4810" s="213">
        <v>0</v>
      </c>
      <c r="P4810" s="124" t="s">
        <v>1315</v>
      </c>
    </row>
    <row r="4811" spans="1:16" ht="76.5">
      <c r="A4811" s="266">
        <v>25</v>
      </c>
      <c r="B4811" s="124"/>
      <c r="C4811" s="125" t="s">
        <v>694</v>
      </c>
      <c r="D4811" s="119">
        <v>43192</v>
      </c>
      <c r="E4811" s="120" t="s">
        <v>9512</v>
      </c>
      <c r="F4811" s="120" t="s">
        <v>1316</v>
      </c>
      <c r="G4811" s="120">
        <v>17131167</v>
      </c>
      <c r="H4811" s="124"/>
      <c r="I4811" s="128" t="s">
        <v>11332</v>
      </c>
      <c r="J4811" s="124"/>
      <c r="K4811" s="124"/>
      <c r="L4811" s="124"/>
      <c r="M4811" s="124"/>
      <c r="N4811" s="213">
        <v>506594.52</v>
      </c>
      <c r="O4811" s="213">
        <v>0</v>
      </c>
      <c r="P4811" s="124" t="s">
        <v>1315</v>
      </c>
    </row>
    <row r="4812" spans="1:16" ht="76.5">
      <c r="A4812" s="266">
        <v>25</v>
      </c>
      <c r="B4812" s="124"/>
      <c r="C4812" s="125" t="s">
        <v>694</v>
      </c>
      <c r="D4812" s="119">
        <v>43192</v>
      </c>
      <c r="E4812" s="120" t="s">
        <v>9513</v>
      </c>
      <c r="F4812" s="120" t="s">
        <v>1316</v>
      </c>
      <c r="G4812" s="120">
        <v>17131166</v>
      </c>
      <c r="H4812" s="124"/>
      <c r="I4812" s="128" t="s">
        <v>11333</v>
      </c>
      <c r="J4812" s="124"/>
      <c r="K4812" s="124"/>
      <c r="L4812" s="124"/>
      <c r="M4812" s="124"/>
      <c r="N4812" s="213">
        <v>915504</v>
      </c>
      <c r="O4812" s="213">
        <v>0</v>
      </c>
      <c r="P4812" s="124" t="s">
        <v>1315</v>
      </c>
    </row>
    <row r="4813" spans="1:16" ht="76.5">
      <c r="A4813" s="266">
        <v>25</v>
      </c>
      <c r="B4813" s="124"/>
      <c r="C4813" s="125" t="s">
        <v>694</v>
      </c>
      <c r="D4813" s="119">
        <v>43192</v>
      </c>
      <c r="E4813" s="120" t="s">
        <v>9514</v>
      </c>
      <c r="F4813" s="120" t="s">
        <v>1316</v>
      </c>
      <c r="G4813" s="120">
        <v>17131163</v>
      </c>
      <c r="H4813" s="124"/>
      <c r="I4813" s="128" t="s">
        <v>11334</v>
      </c>
      <c r="J4813" s="124"/>
      <c r="K4813" s="124"/>
      <c r="L4813" s="124"/>
      <c r="M4813" s="124"/>
      <c r="N4813" s="213">
        <v>59482.17</v>
      </c>
      <c r="O4813" s="213">
        <v>0</v>
      </c>
      <c r="P4813" s="124" t="s">
        <v>1315</v>
      </c>
    </row>
    <row r="4814" spans="1:16" ht="76.5">
      <c r="A4814" s="266">
        <v>25</v>
      </c>
      <c r="B4814" s="124"/>
      <c r="C4814" s="125" t="s">
        <v>694</v>
      </c>
      <c r="D4814" s="119">
        <v>43192</v>
      </c>
      <c r="E4814" s="120" t="s">
        <v>9515</v>
      </c>
      <c r="F4814" s="120" t="s">
        <v>1316</v>
      </c>
      <c r="G4814" s="120">
        <v>17130672</v>
      </c>
      <c r="H4814" s="124"/>
      <c r="I4814" s="128" t="s">
        <v>11335</v>
      </c>
      <c r="J4814" s="124"/>
      <c r="K4814" s="124"/>
      <c r="L4814" s="124"/>
      <c r="M4814" s="124"/>
      <c r="N4814" s="213">
        <v>98587.95</v>
      </c>
      <c r="O4814" s="213">
        <v>0</v>
      </c>
      <c r="P4814" s="124" t="s">
        <v>1315</v>
      </c>
    </row>
    <row r="4815" spans="1:16" ht="76.5">
      <c r="A4815" s="266">
        <v>25</v>
      </c>
      <c r="B4815" s="124"/>
      <c r="C4815" s="125" t="s">
        <v>694</v>
      </c>
      <c r="D4815" s="119">
        <v>43192</v>
      </c>
      <c r="E4815" s="120" t="s">
        <v>9516</v>
      </c>
      <c r="F4815" s="120" t="s">
        <v>1316</v>
      </c>
      <c r="G4815" s="120">
        <v>17130801</v>
      </c>
      <c r="H4815" s="124"/>
      <c r="I4815" s="128" t="s">
        <v>11336</v>
      </c>
      <c r="J4815" s="124"/>
      <c r="K4815" s="124"/>
      <c r="L4815" s="124"/>
      <c r="M4815" s="124"/>
      <c r="N4815" s="213">
        <v>170134.24</v>
      </c>
      <c r="O4815" s="213">
        <v>0</v>
      </c>
      <c r="P4815" s="124" t="s">
        <v>1315</v>
      </c>
    </row>
    <row r="4816" spans="1:16" ht="76.5">
      <c r="A4816" s="266">
        <v>25</v>
      </c>
      <c r="B4816" s="124"/>
      <c r="C4816" s="125" t="s">
        <v>694</v>
      </c>
      <c r="D4816" s="119">
        <v>43192</v>
      </c>
      <c r="E4816" s="120" t="s">
        <v>9517</v>
      </c>
      <c r="F4816" s="120" t="s">
        <v>1316</v>
      </c>
      <c r="G4816" s="120">
        <v>17130799</v>
      </c>
      <c r="H4816" s="124"/>
      <c r="I4816" s="128" t="s">
        <v>11337</v>
      </c>
      <c r="J4816" s="124"/>
      <c r="K4816" s="124"/>
      <c r="L4816" s="124"/>
      <c r="M4816" s="124"/>
      <c r="N4816" s="213">
        <v>109791.46</v>
      </c>
      <c r="O4816" s="213">
        <v>0</v>
      </c>
      <c r="P4816" s="124" t="s">
        <v>1315</v>
      </c>
    </row>
    <row r="4817" spans="1:16" ht="76.5">
      <c r="A4817" s="266">
        <v>25</v>
      </c>
      <c r="B4817" s="124"/>
      <c r="C4817" s="125" t="s">
        <v>694</v>
      </c>
      <c r="D4817" s="119">
        <v>43192</v>
      </c>
      <c r="E4817" s="120" t="s">
        <v>9518</v>
      </c>
      <c r="F4817" s="120" t="s">
        <v>1316</v>
      </c>
      <c r="G4817" s="120">
        <v>17130777</v>
      </c>
      <c r="H4817" s="124"/>
      <c r="I4817" s="128" t="s">
        <v>11338</v>
      </c>
      <c r="J4817" s="124"/>
      <c r="K4817" s="124"/>
      <c r="L4817" s="124"/>
      <c r="M4817" s="124"/>
      <c r="N4817" s="213">
        <v>4115435.76</v>
      </c>
      <c r="O4817" s="213">
        <v>0</v>
      </c>
      <c r="P4817" s="124" t="s">
        <v>1315</v>
      </c>
    </row>
    <row r="4818" spans="1:16" ht="76.5">
      <c r="A4818" s="266">
        <v>25</v>
      </c>
      <c r="B4818" s="124"/>
      <c r="C4818" s="125" t="s">
        <v>694</v>
      </c>
      <c r="D4818" s="119">
        <v>43192</v>
      </c>
      <c r="E4818" s="120" t="s">
        <v>9519</v>
      </c>
      <c r="F4818" s="120" t="s">
        <v>1316</v>
      </c>
      <c r="G4818" s="120">
        <v>17130806</v>
      </c>
      <c r="H4818" s="124"/>
      <c r="I4818" s="128" t="s">
        <v>11339</v>
      </c>
      <c r="J4818" s="124"/>
      <c r="K4818" s="124"/>
      <c r="L4818" s="124"/>
      <c r="M4818" s="124"/>
      <c r="N4818" s="213">
        <v>1590670.49</v>
      </c>
      <c r="O4818" s="213">
        <v>0</v>
      </c>
      <c r="P4818" s="124" t="s">
        <v>1315</v>
      </c>
    </row>
    <row r="4819" spans="1:16" ht="76.5">
      <c r="A4819" s="266">
        <v>25</v>
      </c>
      <c r="B4819" s="124"/>
      <c r="C4819" s="125" t="s">
        <v>694</v>
      </c>
      <c r="D4819" s="119">
        <v>43192</v>
      </c>
      <c r="E4819" s="120" t="s">
        <v>9520</v>
      </c>
      <c r="F4819" s="120" t="s">
        <v>1316</v>
      </c>
      <c r="G4819" s="120">
        <v>17130827</v>
      </c>
      <c r="H4819" s="124"/>
      <c r="I4819" s="128" t="s">
        <v>11340</v>
      </c>
      <c r="J4819" s="124"/>
      <c r="K4819" s="124"/>
      <c r="L4819" s="124"/>
      <c r="M4819" s="124"/>
      <c r="N4819" s="213">
        <v>216027.72</v>
      </c>
      <c r="O4819" s="213">
        <v>0</v>
      </c>
      <c r="P4819" s="124" t="s">
        <v>1315</v>
      </c>
    </row>
    <row r="4820" spans="1:16" ht="76.5">
      <c r="A4820" s="266">
        <v>25</v>
      </c>
      <c r="B4820" s="124"/>
      <c r="C4820" s="125" t="s">
        <v>694</v>
      </c>
      <c r="D4820" s="119">
        <v>43192</v>
      </c>
      <c r="E4820" s="120" t="s">
        <v>9521</v>
      </c>
      <c r="F4820" s="120" t="s">
        <v>1316</v>
      </c>
      <c r="G4820" s="120">
        <v>17130877</v>
      </c>
      <c r="H4820" s="124"/>
      <c r="I4820" s="128" t="s">
        <v>11341</v>
      </c>
      <c r="J4820" s="124"/>
      <c r="K4820" s="124"/>
      <c r="L4820" s="124"/>
      <c r="M4820" s="124"/>
      <c r="N4820" s="213">
        <v>560045.84</v>
      </c>
      <c r="O4820" s="213">
        <v>0</v>
      </c>
      <c r="P4820" s="124" t="s">
        <v>1315</v>
      </c>
    </row>
    <row r="4821" spans="1:16" ht="76.5">
      <c r="A4821" s="266">
        <v>25</v>
      </c>
      <c r="B4821" s="124"/>
      <c r="C4821" s="125" t="s">
        <v>694</v>
      </c>
      <c r="D4821" s="119">
        <v>43192</v>
      </c>
      <c r="E4821" s="120" t="s">
        <v>9522</v>
      </c>
      <c r="F4821" s="120" t="s">
        <v>1316</v>
      </c>
      <c r="G4821" s="120">
        <v>17130815</v>
      </c>
      <c r="H4821" s="124"/>
      <c r="I4821" s="128" t="s">
        <v>11342</v>
      </c>
      <c r="J4821" s="124"/>
      <c r="K4821" s="124"/>
      <c r="L4821" s="124"/>
      <c r="M4821" s="124"/>
      <c r="N4821" s="213">
        <v>384057.32</v>
      </c>
      <c r="O4821" s="213">
        <v>0</v>
      </c>
      <c r="P4821" s="124" t="s">
        <v>1315</v>
      </c>
    </row>
    <row r="4822" spans="1:16" ht="51">
      <c r="A4822" s="266" t="s">
        <v>620</v>
      </c>
      <c r="B4822" s="124"/>
      <c r="C4822" s="125" t="s">
        <v>714</v>
      </c>
      <c r="D4822" s="119">
        <v>43193</v>
      </c>
      <c r="E4822" s="120" t="s">
        <v>9523</v>
      </c>
      <c r="F4822" s="120" t="s">
        <v>6</v>
      </c>
      <c r="G4822" s="120">
        <v>701346</v>
      </c>
      <c r="H4822" s="124"/>
      <c r="I4822" s="128" t="s">
        <v>11343</v>
      </c>
      <c r="J4822" s="124"/>
      <c r="K4822" s="124"/>
      <c r="L4822" s="124"/>
      <c r="M4822" s="124"/>
      <c r="N4822" s="213">
        <v>0</v>
      </c>
      <c r="O4822" s="213">
        <v>14644.33</v>
      </c>
      <c r="P4822" s="124" t="s">
        <v>1315</v>
      </c>
    </row>
    <row r="4823" spans="1:16" ht="51">
      <c r="A4823" s="266" t="s">
        <v>620</v>
      </c>
      <c r="B4823" s="124"/>
      <c r="C4823" s="125" t="s">
        <v>714</v>
      </c>
      <c r="D4823" s="119">
        <v>43193</v>
      </c>
      <c r="E4823" s="120" t="s">
        <v>9524</v>
      </c>
      <c r="F4823" s="120" t="s">
        <v>6</v>
      </c>
      <c r="G4823" s="120">
        <v>701452</v>
      </c>
      <c r="H4823" s="124"/>
      <c r="I4823" s="128" t="s">
        <v>11344</v>
      </c>
      <c r="J4823" s="124"/>
      <c r="K4823" s="124"/>
      <c r="L4823" s="124"/>
      <c r="M4823" s="124"/>
      <c r="N4823" s="213">
        <v>0</v>
      </c>
      <c r="O4823" s="213">
        <v>15571.26</v>
      </c>
      <c r="P4823" s="124" t="s">
        <v>1315</v>
      </c>
    </row>
    <row r="4824" spans="1:16" ht="63.75">
      <c r="A4824" s="266">
        <v>10</v>
      </c>
      <c r="B4824" s="124"/>
      <c r="C4824" s="125" t="s">
        <v>690</v>
      </c>
      <c r="D4824" s="119">
        <v>43193</v>
      </c>
      <c r="E4824" s="120" t="s">
        <v>9525</v>
      </c>
      <c r="F4824" s="120" t="s">
        <v>6</v>
      </c>
      <c r="G4824" s="120">
        <v>701600</v>
      </c>
      <c r="H4824" s="124"/>
      <c r="I4824" s="128" t="s">
        <v>11345</v>
      </c>
      <c r="J4824" s="124"/>
      <c r="K4824" s="124"/>
      <c r="L4824" s="124"/>
      <c r="M4824" s="124"/>
      <c r="N4824" s="213">
        <v>0</v>
      </c>
      <c r="O4824" s="213">
        <v>15400.7</v>
      </c>
      <c r="P4824" s="124" t="s">
        <v>1315</v>
      </c>
    </row>
    <row r="4825" spans="1:16" ht="51">
      <c r="A4825" s="266">
        <v>10</v>
      </c>
      <c r="B4825" s="124"/>
      <c r="C4825" s="125" t="s">
        <v>690</v>
      </c>
      <c r="D4825" s="119">
        <v>43193</v>
      </c>
      <c r="E4825" s="120" t="s">
        <v>9526</v>
      </c>
      <c r="F4825" s="120" t="s">
        <v>6</v>
      </c>
      <c r="G4825" s="120">
        <v>701602</v>
      </c>
      <c r="H4825" s="124"/>
      <c r="I4825" s="128" t="s">
        <v>11346</v>
      </c>
      <c r="J4825" s="124"/>
      <c r="K4825" s="124"/>
      <c r="L4825" s="124"/>
      <c r="M4825" s="124"/>
      <c r="N4825" s="213">
        <v>0</v>
      </c>
      <c r="O4825" s="213">
        <v>29403.06</v>
      </c>
      <c r="P4825" s="124" t="s">
        <v>1315</v>
      </c>
    </row>
    <row r="4826" spans="1:16" ht="51">
      <c r="A4826" s="266">
        <v>287</v>
      </c>
      <c r="B4826" s="124"/>
      <c r="C4826" s="125" t="s">
        <v>790</v>
      </c>
      <c r="D4826" s="119">
        <v>43193</v>
      </c>
      <c r="E4826" s="120" t="s">
        <v>9527</v>
      </c>
      <c r="F4826" s="120" t="s">
        <v>6</v>
      </c>
      <c r="G4826" s="120">
        <v>74867</v>
      </c>
      <c r="H4826" s="124"/>
      <c r="I4826" s="128" t="s">
        <v>11347</v>
      </c>
      <c r="J4826" s="124"/>
      <c r="K4826" s="124"/>
      <c r="L4826" s="124"/>
      <c r="M4826" s="124"/>
      <c r="N4826" s="213">
        <v>0</v>
      </c>
      <c r="O4826" s="213">
        <v>32140131.239999998</v>
      </c>
      <c r="P4826" s="124" t="s">
        <v>1315</v>
      </c>
    </row>
    <row r="4827" spans="1:16" ht="51">
      <c r="A4827" s="266" t="s">
        <v>619</v>
      </c>
      <c r="B4827" s="124"/>
      <c r="C4827" s="125" t="s">
        <v>713</v>
      </c>
      <c r="D4827" s="119">
        <v>43193</v>
      </c>
      <c r="E4827" s="120" t="s">
        <v>9528</v>
      </c>
      <c r="F4827" s="120" t="s">
        <v>6</v>
      </c>
      <c r="G4827" s="120">
        <v>958464</v>
      </c>
      <c r="H4827" s="124"/>
      <c r="I4827" s="128" t="s">
        <v>11348</v>
      </c>
      <c r="J4827" s="124"/>
      <c r="K4827" s="124"/>
      <c r="L4827" s="124"/>
      <c r="M4827" s="124"/>
      <c r="N4827" s="213">
        <v>0</v>
      </c>
      <c r="O4827" s="213">
        <v>2000</v>
      </c>
      <c r="P4827" s="124" t="s">
        <v>1315</v>
      </c>
    </row>
    <row r="4828" spans="1:16" ht="76.5">
      <c r="A4828" s="266" t="s">
        <v>620</v>
      </c>
      <c r="B4828" s="124"/>
      <c r="C4828" s="125" t="s">
        <v>714</v>
      </c>
      <c r="D4828" s="119">
        <v>43193</v>
      </c>
      <c r="E4828" s="120" t="s">
        <v>9529</v>
      </c>
      <c r="F4828" s="120" t="s">
        <v>6</v>
      </c>
      <c r="G4828" s="120">
        <v>958702</v>
      </c>
      <c r="H4828" s="124"/>
      <c r="I4828" s="128" t="s">
        <v>11349</v>
      </c>
      <c r="J4828" s="124"/>
      <c r="K4828" s="124"/>
      <c r="L4828" s="124"/>
      <c r="M4828" s="124"/>
      <c r="N4828" s="213">
        <v>0</v>
      </c>
      <c r="O4828" s="213">
        <v>200000</v>
      </c>
      <c r="P4828" s="124" t="s">
        <v>1315</v>
      </c>
    </row>
    <row r="4829" spans="1:16" ht="76.5">
      <c r="A4829" s="266">
        <v>25</v>
      </c>
      <c r="B4829" s="124"/>
      <c r="C4829" s="125" t="s">
        <v>694</v>
      </c>
      <c r="D4829" s="119">
        <v>43193</v>
      </c>
      <c r="E4829" s="120" t="s">
        <v>9530</v>
      </c>
      <c r="F4829" s="120" t="s">
        <v>1316</v>
      </c>
      <c r="G4829" s="120">
        <v>17166166</v>
      </c>
      <c r="H4829" s="124"/>
      <c r="I4829" s="128" t="s">
        <v>11350</v>
      </c>
      <c r="J4829" s="124"/>
      <c r="K4829" s="124"/>
      <c r="L4829" s="124"/>
      <c r="M4829" s="124"/>
      <c r="N4829" s="213">
        <v>250372.49</v>
      </c>
      <c r="O4829" s="213">
        <v>0</v>
      </c>
      <c r="P4829" s="124" t="s">
        <v>1315</v>
      </c>
    </row>
    <row r="4830" spans="1:16" ht="76.5">
      <c r="A4830" s="266">
        <v>25</v>
      </c>
      <c r="B4830" s="124"/>
      <c r="C4830" s="125" t="s">
        <v>694</v>
      </c>
      <c r="D4830" s="119">
        <v>43193</v>
      </c>
      <c r="E4830" s="120" t="s">
        <v>9531</v>
      </c>
      <c r="F4830" s="120" t="s">
        <v>1316</v>
      </c>
      <c r="G4830" s="120">
        <v>17166212</v>
      </c>
      <c r="H4830" s="124"/>
      <c r="I4830" s="128" t="s">
        <v>11351</v>
      </c>
      <c r="J4830" s="124"/>
      <c r="K4830" s="124"/>
      <c r="L4830" s="124"/>
      <c r="M4830" s="124"/>
      <c r="N4830" s="213">
        <v>195332.28</v>
      </c>
      <c r="O4830" s="213">
        <v>0</v>
      </c>
      <c r="P4830" s="124" t="s">
        <v>1315</v>
      </c>
    </row>
    <row r="4831" spans="1:16" ht="76.5">
      <c r="A4831" s="266">
        <v>25</v>
      </c>
      <c r="B4831" s="124"/>
      <c r="C4831" s="125" t="s">
        <v>694</v>
      </c>
      <c r="D4831" s="119">
        <v>43193</v>
      </c>
      <c r="E4831" s="120" t="s">
        <v>9532</v>
      </c>
      <c r="F4831" s="120" t="s">
        <v>1316</v>
      </c>
      <c r="G4831" s="120">
        <v>17182479</v>
      </c>
      <c r="H4831" s="124"/>
      <c r="I4831" s="128" t="s">
        <v>11352</v>
      </c>
      <c r="J4831" s="124"/>
      <c r="K4831" s="124"/>
      <c r="L4831" s="124"/>
      <c r="M4831" s="124"/>
      <c r="N4831" s="213">
        <v>233227.84</v>
      </c>
      <c r="O4831" s="213">
        <v>0</v>
      </c>
      <c r="P4831" s="124" t="s">
        <v>1315</v>
      </c>
    </row>
    <row r="4832" spans="1:16" ht="76.5">
      <c r="A4832" s="266">
        <v>25</v>
      </c>
      <c r="B4832" s="124"/>
      <c r="C4832" s="125" t="s">
        <v>694</v>
      </c>
      <c r="D4832" s="119">
        <v>43193</v>
      </c>
      <c r="E4832" s="120" t="s">
        <v>9533</v>
      </c>
      <c r="F4832" s="120" t="s">
        <v>1316</v>
      </c>
      <c r="G4832" s="120">
        <v>17182457</v>
      </c>
      <c r="H4832" s="124"/>
      <c r="I4832" s="128" t="s">
        <v>11353</v>
      </c>
      <c r="J4832" s="124"/>
      <c r="K4832" s="124"/>
      <c r="L4832" s="124"/>
      <c r="M4832" s="124"/>
      <c r="N4832" s="213">
        <v>208949.27</v>
      </c>
      <c r="O4832" s="213">
        <v>0</v>
      </c>
      <c r="P4832" s="124" t="s">
        <v>1315</v>
      </c>
    </row>
    <row r="4833" spans="1:16" ht="76.5">
      <c r="A4833" s="266">
        <v>25</v>
      </c>
      <c r="B4833" s="124"/>
      <c r="C4833" s="125" t="s">
        <v>694</v>
      </c>
      <c r="D4833" s="119">
        <v>43193</v>
      </c>
      <c r="E4833" s="120" t="s">
        <v>9534</v>
      </c>
      <c r="F4833" s="120" t="s">
        <v>1316</v>
      </c>
      <c r="G4833" s="120">
        <v>17182451</v>
      </c>
      <c r="H4833" s="124"/>
      <c r="I4833" s="128" t="s">
        <v>11354</v>
      </c>
      <c r="J4833" s="124"/>
      <c r="K4833" s="124"/>
      <c r="L4833" s="124"/>
      <c r="M4833" s="124"/>
      <c r="N4833" s="213">
        <v>95656.93</v>
      </c>
      <c r="O4833" s="213">
        <v>0</v>
      </c>
      <c r="P4833" s="124" t="s">
        <v>1315</v>
      </c>
    </row>
    <row r="4834" spans="1:16" ht="76.5">
      <c r="A4834" s="266">
        <v>25</v>
      </c>
      <c r="B4834" s="124"/>
      <c r="C4834" s="125" t="s">
        <v>694</v>
      </c>
      <c r="D4834" s="119">
        <v>43193</v>
      </c>
      <c r="E4834" s="120" t="s">
        <v>9535</v>
      </c>
      <c r="F4834" s="120" t="s">
        <v>1316</v>
      </c>
      <c r="G4834" s="120">
        <v>17182458</v>
      </c>
      <c r="H4834" s="124"/>
      <c r="I4834" s="128" t="s">
        <v>11355</v>
      </c>
      <c r="J4834" s="124"/>
      <c r="K4834" s="124"/>
      <c r="L4834" s="124"/>
      <c r="M4834" s="124"/>
      <c r="N4834" s="213">
        <v>378790.06</v>
      </c>
      <c r="O4834" s="213">
        <v>0</v>
      </c>
      <c r="P4834" s="124" t="s">
        <v>1315</v>
      </c>
    </row>
    <row r="4835" spans="1:16" ht="76.5">
      <c r="A4835" s="266">
        <v>25</v>
      </c>
      <c r="B4835" s="124"/>
      <c r="C4835" s="125" t="s">
        <v>694</v>
      </c>
      <c r="D4835" s="119">
        <v>43193</v>
      </c>
      <c r="E4835" s="120" t="s">
        <v>9536</v>
      </c>
      <c r="F4835" s="120" t="s">
        <v>1316</v>
      </c>
      <c r="G4835" s="120">
        <v>17182454</v>
      </c>
      <c r="H4835" s="124"/>
      <c r="I4835" s="128" t="s">
        <v>11356</v>
      </c>
      <c r="J4835" s="124"/>
      <c r="K4835" s="124"/>
      <c r="L4835" s="124"/>
      <c r="M4835" s="124"/>
      <c r="N4835" s="213">
        <v>442632.94</v>
      </c>
      <c r="O4835" s="213">
        <v>0</v>
      </c>
      <c r="P4835" s="124" t="s">
        <v>1315</v>
      </c>
    </row>
    <row r="4836" spans="1:16" ht="76.5">
      <c r="A4836" s="266">
        <v>25</v>
      </c>
      <c r="B4836" s="124"/>
      <c r="C4836" s="125" t="s">
        <v>694</v>
      </c>
      <c r="D4836" s="119">
        <v>43193</v>
      </c>
      <c r="E4836" s="120" t="s">
        <v>9537</v>
      </c>
      <c r="F4836" s="120" t="s">
        <v>1316</v>
      </c>
      <c r="G4836" s="120">
        <v>17182428</v>
      </c>
      <c r="H4836" s="124"/>
      <c r="I4836" s="128" t="s">
        <v>11357</v>
      </c>
      <c r="J4836" s="124"/>
      <c r="K4836" s="124"/>
      <c r="L4836" s="124"/>
      <c r="M4836" s="124"/>
      <c r="N4836" s="213">
        <v>449873.78</v>
      </c>
      <c r="O4836" s="213">
        <v>0</v>
      </c>
      <c r="P4836" s="124" t="s">
        <v>1315</v>
      </c>
    </row>
    <row r="4837" spans="1:16" ht="76.5">
      <c r="A4837" s="266">
        <v>25</v>
      </c>
      <c r="B4837" s="124"/>
      <c r="C4837" s="125" t="s">
        <v>694</v>
      </c>
      <c r="D4837" s="119">
        <v>43193</v>
      </c>
      <c r="E4837" s="120" t="s">
        <v>9538</v>
      </c>
      <c r="F4837" s="120" t="s">
        <v>1316</v>
      </c>
      <c r="G4837" s="120">
        <v>17182559</v>
      </c>
      <c r="H4837" s="124"/>
      <c r="I4837" s="128" t="s">
        <v>11358</v>
      </c>
      <c r="J4837" s="124"/>
      <c r="K4837" s="124"/>
      <c r="L4837" s="124"/>
      <c r="M4837" s="124"/>
      <c r="N4837" s="213">
        <v>67077.72</v>
      </c>
      <c r="O4837" s="213">
        <v>0</v>
      </c>
      <c r="P4837" s="124" t="s">
        <v>1315</v>
      </c>
    </row>
    <row r="4838" spans="1:16" ht="76.5">
      <c r="A4838" s="266">
        <v>25</v>
      </c>
      <c r="B4838" s="124"/>
      <c r="C4838" s="125" t="s">
        <v>694</v>
      </c>
      <c r="D4838" s="119">
        <v>43193</v>
      </c>
      <c r="E4838" s="120" t="s">
        <v>9539</v>
      </c>
      <c r="F4838" s="120" t="s">
        <v>1316</v>
      </c>
      <c r="G4838" s="120">
        <v>17182565</v>
      </c>
      <c r="H4838" s="124"/>
      <c r="I4838" s="128" t="s">
        <v>11359</v>
      </c>
      <c r="J4838" s="124"/>
      <c r="K4838" s="124"/>
      <c r="L4838" s="124"/>
      <c r="M4838" s="124"/>
      <c r="N4838" s="213">
        <v>222173.79</v>
      </c>
      <c r="O4838" s="213">
        <v>0</v>
      </c>
      <c r="P4838" s="124" t="s">
        <v>1315</v>
      </c>
    </row>
    <row r="4839" spans="1:16" ht="89.25">
      <c r="A4839" s="266">
        <v>20</v>
      </c>
      <c r="B4839" s="124"/>
      <c r="C4839" s="125" t="s">
        <v>693</v>
      </c>
      <c r="D4839" s="119">
        <v>43193</v>
      </c>
      <c r="E4839" s="120" t="s">
        <v>9540</v>
      </c>
      <c r="F4839" s="120" t="s">
        <v>11</v>
      </c>
      <c r="G4839" s="120">
        <v>917631</v>
      </c>
      <c r="H4839" s="124"/>
      <c r="I4839" s="128" t="s">
        <v>11360</v>
      </c>
      <c r="J4839" s="124"/>
      <c r="K4839" s="124"/>
      <c r="L4839" s="124"/>
      <c r="M4839" s="124"/>
      <c r="N4839" s="213">
        <v>270</v>
      </c>
      <c r="O4839" s="213">
        <v>0</v>
      </c>
      <c r="P4839" s="124" t="s">
        <v>1315</v>
      </c>
    </row>
    <row r="4840" spans="1:16" ht="89.25">
      <c r="A4840" s="266">
        <v>597</v>
      </c>
      <c r="B4840" s="124"/>
      <c r="C4840" s="125" t="s">
        <v>5055</v>
      </c>
      <c r="D4840" s="119">
        <v>43193</v>
      </c>
      <c r="E4840" s="120" t="s">
        <v>9541</v>
      </c>
      <c r="F4840" s="120" t="s">
        <v>11</v>
      </c>
      <c r="G4840" s="120">
        <v>917648</v>
      </c>
      <c r="H4840" s="124"/>
      <c r="I4840" s="128" t="s">
        <v>11361</v>
      </c>
      <c r="J4840" s="124"/>
      <c r="K4840" s="124"/>
      <c r="L4840" s="124"/>
      <c r="M4840" s="124"/>
      <c r="N4840" s="213">
        <v>3868.76</v>
      </c>
      <c r="O4840" s="213">
        <v>0</v>
      </c>
      <c r="P4840" s="124" t="s">
        <v>1315</v>
      </c>
    </row>
    <row r="4841" spans="1:16" ht="63.75">
      <c r="A4841" s="266">
        <v>16</v>
      </c>
      <c r="B4841" s="124"/>
      <c r="C4841" s="125" t="s">
        <v>692</v>
      </c>
      <c r="D4841" s="119">
        <v>43193</v>
      </c>
      <c r="E4841" s="120" t="s">
        <v>9542</v>
      </c>
      <c r="F4841" s="120" t="s">
        <v>1257</v>
      </c>
      <c r="G4841" s="120">
        <v>4644</v>
      </c>
      <c r="H4841" s="124"/>
      <c r="I4841" s="128" t="s">
        <v>11362</v>
      </c>
      <c r="J4841" s="124"/>
      <c r="K4841" s="124"/>
      <c r="L4841" s="124"/>
      <c r="M4841" s="124"/>
      <c r="N4841" s="213">
        <v>132.24</v>
      </c>
      <c r="O4841" s="213">
        <v>0</v>
      </c>
      <c r="P4841" s="124" t="s">
        <v>1315</v>
      </c>
    </row>
    <row r="4842" spans="1:16" ht="63.75">
      <c r="A4842" s="266">
        <v>16</v>
      </c>
      <c r="B4842" s="124"/>
      <c r="C4842" s="125" t="s">
        <v>692</v>
      </c>
      <c r="D4842" s="119">
        <v>43193</v>
      </c>
      <c r="E4842" s="120" t="s">
        <v>9543</v>
      </c>
      <c r="F4842" s="120" t="s">
        <v>15</v>
      </c>
      <c r="G4842" s="120">
        <v>4644</v>
      </c>
      <c r="H4842" s="124"/>
      <c r="I4842" s="128" t="s">
        <v>11363</v>
      </c>
      <c r="J4842" s="124"/>
      <c r="K4842" s="124"/>
      <c r="L4842" s="124"/>
      <c r="M4842" s="124"/>
      <c r="N4842" s="213">
        <v>290.24</v>
      </c>
      <c r="O4842" s="213">
        <v>0</v>
      </c>
      <c r="P4842" s="124" t="s">
        <v>1315</v>
      </c>
    </row>
    <row r="4843" spans="1:16" ht="63.75">
      <c r="A4843" s="266">
        <v>513</v>
      </c>
      <c r="B4843" s="124"/>
      <c r="C4843" s="125" t="s">
        <v>201</v>
      </c>
      <c r="D4843" s="119">
        <v>43193</v>
      </c>
      <c r="E4843" s="120" t="s">
        <v>9544</v>
      </c>
      <c r="F4843" s="120" t="s">
        <v>15</v>
      </c>
      <c r="G4843" s="120">
        <v>701347</v>
      </c>
      <c r="H4843" s="124"/>
      <c r="I4843" s="128" t="s">
        <v>11364</v>
      </c>
      <c r="J4843" s="124"/>
      <c r="K4843" s="124"/>
      <c r="L4843" s="124"/>
      <c r="M4843" s="124"/>
      <c r="N4843" s="213">
        <v>50</v>
      </c>
      <c r="O4843" s="213">
        <v>0</v>
      </c>
      <c r="P4843" s="124" t="s">
        <v>1315</v>
      </c>
    </row>
    <row r="4844" spans="1:16" ht="63.75">
      <c r="A4844" s="266">
        <v>513</v>
      </c>
      <c r="B4844" s="124"/>
      <c r="C4844" s="125" t="s">
        <v>201</v>
      </c>
      <c r="D4844" s="119">
        <v>43193</v>
      </c>
      <c r="E4844" s="120" t="s">
        <v>9545</v>
      </c>
      <c r="F4844" s="120" t="s">
        <v>15</v>
      </c>
      <c r="G4844" s="120">
        <v>701453</v>
      </c>
      <c r="H4844" s="124"/>
      <c r="I4844" s="128" t="s">
        <v>11365</v>
      </c>
      <c r="J4844" s="124"/>
      <c r="K4844" s="124"/>
      <c r="L4844" s="124"/>
      <c r="M4844" s="124"/>
      <c r="N4844" s="213">
        <v>50</v>
      </c>
      <c r="O4844" s="213">
        <v>0</v>
      </c>
      <c r="P4844" s="124" t="s">
        <v>1315</v>
      </c>
    </row>
    <row r="4845" spans="1:16" ht="63.75">
      <c r="A4845" s="266">
        <v>513</v>
      </c>
      <c r="B4845" s="124"/>
      <c r="C4845" s="125" t="s">
        <v>201</v>
      </c>
      <c r="D4845" s="119">
        <v>43193</v>
      </c>
      <c r="E4845" s="120" t="s">
        <v>9546</v>
      </c>
      <c r="F4845" s="120" t="s">
        <v>15</v>
      </c>
      <c r="G4845" s="120">
        <v>701458</v>
      </c>
      <c r="H4845" s="124"/>
      <c r="I4845" s="128" t="s">
        <v>11366</v>
      </c>
      <c r="J4845" s="124"/>
      <c r="K4845" s="124"/>
      <c r="L4845" s="124"/>
      <c r="M4845" s="124"/>
      <c r="N4845" s="213">
        <v>50</v>
      </c>
      <c r="O4845" s="213">
        <v>0</v>
      </c>
      <c r="P4845" s="124" t="s">
        <v>1315</v>
      </c>
    </row>
    <row r="4846" spans="1:16" ht="63.75">
      <c r="A4846" s="266">
        <v>513</v>
      </c>
      <c r="B4846" s="124"/>
      <c r="C4846" s="125" t="s">
        <v>201</v>
      </c>
      <c r="D4846" s="119">
        <v>43193</v>
      </c>
      <c r="E4846" s="120" t="s">
        <v>9547</v>
      </c>
      <c r="F4846" s="120" t="s">
        <v>15</v>
      </c>
      <c r="G4846" s="120">
        <v>701461</v>
      </c>
      <c r="H4846" s="124"/>
      <c r="I4846" s="128" t="s">
        <v>11367</v>
      </c>
      <c r="J4846" s="124"/>
      <c r="K4846" s="124"/>
      <c r="L4846" s="124"/>
      <c r="M4846" s="124"/>
      <c r="N4846" s="213">
        <v>50</v>
      </c>
      <c r="O4846" s="213">
        <v>0</v>
      </c>
      <c r="P4846" s="124" t="s">
        <v>1315</v>
      </c>
    </row>
    <row r="4847" spans="1:16" ht="63.75">
      <c r="A4847" s="266">
        <v>10</v>
      </c>
      <c r="B4847" s="124"/>
      <c r="C4847" s="125" t="s">
        <v>690</v>
      </c>
      <c r="D4847" s="119">
        <v>43193</v>
      </c>
      <c r="E4847" s="120" t="s">
        <v>9548</v>
      </c>
      <c r="F4847" s="120" t="s">
        <v>15</v>
      </c>
      <c r="G4847" s="120">
        <v>701601</v>
      </c>
      <c r="H4847" s="124"/>
      <c r="I4847" s="128" t="s">
        <v>11368</v>
      </c>
      <c r="J4847" s="124"/>
      <c r="K4847" s="124"/>
      <c r="L4847" s="124"/>
      <c r="M4847" s="124"/>
      <c r="N4847" s="213">
        <v>50</v>
      </c>
      <c r="O4847" s="213">
        <v>0</v>
      </c>
      <c r="P4847" s="124" t="s">
        <v>1315</v>
      </c>
    </row>
    <row r="4848" spans="1:16" ht="51">
      <c r="A4848" s="266">
        <v>10</v>
      </c>
      <c r="B4848" s="124"/>
      <c r="C4848" s="125" t="s">
        <v>690</v>
      </c>
      <c r="D4848" s="119">
        <v>43193</v>
      </c>
      <c r="E4848" s="120" t="s">
        <v>9549</v>
      </c>
      <c r="F4848" s="120" t="s">
        <v>15</v>
      </c>
      <c r="G4848" s="120">
        <v>701603</v>
      </c>
      <c r="H4848" s="124"/>
      <c r="I4848" s="128" t="s">
        <v>11369</v>
      </c>
      <c r="J4848" s="124"/>
      <c r="K4848" s="124"/>
      <c r="L4848" s="124"/>
      <c r="M4848" s="124"/>
      <c r="N4848" s="213">
        <v>50</v>
      </c>
      <c r="O4848" s="213">
        <v>0</v>
      </c>
      <c r="P4848" s="124" t="s">
        <v>1315</v>
      </c>
    </row>
    <row r="4849" spans="1:16" ht="89.25">
      <c r="A4849" s="266">
        <v>197</v>
      </c>
      <c r="B4849" s="124"/>
      <c r="C4849" s="125" t="s">
        <v>754</v>
      </c>
      <c r="D4849" s="119">
        <v>43193</v>
      </c>
      <c r="E4849" s="120" t="s">
        <v>9550</v>
      </c>
      <c r="F4849" s="120" t="s">
        <v>15</v>
      </c>
      <c r="G4849" s="120">
        <v>4660</v>
      </c>
      <c r="H4849" s="124"/>
      <c r="I4849" s="128" t="s">
        <v>11370</v>
      </c>
      <c r="J4849" s="124"/>
      <c r="K4849" s="124"/>
      <c r="L4849" s="124"/>
      <c r="M4849" s="124"/>
      <c r="N4849" s="213">
        <v>430.73</v>
      </c>
      <c r="O4849" s="213">
        <v>0</v>
      </c>
      <c r="P4849" s="124" t="s">
        <v>1315</v>
      </c>
    </row>
    <row r="4850" spans="1:16" ht="89.25">
      <c r="A4850" s="266">
        <v>25</v>
      </c>
      <c r="B4850" s="124"/>
      <c r="C4850" s="125" t="s">
        <v>694</v>
      </c>
      <c r="D4850" s="119">
        <v>43193</v>
      </c>
      <c r="E4850" s="120" t="s">
        <v>9551</v>
      </c>
      <c r="F4850" s="120" t="s">
        <v>15</v>
      </c>
      <c r="G4850" s="120">
        <v>4657</v>
      </c>
      <c r="H4850" s="124"/>
      <c r="I4850" s="128" t="s">
        <v>11371</v>
      </c>
      <c r="J4850" s="124"/>
      <c r="K4850" s="124"/>
      <c r="L4850" s="124"/>
      <c r="M4850" s="124"/>
      <c r="N4850" s="213">
        <v>270.89</v>
      </c>
      <c r="O4850" s="213">
        <v>0</v>
      </c>
      <c r="P4850" s="124" t="s">
        <v>1315</v>
      </c>
    </row>
    <row r="4851" spans="1:16" ht="89.25">
      <c r="A4851" s="266">
        <v>594</v>
      </c>
      <c r="B4851" s="124"/>
      <c r="C4851" s="125" t="s">
        <v>113</v>
      </c>
      <c r="D4851" s="119">
        <v>43193</v>
      </c>
      <c r="E4851" s="120" t="s">
        <v>9552</v>
      </c>
      <c r="F4851" s="120" t="s">
        <v>15</v>
      </c>
      <c r="G4851" s="120">
        <v>4664</v>
      </c>
      <c r="H4851" s="124"/>
      <c r="I4851" s="128" t="s">
        <v>11372</v>
      </c>
      <c r="J4851" s="124"/>
      <c r="K4851" s="124"/>
      <c r="L4851" s="124"/>
      <c r="M4851" s="124"/>
      <c r="N4851" s="213">
        <v>271.99</v>
      </c>
      <c r="O4851" s="213">
        <v>0</v>
      </c>
      <c r="P4851" s="124" t="s">
        <v>1315</v>
      </c>
    </row>
    <row r="4852" spans="1:16" ht="63.75">
      <c r="A4852" s="266">
        <v>86</v>
      </c>
      <c r="B4852" s="124"/>
      <c r="C4852" s="125" t="s">
        <v>710</v>
      </c>
      <c r="D4852" s="119">
        <v>43193</v>
      </c>
      <c r="E4852" s="120" t="s">
        <v>9553</v>
      </c>
      <c r="F4852" s="120" t="s">
        <v>15</v>
      </c>
      <c r="G4852" s="120">
        <v>702219</v>
      </c>
      <c r="H4852" s="124"/>
      <c r="I4852" s="128" t="s">
        <v>11373</v>
      </c>
      <c r="J4852" s="124"/>
      <c r="K4852" s="124"/>
      <c r="L4852" s="124"/>
      <c r="M4852" s="124"/>
      <c r="N4852" s="213">
        <v>50</v>
      </c>
      <c r="O4852" s="213">
        <v>0</v>
      </c>
      <c r="P4852" s="124" t="s">
        <v>1315</v>
      </c>
    </row>
    <row r="4853" spans="1:16" ht="51">
      <c r="A4853" s="266">
        <v>513</v>
      </c>
      <c r="B4853" s="124"/>
      <c r="C4853" s="125" t="s">
        <v>201</v>
      </c>
      <c r="D4853" s="119">
        <v>43193</v>
      </c>
      <c r="E4853" s="120" t="s">
        <v>9554</v>
      </c>
      <c r="F4853" s="120" t="s">
        <v>15</v>
      </c>
      <c r="G4853" s="120">
        <v>702221</v>
      </c>
      <c r="H4853" s="124"/>
      <c r="I4853" s="128" t="s">
        <v>11374</v>
      </c>
      <c r="J4853" s="124"/>
      <c r="K4853" s="124"/>
      <c r="L4853" s="124"/>
      <c r="M4853" s="124"/>
      <c r="N4853" s="213">
        <v>50</v>
      </c>
      <c r="O4853" s="213">
        <v>0</v>
      </c>
      <c r="P4853" s="124" t="s">
        <v>1315</v>
      </c>
    </row>
    <row r="4854" spans="1:16" ht="63.75">
      <c r="A4854" s="266">
        <v>16</v>
      </c>
      <c r="B4854" s="124"/>
      <c r="C4854" s="125" t="s">
        <v>692</v>
      </c>
      <c r="D4854" s="119">
        <v>43193</v>
      </c>
      <c r="E4854" s="120" t="s">
        <v>9555</v>
      </c>
      <c r="F4854" s="120" t="s">
        <v>1257</v>
      </c>
      <c r="G4854" s="120">
        <v>4603</v>
      </c>
      <c r="H4854" s="124"/>
      <c r="I4854" s="128" t="s">
        <v>11375</v>
      </c>
      <c r="J4854" s="124"/>
      <c r="K4854" s="124"/>
      <c r="L4854" s="124"/>
      <c r="M4854" s="124"/>
      <c r="N4854" s="213">
        <v>893.33</v>
      </c>
      <c r="O4854" s="213">
        <v>0</v>
      </c>
      <c r="P4854" s="124" t="s">
        <v>1315</v>
      </c>
    </row>
    <row r="4855" spans="1:16" ht="63.75">
      <c r="A4855" s="266">
        <v>16</v>
      </c>
      <c r="B4855" s="124"/>
      <c r="C4855" s="125" t="s">
        <v>692</v>
      </c>
      <c r="D4855" s="119">
        <v>43193</v>
      </c>
      <c r="E4855" s="120" t="s">
        <v>9556</v>
      </c>
      <c r="F4855" s="120" t="s">
        <v>15</v>
      </c>
      <c r="G4855" s="120">
        <v>4603</v>
      </c>
      <c r="H4855" s="124"/>
      <c r="I4855" s="128" t="s">
        <v>11376</v>
      </c>
      <c r="J4855" s="124"/>
      <c r="K4855" s="124"/>
      <c r="L4855" s="124"/>
      <c r="M4855" s="124"/>
      <c r="N4855" s="213">
        <v>315.95999999999998</v>
      </c>
      <c r="O4855" s="213">
        <v>0</v>
      </c>
      <c r="P4855" s="124" t="s">
        <v>1315</v>
      </c>
    </row>
    <row r="4856" spans="1:16" ht="102">
      <c r="A4856" s="266">
        <v>310</v>
      </c>
      <c r="B4856" s="124"/>
      <c r="C4856" s="125" t="s">
        <v>807</v>
      </c>
      <c r="D4856" s="119">
        <v>43193</v>
      </c>
      <c r="E4856" s="120" t="s">
        <v>9557</v>
      </c>
      <c r="F4856" s="120" t="s">
        <v>1257</v>
      </c>
      <c r="G4856" s="120">
        <v>4614</v>
      </c>
      <c r="H4856" s="124"/>
      <c r="I4856" s="128" t="s">
        <v>11377</v>
      </c>
      <c r="J4856" s="124"/>
      <c r="K4856" s="124"/>
      <c r="L4856" s="124"/>
      <c r="M4856" s="124"/>
      <c r="N4856" s="213">
        <v>42771.18</v>
      </c>
      <c r="O4856" s="213">
        <v>0</v>
      </c>
      <c r="P4856" s="124" t="s">
        <v>1315</v>
      </c>
    </row>
    <row r="4857" spans="1:16" ht="102">
      <c r="A4857" s="266">
        <v>310</v>
      </c>
      <c r="B4857" s="124"/>
      <c r="C4857" s="125" t="s">
        <v>807</v>
      </c>
      <c r="D4857" s="119">
        <v>43193</v>
      </c>
      <c r="E4857" s="120" t="s">
        <v>9558</v>
      </c>
      <c r="F4857" s="120" t="s">
        <v>15</v>
      </c>
      <c r="G4857" s="120">
        <v>4614</v>
      </c>
      <c r="H4857" s="124"/>
      <c r="I4857" s="128" t="s">
        <v>11378</v>
      </c>
      <c r="J4857" s="124"/>
      <c r="K4857" s="124"/>
      <c r="L4857" s="124"/>
      <c r="M4857" s="124"/>
      <c r="N4857" s="213">
        <v>3225.56</v>
      </c>
      <c r="O4857" s="213">
        <v>0</v>
      </c>
      <c r="P4857" s="124" t="s">
        <v>1315</v>
      </c>
    </row>
    <row r="4858" spans="1:16" ht="76.5">
      <c r="A4858" s="266">
        <v>25</v>
      </c>
      <c r="B4858" s="124"/>
      <c r="C4858" s="125" t="s">
        <v>694</v>
      </c>
      <c r="D4858" s="119">
        <v>43193</v>
      </c>
      <c r="E4858" s="120" t="s">
        <v>9559</v>
      </c>
      <c r="F4858" s="120" t="s">
        <v>1316</v>
      </c>
      <c r="G4858" s="120">
        <v>17166181</v>
      </c>
      <c r="H4858" s="124"/>
      <c r="I4858" s="128" t="s">
        <v>11379</v>
      </c>
      <c r="J4858" s="124"/>
      <c r="K4858" s="124"/>
      <c r="L4858" s="124"/>
      <c r="M4858" s="124"/>
      <c r="N4858" s="213">
        <v>240066.57</v>
      </c>
      <c r="O4858" s="213">
        <v>0</v>
      </c>
      <c r="P4858" s="124" t="s">
        <v>1315</v>
      </c>
    </row>
    <row r="4859" spans="1:16" ht="76.5">
      <c r="A4859" s="266">
        <v>25</v>
      </c>
      <c r="B4859" s="124"/>
      <c r="C4859" s="125" t="s">
        <v>694</v>
      </c>
      <c r="D4859" s="119">
        <v>43193</v>
      </c>
      <c r="E4859" s="120" t="s">
        <v>9560</v>
      </c>
      <c r="F4859" s="120" t="s">
        <v>1316</v>
      </c>
      <c r="G4859" s="120">
        <v>17166178</v>
      </c>
      <c r="H4859" s="124"/>
      <c r="I4859" s="128" t="s">
        <v>11380</v>
      </c>
      <c r="J4859" s="124"/>
      <c r="K4859" s="124"/>
      <c r="L4859" s="124"/>
      <c r="M4859" s="124"/>
      <c r="N4859" s="213">
        <v>610101.02</v>
      </c>
      <c r="O4859" s="213">
        <v>0</v>
      </c>
      <c r="P4859" s="124" t="s">
        <v>1315</v>
      </c>
    </row>
    <row r="4860" spans="1:16" ht="76.5">
      <c r="A4860" s="266">
        <v>25</v>
      </c>
      <c r="B4860" s="124"/>
      <c r="C4860" s="125" t="s">
        <v>694</v>
      </c>
      <c r="D4860" s="119">
        <v>43193</v>
      </c>
      <c r="E4860" s="120" t="s">
        <v>9561</v>
      </c>
      <c r="F4860" s="120" t="s">
        <v>1316</v>
      </c>
      <c r="G4860" s="120">
        <v>17165816</v>
      </c>
      <c r="H4860" s="124"/>
      <c r="I4860" s="128" t="s">
        <v>11381</v>
      </c>
      <c r="J4860" s="124"/>
      <c r="K4860" s="124"/>
      <c r="L4860" s="124"/>
      <c r="M4860" s="124"/>
      <c r="N4860" s="213">
        <v>51647.82</v>
      </c>
      <c r="O4860" s="213">
        <v>0</v>
      </c>
      <c r="P4860" s="124" t="s">
        <v>1315</v>
      </c>
    </row>
    <row r="4861" spans="1:16" ht="76.5">
      <c r="A4861" s="266">
        <v>25</v>
      </c>
      <c r="B4861" s="124"/>
      <c r="C4861" s="125" t="s">
        <v>694</v>
      </c>
      <c r="D4861" s="119">
        <v>43193</v>
      </c>
      <c r="E4861" s="120" t="s">
        <v>9562</v>
      </c>
      <c r="F4861" s="120" t="s">
        <v>1316</v>
      </c>
      <c r="G4861" s="120">
        <v>17165814</v>
      </c>
      <c r="H4861" s="124"/>
      <c r="I4861" s="128" t="s">
        <v>11382</v>
      </c>
      <c r="J4861" s="124"/>
      <c r="K4861" s="124"/>
      <c r="L4861" s="124"/>
      <c r="M4861" s="124"/>
      <c r="N4861" s="213">
        <v>1657356.4</v>
      </c>
      <c r="O4861" s="213">
        <v>0</v>
      </c>
      <c r="P4861" s="124" t="s">
        <v>1315</v>
      </c>
    </row>
    <row r="4862" spans="1:16" ht="76.5">
      <c r="A4862" s="266">
        <v>25</v>
      </c>
      <c r="B4862" s="124"/>
      <c r="C4862" s="125" t="s">
        <v>694</v>
      </c>
      <c r="D4862" s="119">
        <v>43193</v>
      </c>
      <c r="E4862" s="120" t="s">
        <v>9563</v>
      </c>
      <c r="F4862" s="120" t="s">
        <v>1316</v>
      </c>
      <c r="G4862" s="120">
        <v>17166393</v>
      </c>
      <c r="H4862" s="124"/>
      <c r="I4862" s="128" t="s">
        <v>11383</v>
      </c>
      <c r="J4862" s="124"/>
      <c r="K4862" s="124"/>
      <c r="L4862" s="124"/>
      <c r="M4862" s="124"/>
      <c r="N4862" s="213">
        <v>302974.02</v>
      </c>
      <c r="O4862" s="213">
        <v>0</v>
      </c>
      <c r="P4862" s="124" t="s">
        <v>1315</v>
      </c>
    </row>
    <row r="4863" spans="1:16" ht="76.5">
      <c r="A4863" s="266">
        <v>25</v>
      </c>
      <c r="B4863" s="124"/>
      <c r="C4863" s="125" t="s">
        <v>694</v>
      </c>
      <c r="D4863" s="119">
        <v>43193</v>
      </c>
      <c r="E4863" s="120" t="s">
        <v>9564</v>
      </c>
      <c r="F4863" s="120" t="s">
        <v>1316</v>
      </c>
      <c r="G4863" s="120">
        <v>17166352</v>
      </c>
      <c r="H4863" s="124"/>
      <c r="I4863" s="128" t="s">
        <v>11384</v>
      </c>
      <c r="J4863" s="124"/>
      <c r="K4863" s="124"/>
      <c r="L4863" s="124"/>
      <c r="M4863" s="124"/>
      <c r="N4863" s="213">
        <v>214894.28</v>
      </c>
      <c r="O4863" s="213">
        <v>0</v>
      </c>
      <c r="P4863" s="124" t="s">
        <v>1315</v>
      </c>
    </row>
    <row r="4864" spans="1:16" ht="76.5">
      <c r="A4864" s="266">
        <v>25</v>
      </c>
      <c r="B4864" s="124"/>
      <c r="C4864" s="125" t="s">
        <v>694</v>
      </c>
      <c r="D4864" s="119">
        <v>43193</v>
      </c>
      <c r="E4864" s="120" t="s">
        <v>9565</v>
      </c>
      <c r="F4864" s="120" t="s">
        <v>1316</v>
      </c>
      <c r="G4864" s="120">
        <v>17166301</v>
      </c>
      <c r="H4864" s="124"/>
      <c r="I4864" s="128" t="s">
        <v>11385</v>
      </c>
      <c r="J4864" s="124"/>
      <c r="K4864" s="124"/>
      <c r="L4864" s="124"/>
      <c r="M4864" s="124"/>
      <c r="N4864" s="213">
        <v>97253.54</v>
      </c>
      <c r="O4864" s="213">
        <v>0</v>
      </c>
      <c r="P4864" s="124" t="s">
        <v>1315</v>
      </c>
    </row>
    <row r="4865" spans="1:16" ht="76.5">
      <c r="A4865" s="266">
        <v>25</v>
      </c>
      <c r="B4865" s="124"/>
      <c r="C4865" s="125" t="s">
        <v>694</v>
      </c>
      <c r="D4865" s="119">
        <v>43193</v>
      </c>
      <c r="E4865" s="120" t="s">
        <v>9566</v>
      </c>
      <c r="F4865" s="120" t="s">
        <v>1316</v>
      </c>
      <c r="G4865" s="120">
        <v>17166286</v>
      </c>
      <c r="H4865" s="124"/>
      <c r="I4865" s="128" t="s">
        <v>11386</v>
      </c>
      <c r="J4865" s="124"/>
      <c r="K4865" s="124"/>
      <c r="L4865" s="124"/>
      <c r="M4865" s="124"/>
      <c r="N4865" s="213">
        <v>288039.95</v>
      </c>
      <c r="O4865" s="213">
        <v>0</v>
      </c>
      <c r="P4865" s="124" t="s">
        <v>1315</v>
      </c>
    </row>
    <row r="4866" spans="1:16" ht="76.5">
      <c r="A4866" s="266">
        <v>25</v>
      </c>
      <c r="B4866" s="124"/>
      <c r="C4866" s="125" t="s">
        <v>694</v>
      </c>
      <c r="D4866" s="119">
        <v>43193</v>
      </c>
      <c r="E4866" s="120" t="s">
        <v>9567</v>
      </c>
      <c r="F4866" s="120" t="s">
        <v>1316</v>
      </c>
      <c r="G4866" s="120">
        <v>17166271</v>
      </c>
      <c r="H4866" s="124"/>
      <c r="I4866" s="128" t="s">
        <v>11387</v>
      </c>
      <c r="J4866" s="124"/>
      <c r="K4866" s="124"/>
      <c r="L4866" s="124"/>
      <c r="M4866" s="124"/>
      <c r="N4866" s="213">
        <v>148681.53</v>
      </c>
      <c r="O4866" s="213">
        <v>0</v>
      </c>
      <c r="P4866" s="124" t="s">
        <v>1315</v>
      </c>
    </row>
    <row r="4867" spans="1:16" ht="76.5">
      <c r="A4867" s="266">
        <v>25</v>
      </c>
      <c r="B4867" s="124"/>
      <c r="C4867" s="125" t="s">
        <v>694</v>
      </c>
      <c r="D4867" s="119">
        <v>43193</v>
      </c>
      <c r="E4867" s="120" t="s">
        <v>9568</v>
      </c>
      <c r="F4867" s="120" t="s">
        <v>1316</v>
      </c>
      <c r="G4867" s="120">
        <v>17166209</v>
      </c>
      <c r="H4867" s="124"/>
      <c r="I4867" s="128" t="s">
        <v>11388</v>
      </c>
      <c r="J4867" s="124"/>
      <c r="K4867" s="124"/>
      <c r="L4867" s="124"/>
      <c r="M4867" s="124"/>
      <c r="N4867" s="213">
        <v>2184056.88</v>
      </c>
      <c r="O4867" s="213">
        <v>0</v>
      </c>
      <c r="P4867" s="124" t="s">
        <v>1315</v>
      </c>
    </row>
    <row r="4868" spans="1:16" ht="76.5">
      <c r="A4868" s="266">
        <v>25</v>
      </c>
      <c r="B4868" s="124"/>
      <c r="C4868" s="125" t="s">
        <v>694</v>
      </c>
      <c r="D4868" s="119">
        <v>43193</v>
      </c>
      <c r="E4868" s="120" t="s">
        <v>9569</v>
      </c>
      <c r="F4868" s="120" t="s">
        <v>1316</v>
      </c>
      <c r="G4868" s="120">
        <v>17166198</v>
      </c>
      <c r="H4868" s="124"/>
      <c r="I4868" s="128" t="s">
        <v>11389</v>
      </c>
      <c r="J4868" s="124"/>
      <c r="K4868" s="124"/>
      <c r="L4868" s="124"/>
      <c r="M4868" s="124"/>
      <c r="N4868" s="213">
        <v>1586484.18</v>
      </c>
      <c r="O4868" s="213">
        <v>0</v>
      </c>
      <c r="P4868" s="124" t="s">
        <v>1315</v>
      </c>
    </row>
    <row r="4869" spans="1:16" ht="76.5">
      <c r="A4869" s="266">
        <v>25</v>
      </c>
      <c r="B4869" s="124"/>
      <c r="C4869" s="125" t="s">
        <v>694</v>
      </c>
      <c r="D4869" s="119">
        <v>43193</v>
      </c>
      <c r="E4869" s="120" t="s">
        <v>9570</v>
      </c>
      <c r="F4869" s="120" t="s">
        <v>1316</v>
      </c>
      <c r="G4869" s="120">
        <v>17166180</v>
      </c>
      <c r="H4869" s="124"/>
      <c r="I4869" s="128" t="s">
        <v>11390</v>
      </c>
      <c r="J4869" s="124"/>
      <c r="K4869" s="124"/>
      <c r="L4869" s="124"/>
      <c r="M4869" s="124"/>
      <c r="N4869" s="213">
        <v>274964.65999999997</v>
      </c>
      <c r="O4869" s="213">
        <v>0</v>
      </c>
      <c r="P4869" s="124" t="s">
        <v>1315</v>
      </c>
    </row>
    <row r="4870" spans="1:16" ht="76.5">
      <c r="A4870" s="266">
        <v>25</v>
      </c>
      <c r="B4870" s="124"/>
      <c r="C4870" s="125" t="s">
        <v>694</v>
      </c>
      <c r="D4870" s="119">
        <v>43193</v>
      </c>
      <c r="E4870" s="120" t="s">
        <v>9571</v>
      </c>
      <c r="F4870" s="120" t="s">
        <v>1316</v>
      </c>
      <c r="G4870" s="120">
        <v>17166171</v>
      </c>
      <c r="H4870" s="124"/>
      <c r="I4870" s="128" t="s">
        <v>11391</v>
      </c>
      <c r="J4870" s="124"/>
      <c r="K4870" s="124"/>
      <c r="L4870" s="124"/>
      <c r="M4870" s="124"/>
      <c r="N4870" s="213">
        <v>302628.19</v>
      </c>
      <c r="O4870" s="213">
        <v>0</v>
      </c>
      <c r="P4870" s="124" t="s">
        <v>1315</v>
      </c>
    </row>
    <row r="4871" spans="1:16" ht="76.5">
      <c r="A4871" s="266">
        <v>25</v>
      </c>
      <c r="B4871" s="124"/>
      <c r="C4871" s="125" t="s">
        <v>694</v>
      </c>
      <c r="D4871" s="119">
        <v>43193</v>
      </c>
      <c r="E4871" s="120" t="s">
        <v>9572</v>
      </c>
      <c r="F4871" s="120" t="s">
        <v>1316</v>
      </c>
      <c r="G4871" s="120">
        <v>17166169</v>
      </c>
      <c r="H4871" s="124"/>
      <c r="I4871" s="128" t="s">
        <v>11392</v>
      </c>
      <c r="J4871" s="124"/>
      <c r="K4871" s="124"/>
      <c r="L4871" s="124"/>
      <c r="M4871" s="124"/>
      <c r="N4871" s="213">
        <v>327894.24</v>
      </c>
      <c r="O4871" s="213">
        <v>0</v>
      </c>
      <c r="P4871" s="124" t="s">
        <v>1315</v>
      </c>
    </row>
    <row r="4872" spans="1:16" ht="76.5">
      <c r="A4872" s="266">
        <v>25</v>
      </c>
      <c r="B4872" s="124"/>
      <c r="C4872" s="125" t="s">
        <v>694</v>
      </c>
      <c r="D4872" s="119">
        <v>43193</v>
      </c>
      <c r="E4872" s="120" t="s">
        <v>9573</v>
      </c>
      <c r="F4872" s="120" t="s">
        <v>1316</v>
      </c>
      <c r="G4872" s="120">
        <v>17166167</v>
      </c>
      <c r="H4872" s="124"/>
      <c r="I4872" s="128" t="s">
        <v>11393</v>
      </c>
      <c r="J4872" s="124"/>
      <c r="K4872" s="124"/>
      <c r="L4872" s="124"/>
      <c r="M4872" s="124"/>
      <c r="N4872" s="213">
        <v>91150.23</v>
      </c>
      <c r="O4872" s="213">
        <v>0</v>
      </c>
      <c r="P4872" s="124" t="s">
        <v>1315</v>
      </c>
    </row>
    <row r="4873" spans="1:16" ht="76.5">
      <c r="A4873" s="266">
        <v>25</v>
      </c>
      <c r="B4873" s="124"/>
      <c r="C4873" s="125" t="s">
        <v>694</v>
      </c>
      <c r="D4873" s="119">
        <v>43193</v>
      </c>
      <c r="E4873" s="120" t="s">
        <v>9574</v>
      </c>
      <c r="F4873" s="120" t="s">
        <v>1316</v>
      </c>
      <c r="G4873" s="120">
        <v>17166168</v>
      </c>
      <c r="H4873" s="124"/>
      <c r="I4873" s="128" t="s">
        <v>11394</v>
      </c>
      <c r="J4873" s="124"/>
      <c r="K4873" s="124"/>
      <c r="L4873" s="124"/>
      <c r="M4873" s="124"/>
      <c r="N4873" s="213">
        <v>1039696.87</v>
      </c>
      <c r="O4873" s="213">
        <v>0</v>
      </c>
      <c r="P4873" s="124" t="s">
        <v>1315</v>
      </c>
    </row>
    <row r="4874" spans="1:16" ht="76.5">
      <c r="A4874" s="266">
        <v>25</v>
      </c>
      <c r="B4874" s="124"/>
      <c r="C4874" s="125" t="s">
        <v>694</v>
      </c>
      <c r="D4874" s="119">
        <v>43193</v>
      </c>
      <c r="E4874" s="120" t="s">
        <v>9575</v>
      </c>
      <c r="F4874" s="120" t="s">
        <v>1316</v>
      </c>
      <c r="G4874" s="120">
        <v>17166390</v>
      </c>
      <c r="H4874" s="124"/>
      <c r="I4874" s="128" t="s">
        <v>11395</v>
      </c>
      <c r="J4874" s="124"/>
      <c r="K4874" s="124"/>
      <c r="L4874" s="124"/>
      <c r="M4874" s="124"/>
      <c r="N4874" s="213">
        <v>165124.13</v>
      </c>
      <c r="O4874" s="213">
        <v>0</v>
      </c>
      <c r="P4874" s="124" t="s">
        <v>1315</v>
      </c>
    </row>
    <row r="4875" spans="1:16" ht="76.5">
      <c r="A4875" s="266">
        <v>25</v>
      </c>
      <c r="B4875" s="124"/>
      <c r="C4875" s="125" t="s">
        <v>694</v>
      </c>
      <c r="D4875" s="119">
        <v>43193</v>
      </c>
      <c r="E4875" s="120" t="s">
        <v>9576</v>
      </c>
      <c r="F4875" s="120" t="s">
        <v>1316</v>
      </c>
      <c r="G4875" s="120">
        <v>17166354</v>
      </c>
      <c r="H4875" s="124"/>
      <c r="I4875" s="128" t="s">
        <v>11396</v>
      </c>
      <c r="J4875" s="124"/>
      <c r="K4875" s="124"/>
      <c r="L4875" s="124"/>
      <c r="M4875" s="124"/>
      <c r="N4875" s="213">
        <v>371647.78</v>
      </c>
      <c r="O4875" s="213">
        <v>0</v>
      </c>
      <c r="P4875" s="124" t="s">
        <v>1315</v>
      </c>
    </row>
    <row r="4876" spans="1:16" ht="76.5">
      <c r="A4876" s="266">
        <v>25</v>
      </c>
      <c r="B4876" s="124"/>
      <c r="C4876" s="125" t="s">
        <v>694</v>
      </c>
      <c r="D4876" s="119">
        <v>43193</v>
      </c>
      <c r="E4876" s="120" t="s">
        <v>9577</v>
      </c>
      <c r="F4876" s="120" t="s">
        <v>1316</v>
      </c>
      <c r="G4876" s="120">
        <v>17166308</v>
      </c>
      <c r="H4876" s="124"/>
      <c r="I4876" s="128" t="s">
        <v>11397</v>
      </c>
      <c r="J4876" s="124"/>
      <c r="K4876" s="124"/>
      <c r="L4876" s="124"/>
      <c r="M4876" s="124"/>
      <c r="N4876" s="213">
        <v>53758.45</v>
      </c>
      <c r="O4876" s="213">
        <v>0</v>
      </c>
      <c r="P4876" s="124" t="s">
        <v>1315</v>
      </c>
    </row>
    <row r="4877" spans="1:16" ht="76.5">
      <c r="A4877" s="266">
        <v>25</v>
      </c>
      <c r="B4877" s="124"/>
      <c r="C4877" s="125" t="s">
        <v>694</v>
      </c>
      <c r="D4877" s="119">
        <v>43193</v>
      </c>
      <c r="E4877" s="120" t="s">
        <v>9578</v>
      </c>
      <c r="F4877" s="120" t="s">
        <v>1316</v>
      </c>
      <c r="G4877" s="120">
        <v>17166299</v>
      </c>
      <c r="H4877" s="124"/>
      <c r="I4877" s="128" t="s">
        <v>11398</v>
      </c>
      <c r="J4877" s="124"/>
      <c r="K4877" s="124"/>
      <c r="L4877" s="124"/>
      <c r="M4877" s="124"/>
      <c r="N4877" s="213">
        <v>457991.94</v>
      </c>
      <c r="O4877" s="213">
        <v>0</v>
      </c>
      <c r="P4877" s="124" t="s">
        <v>1315</v>
      </c>
    </row>
    <row r="4878" spans="1:16" ht="76.5">
      <c r="A4878" s="266">
        <v>25</v>
      </c>
      <c r="B4878" s="124"/>
      <c r="C4878" s="125" t="s">
        <v>694</v>
      </c>
      <c r="D4878" s="119">
        <v>43193</v>
      </c>
      <c r="E4878" s="120" t="s">
        <v>9579</v>
      </c>
      <c r="F4878" s="120" t="s">
        <v>1316</v>
      </c>
      <c r="G4878" s="120">
        <v>17166289</v>
      </c>
      <c r="H4878" s="124"/>
      <c r="I4878" s="128" t="s">
        <v>11399</v>
      </c>
      <c r="J4878" s="124"/>
      <c r="K4878" s="124"/>
      <c r="L4878" s="124"/>
      <c r="M4878" s="124"/>
      <c r="N4878" s="213">
        <v>1026799.76</v>
      </c>
      <c r="O4878" s="213">
        <v>0</v>
      </c>
      <c r="P4878" s="124" t="s">
        <v>1315</v>
      </c>
    </row>
    <row r="4879" spans="1:16" ht="76.5">
      <c r="A4879" s="266">
        <v>25</v>
      </c>
      <c r="B4879" s="124"/>
      <c r="C4879" s="125" t="s">
        <v>694</v>
      </c>
      <c r="D4879" s="119">
        <v>43193</v>
      </c>
      <c r="E4879" s="120" t="s">
        <v>9580</v>
      </c>
      <c r="F4879" s="120" t="s">
        <v>1316</v>
      </c>
      <c r="G4879" s="120">
        <v>17166272</v>
      </c>
      <c r="H4879" s="124"/>
      <c r="I4879" s="128" t="s">
        <v>11400</v>
      </c>
      <c r="J4879" s="124"/>
      <c r="K4879" s="124"/>
      <c r="L4879" s="124"/>
      <c r="M4879" s="124"/>
      <c r="N4879" s="213">
        <v>730591.2</v>
      </c>
      <c r="O4879" s="213">
        <v>0</v>
      </c>
      <c r="P4879" s="124" t="s">
        <v>1315</v>
      </c>
    </row>
    <row r="4880" spans="1:16" ht="76.5">
      <c r="A4880" s="266">
        <v>25</v>
      </c>
      <c r="B4880" s="124"/>
      <c r="C4880" s="125" t="s">
        <v>694</v>
      </c>
      <c r="D4880" s="119">
        <v>43193</v>
      </c>
      <c r="E4880" s="120" t="s">
        <v>9581</v>
      </c>
      <c r="F4880" s="120" t="s">
        <v>1316</v>
      </c>
      <c r="G4880" s="120">
        <v>17166199</v>
      </c>
      <c r="H4880" s="124"/>
      <c r="I4880" s="128" t="s">
        <v>11401</v>
      </c>
      <c r="J4880" s="124"/>
      <c r="K4880" s="124"/>
      <c r="L4880" s="124"/>
      <c r="M4880" s="124"/>
      <c r="N4880" s="213">
        <v>313517.03000000003</v>
      </c>
      <c r="O4880" s="213">
        <v>0</v>
      </c>
      <c r="P4880" s="124" t="s">
        <v>1315</v>
      </c>
    </row>
    <row r="4881" spans="1:16" ht="76.5">
      <c r="A4881" s="266">
        <v>25</v>
      </c>
      <c r="B4881" s="124"/>
      <c r="C4881" s="125" t="s">
        <v>694</v>
      </c>
      <c r="D4881" s="119">
        <v>43193</v>
      </c>
      <c r="E4881" s="120" t="s">
        <v>9582</v>
      </c>
      <c r="F4881" s="120" t="s">
        <v>1316</v>
      </c>
      <c r="G4881" s="120">
        <v>17166179</v>
      </c>
      <c r="H4881" s="124"/>
      <c r="I4881" s="128" t="s">
        <v>11402</v>
      </c>
      <c r="J4881" s="124"/>
      <c r="K4881" s="124"/>
      <c r="L4881" s="124"/>
      <c r="M4881" s="124"/>
      <c r="N4881" s="213">
        <v>222923.61</v>
      </c>
      <c r="O4881" s="213">
        <v>0</v>
      </c>
      <c r="P4881" s="124" t="s">
        <v>1315</v>
      </c>
    </row>
    <row r="4882" spans="1:16" ht="76.5">
      <c r="A4882" s="266">
        <v>25</v>
      </c>
      <c r="B4882" s="124"/>
      <c r="C4882" s="125" t="s">
        <v>694</v>
      </c>
      <c r="D4882" s="119">
        <v>43193</v>
      </c>
      <c r="E4882" s="120" t="s">
        <v>9583</v>
      </c>
      <c r="F4882" s="120" t="s">
        <v>1316</v>
      </c>
      <c r="G4882" s="120">
        <v>17166170</v>
      </c>
      <c r="H4882" s="124"/>
      <c r="I4882" s="128" t="s">
        <v>11403</v>
      </c>
      <c r="J4882" s="124"/>
      <c r="K4882" s="124"/>
      <c r="L4882" s="124"/>
      <c r="M4882" s="124"/>
      <c r="N4882" s="213">
        <v>165407.29</v>
      </c>
      <c r="O4882" s="213">
        <v>0</v>
      </c>
      <c r="P4882" s="124" t="s">
        <v>1315</v>
      </c>
    </row>
    <row r="4883" spans="1:16" ht="63.75">
      <c r="A4883" s="266">
        <v>10</v>
      </c>
      <c r="B4883" s="124"/>
      <c r="C4883" s="125" t="s">
        <v>690</v>
      </c>
      <c r="D4883" s="119">
        <v>43194</v>
      </c>
      <c r="E4883" s="120" t="s">
        <v>9584</v>
      </c>
      <c r="F4883" s="120" t="s">
        <v>6</v>
      </c>
      <c r="G4883" s="120">
        <v>703302</v>
      </c>
      <c r="H4883" s="124"/>
      <c r="I4883" s="128" t="s">
        <v>11404</v>
      </c>
      <c r="J4883" s="124"/>
      <c r="K4883" s="124"/>
      <c r="L4883" s="124"/>
      <c r="M4883" s="124"/>
      <c r="N4883" s="213">
        <v>0</v>
      </c>
      <c r="O4883" s="213">
        <v>40508.300000000003</v>
      </c>
      <c r="P4883" s="124" t="s">
        <v>1315</v>
      </c>
    </row>
    <row r="4884" spans="1:16" ht="76.5">
      <c r="A4884" s="266">
        <v>10</v>
      </c>
      <c r="B4884" s="124"/>
      <c r="C4884" s="125" t="s">
        <v>690</v>
      </c>
      <c r="D4884" s="119">
        <v>43194</v>
      </c>
      <c r="E4884" s="120" t="s">
        <v>9585</v>
      </c>
      <c r="F4884" s="120" t="s">
        <v>6</v>
      </c>
      <c r="G4884" s="120">
        <v>703304</v>
      </c>
      <c r="H4884" s="124"/>
      <c r="I4884" s="128" t="s">
        <v>11405</v>
      </c>
      <c r="J4884" s="124"/>
      <c r="K4884" s="124"/>
      <c r="L4884" s="124"/>
      <c r="M4884" s="124"/>
      <c r="N4884" s="213">
        <v>0</v>
      </c>
      <c r="O4884" s="213">
        <v>7168.7</v>
      </c>
      <c r="P4884" s="124" t="s">
        <v>1315</v>
      </c>
    </row>
    <row r="4885" spans="1:16" ht="63.75">
      <c r="A4885" s="266">
        <v>41</v>
      </c>
      <c r="B4885" s="124"/>
      <c r="C4885" s="125" t="s">
        <v>697</v>
      </c>
      <c r="D4885" s="119">
        <v>43194</v>
      </c>
      <c r="E4885" s="120" t="s">
        <v>9586</v>
      </c>
      <c r="F4885" s="120" t="s">
        <v>1256</v>
      </c>
      <c r="G4885" s="120">
        <v>17185754</v>
      </c>
      <c r="H4885" s="124"/>
      <c r="I4885" s="128" t="s">
        <v>11406</v>
      </c>
      <c r="J4885" s="124"/>
      <c r="K4885" s="124"/>
      <c r="L4885" s="124"/>
      <c r="M4885" s="124"/>
      <c r="N4885" s="213">
        <v>0</v>
      </c>
      <c r="O4885" s="213">
        <v>293252.5</v>
      </c>
      <c r="P4885" s="124" t="s">
        <v>1315</v>
      </c>
    </row>
    <row r="4886" spans="1:16" ht="63.75">
      <c r="A4886" s="266">
        <v>41</v>
      </c>
      <c r="B4886" s="124"/>
      <c r="C4886" s="125" t="s">
        <v>697</v>
      </c>
      <c r="D4886" s="119">
        <v>43194</v>
      </c>
      <c r="E4886" s="120" t="s">
        <v>9587</v>
      </c>
      <c r="F4886" s="120" t="s">
        <v>1256</v>
      </c>
      <c r="G4886" s="120">
        <v>17185625</v>
      </c>
      <c r="H4886" s="124"/>
      <c r="I4886" s="128" t="s">
        <v>11407</v>
      </c>
      <c r="J4886" s="124"/>
      <c r="K4886" s="124"/>
      <c r="L4886" s="124"/>
      <c r="M4886" s="124"/>
      <c r="N4886" s="213">
        <v>0</v>
      </c>
      <c r="O4886" s="213">
        <v>446316</v>
      </c>
      <c r="P4886" s="124" t="s">
        <v>1315</v>
      </c>
    </row>
    <row r="4887" spans="1:16" ht="76.5">
      <c r="A4887" s="266">
        <v>25</v>
      </c>
      <c r="B4887" s="124"/>
      <c r="C4887" s="125" t="s">
        <v>694</v>
      </c>
      <c r="D4887" s="119">
        <v>43194</v>
      </c>
      <c r="E4887" s="120" t="s">
        <v>9588</v>
      </c>
      <c r="F4887" s="120" t="s">
        <v>1316</v>
      </c>
      <c r="G4887" s="120">
        <v>17183109</v>
      </c>
      <c r="H4887" s="124"/>
      <c r="I4887" s="128" t="s">
        <v>11408</v>
      </c>
      <c r="J4887" s="124"/>
      <c r="K4887" s="124"/>
      <c r="L4887" s="124"/>
      <c r="M4887" s="124"/>
      <c r="N4887" s="213">
        <v>2056017.77</v>
      </c>
      <c r="O4887" s="213">
        <v>0</v>
      </c>
      <c r="P4887" s="124" t="s">
        <v>1315</v>
      </c>
    </row>
    <row r="4888" spans="1:16" ht="76.5">
      <c r="A4888" s="266">
        <v>25</v>
      </c>
      <c r="B4888" s="124"/>
      <c r="C4888" s="125" t="s">
        <v>694</v>
      </c>
      <c r="D4888" s="119">
        <v>43194</v>
      </c>
      <c r="E4888" s="120" t="s">
        <v>9589</v>
      </c>
      <c r="F4888" s="120" t="s">
        <v>1316</v>
      </c>
      <c r="G4888" s="120">
        <v>17182986</v>
      </c>
      <c r="H4888" s="124"/>
      <c r="I4888" s="128" t="s">
        <v>11409</v>
      </c>
      <c r="J4888" s="124"/>
      <c r="K4888" s="124"/>
      <c r="L4888" s="124"/>
      <c r="M4888" s="124"/>
      <c r="N4888" s="213">
        <v>520759.41</v>
      </c>
      <c r="O4888" s="213">
        <v>0</v>
      </c>
      <c r="P4888" s="124" t="s">
        <v>1315</v>
      </c>
    </row>
    <row r="4889" spans="1:16" ht="76.5">
      <c r="A4889" s="266">
        <v>25</v>
      </c>
      <c r="B4889" s="124"/>
      <c r="C4889" s="125" t="s">
        <v>694</v>
      </c>
      <c r="D4889" s="119">
        <v>43194</v>
      </c>
      <c r="E4889" s="120" t="s">
        <v>9590</v>
      </c>
      <c r="F4889" s="120" t="s">
        <v>1316</v>
      </c>
      <c r="G4889" s="120">
        <v>17183014</v>
      </c>
      <c r="H4889" s="124"/>
      <c r="I4889" s="128" t="s">
        <v>11410</v>
      </c>
      <c r="J4889" s="124"/>
      <c r="K4889" s="124"/>
      <c r="L4889" s="124"/>
      <c r="M4889" s="124"/>
      <c r="N4889" s="213">
        <v>558831.31999999995</v>
      </c>
      <c r="O4889" s="213">
        <v>0</v>
      </c>
      <c r="P4889" s="124" t="s">
        <v>1315</v>
      </c>
    </row>
    <row r="4890" spans="1:16" ht="76.5">
      <c r="A4890" s="266">
        <v>25</v>
      </c>
      <c r="B4890" s="124"/>
      <c r="C4890" s="125" t="s">
        <v>694</v>
      </c>
      <c r="D4890" s="119">
        <v>43194</v>
      </c>
      <c r="E4890" s="120" t="s">
        <v>9591</v>
      </c>
      <c r="F4890" s="120" t="s">
        <v>1316</v>
      </c>
      <c r="G4890" s="120">
        <v>17183027</v>
      </c>
      <c r="H4890" s="124"/>
      <c r="I4890" s="128" t="s">
        <v>11411</v>
      </c>
      <c r="J4890" s="124"/>
      <c r="K4890" s="124"/>
      <c r="L4890" s="124"/>
      <c r="M4890" s="124"/>
      <c r="N4890" s="213">
        <v>812961.41</v>
      </c>
      <c r="O4890" s="213">
        <v>0</v>
      </c>
      <c r="P4890" s="124" t="s">
        <v>1315</v>
      </c>
    </row>
    <row r="4891" spans="1:16" ht="76.5">
      <c r="A4891" s="266">
        <v>25</v>
      </c>
      <c r="B4891" s="124"/>
      <c r="C4891" s="125" t="s">
        <v>694</v>
      </c>
      <c r="D4891" s="119">
        <v>43194</v>
      </c>
      <c r="E4891" s="120" t="s">
        <v>9592</v>
      </c>
      <c r="F4891" s="120" t="s">
        <v>1316</v>
      </c>
      <c r="G4891" s="120">
        <v>17183042</v>
      </c>
      <c r="H4891" s="124"/>
      <c r="I4891" s="128" t="s">
        <v>11412</v>
      </c>
      <c r="J4891" s="124"/>
      <c r="K4891" s="124"/>
      <c r="L4891" s="124"/>
      <c r="M4891" s="124"/>
      <c r="N4891" s="213">
        <v>617186.18999999994</v>
      </c>
      <c r="O4891" s="213">
        <v>0</v>
      </c>
      <c r="P4891" s="124" t="s">
        <v>1315</v>
      </c>
    </row>
    <row r="4892" spans="1:16" ht="76.5">
      <c r="A4892" s="266">
        <v>25</v>
      </c>
      <c r="B4892" s="124"/>
      <c r="C4892" s="125" t="s">
        <v>694</v>
      </c>
      <c r="D4892" s="119">
        <v>43194</v>
      </c>
      <c r="E4892" s="120" t="s">
        <v>9593</v>
      </c>
      <c r="F4892" s="120" t="s">
        <v>1316</v>
      </c>
      <c r="G4892" s="120">
        <v>17182985</v>
      </c>
      <c r="H4892" s="124"/>
      <c r="I4892" s="128" t="s">
        <v>11413</v>
      </c>
      <c r="J4892" s="124"/>
      <c r="K4892" s="124"/>
      <c r="L4892" s="124"/>
      <c r="M4892" s="124"/>
      <c r="N4892" s="213">
        <v>502021.02</v>
      </c>
      <c r="O4892" s="213">
        <v>0</v>
      </c>
      <c r="P4892" s="124" t="s">
        <v>1315</v>
      </c>
    </row>
    <row r="4893" spans="1:16" ht="76.5">
      <c r="A4893" s="266">
        <v>25</v>
      </c>
      <c r="B4893" s="124"/>
      <c r="C4893" s="125" t="s">
        <v>694</v>
      </c>
      <c r="D4893" s="119">
        <v>43194</v>
      </c>
      <c r="E4893" s="120" t="s">
        <v>9594</v>
      </c>
      <c r="F4893" s="120" t="s">
        <v>1316</v>
      </c>
      <c r="G4893" s="120">
        <v>17183015</v>
      </c>
      <c r="H4893" s="124"/>
      <c r="I4893" s="128" t="s">
        <v>11414</v>
      </c>
      <c r="J4893" s="124"/>
      <c r="K4893" s="124"/>
      <c r="L4893" s="124"/>
      <c r="M4893" s="124"/>
      <c r="N4893" s="213">
        <v>54842.34</v>
      </c>
      <c r="O4893" s="213">
        <v>0</v>
      </c>
      <c r="P4893" s="124" t="s">
        <v>1315</v>
      </c>
    </row>
    <row r="4894" spans="1:16" ht="76.5">
      <c r="A4894" s="266">
        <v>25</v>
      </c>
      <c r="B4894" s="124"/>
      <c r="C4894" s="125" t="s">
        <v>694</v>
      </c>
      <c r="D4894" s="119">
        <v>43194</v>
      </c>
      <c r="E4894" s="120" t="s">
        <v>9595</v>
      </c>
      <c r="F4894" s="120" t="s">
        <v>1316</v>
      </c>
      <c r="G4894" s="120">
        <v>17182571</v>
      </c>
      <c r="H4894" s="124"/>
      <c r="I4894" s="128" t="s">
        <v>11415</v>
      </c>
      <c r="J4894" s="124"/>
      <c r="K4894" s="124"/>
      <c r="L4894" s="124"/>
      <c r="M4894" s="124"/>
      <c r="N4894" s="213">
        <v>302774.82</v>
      </c>
      <c r="O4894" s="213">
        <v>0</v>
      </c>
      <c r="P4894" s="124" t="s">
        <v>1315</v>
      </c>
    </row>
    <row r="4895" spans="1:16" ht="38.25">
      <c r="A4895" s="266">
        <v>117</v>
      </c>
      <c r="B4895" s="124"/>
      <c r="C4895" s="125" t="s">
        <v>722</v>
      </c>
      <c r="D4895" s="119">
        <v>43194</v>
      </c>
      <c r="E4895" s="120" t="s">
        <v>9596</v>
      </c>
      <c r="F4895" s="120" t="s">
        <v>11</v>
      </c>
      <c r="G4895" s="120">
        <v>917806</v>
      </c>
      <c r="H4895" s="124"/>
      <c r="I4895" s="128" t="s">
        <v>11416</v>
      </c>
      <c r="J4895" s="124"/>
      <c r="K4895" s="124"/>
      <c r="L4895" s="124"/>
      <c r="M4895" s="124"/>
      <c r="N4895" s="213">
        <v>50</v>
      </c>
      <c r="O4895" s="213">
        <v>0</v>
      </c>
      <c r="P4895" s="124" t="s">
        <v>1315</v>
      </c>
    </row>
    <row r="4896" spans="1:16" ht="51">
      <c r="A4896" s="266">
        <v>117</v>
      </c>
      <c r="B4896" s="124"/>
      <c r="C4896" s="125" t="s">
        <v>722</v>
      </c>
      <c r="D4896" s="119">
        <v>43194</v>
      </c>
      <c r="E4896" s="120" t="s">
        <v>9597</v>
      </c>
      <c r="F4896" s="120" t="s">
        <v>11</v>
      </c>
      <c r="G4896" s="120">
        <v>917808</v>
      </c>
      <c r="H4896" s="124"/>
      <c r="I4896" s="128" t="s">
        <v>11417</v>
      </c>
      <c r="J4896" s="124"/>
      <c r="K4896" s="124"/>
      <c r="L4896" s="124"/>
      <c r="M4896" s="124"/>
      <c r="N4896" s="213">
        <v>50</v>
      </c>
      <c r="O4896" s="213">
        <v>0</v>
      </c>
      <c r="P4896" s="124" t="s">
        <v>1315</v>
      </c>
    </row>
    <row r="4897" spans="1:16" ht="63.75">
      <c r="A4897" s="266">
        <v>513</v>
      </c>
      <c r="B4897" s="124"/>
      <c r="C4897" s="125" t="s">
        <v>201</v>
      </c>
      <c r="D4897" s="119">
        <v>43194</v>
      </c>
      <c r="E4897" s="120" t="s">
        <v>9598</v>
      </c>
      <c r="F4897" s="120" t="s">
        <v>15</v>
      </c>
      <c r="G4897" s="120">
        <v>702699</v>
      </c>
      <c r="H4897" s="124"/>
      <c r="I4897" s="128" t="s">
        <v>11418</v>
      </c>
      <c r="J4897" s="124"/>
      <c r="K4897" s="124"/>
      <c r="L4897" s="124"/>
      <c r="M4897" s="124"/>
      <c r="N4897" s="213">
        <v>50</v>
      </c>
      <c r="O4897" s="213">
        <v>0</v>
      </c>
      <c r="P4897" s="124" t="s">
        <v>1315</v>
      </c>
    </row>
    <row r="4898" spans="1:16" ht="89.25">
      <c r="A4898" s="266">
        <v>513</v>
      </c>
      <c r="B4898" s="124"/>
      <c r="C4898" s="125" t="s">
        <v>201</v>
      </c>
      <c r="D4898" s="119">
        <v>43194</v>
      </c>
      <c r="E4898" s="120" t="s">
        <v>9599</v>
      </c>
      <c r="F4898" s="120" t="s">
        <v>15</v>
      </c>
      <c r="G4898" s="120">
        <v>4683</v>
      </c>
      <c r="H4898" s="124"/>
      <c r="I4898" s="128" t="s">
        <v>11419</v>
      </c>
      <c r="J4898" s="124"/>
      <c r="K4898" s="124"/>
      <c r="L4898" s="124"/>
      <c r="M4898" s="124"/>
      <c r="N4898" s="213">
        <v>50</v>
      </c>
      <c r="O4898" s="213">
        <v>0</v>
      </c>
      <c r="P4898" s="124" t="s">
        <v>1315</v>
      </c>
    </row>
    <row r="4899" spans="1:16" ht="89.25">
      <c r="A4899" s="266">
        <v>595</v>
      </c>
      <c r="B4899" s="124"/>
      <c r="C4899" s="125" t="s">
        <v>1275</v>
      </c>
      <c r="D4899" s="119">
        <v>43194</v>
      </c>
      <c r="E4899" s="120" t="s">
        <v>9600</v>
      </c>
      <c r="F4899" s="120" t="s">
        <v>15</v>
      </c>
      <c r="G4899" s="120">
        <v>4673</v>
      </c>
      <c r="H4899" s="124"/>
      <c r="I4899" s="128" t="s">
        <v>11420</v>
      </c>
      <c r="J4899" s="124"/>
      <c r="K4899" s="124"/>
      <c r="L4899" s="124"/>
      <c r="M4899" s="124"/>
      <c r="N4899" s="213">
        <v>2671.82</v>
      </c>
      <c r="O4899" s="213">
        <v>0</v>
      </c>
      <c r="P4899" s="124" t="s">
        <v>1315</v>
      </c>
    </row>
    <row r="4900" spans="1:16" ht="51">
      <c r="A4900" s="266">
        <v>16</v>
      </c>
      <c r="B4900" s="124"/>
      <c r="C4900" s="125" t="s">
        <v>692</v>
      </c>
      <c r="D4900" s="119">
        <v>43194</v>
      </c>
      <c r="E4900" s="120" t="s">
        <v>9601</v>
      </c>
      <c r="F4900" s="120" t="s">
        <v>15</v>
      </c>
      <c r="G4900" s="120">
        <v>4668</v>
      </c>
      <c r="H4900" s="124"/>
      <c r="I4900" s="128" t="s">
        <v>11421</v>
      </c>
      <c r="J4900" s="124"/>
      <c r="K4900" s="124"/>
      <c r="L4900" s="124"/>
      <c r="M4900" s="124"/>
      <c r="N4900" s="213">
        <v>309.79000000000002</v>
      </c>
      <c r="O4900" s="213">
        <v>0</v>
      </c>
      <c r="P4900" s="124" t="s">
        <v>1315</v>
      </c>
    </row>
    <row r="4901" spans="1:16" ht="51">
      <c r="A4901" s="266">
        <v>16</v>
      </c>
      <c r="B4901" s="124"/>
      <c r="C4901" s="125" t="s">
        <v>692</v>
      </c>
      <c r="D4901" s="119">
        <v>43194</v>
      </c>
      <c r="E4901" s="120" t="s">
        <v>9602</v>
      </c>
      <c r="F4901" s="120" t="s">
        <v>15</v>
      </c>
      <c r="G4901" s="120">
        <v>4667</v>
      </c>
      <c r="H4901" s="124"/>
      <c r="I4901" s="128" t="s">
        <v>11422</v>
      </c>
      <c r="J4901" s="124"/>
      <c r="K4901" s="124"/>
      <c r="L4901" s="124"/>
      <c r="M4901" s="124"/>
      <c r="N4901" s="213">
        <v>282.49</v>
      </c>
      <c r="O4901" s="213">
        <v>0</v>
      </c>
      <c r="P4901" s="124" t="s">
        <v>1315</v>
      </c>
    </row>
    <row r="4902" spans="1:16" ht="89.25">
      <c r="A4902" s="266">
        <v>20</v>
      </c>
      <c r="B4902" s="124"/>
      <c r="C4902" s="125" t="s">
        <v>693</v>
      </c>
      <c r="D4902" s="119">
        <v>43194</v>
      </c>
      <c r="E4902" s="120" t="s">
        <v>9603</v>
      </c>
      <c r="F4902" s="120" t="s">
        <v>15</v>
      </c>
      <c r="G4902" s="120">
        <v>4672</v>
      </c>
      <c r="H4902" s="124"/>
      <c r="I4902" s="128" t="s">
        <v>11423</v>
      </c>
      <c r="J4902" s="124"/>
      <c r="K4902" s="124"/>
      <c r="L4902" s="124"/>
      <c r="M4902" s="124"/>
      <c r="N4902" s="213">
        <v>2164.8000000000002</v>
      </c>
      <c r="O4902" s="213">
        <v>0</v>
      </c>
      <c r="P4902" s="124" t="s">
        <v>1315</v>
      </c>
    </row>
    <row r="4903" spans="1:16" ht="102">
      <c r="A4903" s="266">
        <v>117</v>
      </c>
      <c r="B4903" s="124"/>
      <c r="C4903" s="125" t="s">
        <v>722</v>
      </c>
      <c r="D4903" s="119">
        <v>43194</v>
      </c>
      <c r="E4903" s="120" t="s">
        <v>9604</v>
      </c>
      <c r="F4903" s="120" t="s">
        <v>15</v>
      </c>
      <c r="G4903" s="120">
        <v>4681</v>
      </c>
      <c r="H4903" s="124"/>
      <c r="I4903" s="128" t="s">
        <v>11424</v>
      </c>
      <c r="J4903" s="124"/>
      <c r="K4903" s="124"/>
      <c r="L4903" s="124"/>
      <c r="M4903" s="124"/>
      <c r="N4903" s="213">
        <v>3731.76</v>
      </c>
      <c r="O4903" s="213">
        <v>0</v>
      </c>
      <c r="P4903" s="124" t="s">
        <v>1315</v>
      </c>
    </row>
    <row r="4904" spans="1:16" ht="102">
      <c r="A4904" s="266">
        <v>117</v>
      </c>
      <c r="B4904" s="124"/>
      <c r="C4904" s="125" t="s">
        <v>722</v>
      </c>
      <c r="D4904" s="119">
        <v>43194</v>
      </c>
      <c r="E4904" s="120" t="s">
        <v>9605</v>
      </c>
      <c r="F4904" s="120" t="s">
        <v>15</v>
      </c>
      <c r="G4904" s="120">
        <v>4685</v>
      </c>
      <c r="H4904" s="124"/>
      <c r="I4904" s="128" t="s">
        <v>11425</v>
      </c>
      <c r="J4904" s="124"/>
      <c r="K4904" s="124"/>
      <c r="L4904" s="124"/>
      <c r="M4904" s="124"/>
      <c r="N4904" s="213">
        <v>394.65</v>
      </c>
      <c r="O4904" s="213">
        <v>0</v>
      </c>
      <c r="P4904" s="124" t="s">
        <v>1315</v>
      </c>
    </row>
    <row r="4905" spans="1:16" ht="102">
      <c r="A4905" s="266">
        <v>117</v>
      </c>
      <c r="B4905" s="124"/>
      <c r="C4905" s="125" t="s">
        <v>722</v>
      </c>
      <c r="D4905" s="119">
        <v>43194</v>
      </c>
      <c r="E4905" s="120" t="s">
        <v>9606</v>
      </c>
      <c r="F4905" s="120" t="s">
        <v>15</v>
      </c>
      <c r="G4905" s="120">
        <v>4679</v>
      </c>
      <c r="H4905" s="124"/>
      <c r="I4905" s="128" t="s">
        <v>11426</v>
      </c>
      <c r="J4905" s="124"/>
      <c r="K4905" s="124"/>
      <c r="L4905" s="124"/>
      <c r="M4905" s="124"/>
      <c r="N4905" s="213">
        <v>460.57</v>
      </c>
      <c r="O4905" s="213">
        <v>0</v>
      </c>
      <c r="P4905" s="124" t="s">
        <v>1315</v>
      </c>
    </row>
    <row r="4906" spans="1:16" ht="63.75">
      <c r="A4906" s="266">
        <v>10</v>
      </c>
      <c r="B4906" s="124"/>
      <c r="C4906" s="125" t="s">
        <v>690</v>
      </c>
      <c r="D4906" s="119">
        <v>43194</v>
      </c>
      <c r="E4906" s="120" t="s">
        <v>9607</v>
      </c>
      <c r="F4906" s="120" t="s">
        <v>15</v>
      </c>
      <c r="G4906" s="120">
        <v>703303</v>
      </c>
      <c r="H4906" s="124"/>
      <c r="I4906" s="128" t="s">
        <v>11427</v>
      </c>
      <c r="J4906" s="124"/>
      <c r="K4906" s="124"/>
      <c r="L4906" s="124"/>
      <c r="M4906" s="124"/>
      <c r="N4906" s="213">
        <v>50</v>
      </c>
      <c r="O4906" s="213">
        <v>0</v>
      </c>
      <c r="P4906" s="124" t="s">
        <v>1315</v>
      </c>
    </row>
    <row r="4907" spans="1:16" ht="76.5">
      <c r="A4907" s="266">
        <v>10</v>
      </c>
      <c r="B4907" s="124"/>
      <c r="C4907" s="125" t="s">
        <v>690</v>
      </c>
      <c r="D4907" s="195">
        <v>43194</v>
      </c>
      <c r="E4907" s="124" t="s">
        <v>9608</v>
      </c>
      <c r="F4907" s="124" t="s">
        <v>15</v>
      </c>
      <c r="G4907" s="124">
        <v>703305</v>
      </c>
      <c r="H4907" s="124"/>
      <c r="I4907" s="128" t="s">
        <v>11428</v>
      </c>
      <c r="J4907" s="124"/>
      <c r="K4907" s="124"/>
      <c r="L4907" s="124"/>
      <c r="M4907" s="124"/>
      <c r="N4907" s="197">
        <v>50</v>
      </c>
      <c r="O4907" s="197">
        <v>0</v>
      </c>
      <c r="P4907" s="124" t="s">
        <v>1315</v>
      </c>
    </row>
    <row r="4908" spans="1:16" ht="51">
      <c r="A4908" s="266">
        <v>86</v>
      </c>
      <c r="B4908" s="124"/>
      <c r="C4908" s="125" t="s">
        <v>710</v>
      </c>
      <c r="D4908" s="195">
        <v>43194</v>
      </c>
      <c r="E4908" s="124" t="s">
        <v>9609</v>
      </c>
      <c r="F4908" s="124" t="s">
        <v>15</v>
      </c>
      <c r="G4908" s="124">
        <v>703538</v>
      </c>
      <c r="H4908" s="124"/>
      <c r="I4908" s="128" t="s">
        <v>11429</v>
      </c>
      <c r="J4908" s="124"/>
      <c r="K4908" s="124"/>
      <c r="L4908" s="124"/>
      <c r="M4908" s="124"/>
      <c r="N4908" s="197">
        <v>50</v>
      </c>
      <c r="O4908" s="197">
        <v>0</v>
      </c>
      <c r="P4908" s="124" t="s">
        <v>1315</v>
      </c>
    </row>
    <row r="4909" spans="1:16" ht="76.5">
      <c r="A4909" s="266">
        <v>25</v>
      </c>
      <c r="B4909" s="124"/>
      <c r="C4909" s="125" t="s">
        <v>694</v>
      </c>
      <c r="D4909" s="195">
        <v>43194</v>
      </c>
      <c r="E4909" s="124" t="s">
        <v>9610</v>
      </c>
      <c r="F4909" s="124" t="s">
        <v>1316</v>
      </c>
      <c r="G4909" s="124">
        <v>17182566</v>
      </c>
      <c r="H4909" s="124"/>
      <c r="I4909" s="128" t="s">
        <v>11430</v>
      </c>
      <c r="J4909" s="124"/>
      <c r="K4909" s="124"/>
      <c r="L4909" s="124"/>
      <c r="M4909" s="124"/>
      <c r="N4909" s="197">
        <v>28336.83</v>
      </c>
      <c r="O4909" s="197">
        <v>0</v>
      </c>
      <c r="P4909" s="124" t="s">
        <v>1315</v>
      </c>
    </row>
    <row r="4910" spans="1:16" ht="76.5">
      <c r="A4910" s="266">
        <v>25</v>
      </c>
      <c r="B4910" s="124"/>
      <c r="C4910" s="125" t="s">
        <v>694</v>
      </c>
      <c r="D4910" s="195">
        <v>43194</v>
      </c>
      <c r="E4910" s="124" t="s">
        <v>9611</v>
      </c>
      <c r="F4910" s="124" t="s">
        <v>1316</v>
      </c>
      <c r="G4910" s="124">
        <v>17182570</v>
      </c>
      <c r="H4910" s="124"/>
      <c r="I4910" s="128" t="s">
        <v>11431</v>
      </c>
      <c r="J4910" s="124"/>
      <c r="K4910" s="124"/>
      <c r="L4910" s="124"/>
      <c r="M4910" s="124"/>
      <c r="N4910" s="197">
        <v>598391.23</v>
      </c>
      <c r="O4910" s="197">
        <v>0</v>
      </c>
      <c r="P4910" s="124" t="s">
        <v>1315</v>
      </c>
    </row>
    <row r="4911" spans="1:16" ht="76.5">
      <c r="A4911" s="266">
        <v>25</v>
      </c>
      <c r="B4911" s="124"/>
      <c r="C4911" s="125" t="s">
        <v>694</v>
      </c>
      <c r="D4911" s="195">
        <v>43194</v>
      </c>
      <c r="E4911" s="124" t="s">
        <v>9612</v>
      </c>
      <c r="F4911" s="124" t="s">
        <v>1316</v>
      </c>
      <c r="G4911" s="124">
        <v>17182588</v>
      </c>
      <c r="H4911" s="124"/>
      <c r="I4911" s="128" t="s">
        <v>11432</v>
      </c>
      <c r="J4911" s="124"/>
      <c r="K4911" s="124"/>
      <c r="L4911" s="124"/>
      <c r="M4911" s="124"/>
      <c r="N4911" s="197">
        <v>110762.66</v>
      </c>
      <c r="O4911" s="197">
        <v>0</v>
      </c>
      <c r="P4911" s="124" t="s">
        <v>1315</v>
      </c>
    </row>
    <row r="4912" spans="1:16" ht="76.5">
      <c r="A4912" s="266">
        <v>25</v>
      </c>
      <c r="B4912" s="124"/>
      <c r="C4912" s="125" t="s">
        <v>694</v>
      </c>
      <c r="D4912" s="195">
        <v>43194</v>
      </c>
      <c r="E4912" s="124" t="s">
        <v>9613</v>
      </c>
      <c r="F4912" s="124" t="s">
        <v>1316</v>
      </c>
      <c r="G4912" s="124">
        <v>17182522</v>
      </c>
      <c r="H4912" s="124"/>
      <c r="I4912" s="128" t="s">
        <v>11433</v>
      </c>
      <c r="J4912" s="124"/>
      <c r="K4912" s="124"/>
      <c r="L4912" s="124"/>
      <c r="M4912" s="124"/>
      <c r="N4912" s="197">
        <v>113291.5</v>
      </c>
      <c r="O4912" s="197">
        <v>0</v>
      </c>
      <c r="P4912" s="124" t="s">
        <v>1315</v>
      </c>
    </row>
    <row r="4913" spans="1:16" ht="76.5">
      <c r="A4913" s="266">
        <v>25</v>
      </c>
      <c r="B4913" s="124"/>
      <c r="C4913" s="125" t="s">
        <v>694</v>
      </c>
      <c r="D4913" s="195">
        <v>43194</v>
      </c>
      <c r="E4913" s="124" t="s">
        <v>9614</v>
      </c>
      <c r="F4913" s="124" t="s">
        <v>1316</v>
      </c>
      <c r="G4913" s="124">
        <v>17165691</v>
      </c>
      <c r="H4913" s="124"/>
      <c r="I4913" s="128" t="s">
        <v>11434</v>
      </c>
      <c r="J4913" s="124"/>
      <c r="K4913" s="124"/>
      <c r="L4913" s="124"/>
      <c r="M4913" s="124"/>
      <c r="N4913" s="197">
        <v>214214.52</v>
      </c>
      <c r="O4913" s="197">
        <v>0</v>
      </c>
      <c r="P4913" s="124" t="s">
        <v>1315</v>
      </c>
    </row>
    <row r="4914" spans="1:16" ht="76.5">
      <c r="A4914" s="266">
        <v>25</v>
      </c>
      <c r="B4914" s="124"/>
      <c r="C4914" s="125" t="s">
        <v>694</v>
      </c>
      <c r="D4914" s="195">
        <v>43194</v>
      </c>
      <c r="E4914" s="124" t="s">
        <v>9615</v>
      </c>
      <c r="F4914" s="124" t="s">
        <v>1316</v>
      </c>
      <c r="G4914" s="124">
        <v>17182525</v>
      </c>
      <c r="H4914" s="124"/>
      <c r="I4914" s="128" t="s">
        <v>11435</v>
      </c>
      <c r="J4914" s="124"/>
      <c r="K4914" s="124"/>
      <c r="L4914" s="124"/>
      <c r="M4914" s="124"/>
      <c r="N4914" s="197">
        <v>1328994.93</v>
      </c>
      <c r="O4914" s="197">
        <v>0</v>
      </c>
      <c r="P4914" s="124" t="s">
        <v>1315</v>
      </c>
    </row>
    <row r="4915" spans="1:16" ht="76.5">
      <c r="A4915" s="266">
        <v>25</v>
      </c>
      <c r="B4915" s="124"/>
      <c r="C4915" s="125" t="s">
        <v>694</v>
      </c>
      <c r="D4915" s="195">
        <v>43194</v>
      </c>
      <c r="E4915" s="124" t="s">
        <v>9616</v>
      </c>
      <c r="F4915" s="124" t="s">
        <v>1316</v>
      </c>
      <c r="G4915" s="124">
        <v>17182547</v>
      </c>
      <c r="H4915" s="124"/>
      <c r="I4915" s="128" t="s">
        <v>11436</v>
      </c>
      <c r="J4915" s="124"/>
      <c r="K4915" s="124"/>
      <c r="L4915" s="124"/>
      <c r="M4915" s="124"/>
      <c r="N4915" s="197">
        <v>941718.25</v>
      </c>
      <c r="O4915" s="197">
        <v>0</v>
      </c>
      <c r="P4915" s="124" t="s">
        <v>1315</v>
      </c>
    </row>
    <row r="4916" spans="1:16" ht="76.5">
      <c r="A4916" s="266">
        <v>25</v>
      </c>
      <c r="B4916" s="124"/>
      <c r="C4916" s="125" t="s">
        <v>694</v>
      </c>
      <c r="D4916" s="195">
        <v>43194</v>
      </c>
      <c r="E4916" s="124" t="s">
        <v>9617</v>
      </c>
      <c r="F4916" s="124" t="s">
        <v>1316</v>
      </c>
      <c r="G4916" s="124">
        <v>17182539</v>
      </c>
      <c r="H4916" s="124"/>
      <c r="I4916" s="128" t="s">
        <v>11437</v>
      </c>
      <c r="J4916" s="124"/>
      <c r="K4916" s="124"/>
      <c r="L4916" s="124"/>
      <c r="M4916" s="124"/>
      <c r="N4916" s="197">
        <v>616888.93999999994</v>
      </c>
      <c r="O4916" s="197">
        <v>0</v>
      </c>
      <c r="P4916" s="124" t="s">
        <v>1315</v>
      </c>
    </row>
    <row r="4917" spans="1:16" ht="76.5">
      <c r="A4917" s="266">
        <v>25</v>
      </c>
      <c r="B4917" s="124"/>
      <c r="C4917" s="125" t="s">
        <v>694</v>
      </c>
      <c r="D4917" s="195">
        <v>43194</v>
      </c>
      <c r="E4917" s="124" t="s">
        <v>9618</v>
      </c>
      <c r="F4917" s="124" t="s">
        <v>1316</v>
      </c>
      <c r="G4917" s="124">
        <v>17182563</v>
      </c>
      <c r="H4917" s="124"/>
      <c r="I4917" s="128" t="s">
        <v>11438</v>
      </c>
      <c r="J4917" s="124"/>
      <c r="K4917" s="124"/>
      <c r="L4917" s="124"/>
      <c r="M4917" s="124"/>
      <c r="N4917" s="197">
        <v>2217984.46</v>
      </c>
      <c r="O4917" s="197">
        <v>0</v>
      </c>
      <c r="P4917" s="124" t="s">
        <v>1315</v>
      </c>
    </row>
    <row r="4918" spans="1:16" ht="76.5">
      <c r="A4918" s="266">
        <v>25</v>
      </c>
      <c r="B4918" s="124"/>
      <c r="C4918" s="125" t="s">
        <v>694</v>
      </c>
      <c r="D4918" s="195">
        <v>43194</v>
      </c>
      <c r="E4918" s="124" t="s">
        <v>9619</v>
      </c>
      <c r="F4918" s="124" t="s">
        <v>1316</v>
      </c>
      <c r="G4918" s="124">
        <v>17182572</v>
      </c>
      <c r="H4918" s="124"/>
      <c r="I4918" s="128" t="s">
        <v>11439</v>
      </c>
      <c r="J4918" s="124"/>
      <c r="K4918" s="124"/>
      <c r="L4918" s="124"/>
      <c r="M4918" s="124"/>
      <c r="N4918" s="197">
        <v>378790.06</v>
      </c>
      <c r="O4918" s="197">
        <v>0</v>
      </c>
      <c r="P4918" s="124" t="s">
        <v>1315</v>
      </c>
    </row>
    <row r="4919" spans="1:16" ht="76.5">
      <c r="A4919" s="266">
        <v>25</v>
      </c>
      <c r="B4919" s="124"/>
      <c r="C4919" s="125" t="s">
        <v>694</v>
      </c>
      <c r="D4919" s="195">
        <v>43194</v>
      </c>
      <c r="E4919" s="124" t="s">
        <v>9620</v>
      </c>
      <c r="F4919" s="124" t="s">
        <v>1316</v>
      </c>
      <c r="G4919" s="124">
        <v>17182427</v>
      </c>
      <c r="H4919" s="124"/>
      <c r="I4919" s="128" t="s">
        <v>11440</v>
      </c>
      <c r="J4919" s="124"/>
      <c r="K4919" s="124"/>
      <c r="L4919" s="124"/>
      <c r="M4919" s="124"/>
      <c r="N4919" s="197">
        <v>830873.15</v>
      </c>
      <c r="O4919" s="197">
        <v>0</v>
      </c>
      <c r="P4919" s="124" t="s">
        <v>1315</v>
      </c>
    </row>
    <row r="4920" spans="1:16" ht="63.75">
      <c r="A4920" s="266">
        <v>25</v>
      </c>
      <c r="B4920" s="124"/>
      <c r="C4920" s="125" t="s">
        <v>694</v>
      </c>
      <c r="D4920" s="195">
        <v>43194</v>
      </c>
      <c r="E4920" s="124" t="s">
        <v>9621</v>
      </c>
      <c r="F4920" s="124" t="s">
        <v>1316</v>
      </c>
      <c r="G4920" s="124">
        <v>17182429</v>
      </c>
      <c r="H4920" s="124"/>
      <c r="I4920" s="128" t="s">
        <v>11441</v>
      </c>
      <c r="J4920" s="124"/>
      <c r="K4920" s="124"/>
      <c r="L4920" s="124"/>
      <c r="M4920" s="124"/>
      <c r="N4920" s="197">
        <v>355147.5</v>
      </c>
      <c r="O4920" s="197">
        <v>0</v>
      </c>
      <c r="P4920" s="124" t="s">
        <v>1315</v>
      </c>
    </row>
    <row r="4921" spans="1:16" ht="76.5">
      <c r="A4921" s="266">
        <v>25</v>
      </c>
      <c r="B4921" s="124"/>
      <c r="C4921" s="125" t="s">
        <v>694</v>
      </c>
      <c r="D4921" s="195">
        <v>43194</v>
      </c>
      <c r="E4921" s="124" t="s">
        <v>9622</v>
      </c>
      <c r="F4921" s="124" t="s">
        <v>1316</v>
      </c>
      <c r="G4921" s="124">
        <v>17182477</v>
      </c>
      <c r="H4921" s="124"/>
      <c r="I4921" s="128" t="s">
        <v>11442</v>
      </c>
      <c r="J4921" s="124"/>
      <c r="K4921" s="124"/>
      <c r="L4921" s="124"/>
      <c r="M4921" s="124"/>
      <c r="N4921" s="197">
        <v>198117.75</v>
      </c>
      <c r="O4921" s="197">
        <v>0</v>
      </c>
      <c r="P4921" s="124" t="s">
        <v>1315</v>
      </c>
    </row>
    <row r="4922" spans="1:16" ht="63.75">
      <c r="A4922" s="266">
        <v>10</v>
      </c>
      <c r="B4922" s="124"/>
      <c r="C4922" s="125" t="s">
        <v>690</v>
      </c>
      <c r="D4922" s="195">
        <v>43195</v>
      </c>
      <c r="E4922" s="124" t="s">
        <v>9623</v>
      </c>
      <c r="F4922" s="124" t="s">
        <v>6</v>
      </c>
      <c r="G4922" s="124">
        <v>703928</v>
      </c>
      <c r="H4922" s="124"/>
      <c r="I4922" s="128" t="s">
        <v>11443</v>
      </c>
      <c r="J4922" s="124"/>
      <c r="K4922" s="124"/>
      <c r="L4922" s="124"/>
      <c r="M4922" s="124"/>
      <c r="N4922" s="197">
        <v>0</v>
      </c>
      <c r="O4922" s="197">
        <v>8608.9599999999991</v>
      </c>
      <c r="P4922" s="124" t="s">
        <v>1315</v>
      </c>
    </row>
    <row r="4923" spans="1:16" ht="76.5">
      <c r="A4923" s="266">
        <v>10</v>
      </c>
      <c r="B4923" s="124"/>
      <c r="C4923" s="125" t="s">
        <v>690</v>
      </c>
      <c r="D4923" s="195">
        <v>43195</v>
      </c>
      <c r="E4923" s="124" t="s">
        <v>9624</v>
      </c>
      <c r="F4923" s="124" t="s">
        <v>6</v>
      </c>
      <c r="G4923" s="124">
        <v>703936</v>
      </c>
      <c r="H4923" s="124"/>
      <c r="I4923" s="128" t="s">
        <v>11444</v>
      </c>
      <c r="J4923" s="124"/>
      <c r="K4923" s="124"/>
      <c r="L4923" s="124"/>
      <c r="M4923" s="124"/>
      <c r="N4923" s="197">
        <v>0</v>
      </c>
      <c r="O4923" s="197">
        <v>36770.559999999998</v>
      </c>
      <c r="P4923" s="124" t="s">
        <v>1315</v>
      </c>
    </row>
    <row r="4924" spans="1:16" ht="63.75">
      <c r="A4924" s="266">
        <v>222</v>
      </c>
      <c r="B4924" s="124"/>
      <c r="C4924" s="125" t="s">
        <v>764</v>
      </c>
      <c r="D4924" s="195">
        <v>43195</v>
      </c>
      <c r="E4924" s="124" t="s">
        <v>9625</v>
      </c>
      <c r="F4924" s="124" t="s">
        <v>6</v>
      </c>
      <c r="G4924" s="124">
        <v>704665</v>
      </c>
      <c r="H4924" s="124"/>
      <c r="I4924" s="128" t="s">
        <v>11445</v>
      </c>
      <c r="J4924" s="124"/>
      <c r="K4924" s="124"/>
      <c r="L4924" s="124"/>
      <c r="M4924" s="124"/>
      <c r="N4924" s="197">
        <v>0</v>
      </c>
      <c r="O4924" s="197">
        <v>2480475.7799999998</v>
      </c>
      <c r="P4924" s="124" t="s">
        <v>1315</v>
      </c>
    </row>
    <row r="4925" spans="1:16" ht="63.75">
      <c r="A4925" s="266">
        <v>10</v>
      </c>
      <c r="B4925" s="124"/>
      <c r="C4925" s="125" t="s">
        <v>690</v>
      </c>
      <c r="D4925" s="195">
        <v>43195</v>
      </c>
      <c r="E4925" s="124" t="s">
        <v>9626</v>
      </c>
      <c r="F4925" s="124" t="s">
        <v>6</v>
      </c>
      <c r="G4925" s="124">
        <v>704752</v>
      </c>
      <c r="H4925" s="124"/>
      <c r="I4925" s="128" t="s">
        <v>11446</v>
      </c>
      <c r="J4925" s="124"/>
      <c r="K4925" s="124"/>
      <c r="L4925" s="124"/>
      <c r="M4925" s="124"/>
      <c r="N4925" s="197">
        <v>0</v>
      </c>
      <c r="O4925" s="197">
        <v>17578.54</v>
      </c>
      <c r="P4925" s="124" t="s">
        <v>1315</v>
      </c>
    </row>
    <row r="4926" spans="1:16" ht="63.75">
      <c r="A4926" s="266">
        <v>10</v>
      </c>
      <c r="B4926" s="124"/>
      <c r="C4926" s="125" t="s">
        <v>690</v>
      </c>
      <c r="D4926" s="195">
        <v>43195</v>
      </c>
      <c r="E4926" s="124" t="s">
        <v>9627</v>
      </c>
      <c r="F4926" s="124" t="s">
        <v>6</v>
      </c>
      <c r="G4926" s="124">
        <v>704761</v>
      </c>
      <c r="H4926" s="124"/>
      <c r="I4926" s="128" t="s">
        <v>11447</v>
      </c>
      <c r="J4926" s="124"/>
      <c r="K4926" s="124"/>
      <c r="L4926" s="124"/>
      <c r="M4926" s="124"/>
      <c r="N4926" s="197">
        <v>0</v>
      </c>
      <c r="O4926" s="197">
        <v>6548.56</v>
      </c>
      <c r="P4926" s="124" t="s">
        <v>1315</v>
      </c>
    </row>
    <row r="4927" spans="1:16" ht="76.5">
      <c r="A4927" s="266" t="s">
        <v>620</v>
      </c>
      <c r="B4927" s="124"/>
      <c r="C4927" s="125" t="s">
        <v>714</v>
      </c>
      <c r="D4927" s="195">
        <v>43195</v>
      </c>
      <c r="E4927" s="124" t="s">
        <v>9628</v>
      </c>
      <c r="F4927" s="124" t="s">
        <v>6</v>
      </c>
      <c r="G4927" s="124">
        <v>959681</v>
      </c>
      <c r="H4927" s="124"/>
      <c r="I4927" s="128" t="s">
        <v>11448</v>
      </c>
      <c r="J4927" s="124"/>
      <c r="K4927" s="124"/>
      <c r="L4927" s="124"/>
      <c r="M4927" s="124"/>
      <c r="N4927" s="197">
        <v>0</v>
      </c>
      <c r="O4927" s="197">
        <v>81000</v>
      </c>
      <c r="P4927" s="124" t="s">
        <v>1315</v>
      </c>
    </row>
    <row r="4928" spans="1:16" ht="76.5">
      <c r="A4928" s="266">
        <v>25</v>
      </c>
      <c r="B4928" s="124"/>
      <c r="C4928" s="125" t="s">
        <v>694</v>
      </c>
      <c r="D4928" s="195">
        <v>43195</v>
      </c>
      <c r="E4928" s="124" t="s">
        <v>9629</v>
      </c>
      <c r="F4928" s="124" t="s">
        <v>1316</v>
      </c>
      <c r="G4928" s="124">
        <v>17201835</v>
      </c>
      <c r="H4928" s="124"/>
      <c r="I4928" s="128" t="s">
        <v>11449</v>
      </c>
      <c r="J4928" s="124"/>
      <c r="K4928" s="124"/>
      <c r="L4928" s="124"/>
      <c r="M4928" s="124"/>
      <c r="N4928" s="197">
        <v>127268.86</v>
      </c>
      <c r="O4928" s="197">
        <v>0</v>
      </c>
      <c r="P4928" s="124" t="s">
        <v>1315</v>
      </c>
    </row>
    <row r="4929" spans="1:16" ht="76.5">
      <c r="A4929" s="266">
        <v>25</v>
      </c>
      <c r="B4929" s="124"/>
      <c r="C4929" s="125" t="s">
        <v>694</v>
      </c>
      <c r="D4929" s="195">
        <v>43195</v>
      </c>
      <c r="E4929" s="124" t="s">
        <v>9630</v>
      </c>
      <c r="F4929" s="124" t="s">
        <v>1316</v>
      </c>
      <c r="G4929" s="124">
        <v>17201851</v>
      </c>
      <c r="H4929" s="124"/>
      <c r="I4929" s="128" t="s">
        <v>11450</v>
      </c>
      <c r="J4929" s="124"/>
      <c r="K4929" s="124"/>
      <c r="L4929" s="124"/>
      <c r="M4929" s="124"/>
      <c r="N4929" s="197">
        <v>894916.8</v>
      </c>
      <c r="O4929" s="197">
        <v>0</v>
      </c>
      <c r="P4929" s="124" t="s">
        <v>1315</v>
      </c>
    </row>
    <row r="4930" spans="1:16" ht="76.5">
      <c r="A4930" s="266">
        <v>25</v>
      </c>
      <c r="B4930" s="124"/>
      <c r="C4930" s="125" t="s">
        <v>694</v>
      </c>
      <c r="D4930" s="195">
        <v>43195</v>
      </c>
      <c r="E4930" s="124" t="s">
        <v>9631</v>
      </c>
      <c r="F4930" s="124" t="s">
        <v>1316</v>
      </c>
      <c r="G4930" s="124">
        <v>17201858</v>
      </c>
      <c r="H4930" s="124"/>
      <c r="I4930" s="128" t="s">
        <v>11451</v>
      </c>
      <c r="J4930" s="124"/>
      <c r="K4930" s="124"/>
      <c r="L4930" s="124"/>
      <c r="M4930" s="124"/>
      <c r="N4930" s="197">
        <v>326620.3</v>
      </c>
      <c r="O4930" s="197">
        <v>0</v>
      </c>
      <c r="P4930" s="124" t="s">
        <v>1315</v>
      </c>
    </row>
    <row r="4931" spans="1:16" ht="63.75">
      <c r="A4931" s="266">
        <v>586</v>
      </c>
      <c r="B4931" s="124"/>
      <c r="C4931" s="125" t="s">
        <v>222</v>
      </c>
      <c r="D4931" s="195">
        <v>43195</v>
      </c>
      <c r="E4931" s="124" t="s">
        <v>9632</v>
      </c>
      <c r="F4931" s="124" t="s">
        <v>11</v>
      </c>
      <c r="G4931" s="124">
        <v>917854</v>
      </c>
      <c r="H4931" s="124"/>
      <c r="I4931" s="128" t="s">
        <v>11452</v>
      </c>
      <c r="J4931" s="124"/>
      <c r="K4931" s="124"/>
      <c r="L4931" s="124"/>
      <c r="M4931" s="124"/>
      <c r="N4931" s="197">
        <v>289.76</v>
      </c>
      <c r="O4931" s="197">
        <v>0</v>
      </c>
      <c r="P4931" s="124" t="s">
        <v>1315</v>
      </c>
    </row>
    <row r="4932" spans="1:16" ht="51">
      <c r="A4932" s="266">
        <v>117</v>
      </c>
      <c r="B4932" s="124"/>
      <c r="C4932" s="125" t="s">
        <v>722</v>
      </c>
      <c r="D4932" s="195">
        <v>43195</v>
      </c>
      <c r="E4932" s="124" t="s">
        <v>9633</v>
      </c>
      <c r="F4932" s="124" t="s">
        <v>11</v>
      </c>
      <c r="G4932" s="124">
        <v>917893</v>
      </c>
      <c r="H4932" s="124"/>
      <c r="I4932" s="128" t="s">
        <v>11453</v>
      </c>
      <c r="J4932" s="124"/>
      <c r="K4932" s="124"/>
      <c r="L4932" s="124"/>
      <c r="M4932" s="124"/>
      <c r="N4932" s="197">
        <v>50</v>
      </c>
      <c r="O4932" s="197">
        <v>0</v>
      </c>
      <c r="P4932" s="124" t="s">
        <v>1315</v>
      </c>
    </row>
    <row r="4933" spans="1:16" ht="63.75">
      <c r="A4933" s="266">
        <v>16</v>
      </c>
      <c r="B4933" s="124"/>
      <c r="C4933" s="125" t="s">
        <v>692</v>
      </c>
      <c r="D4933" s="195">
        <v>43195</v>
      </c>
      <c r="E4933" s="124" t="s">
        <v>9634</v>
      </c>
      <c r="F4933" s="124" t="s">
        <v>1257</v>
      </c>
      <c r="G4933" s="124">
        <v>4666</v>
      </c>
      <c r="H4933" s="124"/>
      <c r="I4933" s="128" t="s">
        <v>11454</v>
      </c>
      <c r="J4933" s="124"/>
      <c r="K4933" s="124"/>
      <c r="L4933" s="124"/>
      <c r="M4933" s="124"/>
      <c r="N4933" s="197">
        <v>208.14</v>
      </c>
      <c r="O4933" s="197">
        <v>0</v>
      </c>
      <c r="P4933" s="124" t="s">
        <v>1315</v>
      </c>
    </row>
    <row r="4934" spans="1:16" ht="63.75">
      <c r="A4934" s="266">
        <v>16</v>
      </c>
      <c r="B4934" s="124"/>
      <c r="C4934" s="125" t="s">
        <v>692</v>
      </c>
      <c r="D4934" s="195">
        <v>43195</v>
      </c>
      <c r="E4934" s="124" t="s">
        <v>9635</v>
      </c>
      <c r="F4934" s="124" t="s">
        <v>15</v>
      </c>
      <c r="G4934" s="124">
        <v>4666</v>
      </c>
      <c r="H4934" s="124"/>
      <c r="I4934" s="128" t="s">
        <v>11455</v>
      </c>
      <c r="J4934" s="124"/>
      <c r="K4934" s="124"/>
      <c r="L4934" s="124"/>
      <c r="M4934" s="124"/>
      <c r="N4934" s="197">
        <v>286.26</v>
      </c>
      <c r="O4934" s="197">
        <v>0</v>
      </c>
      <c r="P4934" s="124" t="s">
        <v>1315</v>
      </c>
    </row>
    <row r="4935" spans="1:16" ht="76.5">
      <c r="A4935" s="266">
        <v>16</v>
      </c>
      <c r="B4935" s="124"/>
      <c r="C4935" s="125" t="s">
        <v>692</v>
      </c>
      <c r="D4935" s="195">
        <v>43195</v>
      </c>
      <c r="E4935" s="124" t="s">
        <v>9636</v>
      </c>
      <c r="F4935" s="124" t="s">
        <v>1257</v>
      </c>
      <c r="G4935" s="124">
        <v>4671</v>
      </c>
      <c r="H4935" s="124"/>
      <c r="I4935" s="128" t="s">
        <v>11456</v>
      </c>
      <c r="J4935" s="124"/>
      <c r="K4935" s="124"/>
      <c r="L4935" s="124"/>
      <c r="M4935" s="124"/>
      <c r="N4935" s="197">
        <v>269.14</v>
      </c>
      <c r="O4935" s="197">
        <v>0</v>
      </c>
      <c r="P4935" s="124" t="s">
        <v>1315</v>
      </c>
    </row>
    <row r="4936" spans="1:16" ht="63.75">
      <c r="A4936" s="266">
        <v>16</v>
      </c>
      <c r="B4936" s="124"/>
      <c r="C4936" s="125" t="s">
        <v>692</v>
      </c>
      <c r="D4936" s="195">
        <v>43195</v>
      </c>
      <c r="E4936" s="124" t="s">
        <v>9637</v>
      </c>
      <c r="F4936" s="124" t="s">
        <v>15</v>
      </c>
      <c r="G4936" s="124">
        <v>4671</v>
      </c>
      <c r="H4936" s="124"/>
      <c r="I4936" s="128" t="s">
        <v>11457</v>
      </c>
      <c r="J4936" s="124"/>
      <c r="K4936" s="124"/>
      <c r="L4936" s="124"/>
      <c r="M4936" s="124"/>
      <c r="N4936" s="197">
        <v>291.06</v>
      </c>
      <c r="O4936" s="197">
        <v>0</v>
      </c>
      <c r="P4936" s="124" t="s">
        <v>1315</v>
      </c>
    </row>
    <row r="4937" spans="1:16" ht="76.5">
      <c r="A4937" s="266">
        <v>16</v>
      </c>
      <c r="B4937" s="124"/>
      <c r="C4937" s="125" t="s">
        <v>692</v>
      </c>
      <c r="D4937" s="195">
        <v>43195</v>
      </c>
      <c r="E4937" s="124" t="s">
        <v>9638</v>
      </c>
      <c r="F4937" s="124" t="s">
        <v>1257</v>
      </c>
      <c r="G4937" s="124">
        <v>4665</v>
      </c>
      <c r="H4937" s="124"/>
      <c r="I4937" s="128" t="s">
        <v>11458</v>
      </c>
      <c r="J4937" s="124"/>
      <c r="K4937" s="124"/>
      <c r="L4937" s="124"/>
      <c r="M4937" s="124"/>
      <c r="N4937" s="197">
        <v>155.04</v>
      </c>
      <c r="O4937" s="197">
        <v>0</v>
      </c>
      <c r="P4937" s="124" t="s">
        <v>1315</v>
      </c>
    </row>
    <row r="4938" spans="1:16" ht="63.75">
      <c r="A4938" s="266">
        <v>16</v>
      </c>
      <c r="B4938" s="124"/>
      <c r="C4938" s="125" t="s">
        <v>692</v>
      </c>
      <c r="D4938" s="195">
        <v>43195</v>
      </c>
      <c r="E4938" s="124" t="s">
        <v>9639</v>
      </c>
      <c r="F4938" s="124" t="s">
        <v>15</v>
      </c>
      <c r="G4938" s="124">
        <v>4665</v>
      </c>
      <c r="H4938" s="124"/>
      <c r="I4938" s="128" t="s">
        <v>11459</v>
      </c>
      <c r="J4938" s="124"/>
      <c r="K4938" s="124"/>
      <c r="L4938" s="124"/>
      <c r="M4938" s="124"/>
      <c r="N4938" s="197">
        <v>282.14</v>
      </c>
      <c r="O4938" s="197">
        <v>0</v>
      </c>
      <c r="P4938" s="124" t="s">
        <v>1315</v>
      </c>
    </row>
    <row r="4939" spans="1:16" ht="63.75">
      <c r="A4939" s="266">
        <v>16</v>
      </c>
      <c r="B4939" s="124"/>
      <c r="C4939" s="125" t="s">
        <v>692</v>
      </c>
      <c r="D4939" s="195">
        <v>43195</v>
      </c>
      <c r="E4939" s="124" t="s">
        <v>9640</v>
      </c>
      <c r="F4939" s="124" t="s">
        <v>1257</v>
      </c>
      <c r="G4939" s="124">
        <v>4640</v>
      </c>
      <c r="H4939" s="124"/>
      <c r="I4939" s="128" t="s">
        <v>11460</v>
      </c>
      <c r="J4939" s="124"/>
      <c r="K4939" s="124"/>
      <c r="L4939" s="124"/>
      <c r="M4939" s="124"/>
      <c r="N4939" s="197">
        <v>489.56</v>
      </c>
      <c r="O4939" s="197">
        <v>0</v>
      </c>
      <c r="P4939" s="124" t="s">
        <v>1315</v>
      </c>
    </row>
    <row r="4940" spans="1:16" ht="63.75">
      <c r="A4940" s="266">
        <v>16</v>
      </c>
      <c r="B4940" s="124"/>
      <c r="C4940" s="125" t="s">
        <v>692</v>
      </c>
      <c r="D4940" s="195">
        <v>43195</v>
      </c>
      <c r="E4940" s="124" t="s">
        <v>9641</v>
      </c>
      <c r="F4940" s="124" t="s">
        <v>15</v>
      </c>
      <c r="G4940" s="124">
        <v>4640</v>
      </c>
      <c r="H4940" s="124"/>
      <c r="I4940" s="128" t="s">
        <v>11461</v>
      </c>
      <c r="J4940" s="124"/>
      <c r="K4940" s="124"/>
      <c r="L4940" s="124"/>
      <c r="M4940" s="124"/>
      <c r="N4940" s="197">
        <v>282.62</v>
      </c>
      <c r="O4940" s="197">
        <v>0</v>
      </c>
      <c r="P4940" s="124" t="s">
        <v>1315</v>
      </c>
    </row>
    <row r="4941" spans="1:16" ht="63.75">
      <c r="A4941" s="266">
        <v>16</v>
      </c>
      <c r="B4941" s="124"/>
      <c r="C4941" s="125" t="s">
        <v>692</v>
      </c>
      <c r="D4941" s="195">
        <v>43195</v>
      </c>
      <c r="E4941" s="124" t="s">
        <v>9642</v>
      </c>
      <c r="F4941" s="124" t="s">
        <v>1257</v>
      </c>
      <c r="G4941" s="124">
        <v>4647</v>
      </c>
      <c r="H4941" s="124"/>
      <c r="I4941" s="128" t="s">
        <v>11462</v>
      </c>
      <c r="J4941" s="124"/>
      <c r="K4941" s="124"/>
      <c r="L4941" s="124"/>
      <c r="M4941" s="124"/>
      <c r="N4941" s="197">
        <v>991.14</v>
      </c>
      <c r="O4941" s="197">
        <v>0</v>
      </c>
      <c r="P4941" s="124" t="s">
        <v>1315</v>
      </c>
    </row>
    <row r="4942" spans="1:16" ht="63.75">
      <c r="A4942" s="266">
        <v>16</v>
      </c>
      <c r="B4942" s="124"/>
      <c r="C4942" s="125" t="s">
        <v>692</v>
      </c>
      <c r="D4942" s="195">
        <v>43195</v>
      </c>
      <c r="E4942" s="124" t="s">
        <v>9643</v>
      </c>
      <c r="F4942" s="124" t="s">
        <v>15</v>
      </c>
      <c r="G4942" s="124">
        <v>4647</v>
      </c>
      <c r="H4942" s="124"/>
      <c r="I4942" s="128" t="s">
        <v>11463</v>
      </c>
      <c r="J4942" s="124"/>
      <c r="K4942" s="124"/>
      <c r="L4942" s="124"/>
      <c r="M4942" s="124"/>
      <c r="N4942" s="197">
        <v>295.38</v>
      </c>
      <c r="O4942" s="197">
        <v>0</v>
      </c>
      <c r="P4942" s="124" t="s">
        <v>1315</v>
      </c>
    </row>
    <row r="4943" spans="1:16" ht="63.75">
      <c r="A4943" s="266">
        <v>16</v>
      </c>
      <c r="B4943" s="124"/>
      <c r="C4943" s="125" t="s">
        <v>692</v>
      </c>
      <c r="D4943" s="195">
        <v>43195</v>
      </c>
      <c r="E4943" s="124" t="s">
        <v>9644</v>
      </c>
      <c r="F4943" s="124" t="s">
        <v>1257</v>
      </c>
      <c r="G4943" s="124">
        <v>4641</v>
      </c>
      <c r="H4943" s="124"/>
      <c r="I4943" s="128" t="s">
        <v>11464</v>
      </c>
      <c r="J4943" s="124"/>
      <c r="K4943" s="124"/>
      <c r="L4943" s="124"/>
      <c r="M4943" s="124"/>
      <c r="N4943" s="197">
        <v>983.16</v>
      </c>
      <c r="O4943" s="197">
        <v>0</v>
      </c>
      <c r="P4943" s="124" t="s">
        <v>1315</v>
      </c>
    </row>
    <row r="4944" spans="1:16" ht="63.75">
      <c r="A4944" s="266">
        <v>16</v>
      </c>
      <c r="B4944" s="124"/>
      <c r="C4944" s="125" t="s">
        <v>692</v>
      </c>
      <c r="D4944" s="195">
        <v>43195</v>
      </c>
      <c r="E4944" s="124" t="s">
        <v>9645</v>
      </c>
      <c r="F4944" s="124" t="s">
        <v>15</v>
      </c>
      <c r="G4944" s="124">
        <v>4641</v>
      </c>
      <c r="H4944" s="124"/>
      <c r="I4944" s="128" t="s">
        <v>11465</v>
      </c>
      <c r="J4944" s="124"/>
      <c r="K4944" s="124"/>
      <c r="L4944" s="124"/>
      <c r="M4944" s="124"/>
      <c r="N4944" s="197">
        <v>295.18</v>
      </c>
      <c r="O4944" s="197">
        <v>0</v>
      </c>
      <c r="P4944" s="124" t="s">
        <v>1315</v>
      </c>
    </row>
    <row r="4945" spans="1:16" ht="63.75">
      <c r="A4945" s="266">
        <v>16</v>
      </c>
      <c r="B4945" s="124"/>
      <c r="C4945" s="125" t="s">
        <v>692</v>
      </c>
      <c r="D4945" s="195">
        <v>43195</v>
      </c>
      <c r="E4945" s="124" t="s">
        <v>9646</v>
      </c>
      <c r="F4945" s="124" t="s">
        <v>1257</v>
      </c>
      <c r="G4945" s="124">
        <v>4646</v>
      </c>
      <c r="H4945" s="124"/>
      <c r="I4945" s="128" t="s">
        <v>11466</v>
      </c>
      <c r="J4945" s="124"/>
      <c r="K4945" s="124"/>
      <c r="L4945" s="124"/>
      <c r="M4945" s="124"/>
      <c r="N4945" s="197">
        <v>491.58</v>
      </c>
      <c r="O4945" s="197">
        <v>0</v>
      </c>
      <c r="P4945" s="124" t="s">
        <v>1315</v>
      </c>
    </row>
    <row r="4946" spans="1:16" ht="63.75">
      <c r="A4946" s="266">
        <v>16</v>
      </c>
      <c r="B4946" s="124"/>
      <c r="C4946" s="125" t="s">
        <v>692</v>
      </c>
      <c r="D4946" s="195">
        <v>43195</v>
      </c>
      <c r="E4946" s="124" t="s">
        <v>9647</v>
      </c>
      <c r="F4946" s="124" t="s">
        <v>15</v>
      </c>
      <c r="G4946" s="124">
        <v>4646</v>
      </c>
      <c r="H4946" s="124"/>
      <c r="I4946" s="128" t="s">
        <v>11467</v>
      </c>
      <c r="J4946" s="124"/>
      <c r="K4946" s="124"/>
      <c r="L4946" s="124"/>
      <c r="M4946" s="124"/>
      <c r="N4946" s="197">
        <v>282.62</v>
      </c>
      <c r="O4946" s="197">
        <v>0</v>
      </c>
      <c r="P4946" s="124" t="s">
        <v>1315</v>
      </c>
    </row>
    <row r="4947" spans="1:16" ht="63.75">
      <c r="A4947" s="266">
        <v>16</v>
      </c>
      <c r="B4947" s="124"/>
      <c r="C4947" s="125" t="s">
        <v>692</v>
      </c>
      <c r="D4947" s="195">
        <v>43195</v>
      </c>
      <c r="E4947" s="124" t="s">
        <v>9648</v>
      </c>
      <c r="F4947" s="124" t="s">
        <v>1257</v>
      </c>
      <c r="G4947" s="124">
        <v>4670</v>
      </c>
      <c r="H4947" s="124"/>
      <c r="I4947" s="128" t="s">
        <v>11468</v>
      </c>
      <c r="J4947" s="124"/>
      <c r="K4947" s="124"/>
      <c r="L4947" s="124"/>
      <c r="M4947" s="124"/>
      <c r="N4947" s="197">
        <v>294.11</v>
      </c>
      <c r="O4947" s="197">
        <v>0</v>
      </c>
      <c r="P4947" s="124" t="s">
        <v>1315</v>
      </c>
    </row>
    <row r="4948" spans="1:16" ht="63.75">
      <c r="A4948" s="266">
        <v>16</v>
      </c>
      <c r="B4948" s="124"/>
      <c r="C4948" s="125" t="s">
        <v>692</v>
      </c>
      <c r="D4948" s="195">
        <v>43195</v>
      </c>
      <c r="E4948" s="124" t="s">
        <v>9649</v>
      </c>
      <c r="F4948" s="124" t="s">
        <v>15</v>
      </c>
      <c r="G4948" s="124">
        <v>4670</v>
      </c>
      <c r="H4948" s="124"/>
      <c r="I4948" s="128" t="s">
        <v>11469</v>
      </c>
      <c r="J4948" s="124"/>
      <c r="K4948" s="124"/>
      <c r="L4948" s="124"/>
      <c r="M4948" s="124"/>
      <c r="N4948" s="197">
        <v>289.89</v>
      </c>
      <c r="O4948" s="197">
        <v>0</v>
      </c>
      <c r="P4948" s="124" t="s">
        <v>1315</v>
      </c>
    </row>
    <row r="4949" spans="1:16" ht="63.75">
      <c r="A4949" s="266">
        <v>16</v>
      </c>
      <c r="B4949" s="124"/>
      <c r="C4949" s="125" t="s">
        <v>692</v>
      </c>
      <c r="D4949" s="195">
        <v>43195</v>
      </c>
      <c r="E4949" s="124" t="s">
        <v>9650</v>
      </c>
      <c r="F4949" s="124" t="s">
        <v>1257</v>
      </c>
      <c r="G4949" s="124">
        <v>4643</v>
      </c>
      <c r="H4949" s="124"/>
      <c r="I4949" s="128" t="s">
        <v>11470</v>
      </c>
      <c r="J4949" s="124"/>
      <c r="K4949" s="124"/>
      <c r="L4949" s="124"/>
      <c r="M4949" s="124"/>
      <c r="N4949" s="197">
        <v>222.33</v>
      </c>
      <c r="O4949" s="197">
        <v>0</v>
      </c>
      <c r="P4949" s="124" t="s">
        <v>1315</v>
      </c>
    </row>
    <row r="4950" spans="1:16" ht="63.75">
      <c r="A4950" s="266">
        <v>16</v>
      </c>
      <c r="B4950" s="124"/>
      <c r="C4950" s="125" t="s">
        <v>692</v>
      </c>
      <c r="D4950" s="195">
        <v>43195</v>
      </c>
      <c r="E4950" s="124" t="s">
        <v>9651</v>
      </c>
      <c r="F4950" s="124" t="s">
        <v>15</v>
      </c>
      <c r="G4950" s="124">
        <v>4643</v>
      </c>
      <c r="H4950" s="124"/>
      <c r="I4950" s="128" t="s">
        <v>11471</v>
      </c>
      <c r="J4950" s="124"/>
      <c r="K4950" s="124"/>
      <c r="L4950" s="124"/>
      <c r="M4950" s="124"/>
      <c r="N4950" s="197">
        <v>294.42</v>
      </c>
      <c r="O4950" s="197">
        <v>0</v>
      </c>
      <c r="P4950" s="124" t="s">
        <v>1315</v>
      </c>
    </row>
    <row r="4951" spans="1:16" ht="76.5">
      <c r="A4951" s="266">
        <v>16</v>
      </c>
      <c r="B4951" s="124"/>
      <c r="C4951" s="125" t="s">
        <v>692</v>
      </c>
      <c r="D4951" s="195">
        <v>43195</v>
      </c>
      <c r="E4951" s="124" t="s">
        <v>9652</v>
      </c>
      <c r="F4951" s="124" t="s">
        <v>1257</v>
      </c>
      <c r="G4951" s="124">
        <v>4645</v>
      </c>
      <c r="H4951" s="124"/>
      <c r="I4951" s="128" t="s">
        <v>11472</v>
      </c>
      <c r="J4951" s="124"/>
      <c r="K4951" s="124"/>
      <c r="L4951" s="124"/>
      <c r="M4951" s="124"/>
      <c r="N4951" s="197">
        <v>178.39</v>
      </c>
      <c r="O4951" s="197">
        <v>0</v>
      </c>
      <c r="P4951" s="124" t="s">
        <v>1315</v>
      </c>
    </row>
    <row r="4952" spans="1:16" ht="63.75">
      <c r="A4952" s="266">
        <v>16</v>
      </c>
      <c r="B4952" s="124"/>
      <c r="C4952" s="125" t="s">
        <v>692</v>
      </c>
      <c r="D4952" s="195">
        <v>43195</v>
      </c>
      <c r="E4952" s="124" t="s">
        <v>9653</v>
      </c>
      <c r="F4952" s="124" t="s">
        <v>15</v>
      </c>
      <c r="G4952" s="124">
        <v>4645</v>
      </c>
      <c r="H4952" s="124"/>
      <c r="I4952" s="128" t="s">
        <v>11473</v>
      </c>
      <c r="J4952" s="124"/>
      <c r="K4952" s="124"/>
      <c r="L4952" s="124"/>
      <c r="M4952" s="124"/>
      <c r="N4952" s="197">
        <v>289.62</v>
      </c>
      <c r="O4952" s="197">
        <v>0</v>
      </c>
      <c r="P4952" s="124" t="s">
        <v>1315</v>
      </c>
    </row>
    <row r="4953" spans="1:16" ht="63.75">
      <c r="A4953" s="266">
        <v>16</v>
      </c>
      <c r="B4953" s="124"/>
      <c r="C4953" s="125" t="s">
        <v>692</v>
      </c>
      <c r="D4953" s="195">
        <v>43195</v>
      </c>
      <c r="E4953" s="124" t="s">
        <v>9654</v>
      </c>
      <c r="F4953" s="124" t="s">
        <v>1257</v>
      </c>
      <c r="G4953" s="124">
        <v>4650</v>
      </c>
      <c r="H4953" s="124"/>
      <c r="I4953" s="128" t="s">
        <v>11474</v>
      </c>
      <c r="J4953" s="124"/>
      <c r="K4953" s="124"/>
      <c r="L4953" s="124"/>
      <c r="M4953" s="124"/>
      <c r="N4953" s="197">
        <v>981.15</v>
      </c>
      <c r="O4953" s="197">
        <v>0</v>
      </c>
      <c r="P4953" s="124" t="s">
        <v>1315</v>
      </c>
    </row>
    <row r="4954" spans="1:16" ht="63.75">
      <c r="A4954" s="266">
        <v>16</v>
      </c>
      <c r="B4954" s="124"/>
      <c r="C4954" s="125" t="s">
        <v>692</v>
      </c>
      <c r="D4954" s="195">
        <v>43195</v>
      </c>
      <c r="E4954" s="124" t="s">
        <v>9655</v>
      </c>
      <c r="F4954" s="124" t="s">
        <v>15</v>
      </c>
      <c r="G4954" s="124">
        <v>4650</v>
      </c>
      <c r="H4954" s="124"/>
      <c r="I4954" s="128" t="s">
        <v>11475</v>
      </c>
      <c r="J4954" s="124"/>
      <c r="K4954" s="124"/>
      <c r="L4954" s="124"/>
      <c r="M4954" s="124"/>
      <c r="N4954" s="197">
        <v>295.18</v>
      </c>
      <c r="O4954" s="197">
        <v>0</v>
      </c>
      <c r="P4954" s="124" t="s">
        <v>1315</v>
      </c>
    </row>
    <row r="4955" spans="1:16" ht="63.75">
      <c r="A4955" s="266">
        <v>16</v>
      </c>
      <c r="B4955" s="124"/>
      <c r="C4955" s="125" t="s">
        <v>692</v>
      </c>
      <c r="D4955" s="195">
        <v>43195</v>
      </c>
      <c r="E4955" s="124" t="s">
        <v>9656</v>
      </c>
      <c r="F4955" s="124" t="s">
        <v>1257</v>
      </c>
      <c r="G4955" s="124">
        <v>4648</v>
      </c>
      <c r="H4955" s="124"/>
      <c r="I4955" s="128" t="s">
        <v>11476</v>
      </c>
      <c r="J4955" s="124"/>
      <c r="K4955" s="124"/>
      <c r="L4955" s="124"/>
      <c r="M4955" s="124"/>
      <c r="N4955" s="197">
        <v>979.13</v>
      </c>
      <c r="O4955" s="197">
        <v>0</v>
      </c>
      <c r="P4955" s="124" t="s">
        <v>1315</v>
      </c>
    </row>
    <row r="4956" spans="1:16" ht="63.75">
      <c r="A4956" s="266">
        <v>16</v>
      </c>
      <c r="B4956" s="124"/>
      <c r="C4956" s="125" t="s">
        <v>692</v>
      </c>
      <c r="D4956" s="195">
        <v>43195</v>
      </c>
      <c r="E4956" s="124" t="s">
        <v>9657</v>
      </c>
      <c r="F4956" s="124" t="s">
        <v>15</v>
      </c>
      <c r="G4956" s="124">
        <v>4648</v>
      </c>
      <c r="H4956" s="124"/>
      <c r="I4956" s="128" t="s">
        <v>11477</v>
      </c>
      <c r="J4956" s="124"/>
      <c r="K4956" s="124"/>
      <c r="L4956" s="124"/>
      <c r="M4956" s="124"/>
      <c r="N4956" s="197">
        <v>295.18</v>
      </c>
      <c r="O4956" s="197">
        <v>0</v>
      </c>
      <c r="P4956" s="124" t="s">
        <v>1315</v>
      </c>
    </row>
    <row r="4957" spans="1:16" ht="63.75">
      <c r="A4957" s="266">
        <v>10</v>
      </c>
      <c r="B4957" s="124"/>
      <c r="C4957" s="125" t="s">
        <v>690</v>
      </c>
      <c r="D4957" s="195">
        <v>43195</v>
      </c>
      <c r="E4957" s="124" t="s">
        <v>9658</v>
      </c>
      <c r="F4957" s="124" t="s">
        <v>15</v>
      </c>
      <c r="G4957" s="124">
        <v>703929</v>
      </c>
      <c r="H4957" s="124"/>
      <c r="I4957" s="128" t="s">
        <v>11478</v>
      </c>
      <c r="J4957" s="124"/>
      <c r="K4957" s="124"/>
      <c r="L4957" s="124"/>
      <c r="M4957" s="124"/>
      <c r="N4957" s="197">
        <v>50</v>
      </c>
      <c r="O4957" s="197">
        <v>0</v>
      </c>
      <c r="P4957" s="124" t="s">
        <v>1315</v>
      </c>
    </row>
    <row r="4958" spans="1:16" ht="76.5">
      <c r="A4958" s="266">
        <v>10</v>
      </c>
      <c r="B4958" s="124"/>
      <c r="C4958" s="125" t="s">
        <v>690</v>
      </c>
      <c r="D4958" s="195">
        <v>43195</v>
      </c>
      <c r="E4958" s="124" t="s">
        <v>9659</v>
      </c>
      <c r="F4958" s="124" t="s">
        <v>15</v>
      </c>
      <c r="G4958" s="124">
        <v>703937</v>
      </c>
      <c r="H4958" s="124"/>
      <c r="I4958" s="128" t="s">
        <v>11479</v>
      </c>
      <c r="J4958" s="124"/>
      <c r="K4958" s="124"/>
      <c r="L4958" s="124"/>
      <c r="M4958" s="124"/>
      <c r="N4958" s="197">
        <v>50</v>
      </c>
      <c r="O4958" s="197">
        <v>0</v>
      </c>
      <c r="P4958" s="124" t="s">
        <v>1315</v>
      </c>
    </row>
    <row r="4959" spans="1:16" ht="51">
      <c r="A4959" s="266" t="s">
        <v>620</v>
      </c>
      <c r="B4959" s="124"/>
      <c r="C4959" s="125" t="s">
        <v>714</v>
      </c>
      <c r="D4959" s="195">
        <v>43195</v>
      </c>
      <c r="E4959" s="124" t="s">
        <v>9660</v>
      </c>
      <c r="F4959" s="124" t="s">
        <v>11</v>
      </c>
      <c r="G4959" s="124">
        <v>10655</v>
      </c>
      <c r="H4959" s="124"/>
      <c r="I4959" s="128" t="s">
        <v>11480</v>
      </c>
      <c r="J4959" s="124"/>
      <c r="K4959" s="124"/>
      <c r="L4959" s="124"/>
      <c r="M4959" s="124"/>
      <c r="N4959" s="197">
        <v>278.99</v>
      </c>
      <c r="O4959" s="197">
        <v>0</v>
      </c>
      <c r="P4959" s="124" t="s">
        <v>1315</v>
      </c>
    </row>
    <row r="4960" spans="1:16" ht="51">
      <c r="A4960" s="266" t="s">
        <v>620</v>
      </c>
      <c r="B4960" s="124"/>
      <c r="C4960" s="125" t="s">
        <v>714</v>
      </c>
      <c r="D4960" s="195">
        <v>43195</v>
      </c>
      <c r="E4960" s="124" t="s">
        <v>9661</v>
      </c>
      <c r="F4960" s="124" t="s">
        <v>11</v>
      </c>
      <c r="G4960" s="124">
        <v>10667</v>
      </c>
      <c r="H4960" s="124"/>
      <c r="I4960" s="128" t="s">
        <v>11481</v>
      </c>
      <c r="J4960" s="124"/>
      <c r="K4960" s="124"/>
      <c r="L4960" s="124"/>
      <c r="M4960" s="124"/>
      <c r="N4960" s="197">
        <v>320.42</v>
      </c>
      <c r="O4960" s="197">
        <v>0</v>
      </c>
      <c r="P4960" s="124" t="s">
        <v>1315</v>
      </c>
    </row>
    <row r="4961" spans="1:16" ht="89.25">
      <c r="A4961" s="266">
        <v>594</v>
      </c>
      <c r="B4961" s="124"/>
      <c r="C4961" s="125" t="s">
        <v>113</v>
      </c>
      <c r="D4961" s="195">
        <v>43195</v>
      </c>
      <c r="E4961" s="124" t="s">
        <v>9662</v>
      </c>
      <c r="F4961" s="124" t="s">
        <v>15</v>
      </c>
      <c r="G4961" s="124">
        <v>4694</v>
      </c>
      <c r="H4961" s="124"/>
      <c r="I4961" s="128" t="s">
        <v>11482</v>
      </c>
      <c r="J4961" s="124"/>
      <c r="K4961" s="124"/>
      <c r="L4961" s="124"/>
      <c r="M4961" s="124"/>
      <c r="N4961" s="197">
        <v>1672.6</v>
      </c>
      <c r="O4961" s="197">
        <v>0</v>
      </c>
      <c r="P4961" s="124" t="s">
        <v>1315</v>
      </c>
    </row>
    <row r="4962" spans="1:16" ht="102">
      <c r="A4962" s="266">
        <v>117</v>
      </c>
      <c r="B4962" s="124"/>
      <c r="C4962" s="125" t="s">
        <v>722</v>
      </c>
      <c r="D4962" s="195">
        <v>43195</v>
      </c>
      <c r="E4962" s="124" t="s">
        <v>9663</v>
      </c>
      <c r="F4962" s="124" t="s">
        <v>15</v>
      </c>
      <c r="G4962" s="124">
        <v>4698</v>
      </c>
      <c r="H4962" s="124"/>
      <c r="I4962" s="128" t="s">
        <v>11483</v>
      </c>
      <c r="J4962" s="124"/>
      <c r="K4962" s="124"/>
      <c r="L4962" s="124"/>
      <c r="M4962" s="124"/>
      <c r="N4962" s="197">
        <v>304.3</v>
      </c>
      <c r="O4962" s="197">
        <v>0</v>
      </c>
      <c r="P4962" s="124" t="s">
        <v>1315</v>
      </c>
    </row>
    <row r="4963" spans="1:16" ht="89.25">
      <c r="A4963" s="266">
        <v>10</v>
      </c>
      <c r="B4963" s="124"/>
      <c r="C4963" s="125" t="s">
        <v>690</v>
      </c>
      <c r="D4963" s="195">
        <v>43195</v>
      </c>
      <c r="E4963" s="124" t="s">
        <v>9664</v>
      </c>
      <c r="F4963" s="124" t="s">
        <v>15</v>
      </c>
      <c r="G4963" s="124">
        <v>4697</v>
      </c>
      <c r="H4963" s="124"/>
      <c r="I4963" s="128" t="s">
        <v>11484</v>
      </c>
      <c r="J4963" s="124"/>
      <c r="K4963" s="124"/>
      <c r="L4963" s="124"/>
      <c r="M4963" s="124"/>
      <c r="N4963" s="197">
        <v>541.24</v>
      </c>
      <c r="O4963" s="197">
        <v>0</v>
      </c>
      <c r="P4963" s="124" t="s">
        <v>1315</v>
      </c>
    </row>
    <row r="4964" spans="1:16" ht="89.25">
      <c r="A4964" s="266">
        <v>594</v>
      </c>
      <c r="B4964" s="124"/>
      <c r="C4964" s="125" t="s">
        <v>113</v>
      </c>
      <c r="D4964" s="195">
        <v>43195</v>
      </c>
      <c r="E4964" s="124" t="s">
        <v>9665</v>
      </c>
      <c r="F4964" s="124" t="s">
        <v>15</v>
      </c>
      <c r="G4964" s="124">
        <v>4691</v>
      </c>
      <c r="H4964" s="124"/>
      <c r="I4964" s="128" t="s">
        <v>11485</v>
      </c>
      <c r="J4964" s="124"/>
      <c r="K4964" s="124"/>
      <c r="L4964" s="124"/>
      <c r="M4964" s="124"/>
      <c r="N4964" s="197">
        <v>308.89999999999998</v>
      </c>
      <c r="O4964" s="197">
        <v>0</v>
      </c>
      <c r="P4964" s="124" t="s">
        <v>1315</v>
      </c>
    </row>
    <row r="4965" spans="1:16" ht="89.25">
      <c r="A4965" s="266">
        <v>594</v>
      </c>
      <c r="B4965" s="124"/>
      <c r="C4965" s="125" t="s">
        <v>113</v>
      </c>
      <c r="D4965" s="195">
        <v>43195</v>
      </c>
      <c r="E4965" s="124" t="s">
        <v>9666</v>
      </c>
      <c r="F4965" s="124" t="s">
        <v>15</v>
      </c>
      <c r="G4965" s="124">
        <v>4693</v>
      </c>
      <c r="H4965" s="124"/>
      <c r="I4965" s="128" t="s">
        <v>11486</v>
      </c>
      <c r="J4965" s="124"/>
      <c r="K4965" s="124"/>
      <c r="L4965" s="124"/>
      <c r="M4965" s="124"/>
      <c r="N4965" s="197">
        <v>473.19</v>
      </c>
      <c r="O4965" s="197">
        <v>0</v>
      </c>
      <c r="P4965" s="124" t="s">
        <v>1315</v>
      </c>
    </row>
    <row r="4966" spans="1:16" ht="89.25">
      <c r="A4966" s="266">
        <v>594</v>
      </c>
      <c r="B4966" s="124"/>
      <c r="C4966" s="125" t="s">
        <v>113</v>
      </c>
      <c r="D4966" s="195">
        <v>43195</v>
      </c>
      <c r="E4966" s="124" t="s">
        <v>9667</v>
      </c>
      <c r="F4966" s="124" t="s">
        <v>15</v>
      </c>
      <c r="G4966" s="124">
        <v>4692</v>
      </c>
      <c r="H4966" s="124"/>
      <c r="I4966" s="128" t="s">
        <v>11487</v>
      </c>
      <c r="J4966" s="124"/>
      <c r="K4966" s="124"/>
      <c r="L4966" s="124"/>
      <c r="M4966" s="124"/>
      <c r="N4966" s="197">
        <v>545.15</v>
      </c>
      <c r="O4966" s="197">
        <v>0</v>
      </c>
      <c r="P4966" s="124" t="s">
        <v>1315</v>
      </c>
    </row>
    <row r="4967" spans="1:16" ht="63.75">
      <c r="A4967" s="266">
        <v>222</v>
      </c>
      <c r="B4967" s="124"/>
      <c r="C4967" s="125" t="s">
        <v>764</v>
      </c>
      <c r="D4967" s="195">
        <v>43195</v>
      </c>
      <c r="E4967" s="124" t="s">
        <v>9668</v>
      </c>
      <c r="F4967" s="124" t="s">
        <v>15</v>
      </c>
      <c r="G4967" s="124">
        <v>704666</v>
      </c>
      <c r="H4967" s="124"/>
      <c r="I4967" s="128" t="s">
        <v>11488</v>
      </c>
      <c r="J4967" s="124"/>
      <c r="K4967" s="124"/>
      <c r="L4967" s="124"/>
      <c r="M4967" s="124"/>
      <c r="N4967" s="197">
        <v>50</v>
      </c>
      <c r="O4967" s="197">
        <v>0</v>
      </c>
      <c r="P4967" s="124" t="s">
        <v>1315</v>
      </c>
    </row>
    <row r="4968" spans="1:16" ht="51">
      <c r="A4968" s="266">
        <v>513</v>
      </c>
      <c r="B4968" s="124"/>
      <c r="C4968" s="125" t="s">
        <v>201</v>
      </c>
      <c r="D4968" s="195">
        <v>43195</v>
      </c>
      <c r="E4968" s="124" t="s">
        <v>9669</v>
      </c>
      <c r="F4968" s="124" t="s">
        <v>15</v>
      </c>
      <c r="G4968" s="124">
        <v>704751</v>
      </c>
      <c r="H4968" s="124"/>
      <c r="I4968" s="128" t="s">
        <v>1396</v>
      </c>
      <c r="J4968" s="124"/>
      <c r="K4968" s="124"/>
      <c r="L4968" s="124"/>
      <c r="M4968" s="124"/>
      <c r="N4968" s="197">
        <v>50</v>
      </c>
      <c r="O4968" s="197">
        <v>0</v>
      </c>
      <c r="P4968" s="124" t="s">
        <v>1315</v>
      </c>
    </row>
    <row r="4969" spans="1:16" ht="63.75">
      <c r="A4969" s="266">
        <v>10</v>
      </c>
      <c r="B4969" s="124"/>
      <c r="C4969" s="125" t="s">
        <v>690</v>
      </c>
      <c r="D4969" s="195">
        <v>43195</v>
      </c>
      <c r="E4969" s="124" t="s">
        <v>9670</v>
      </c>
      <c r="F4969" s="124" t="s">
        <v>15</v>
      </c>
      <c r="G4969" s="124">
        <v>704753</v>
      </c>
      <c r="H4969" s="124"/>
      <c r="I4969" s="128" t="s">
        <v>11489</v>
      </c>
      <c r="J4969" s="124"/>
      <c r="K4969" s="124"/>
      <c r="L4969" s="124"/>
      <c r="M4969" s="124"/>
      <c r="N4969" s="197">
        <v>50</v>
      </c>
      <c r="O4969" s="197">
        <v>0</v>
      </c>
      <c r="P4969" s="124" t="s">
        <v>1315</v>
      </c>
    </row>
    <row r="4970" spans="1:16" ht="63.75">
      <c r="A4970" s="266">
        <v>10</v>
      </c>
      <c r="B4970" s="124"/>
      <c r="C4970" s="125" t="s">
        <v>690</v>
      </c>
      <c r="D4970" s="195">
        <v>43195</v>
      </c>
      <c r="E4970" s="124" t="s">
        <v>9671</v>
      </c>
      <c r="F4970" s="124" t="s">
        <v>15</v>
      </c>
      <c r="G4970" s="124">
        <v>704762</v>
      </c>
      <c r="H4970" s="124"/>
      <c r="I4970" s="128" t="s">
        <v>11490</v>
      </c>
      <c r="J4970" s="124"/>
      <c r="K4970" s="124"/>
      <c r="L4970" s="124"/>
      <c r="M4970" s="124"/>
      <c r="N4970" s="197">
        <v>50</v>
      </c>
      <c r="O4970" s="197">
        <v>0</v>
      </c>
      <c r="P4970" s="124" t="s">
        <v>1315</v>
      </c>
    </row>
    <row r="4971" spans="1:16" ht="51">
      <c r="A4971" s="266">
        <v>10</v>
      </c>
      <c r="B4971" s="124"/>
      <c r="C4971" s="125" t="s">
        <v>690</v>
      </c>
      <c r="D4971" s="195">
        <v>43196</v>
      </c>
      <c r="E4971" s="124" t="s">
        <v>9672</v>
      </c>
      <c r="F4971" s="124" t="s">
        <v>6</v>
      </c>
      <c r="G4971" s="124">
        <v>705059</v>
      </c>
      <c r="H4971" s="124"/>
      <c r="I4971" s="128" t="s">
        <v>11491</v>
      </c>
      <c r="J4971" s="124"/>
      <c r="K4971" s="124"/>
      <c r="L4971" s="124"/>
      <c r="M4971" s="124"/>
      <c r="N4971" s="197">
        <v>0</v>
      </c>
      <c r="O4971" s="197">
        <v>7923.3</v>
      </c>
      <c r="P4971" s="124" t="s">
        <v>1315</v>
      </c>
    </row>
    <row r="4972" spans="1:16" ht="63.75">
      <c r="A4972" s="266">
        <v>10</v>
      </c>
      <c r="B4972" s="124"/>
      <c r="C4972" s="125" t="s">
        <v>690</v>
      </c>
      <c r="D4972" s="195">
        <v>43196</v>
      </c>
      <c r="E4972" s="124" t="s">
        <v>9673</v>
      </c>
      <c r="F4972" s="124" t="s">
        <v>6</v>
      </c>
      <c r="G4972" s="124">
        <v>705069</v>
      </c>
      <c r="H4972" s="124"/>
      <c r="I4972" s="128" t="s">
        <v>11492</v>
      </c>
      <c r="J4972" s="124"/>
      <c r="K4972" s="124"/>
      <c r="L4972" s="124"/>
      <c r="M4972" s="124"/>
      <c r="N4972" s="197">
        <v>0</v>
      </c>
      <c r="O4972" s="197">
        <v>190708</v>
      </c>
      <c r="P4972" s="124" t="s">
        <v>1315</v>
      </c>
    </row>
    <row r="4973" spans="1:16" ht="63.75">
      <c r="A4973" s="266">
        <v>10</v>
      </c>
      <c r="B4973" s="124"/>
      <c r="C4973" s="125" t="s">
        <v>690</v>
      </c>
      <c r="D4973" s="195">
        <v>43196</v>
      </c>
      <c r="E4973" s="124" t="s">
        <v>9674</v>
      </c>
      <c r="F4973" s="124" t="s">
        <v>6</v>
      </c>
      <c r="G4973" s="124">
        <v>705095</v>
      </c>
      <c r="H4973" s="124"/>
      <c r="I4973" s="128" t="s">
        <v>11493</v>
      </c>
      <c r="J4973" s="124"/>
      <c r="K4973" s="124"/>
      <c r="L4973" s="124"/>
      <c r="M4973" s="124"/>
      <c r="N4973" s="197">
        <v>0</v>
      </c>
      <c r="O4973" s="197">
        <v>146354.4</v>
      </c>
      <c r="P4973" s="124" t="s">
        <v>1315</v>
      </c>
    </row>
    <row r="4974" spans="1:16" ht="51">
      <c r="A4974" s="266">
        <v>10</v>
      </c>
      <c r="B4974" s="124"/>
      <c r="C4974" s="125" t="s">
        <v>690</v>
      </c>
      <c r="D4974" s="195">
        <v>43196</v>
      </c>
      <c r="E4974" s="124" t="s">
        <v>9675</v>
      </c>
      <c r="F4974" s="124" t="s">
        <v>6</v>
      </c>
      <c r="G4974" s="124">
        <v>705097</v>
      </c>
      <c r="H4974" s="124"/>
      <c r="I4974" s="128" t="s">
        <v>11494</v>
      </c>
      <c r="J4974" s="124"/>
      <c r="K4974" s="124"/>
      <c r="L4974" s="124"/>
      <c r="M4974" s="124"/>
      <c r="N4974" s="197">
        <v>0</v>
      </c>
      <c r="O4974" s="197">
        <v>6894.3</v>
      </c>
      <c r="P4974" s="124" t="s">
        <v>1315</v>
      </c>
    </row>
    <row r="4975" spans="1:16" ht="63.75">
      <c r="A4975" s="266">
        <v>10</v>
      </c>
      <c r="B4975" s="124"/>
      <c r="C4975" s="125" t="s">
        <v>690</v>
      </c>
      <c r="D4975" s="195">
        <v>43196</v>
      </c>
      <c r="E4975" s="124" t="s">
        <v>9676</v>
      </c>
      <c r="F4975" s="124" t="s">
        <v>6</v>
      </c>
      <c r="G4975" s="124">
        <v>705516</v>
      </c>
      <c r="H4975" s="124"/>
      <c r="I4975" s="128" t="s">
        <v>11495</v>
      </c>
      <c r="J4975" s="124"/>
      <c r="K4975" s="124"/>
      <c r="L4975" s="124"/>
      <c r="M4975" s="124"/>
      <c r="N4975" s="197">
        <v>0</v>
      </c>
      <c r="O4975" s="197">
        <v>10755.38</v>
      </c>
      <c r="P4975" s="124" t="s">
        <v>1315</v>
      </c>
    </row>
    <row r="4976" spans="1:16" ht="51">
      <c r="A4976" s="266">
        <v>10</v>
      </c>
      <c r="B4976" s="124"/>
      <c r="C4976" s="125" t="s">
        <v>690</v>
      </c>
      <c r="D4976" s="195">
        <v>43196</v>
      </c>
      <c r="E4976" s="124" t="s">
        <v>9677</v>
      </c>
      <c r="F4976" s="124" t="s">
        <v>6</v>
      </c>
      <c r="G4976" s="124">
        <v>705789</v>
      </c>
      <c r="H4976" s="124"/>
      <c r="I4976" s="128" t="s">
        <v>11496</v>
      </c>
      <c r="J4976" s="124"/>
      <c r="K4976" s="124"/>
      <c r="L4976" s="124"/>
      <c r="M4976" s="124"/>
      <c r="N4976" s="197">
        <v>0</v>
      </c>
      <c r="O4976" s="197">
        <v>11586.54</v>
      </c>
      <c r="P4976" s="124" t="s">
        <v>1315</v>
      </c>
    </row>
    <row r="4977" spans="1:16" ht="51">
      <c r="A4977" s="266">
        <v>10</v>
      </c>
      <c r="B4977" s="124"/>
      <c r="C4977" s="125" t="s">
        <v>690</v>
      </c>
      <c r="D4977" s="195">
        <v>43196</v>
      </c>
      <c r="E4977" s="124" t="s">
        <v>9678</v>
      </c>
      <c r="F4977" s="124" t="s">
        <v>6</v>
      </c>
      <c r="G4977" s="124">
        <v>705791</v>
      </c>
      <c r="H4977" s="124"/>
      <c r="I4977" s="128" t="s">
        <v>11497</v>
      </c>
      <c r="J4977" s="124"/>
      <c r="K4977" s="124"/>
      <c r="L4977" s="124"/>
      <c r="M4977" s="124"/>
      <c r="N4977" s="197">
        <v>0</v>
      </c>
      <c r="O4977" s="197">
        <v>18633.96</v>
      </c>
      <c r="P4977" s="124" t="s">
        <v>1315</v>
      </c>
    </row>
    <row r="4978" spans="1:16" ht="63.75">
      <c r="A4978" s="266">
        <v>10</v>
      </c>
      <c r="B4978" s="124"/>
      <c r="C4978" s="125" t="s">
        <v>690</v>
      </c>
      <c r="D4978" s="195">
        <v>43196</v>
      </c>
      <c r="E4978" s="124" t="s">
        <v>9679</v>
      </c>
      <c r="F4978" s="124" t="s">
        <v>6</v>
      </c>
      <c r="G4978" s="124">
        <v>705793</v>
      </c>
      <c r="H4978" s="124"/>
      <c r="I4978" s="128" t="s">
        <v>11498</v>
      </c>
      <c r="J4978" s="124"/>
      <c r="K4978" s="124"/>
      <c r="L4978" s="124"/>
      <c r="M4978" s="124"/>
      <c r="N4978" s="197">
        <v>0</v>
      </c>
      <c r="O4978" s="197">
        <v>95045.3</v>
      </c>
      <c r="P4978" s="124" t="s">
        <v>1315</v>
      </c>
    </row>
    <row r="4979" spans="1:16" ht="63.75">
      <c r="A4979" s="266">
        <v>41</v>
      </c>
      <c r="B4979" s="124"/>
      <c r="C4979" s="125" t="s">
        <v>697</v>
      </c>
      <c r="D4979" s="195">
        <v>43196</v>
      </c>
      <c r="E4979" s="124" t="s">
        <v>9680</v>
      </c>
      <c r="F4979" s="124" t="s">
        <v>1256</v>
      </c>
      <c r="G4979" s="124">
        <v>17217099</v>
      </c>
      <c r="H4979" s="124"/>
      <c r="I4979" s="128" t="s">
        <v>11499</v>
      </c>
      <c r="J4979" s="124"/>
      <c r="K4979" s="124"/>
      <c r="L4979" s="124"/>
      <c r="M4979" s="124"/>
      <c r="N4979" s="197">
        <v>0</v>
      </c>
      <c r="O4979" s="197">
        <v>297544</v>
      </c>
      <c r="P4979" s="124" t="s">
        <v>1315</v>
      </c>
    </row>
    <row r="4980" spans="1:16" ht="76.5">
      <c r="A4980" s="266" t="s">
        <v>620</v>
      </c>
      <c r="B4980" s="124"/>
      <c r="C4980" s="125" t="s">
        <v>714</v>
      </c>
      <c r="D4980" s="195">
        <v>43196</v>
      </c>
      <c r="E4980" s="124" t="s">
        <v>9681</v>
      </c>
      <c r="F4980" s="124" t="s">
        <v>6</v>
      </c>
      <c r="G4980" s="124">
        <v>960303</v>
      </c>
      <c r="H4980" s="124"/>
      <c r="I4980" s="128" t="s">
        <v>11500</v>
      </c>
      <c r="J4980" s="124"/>
      <c r="K4980" s="124"/>
      <c r="L4980" s="124"/>
      <c r="M4980" s="124"/>
      <c r="N4980" s="197">
        <v>0</v>
      </c>
      <c r="O4980" s="197">
        <v>48000</v>
      </c>
      <c r="P4980" s="124" t="s">
        <v>1315</v>
      </c>
    </row>
    <row r="4981" spans="1:16" ht="102">
      <c r="A4981" s="266" t="s">
        <v>619</v>
      </c>
      <c r="B4981" s="124"/>
      <c r="C4981" s="125" t="s">
        <v>713</v>
      </c>
      <c r="D4981" s="195">
        <v>43196</v>
      </c>
      <c r="E4981" s="124" t="s">
        <v>9682</v>
      </c>
      <c r="F4981" s="124" t="s">
        <v>6</v>
      </c>
      <c r="G4981" s="124">
        <v>917976</v>
      </c>
      <c r="H4981" s="124"/>
      <c r="I4981" s="128" t="s">
        <v>11501</v>
      </c>
      <c r="J4981" s="124"/>
      <c r="K4981" s="124"/>
      <c r="L4981" s="124"/>
      <c r="M4981" s="124"/>
      <c r="N4981" s="197">
        <v>0</v>
      </c>
      <c r="O4981" s="197">
        <v>11898.65</v>
      </c>
      <c r="P4981" s="124" t="s">
        <v>1315</v>
      </c>
    </row>
    <row r="4982" spans="1:16" ht="102">
      <c r="A4982" s="266" t="s">
        <v>619</v>
      </c>
      <c r="B4982" s="124"/>
      <c r="C4982" s="125" t="s">
        <v>713</v>
      </c>
      <c r="D4982" s="195">
        <v>43196</v>
      </c>
      <c r="E4982" s="124" t="s">
        <v>9683</v>
      </c>
      <c r="F4982" s="124" t="s">
        <v>6</v>
      </c>
      <c r="G4982" s="124">
        <v>917976</v>
      </c>
      <c r="H4982" s="124"/>
      <c r="I4982" s="128" t="s">
        <v>11502</v>
      </c>
      <c r="J4982" s="124"/>
      <c r="K4982" s="124"/>
      <c r="L4982" s="124"/>
      <c r="M4982" s="124"/>
      <c r="N4982" s="197">
        <v>0</v>
      </c>
      <c r="O4982" s="197">
        <v>4401.13</v>
      </c>
      <c r="P4982" s="124" t="s">
        <v>1315</v>
      </c>
    </row>
    <row r="4983" spans="1:16" ht="102">
      <c r="A4983" s="266">
        <v>25</v>
      </c>
      <c r="B4983" s="124"/>
      <c r="C4983" s="125" t="s">
        <v>694</v>
      </c>
      <c r="D4983" s="195">
        <v>43196</v>
      </c>
      <c r="E4983" s="124" t="s">
        <v>9684</v>
      </c>
      <c r="F4983" s="124" t="s">
        <v>6</v>
      </c>
      <c r="G4983" s="124">
        <v>917979</v>
      </c>
      <c r="H4983" s="124"/>
      <c r="I4983" s="128" t="s">
        <v>11503</v>
      </c>
      <c r="J4983" s="124"/>
      <c r="K4983" s="124"/>
      <c r="L4983" s="124"/>
      <c r="M4983" s="124"/>
      <c r="N4983" s="197">
        <v>0</v>
      </c>
      <c r="O4983" s="197">
        <v>600000</v>
      </c>
      <c r="P4983" s="124" t="s">
        <v>1315</v>
      </c>
    </row>
    <row r="4984" spans="1:16" ht="89.25">
      <c r="A4984" s="266">
        <v>46</v>
      </c>
      <c r="B4984" s="124"/>
      <c r="C4984" s="125" t="s">
        <v>698</v>
      </c>
      <c r="D4984" s="195">
        <v>43196</v>
      </c>
      <c r="E4984" s="124" t="s">
        <v>9685</v>
      </c>
      <c r="F4984" s="124" t="s">
        <v>6</v>
      </c>
      <c r="G4984" s="124">
        <v>917980</v>
      </c>
      <c r="H4984" s="124"/>
      <c r="I4984" s="128" t="s">
        <v>11504</v>
      </c>
      <c r="J4984" s="124"/>
      <c r="K4984" s="124"/>
      <c r="L4984" s="124"/>
      <c r="M4984" s="124"/>
      <c r="N4984" s="197">
        <v>0</v>
      </c>
      <c r="O4984" s="197">
        <v>86838</v>
      </c>
      <c r="P4984" s="124" t="s">
        <v>1315</v>
      </c>
    </row>
    <row r="4985" spans="1:16" ht="76.5">
      <c r="A4985" s="266">
        <v>25</v>
      </c>
      <c r="B4985" s="124"/>
      <c r="C4985" s="125" t="s">
        <v>694</v>
      </c>
      <c r="D4985" s="195">
        <v>43196</v>
      </c>
      <c r="E4985" s="124" t="s">
        <v>9686</v>
      </c>
      <c r="F4985" s="124" t="s">
        <v>1316</v>
      </c>
      <c r="G4985" s="124">
        <v>17217779</v>
      </c>
      <c r="H4985" s="124"/>
      <c r="I4985" s="128" t="s">
        <v>11505</v>
      </c>
      <c r="J4985" s="124"/>
      <c r="K4985" s="124"/>
      <c r="L4985" s="124"/>
      <c r="M4985" s="124"/>
      <c r="N4985" s="197">
        <v>324264.59999999998</v>
      </c>
      <c r="O4985" s="197">
        <v>0</v>
      </c>
      <c r="P4985" s="124" t="s">
        <v>1315</v>
      </c>
    </row>
    <row r="4986" spans="1:16" ht="76.5">
      <c r="A4986" s="266">
        <v>25</v>
      </c>
      <c r="B4986" s="124"/>
      <c r="C4986" s="125" t="s">
        <v>694</v>
      </c>
      <c r="D4986" s="195">
        <v>43196</v>
      </c>
      <c r="E4986" s="124" t="s">
        <v>9687</v>
      </c>
      <c r="F4986" s="124" t="s">
        <v>1316</v>
      </c>
      <c r="G4986" s="124">
        <v>17217778</v>
      </c>
      <c r="H4986" s="124"/>
      <c r="I4986" s="128" t="s">
        <v>11506</v>
      </c>
      <c r="J4986" s="124"/>
      <c r="K4986" s="124"/>
      <c r="L4986" s="124"/>
      <c r="M4986" s="124"/>
      <c r="N4986" s="197">
        <v>355084.17</v>
      </c>
      <c r="O4986" s="197">
        <v>0</v>
      </c>
      <c r="P4986" s="124" t="s">
        <v>1315</v>
      </c>
    </row>
    <row r="4987" spans="1:16" ht="76.5">
      <c r="A4987" s="266">
        <v>25</v>
      </c>
      <c r="B4987" s="124"/>
      <c r="C4987" s="125" t="s">
        <v>694</v>
      </c>
      <c r="D4987" s="195">
        <v>43196</v>
      </c>
      <c r="E4987" s="124" t="s">
        <v>9688</v>
      </c>
      <c r="F4987" s="124" t="s">
        <v>1316</v>
      </c>
      <c r="G4987" s="124">
        <v>17217777</v>
      </c>
      <c r="H4987" s="124"/>
      <c r="I4987" s="128" t="s">
        <v>11507</v>
      </c>
      <c r="J4987" s="124"/>
      <c r="K4987" s="124"/>
      <c r="L4987" s="124"/>
      <c r="M4987" s="124"/>
      <c r="N4987" s="197">
        <v>465359.12</v>
      </c>
      <c r="O4987" s="197">
        <v>0</v>
      </c>
      <c r="P4987" s="124" t="s">
        <v>1315</v>
      </c>
    </row>
    <row r="4988" spans="1:16" ht="76.5">
      <c r="A4988" s="266">
        <v>25</v>
      </c>
      <c r="B4988" s="124"/>
      <c r="C4988" s="125" t="s">
        <v>694</v>
      </c>
      <c r="D4988" s="195">
        <v>43196</v>
      </c>
      <c r="E4988" s="124" t="s">
        <v>9689</v>
      </c>
      <c r="F4988" s="124" t="s">
        <v>1316</v>
      </c>
      <c r="G4988" s="124">
        <v>17217776</v>
      </c>
      <c r="H4988" s="124"/>
      <c r="I4988" s="128" t="s">
        <v>11508</v>
      </c>
      <c r="J4988" s="124"/>
      <c r="K4988" s="124"/>
      <c r="L4988" s="124"/>
      <c r="M4988" s="124"/>
      <c r="N4988" s="197">
        <v>371864.03</v>
      </c>
      <c r="O4988" s="197">
        <v>0</v>
      </c>
      <c r="P4988" s="124" t="s">
        <v>1315</v>
      </c>
    </row>
    <row r="4989" spans="1:16" ht="76.5">
      <c r="A4989" s="266">
        <v>25</v>
      </c>
      <c r="B4989" s="124"/>
      <c r="C4989" s="125" t="s">
        <v>694</v>
      </c>
      <c r="D4989" s="195">
        <v>43196</v>
      </c>
      <c r="E4989" s="124" t="s">
        <v>9690</v>
      </c>
      <c r="F4989" s="124" t="s">
        <v>1316</v>
      </c>
      <c r="G4989" s="124">
        <v>17217794</v>
      </c>
      <c r="H4989" s="124"/>
      <c r="I4989" s="128" t="s">
        <v>11509</v>
      </c>
      <c r="J4989" s="124"/>
      <c r="K4989" s="124"/>
      <c r="L4989" s="124"/>
      <c r="M4989" s="124"/>
      <c r="N4989" s="197">
        <v>502890.61</v>
      </c>
      <c r="O4989" s="197">
        <v>0</v>
      </c>
      <c r="P4989" s="124" t="s">
        <v>1315</v>
      </c>
    </row>
    <row r="4990" spans="1:16" ht="76.5">
      <c r="A4990" s="266">
        <v>25</v>
      </c>
      <c r="B4990" s="124"/>
      <c r="C4990" s="125" t="s">
        <v>694</v>
      </c>
      <c r="D4990" s="195">
        <v>43196</v>
      </c>
      <c r="E4990" s="124" t="s">
        <v>9691</v>
      </c>
      <c r="F4990" s="124" t="s">
        <v>1316</v>
      </c>
      <c r="G4990" s="124">
        <v>17217792</v>
      </c>
      <c r="H4990" s="124"/>
      <c r="I4990" s="128" t="s">
        <v>11510</v>
      </c>
      <c r="J4990" s="124"/>
      <c r="K4990" s="124"/>
      <c r="L4990" s="124"/>
      <c r="M4990" s="124"/>
      <c r="N4990" s="197">
        <v>324412.14</v>
      </c>
      <c r="O4990" s="197">
        <v>0</v>
      </c>
      <c r="P4990" s="124" t="s">
        <v>1315</v>
      </c>
    </row>
    <row r="4991" spans="1:16" ht="76.5">
      <c r="A4991" s="266">
        <v>25</v>
      </c>
      <c r="B4991" s="124"/>
      <c r="C4991" s="125" t="s">
        <v>694</v>
      </c>
      <c r="D4991" s="195">
        <v>43196</v>
      </c>
      <c r="E4991" s="124" t="s">
        <v>9692</v>
      </c>
      <c r="F4991" s="124" t="s">
        <v>1316</v>
      </c>
      <c r="G4991" s="124">
        <v>17217790</v>
      </c>
      <c r="H4991" s="124"/>
      <c r="I4991" s="128" t="s">
        <v>11511</v>
      </c>
      <c r="J4991" s="124"/>
      <c r="K4991" s="124"/>
      <c r="L4991" s="124"/>
      <c r="M4991" s="124"/>
      <c r="N4991" s="197">
        <v>718313.73</v>
      </c>
      <c r="O4991" s="197">
        <v>0</v>
      </c>
      <c r="P4991" s="124" t="s">
        <v>1315</v>
      </c>
    </row>
    <row r="4992" spans="1:16" ht="76.5">
      <c r="A4992" s="266">
        <v>25</v>
      </c>
      <c r="B4992" s="124"/>
      <c r="C4992" s="125" t="s">
        <v>694</v>
      </c>
      <c r="D4992" s="195">
        <v>43196</v>
      </c>
      <c r="E4992" s="124" t="s">
        <v>9693</v>
      </c>
      <c r="F4992" s="124" t="s">
        <v>1316</v>
      </c>
      <c r="G4992" s="124">
        <v>17217789</v>
      </c>
      <c r="H4992" s="124"/>
      <c r="I4992" s="128" t="s">
        <v>11512</v>
      </c>
      <c r="J4992" s="124"/>
      <c r="K4992" s="124"/>
      <c r="L4992" s="124"/>
      <c r="M4992" s="124"/>
      <c r="N4992" s="197">
        <v>140172.57</v>
      </c>
      <c r="O4992" s="197">
        <v>0</v>
      </c>
      <c r="P4992" s="124" t="s">
        <v>1315</v>
      </c>
    </row>
    <row r="4993" spans="1:16" ht="76.5">
      <c r="A4993" s="266">
        <v>25</v>
      </c>
      <c r="B4993" s="124"/>
      <c r="C4993" s="125" t="s">
        <v>694</v>
      </c>
      <c r="D4993" s="195">
        <v>43196</v>
      </c>
      <c r="E4993" s="124" t="s">
        <v>9694</v>
      </c>
      <c r="F4993" s="124" t="s">
        <v>1316</v>
      </c>
      <c r="G4993" s="124">
        <v>17217787</v>
      </c>
      <c r="H4993" s="124"/>
      <c r="I4993" s="128" t="s">
        <v>11513</v>
      </c>
      <c r="J4993" s="124"/>
      <c r="K4993" s="124"/>
      <c r="L4993" s="124"/>
      <c r="M4993" s="124"/>
      <c r="N4993" s="197">
        <v>254990.83</v>
      </c>
      <c r="O4993" s="197">
        <v>0</v>
      </c>
      <c r="P4993" s="124" t="s">
        <v>1315</v>
      </c>
    </row>
    <row r="4994" spans="1:16" ht="76.5">
      <c r="A4994" s="266">
        <v>25</v>
      </c>
      <c r="B4994" s="124"/>
      <c r="C4994" s="125" t="s">
        <v>694</v>
      </c>
      <c r="D4994" s="195">
        <v>43196</v>
      </c>
      <c r="E4994" s="124" t="s">
        <v>9695</v>
      </c>
      <c r="F4994" s="124" t="s">
        <v>1316</v>
      </c>
      <c r="G4994" s="124">
        <v>17217786</v>
      </c>
      <c r="H4994" s="124"/>
      <c r="I4994" s="128" t="s">
        <v>11514</v>
      </c>
      <c r="J4994" s="124"/>
      <c r="K4994" s="124"/>
      <c r="L4994" s="124"/>
      <c r="M4994" s="124"/>
      <c r="N4994" s="197">
        <v>377067.66</v>
      </c>
      <c r="O4994" s="197">
        <v>0</v>
      </c>
      <c r="P4994" s="124" t="s">
        <v>1315</v>
      </c>
    </row>
    <row r="4995" spans="1:16" ht="76.5">
      <c r="A4995" s="266">
        <v>25</v>
      </c>
      <c r="B4995" s="124"/>
      <c r="C4995" s="125" t="s">
        <v>694</v>
      </c>
      <c r="D4995" s="195">
        <v>43196</v>
      </c>
      <c r="E4995" s="124" t="s">
        <v>9696</v>
      </c>
      <c r="F4995" s="124" t="s">
        <v>1316</v>
      </c>
      <c r="G4995" s="124">
        <v>17217785</v>
      </c>
      <c r="H4995" s="124"/>
      <c r="I4995" s="128" t="s">
        <v>11515</v>
      </c>
      <c r="J4995" s="124"/>
      <c r="K4995" s="124"/>
      <c r="L4995" s="124"/>
      <c r="M4995" s="124"/>
      <c r="N4995" s="197">
        <v>671683.18</v>
      </c>
      <c r="O4995" s="197">
        <v>0</v>
      </c>
      <c r="P4995" s="124" t="s">
        <v>1315</v>
      </c>
    </row>
    <row r="4996" spans="1:16" ht="38.25">
      <c r="A4996" s="266">
        <v>117</v>
      </c>
      <c r="B4996" s="124"/>
      <c r="C4996" s="125" t="s">
        <v>722</v>
      </c>
      <c r="D4996" s="195">
        <v>43196</v>
      </c>
      <c r="E4996" s="124" t="s">
        <v>9697</v>
      </c>
      <c r="F4996" s="124" t="s">
        <v>11</v>
      </c>
      <c r="G4996" s="124">
        <v>917944</v>
      </c>
      <c r="H4996" s="124"/>
      <c r="I4996" s="128" t="s">
        <v>11516</v>
      </c>
      <c r="J4996" s="124"/>
      <c r="K4996" s="124"/>
      <c r="L4996" s="124"/>
      <c r="M4996" s="124"/>
      <c r="N4996" s="197">
        <v>50</v>
      </c>
      <c r="O4996" s="197">
        <v>0</v>
      </c>
      <c r="P4996" s="124" t="s">
        <v>1315</v>
      </c>
    </row>
    <row r="4997" spans="1:16" ht="51">
      <c r="A4997" s="266">
        <v>513</v>
      </c>
      <c r="B4997" s="124"/>
      <c r="C4997" s="125" t="s">
        <v>201</v>
      </c>
      <c r="D4997" s="195">
        <v>43196</v>
      </c>
      <c r="E4997" s="124" t="s">
        <v>9698</v>
      </c>
      <c r="F4997" s="124" t="s">
        <v>11</v>
      </c>
      <c r="G4997" s="124">
        <v>917989</v>
      </c>
      <c r="H4997" s="124"/>
      <c r="I4997" s="128" t="s">
        <v>11517</v>
      </c>
      <c r="J4997" s="124"/>
      <c r="K4997" s="124"/>
      <c r="L4997" s="124"/>
      <c r="M4997" s="124"/>
      <c r="N4997" s="197">
        <v>50</v>
      </c>
      <c r="O4997" s="197">
        <v>0</v>
      </c>
      <c r="P4997" s="124" t="s">
        <v>1315</v>
      </c>
    </row>
    <row r="4998" spans="1:16" ht="89.25">
      <c r="A4998" s="266" t="s">
        <v>619</v>
      </c>
      <c r="B4998" s="124"/>
      <c r="C4998" s="125" t="s">
        <v>713</v>
      </c>
      <c r="D4998" s="195">
        <v>43196</v>
      </c>
      <c r="E4998" s="124" t="s">
        <v>9699</v>
      </c>
      <c r="F4998" s="124" t="s">
        <v>11</v>
      </c>
      <c r="G4998" s="124">
        <v>918002</v>
      </c>
      <c r="H4998" s="124"/>
      <c r="I4998" s="128" t="s">
        <v>11518</v>
      </c>
      <c r="J4998" s="124"/>
      <c r="K4998" s="124"/>
      <c r="L4998" s="124"/>
      <c r="M4998" s="124"/>
      <c r="N4998" s="197">
        <v>50</v>
      </c>
      <c r="O4998" s="197">
        <v>0</v>
      </c>
      <c r="P4998" s="124" t="s">
        <v>1315</v>
      </c>
    </row>
    <row r="4999" spans="1:16" ht="51">
      <c r="A4999" s="266">
        <v>10</v>
      </c>
      <c r="B4999" s="124"/>
      <c r="C4999" s="125" t="s">
        <v>690</v>
      </c>
      <c r="D4999" s="195">
        <v>43196</v>
      </c>
      <c r="E4999" s="124" t="s">
        <v>9700</v>
      </c>
      <c r="F4999" s="124" t="s">
        <v>15</v>
      </c>
      <c r="G4999" s="124">
        <v>705060</v>
      </c>
      <c r="H4999" s="124"/>
      <c r="I4999" s="128" t="s">
        <v>11519</v>
      </c>
      <c r="J4999" s="124"/>
      <c r="K4999" s="124"/>
      <c r="L4999" s="124"/>
      <c r="M4999" s="124"/>
      <c r="N4999" s="197">
        <v>50</v>
      </c>
      <c r="O4999" s="197">
        <v>0</v>
      </c>
      <c r="P4999" s="124" t="s">
        <v>1315</v>
      </c>
    </row>
    <row r="5000" spans="1:16" ht="51">
      <c r="A5000" s="266">
        <v>513</v>
      </c>
      <c r="B5000" s="124"/>
      <c r="C5000" s="125" t="s">
        <v>201</v>
      </c>
      <c r="D5000" s="195">
        <v>43196</v>
      </c>
      <c r="E5000" s="124" t="s">
        <v>9701</v>
      </c>
      <c r="F5000" s="124" t="s">
        <v>15</v>
      </c>
      <c r="G5000" s="124">
        <v>705062</v>
      </c>
      <c r="H5000" s="124"/>
      <c r="I5000" s="128" t="s">
        <v>8266</v>
      </c>
      <c r="J5000" s="124"/>
      <c r="K5000" s="124"/>
      <c r="L5000" s="124"/>
      <c r="M5000" s="124"/>
      <c r="N5000" s="197">
        <v>50</v>
      </c>
      <c r="O5000" s="197">
        <v>0</v>
      </c>
      <c r="P5000" s="124" t="s">
        <v>1315</v>
      </c>
    </row>
    <row r="5001" spans="1:16" ht="63.75">
      <c r="A5001" s="266">
        <v>10</v>
      </c>
      <c r="B5001" s="124"/>
      <c r="C5001" s="125" t="s">
        <v>690</v>
      </c>
      <c r="D5001" s="195">
        <v>43196</v>
      </c>
      <c r="E5001" s="124" t="s">
        <v>9702</v>
      </c>
      <c r="F5001" s="124" t="s">
        <v>15</v>
      </c>
      <c r="G5001" s="124">
        <v>705070</v>
      </c>
      <c r="H5001" s="124"/>
      <c r="I5001" s="128" t="s">
        <v>11520</v>
      </c>
      <c r="J5001" s="124"/>
      <c r="K5001" s="124"/>
      <c r="L5001" s="124"/>
      <c r="M5001" s="124"/>
      <c r="N5001" s="197">
        <v>50</v>
      </c>
      <c r="O5001" s="197">
        <v>0</v>
      </c>
      <c r="P5001" s="124" t="s">
        <v>1315</v>
      </c>
    </row>
    <row r="5002" spans="1:16" ht="63.75">
      <c r="A5002" s="266">
        <v>16</v>
      </c>
      <c r="B5002" s="124"/>
      <c r="C5002" s="125" t="s">
        <v>692</v>
      </c>
      <c r="D5002" s="195">
        <v>43196</v>
      </c>
      <c r="E5002" s="124" t="s">
        <v>9703</v>
      </c>
      <c r="F5002" s="124" t="s">
        <v>1257</v>
      </c>
      <c r="G5002" s="124">
        <v>4669</v>
      </c>
      <c r="H5002" s="124"/>
      <c r="I5002" s="128" t="s">
        <v>11521</v>
      </c>
      <c r="J5002" s="124"/>
      <c r="K5002" s="124"/>
      <c r="L5002" s="124"/>
      <c r="M5002" s="124"/>
      <c r="N5002" s="197">
        <v>182.7</v>
      </c>
      <c r="O5002" s="197">
        <v>0</v>
      </c>
      <c r="P5002" s="124" t="s">
        <v>1315</v>
      </c>
    </row>
    <row r="5003" spans="1:16" ht="63.75">
      <c r="A5003" s="266">
        <v>16</v>
      </c>
      <c r="B5003" s="124"/>
      <c r="C5003" s="125" t="s">
        <v>692</v>
      </c>
      <c r="D5003" s="195">
        <v>43196</v>
      </c>
      <c r="E5003" s="124" t="s">
        <v>9704</v>
      </c>
      <c r="F5003" s="124" t="s">
        <v>15</v>
      </c>
      <c r="G5003" s="124">
        <v>4669</v>
      </c>
      <c r="H5003" s="124"/>
      <c r="I5003" s="128" t="s">
        <v>11522</v>
      </c>
      <c r="J5003" s="124"/>
      <c r="K5003" s="124"/>
      <c r="L5003" s="124"/>
      <c r="M5003" s="124"/>
      <c r="N5003" s="197">
        <v>289.48</v>
      </c>
      <c r="O5003" s="197">
        <v>0</v>
      </c>
      <c r="P5003" s="124" t="s">
        <v>1315</v>
      </c>
    </row>
    <row r="5004" spans="1:16" ht="63.75">
      <c r="A5004" s="266">
        <v>16</v>
      </c>
      <c r="B5004" s="124"/>
      <c r="C5004" s="125" t="s">
        <v>692</v>
      </c>
      <c r="D5004" s="195">
        <v>43196</v>
      </c>
      <c r="E5004" s="124" t="s">
        <v>9705</v>
      </c>
      <c r="F5004" s="124" t="s">
        <v>1257</v>
      </c>
      <c r="G5004" s="124">
        <v>4651</v>
      </c>
      <c r="H5004" s="124"/>
      <c r="I5004" s="128" t="s">
        <v>11523</v>
      </c>
      <c r="J5004" s="124"/>
      <c r="K5004" s="124"/>
      <c r="L5004" s="124"/>
      <c r="M5004" s="124"/>
      <c r="N5004" s="197">
        <v>484.38</v>
      </c>
      <c r="O5004" s="197">
        <v>0</v>
      </c>
      <c r="P5004" s="124" t="s">
        <v>1315</v>
      </c>
    </row>
    <row r="5005" spans="1:16" ht="63.75">
      <c r="A5005" s="266">
        <v>16</v>
      </c>
      <c r="B5005" s="124"/>
      <c r="C5005" s="125" t="s">
        <v>692</v>
      </c>
      <c r="D5005" s="195">
        <v>43196</v>
      </c>
      <c r="E5005" s="124" t="s">
        <v>9706</v>
      </c>
      <c r="F5005" s="124" t="s">
        <v>15</v>
      </c>
      <c r="G5005" s="124">
        <v>4651</v>
      </c>
      <c r="H5005" s="124"/>
      <c r="I5005" s="128" t="s">
        <v>11524</v>
      </c>
      <c r="J5005" s="124"/>
      <c r="K5005" s="124"/>
      <c r="L5005" s="124"/>
      <c r="M5005" s="124"/>
      <c r="N5005" s="197">
        <v>293.05</v>
      </c>
      <c r="O5005" s="197">
        <v>0</v>
      </c>
      <c r="P5005" s="124" t="s">
        <v>1315</v>
      </c>
    </row>
    <row r="5006" spans="1:16" ht="114.75">
      <c r="A5006" s="266">
        <v>249</v>
      </c>
      <c r="B5006" s="124"/>
      <c r="C5006" s="125" t="s">
        <v>775</v>
      </c>
      <c r="D5006" s="195">
        <v>43196</v>
      </c>
      <c r="E5006" s="124" t="s">
        <v>9707</v>
      </c>
      <c r="F5006" s="124" t="s">
        <v>1257</v>
      </c>
      <c r="G5006" s="124">
        <v>4684</v>
      </c>
      <c r="H5006" s="124"/>
      <c r="I5006" s="128" t="s">
        <v>11525</v>
      </c>
      <c r="J5006" s="124"/>
      <c r="K5006" s="124"/>
      <c r="L5006" s="124"/>
      <c r="M5006" s="124"/>
      <c r="N5006" s="197">
        <v>25765.3</v>
      </c>
      <c r="O5006" s="197">
        <v>0</v>
      </c>
      <c r="P5006" s="124" t="s">
        <v>1315</v>
      </c>
    </row>
    <row r="5007" spans="1:16" ht="102">
      <c r="A5007" s="266">
        <v>249</v>
      </c>
      <c r="B5007" s="124"/>
      <c r="C5007" s="125" t="s">
        <v>775</v>
      </c>
      <c r="D5007" s="195">
        <v>43196</v>
      </c>
      <c r="E5007" s="124" t="s">
        <v>9708</v>
      </c>
      <c r="F5007" s="124" t="s">
        <v>15</v>
      </c>
      <c r="G5007" s="124">
        <v>4684</v>
      </c>
      <c r="H5007" s="124"/>
      <c r="I5007" s="128" t="s">
        <v>11526</v>
      </c>
      <c r="J5007" s="124"/>
      <c r="K5007" s="124"/>
      <c r="L5007" s="124"/>
      <c r="M5007" s="124"/>
      <c r="N5007" s="197">
        <v>3077.73</v>
      </c>
      <c r="O5007" s="197">
        <v>0</v>
      </c>
      <c r="P5007" s="124" t="s">
        <v>1315</v>
      </c>
    </row>
    <row r="5008" spans="1:16" ht="51">
      <c r="A5008" s="266">
        <v>16</v>
      </c>
      <c r="B5008" s="124"/>
      <c r="C5008" s="125" t="s">
        <v>692</v>
      </c>
      <c r="D5008" s="195">
        <v>43196</v>
      </c>
      <c r="E5008" s="124" t="s">
        <v>9709</v>
      </c>
      <c r="F5008" s="124" t="s">
        <v>15</v>
      </c>
      <c r="G5008" s="124">
        <v>4705</v>
      </c>
      <c r="H5008" s="124"/>
      <c r="I5008" s="128" t="s">
        <v>11527</v>
      </c>
      <c r="J5008" s="124"/>
      <c r="K5008" s="124"/>
      <c r="L5008" s="124"/>
      <c r="M5008" s="124"/>
      <c r="N5008" s="197">
        <v>289.20999999999998</v>
      </c>
      <c r="O5008" s="197">
        <v>0</v>
      </c>
      <c r="P5008" s="124" t="s">
        <v>1315</v>
      </c>
    </row>
    <row r="5009" spans="1:16" ht="89.25">
      <c r="A5009" s="266">
        <v>310</v>
      </c>
      <c r="B5009" s="124"/>
      <c r="C5009" s="125" t="s">
        <v>807</v>
      </c>
      <c r="D5009" s="195">
        <v>43196</v>
      </c>
      <c r="E5009" s="124" t="s">
        <v>9710</v>
      </c>
      <c r="F5009" s="124" t="s">
        <v>15</v>
      </c>
      <c r="G5009" s="124">
        <v>4702</v>
      </c>
      <c r="H5009" s="124"/>
      <c r="I5009" s="128" t="s">
        <v>11528</v>
      </c>
      <c r="J5009" s="124"/>
      <c r="K5009" s="124"/>
      <c r="L5009" s="124"/>
      <c r="M5009" s="124"/>
      <c r="N5009" s="197">
        <v>353.55</v>
      </c>
      <c r="O5009" s="197">
        <v>0</v>
      </c>
      <c r="P5009" s="124" t="s">
        <v>1315</v>
      </c>
    </row>
    <row r="5010" spans="1:16" ht="102">
      <c r="A5010" s="266">
        <v>513</v>
      </c>
      <c r="B5010" s="124"/>
      <c r="C5010" s="125" t="s">
        <v>201</v>
      </c>
      <c r="D5010" s="195">
        <v>43196</v>
      </c>
      <c r="E5010" s="124" t="s">
        <v>9711</v>
      </c>
      <c r="F5010" s="124" t="s">
        <v>15</v>
      </c>
      <c r="G5010" s="124">
        <v>4706</v>
      </c>
      <c r="H5010" s="124"/>
      <c r="I5010" s="128" t="s">
        <v>11529</v>
      </c>
      <c r="J5010" s="124"/>
      <c r="K5010" s="124"/>
      <c r="L5010" s="124"/>
      <c r="M5010" s="124"/>
      <c r="N5010" s="197">
        <v>132831.20000000001</v>
      </c>
      <c r="O5010" s="197">
        <v>0</v>
      </c>
      <c r="P5010" s="124" t="s">
        <v>1315</v>
      </c>
    </row>
    <row r="5011" spans="1:16" ht="89.25">
      <c r="A5011" s="266">
        <v>41</v>
      </c>
      <c r="B5011" s="124"/>
      <c r="C5011" s="125" t="s">
        <v>697</v>
      </c>
      <c r="D5011" s="195">
        <v>43196</v>
      </c>
      <c r="E5011" s="124" t="s">
        <v>9712</v>
      </c>
      <c r="F5011" s="124" t="s">
        <v>15</v>
      </c>
      <c r="G5011" s="124">
        <v>4701</v>
      </c>
      <c r="H5011" s="124"/>
      <c r="I5011" s="128" t="s">
        <v>11530</v>
      </c>
      <c r="J5011" s="124"/>
      <c r="K5011" s="124"/>
      <c r="L5011" s="124"/>
      <c r="M5011" s="124"/>
      <c r="N5011" s="197">
        <v>276.45</v>
      </c>
      <c r="O5011" s="197">
        <v>0</v>
      </c>
      <c r="P5011" s="124" t="s">
        <v>1315</v>
      </c>
    </row>
    <row r="5012" spans="1:16" ht="51">
      <c r="A5012" s="266">
        <v>513</v>
      </c>
      <c r="B5012" s="124"/>
      <c r="C5012" s="125" t="s">
        <v>201</v>
      </c>
      <c r="D5012" s="195">
        <v>43196</v>
      </c>
      <c r="E5012" s="124" t="s">
        <v>9713</v>
      </c>
      <c r="F5012" s="124" t="s">
        <v>15</v>
      </c>
      <c r="G5012" s="124">
        <v>705090</v>
      </c>
      <c r="H5012" s="124"/>
      <c r="I5012" s="128" t="s">
        <v>2827</v>
      </c>
      <c r="J5012" s="124"/>
      <c r="K5012" s="124"/>
      <c r="L5012" s="124"/>
      <c r="M5012" s="124"/>
      <c r="N5012" s="197">
        <v>50</v>
      </c>
      <c r="O5012" s="197">
        <v>0</v>
      </c>
      <c r="P5012" s="124" t="s">
        <v>1315</v>
      </c>
    </row>
    <row r="5013" spans="1:16" ht="51">
      <c r="A5013" s="266">
        <v>513</v>
      </c>
      <c r="B5013" s="124"/>
      <c r="C5013" s="125" t="s">
        <v>201</v>
      </c>
      <c r="D5013" s="195">
        <v>43196</v>
      </c>
      <c r="E5013" s="124" t="s">
        <v>9714</v>
      </c>
      <c r="F5013" s="124" t="s">
        <v>15</v>
      </c>
      <c r="G5013" s="124">
        <v>705092</v>
      </c>
      <c r="H5013" s="124"/>
      <c r="I5013" s="128" t="s">
        <v>8314</v>
      </c>
      <c r="J5013" s="124"/>
      <c r="K5013" s="124"/>
      <c r="L5013" s="124"/>
      <c r="M5013" s="124"/>
      <c r="N5013" s="197">
        <v>50</v>
      </c>
      <c r="O5013" s="197">
        <v>0</v>
      </c>
      <c r="P5013" s="124" t="s">
        <v>1315</v>
      </c>
    </row>
    <row r="5014" spans="1:16" ht="51">
      <c r="A5014" s="266">
        <v>513</v>
      </c>
      <c r="B5014" s="124"/>
      <c r="C5014" s="125" t="s">
        <v>201</v>
      </c>
      <c r="D5014" s="195">
        <v>43196</v>
      </c>
      <c r="E5014" s="124" t="s">
        <v>9715</v>
      </c>
      <c r="F5014" s="124" t="s">
        <v>15</v>
      </c>
      <c r="G5014" s="124">
        <v>705094</v>
      </c>
      <c r="H5014" s="124"/>
      <c r="I5014" s="128" t="s">
        <v>8284</v>
      </c>
      <c r="J5014" s="124"/>
      <c r="K5014" s="124"/>
      <c r="L5014" s="124"/>
      <c r="M5014" s="124"/>
      <c r="N5014" s="197">
        <v>50</v>
      </c>
      <c r="O5014" s="197">
        <v>0</v>
      </c>
      <c r="P5014" s="124" t="s">
        <v>1315</v>
      </c>
    </row>
    <row r="5015" spans="1:16" ht="63.75">
      <c r="A5015" s="266">
        <v>10</v>
      </c>
      <c r="B5015" s="124"/>
      <c r="C5015" s="125" t="s">
        <v>690</v>
      </c>
      <c r="D5015" s="195">
        <v>43196</v>
      </c>
      <c r="E5015" s="124" t="s">
        <v>9716</v>
      </c>
      <c r="F5015" s="124" t="s">
        <v>15</v>
      </c>
      <c r="G5015" s="124">
        <v>705096</v>
      </c>
      <c r="H5015" s="124"/>
      <c r="I5015" s="128" t="s">
        <v>11531</v>
      </c>
      <c r="J5015" s="124"/>
      <c r="K5015" s="124"/>
      <c r="L5015" s="124"/>
      <c r="M5015" s="124"/>
      <c r="N5015" s="197">
        <v>50</v>
      </c>
      <c r="O5015" s="197">
        <v>0</v>
      </c>
      <c r="P5015" s="124" t="s">
        <v>1315</v>
      </c>
    </row>
    <row r="5016" spans="1:16" ht="51">
      <c r="A5016" s="266">
        <v>10</v>
      </c>
      <c r="B5016" s="124"/>
      <c r="C5016" s="125" t="s">
        <v>690</v>
      </c>
      <c r="D5016" s="195">
        <v>43196</v>
      </c>
      <c r="E5016" s="124" t="s">
        <v>9717</v>
      </c>
      <c r="F5016" s="124" t="s">
        <v>15</v>
      </c>
      <c r="G5016" s="124">
        <v>705098</v>
      </c>
      <c r="H5016" s="124"/>
      <c r="I5016" s="128" t="s">
        <v>11532</v>
      </c>
      <c r="J5016" s="124"/>
      <c r="K5016" s="124"/>
      <c r="L5016" s="124"/>
      <c r="M5016" s="124"/>
      <c r="N5016" s="197">
        <v>50</v>
      </c>
      <c r="O5016" s="197">
        <v>0</v>
      </c>
      <c r="P5016" s="124" t="s">
        <v>1315</v>
      </c>
    </row>
    <row r="5017" spans="1:16" ht="63.75">
      <c r="A5017" s="266">
        <v>10</v>
      </c>
      <c r="B5017" s="124"/>
      <c r="C5017" s="125" t="s">
        <v>690</v>
      </c>
      <c r="D5017" s="195">
        <v>43196</v>
      </c>
      <c r="E5017" s="124" t="s">
        <v>9718</v>
      </c>
      <c r="F5017" s="124" t="s">
        <v>15</v>
      </c>
      <c r="G5017" s="124">
        <v>705517</v>
      </c>
      <c r="H5017" s="124"/>
      <c r="I5017" s="128" t="s">
        <v>11533</v>
      </c>
      <c r="J5017" s="124"/>
      <c r="K5017" s="124"/>
      <c r="L5017" s="124"/>
      <c r="M5017" s="124"/>
      <c r="N5017" s="197">
        <v>50</v>
      </c>
      <c r="O5017" s="197">
        <v>0</v>
      </c>
      <c r="P5017" s="124" t="s">
        <v>1315</v>
      </c>
    </row>
    <row r="5018" spans="1:16" ht="51">
      <c r="A5018" s="266">
        <v>513</v>
      </c>
      <c r="B5018" s="124"/>
      <c r="C5018" s="125" t="s">
        <v>201</v>
      </c>
      <c r="D5018" s="195">
        <v>43196</v>
      </c>
      <c r="E5018" s="124" t="s">
        <v>9719</v>
      </c>
      <c r="F5018" s="124" t="s">
        <v>15</v>
      </c>
      <c r="G5018" s="124">
        <v>705780</v>
      </c>
      <c r="H5018" s="124"/>
      <c r="I5018" s="128" t="s">
        <v>2777</v>
      </c>
      <c r="J5018" s="124"/>
      <c r="K5018" s="124"/>
      <c r="L5018" s="124"/>
      <c r="M5018" s="124"/>
      <c r="N5018" s="197">
        <v>50</v>
      </c>
      <c r="O5018" s="197">
        <v>0</v>
      </c>
      <c r="P5018" s="124" t="s">
        <v>1315</v>
      </c>
    </row>
    <row r="5019" spans="1:16" ht="51">
      <c r="A5019" s="266">
        <v>10</v>
      </c>
      <c r="B5019" s="124"/>
      <c r="C5019" s="125" t="s">
        <v>690</v>
      </c>
      <c r="D5019" s="195">
        <v>43196</v>
      </c>
      <c r="E5019" s="124" t="s">
        <v>9720</v>
      </c>
      <c r="F5019" s="124" t="s">
        <v>15</v>
      </c>
      <c r="G5019" s="124">
        <v>705790</v>
      </c>
      <c r="H5019" s="124"/>
      <c r="I5019" s="128" t="s">
        <v>11534</v>
      </c>
      <c r="J5019" s="124"/>
      <c r="K5019" s="124"/>
      <c r="L5019" s="124"/>
      <c r="M5019" s="124"/>
      <c r="N5019" s="197">
        <v>50</v>
      </c>
      <c r="O5019" s="197">
        <v>0</v>
      </c>
      <c r="P5019" s="124" t="s">
        <v>1315</v>
      </c>
    </row>
    <row r="5020" spans="1:16" ht="51">
      <c r="A5020" s="266">
        <v>10</v>
      </c>
      <c r="B5020" s="124"/>
      <c r="C5020" s="125" t="s">
        <v>690</v>
      </c>
      <c r="D5020" s="195">
        <v>43196</v>
      </c>
      <c r="E5020" s="124" t="s">
        <v>9721</v>
      </c>
      <c r="F5020" s="124" t="s">
        <v>15</v>
      </c>
      <c r="G5020" s="124">
        <v>705792</v>
      </c>
      <c r="H5020" s="124"/>
      <c r="I5020" s="128" t="s">
        <v>11535</v>
      </c>
      <c r="J5020" s="124"/>
      <c r="K5020" s="124"/>
      <c r="L5020" s="124"/>
      <c r="M5020" s="124"/>
      <c r="N5020" s="197">
        <v>50</v>
      </c>
      <c r="O5020" s="197">
        <v>0</v>
      </c>
      <c r="P5020" s="124" t="s">
        <v>1315</v>
      </c>
    </row>
    <row r="5021" spans="1:16" ht="63.75">
      <c r="A5021" s="266">
        <v>10</v>
      </c>
      <c r="B5021" s="124"/>
      <c r="C5021" s="125" t="s">
        <v>690</v>
      </c>
      <c r="D5021" s="195">
        <v>43196</v>
      </c>
      <c r="E5021" s="124" t="s">
        <v>9722</v>
      </c>
      <c r="F5021" s="124" t="s">
        <v>15</v>
      </c>
      <c r="G5021" s="124">
        <v>705794</v>
      </c>
      <c r="H5021" s="124"/>
      <c r="I5021" s="128" t="s">
        <v>11536</v>
      </c>
      <c r="J5021" s="124"/>
      <c r="K5021" s="124"/>
      <c r="L5021" s="124"/>
      <c r="M5021" s="124"/>
      <c r="N5021" s="197">
        <v>50</v>
      </c>
      <c r="O5021" s="197">
        <v>0</v>
      </c>
      <c r="P5021" s="124" t="s">
        <v>1315</v>
      </c>
    </row>
    <row r="5022" spans="1:16" ht="76.5">
      <c r="A5022" s="266">
        <v>340</v>
      </c>
      <c r="B5022" s="124"/>
      <c r="C5022" s="125" t="s">
        <v>814</v>
      </c>
      <c r="D5022" s="195">
        <v>43196</v>
      </c>
      <c r="E5022" s="124" t="s">
        <v>9723</v>
      </c>
      <c r="F5022" s="124" t="s">
        <v>1316</v>
      </c>
      <c r="G5022" s="124">
        <v>17215831</v>
      </c>
      <c r="H5022" s="124"/>
      <c r="I5022" s="128" t="s">
        <v>11537</v>
      </c>
      <c r="J5022" s="124"/>
      <c r="K5022" s="124"/>
      <c r="L5022" s="124"/>
      <c r="M5022" s="124"/>
      <c r="N5022" s="197">
        <v>3225</v>
      </c>
      <c r="O5022" s="197">
        <v>0</v>
      </c>
      <c r="P5022" s="124" t="s">
        <v>1315</v>
      </c>
    </row>
    <row r="5023" spans="1:16" ht="76.5">
      <c r="A5023" s="266">
        <v>340</v>
      </c>
      <c r="B5023" s="124"/>
      <c r="C5023" s="125" t="s">
        <v>814</v>
      </c>
      <c r="D5023" s="195">
        <v>43196</v>
      </c>
      <c r="E5023" s="124" t="s">
        <v>9724</v>
      </c>
      <c r="F5023" s="124" t="s">
        <v>1316</v>
      </c>
      <c r="G5023" s="124">
        <v>17215838</v>
      </c>
      <c r="H5023" s="124"/>
      <c r="I5023" s="128" t="s">
        <v>11538</v>
      </c>
      <c r="J5023" s="124"/>
      <c r="K5023" s="124"/>
      <c r="L5023" s="124"/>
      <c r="M5023" s="124"/>
      <c r="N5023" s="197">
        <v>3175</v>
      </c>
      <c r="O5023" s="197">
        <v>0</v>
      </c>
      <c r="P5023" s="124" t="s">
        <v>1315</v>
      </c>
    </row>
    <row r="5024" spans="1:16" ht="63.75">
      <c r="A5024" s="266">
        <v>10</v>
      </c>
      <c r="B5024" s="124"/>
      <c r="C5024" s="125" t="s">
        <v>690</v>
      </c>
      <c r="D5024" s="195">
        <v>43199</v>
      </c>
      <c r="E5024" s="124" t="s">
        <v>9725</v>
      </c>
      <c r="F5024" s="124" t="s">
        <v>6</v>
      </c>
      <c r="G5024" s="124">
        <v>706429</v>
      </c>
      <c r="H5024" s="124"/>
      <c r="I5024" s="128" t="s">
        <v>11539</v>
      </c>
      <c r="J5024" s="124"/>
      <c r="K5024" s="124"/>
      <c r="L5024" s="124"/>
      <c r="M5024" s="124"/>
      <c r="N5024" s="197">
        <v>0</v>
      </c>
      <c r="O5024" s="197">
        <v>6820.56</v>
      </c>
      <c r="P5024" s="124" t="s">
        <v>1315</v>
      </c>
    </row>
    <row r="5025" spans="1:16" ht="76.5">
      <c r="A5025" s="266">
        <v>10</v>
      </c>
      <c r="B5025" s="124"/>
      <c r="C5025" s="125" t="s">
        <v>690</v>
      </c>
      <c r="D5025" s="195">
        <v>43199</v>
      </c>
      <c r="E5025" s="124" t="s">
        <v>9726</v>
      </c>
      <c r="F5025" s="124" t="s">
        <v>6</v>
      </c>
      <c r="G5025" s="124">
        <v>706431</v>
      </c>
      <c r="H5025" s="124"/>
      <c r="I5025" s="128" t="s">
        <v>11540</v>
      </c>
      <c r="J5025" s="124"/>
      <c r="K5025" s="124"/>
      <c r="L5025" s="124"/>
      <c r="M5025" s="124"/>
      <c r="N5025" s="197">
        <v>0</v>
      </c>
      <c r="O5025" s="197">
        <v>7906.97</v>
      </c>
      <c r="P5025" s="124" t="s">
        <v>1315</v>
      </c>
    </row>
    <row r="5026" spans="1:16" ht="63.75">
      <c r="A5026" s="266">
        <v>10</v>
      </c>
      <c r="B5026" s="124"/>
      <c r="C5026" s="125" t="s">
        <v>690</v>
      </c>
      <c r="D5026" s="195">
        <v>43199</v>
      </c>
      <c r="E5026" s="124" t="s">
        <v>9727</v>
      </c>
      <c r="F5026" s="124" t="s">
        <v>6</v>
      </c>
      <c r="G5026" s="124">
        <v>706576</v>
      </c>
      <c r="H5026" s="124"/>
      <c r="I5026" s="128" t="s">
        <v>11541</v>
      </c>
      <c r="J5026" s="124"/>
      <c r="K5026" s="124"/>
      <c r="L5026" s="124"/>
      <c r="M5026" s="124"/>
      <c r="N5026" s="197">
        <v>0</v>
      </c>
      <c r="O5026" s="197">
        <v>29566.26</v>
      </c>
      <c r="P5026" s="124" t="s">
        <v>1315</v>
      </c>
    </row>
    <row r="5027" spans="1:16" ht="51">
      <c r="A5027" s="266">
        <v>340</v>
      </c>
      <c r="B5027" s="124"/>
      <c r="C5027" s="125" t="s">
        <v>814</v>
      </c>
      <c r="D5027" s="195">
        <v>43199</v>
      </c>
      <c r="E5027" s="124" t="s">
        <v>9728</v>
      </c>
      <c r="F5027" s="124" t="s">
        <v>6</v>
      </c>
      <c r="G5027" s="124">
        <v>706578</v>
      </c>
      <c r="H5027" s="124"/>
      <c r="I5027" s="128" t="s">
        <v>11542</v>
      </c>
      <c r="J5027" s="124"/>
      <c r="K5027" s="124"/>
      <c r="L5027" s="124"/>
      <c r="M5027" s="124"/>
      <c r="N5027" s="197">
        <v>0</v>
      </c>
      <c r="O5027" s="197">
        <v>8074.22</v>
      </c>
      <c r="P5027" s="124" t="s">
        <v>1315</v>
      </c>
    </row>
    <row r="5028" spans="1:16" ht="63.75">
      <c r="A5028" s="266">
        <v>10</v>
      </c>
      <c r="B5028" s="124"/>
      <c r="C5028" s="125" t="s">
        <v>690</v>
      </c>
      <c r="D5028" s="195">
        <v>43199</v>
      </c>
      <c r="E5028" s="124" t="s">
        <v>9729</v>
      </c>
      <c r="F5028" s="124" t="s">
        <v>6</v>
      </c>
      <c r="G5028" s="124">
        <v>706580</v>
      </c>
      <c r="H5028" s="124"/>
      <c r="I5028" s="128" t="s">
        <v>11543</v>
      </c>
      <c r="J5028" s="124"/>
      <c r="K5028" s="124"/>
      <c r="L5028" s="124"/>
      <c r="M5028" s="124"/>
      <c r="N5028" s="197">
        <v>0</v>
      </c>
      <c r="O5028" s="197">
        <v>98639.67</v>
      </c>
      <c r="P5028" s="124" t="s">
        <v>1315</v>
      </c>
    </row>
    <row r="5029" spans="1:16" ht="63.75">
      <c r="A5029" s="266">
        <v>10</v>
      </c>
      <c r="B5029" s="124"/>
      <c r="C5029" s="125" t="s">
        <v>690</v>
      </c>
      <c r="D5029" s="195">
        <v>43199</v>
      </c>
      <c r="E5029" s="124" t="s">
        <v>9730</v>
      </c>
      <c r="F5029" s="124" t="s">
        <v>6</v>
      </c>
      <c r="G5029" s="124">
        <v>707172</v>
      </c>
      <c r="H5029" s="124"/>
      <c r="I5029" s="128" t="s">
        <v>11544</v>
      </c>
      <c r="J5029" s="124"/>
      <c r="K5029" s="124"/>
      <c r="L5029" s="124"/>
      <c r="M5029" s="124"/>
      <c r="N5029" s="197">
        <v>0</v>
      </c>
      <c r="O5029" s="197">
        <v>34132.75</v>
      </c>
      <c r="P5029" s="124" t="s">
        <v>1315</v>
      </c>
    </row>
    <row r="5030" spans="1:16" ht="63.75">
      <c r="A5030" s="266">
        <v>10</v>
      </c>
      <c r="B5030" s="124"/>
      <c r="C5030" s="125" t="s">
        <v>690</v>
      </c>
      <c r="D5030" s="195">
        <v>43199</v>
      </c>
      <c r="E5030" s="124" t="s">
        <v>9731</v>
      </c>
      <c r="F5030" s="124" t="s">
        <v>6</v>
      </c>
      <c r="G5030" s="124">
        <v>707174</v>
      </c>
      <c r="H5030" s="124"/>
      <c r="I5030" s="128" t="s">
        <v>11545</v>
      </c>
      <c r="J5030" s="124"/>
      <c r="K5030" s="124"/>
      <c r="L5030" s="124"/>
      <c r="M5030" s="124"/>
      <c r="N5030" s="197">
        <v>0</v>
      </c>
      <c r="O5030" s="197">
        <v>8849.4</v>
      </c>
      <c r="P5030" s="124" t="s">
        <v>1315</v>
      </c>
    </row>
    <row r="5031" spans="1:16" ht="76.5">
      <c r="A5031" s="266">
        <v>513</v>
      </c>
      <c r="B5031" s="124"/>
      <c r="C5031" s="125" t="s">
        <v>201</v>
      </c>
      <c r="D5031" s="195">
        <v>43199</v>
      </c>
      <c r="E5031" s="124" t="s">
        <v>9732</v>
      </c>
      <c r="F5031" s="124" t="s">
        <v>1316</v>
      </c>
      <c r="G5031" s="124">
        <v>17182523</v>
      </c>
      <c r="H5031" s="124"/>
      <c r="I5031" s="128" t="s">
        <v>11546</v>
      </c>
      <c r="J5031" s="124"/>
      <c r="K5031" s="124"/>
      <c r="L5031" s="124"/>
      <c r="M5031" s="124"/>
      <c r="N5031" s="197">
        <v>0</v>
      </c>
      <c r="O5031" s="197">
        <v>174294943.27000001</v>
      </c>
      <c r="P5031" s="124" t="s">
        <v>1315</v>
      </c>
    </row>
    <row r="5032" spans="1:16" ht="76.5">
      <c r="A5032" s="266">
        <v>513</v>
      </c>
      <c r="B5032" s="124"/>
      <c r="C5032" s="125" t="s">
        <v>201</v>
      </c>
      <c r="D5032" s="195">
        <v>43199</v>
      </c>
      <c r="E5032" s="124" t="s">
        <v>9733</v>
      </c>
      <c r="F5032" s="124" t="s">
        <v>1316</v>
      </c>
      <c r="G5032" s="124">
        <v>17182524</v>
      </c>
      <c r="H5032" s="124"/>
      <c r="I5032" s="128" t="s">
        <v>11547</v>
      </c>
      <c r="J5032" s="124"/>
      <c r="K5032" s="124"/>
      <c r="L5032" s="124"/>
      <c r="M5032" s="124"/>
      <c r="N5032" s="197">
        <v>0</v>
      </c>
      <c r="O5032" s="197">
        <v>128535.13</v>
      </c>
      <c r="P5032" s="124" t="s">
        <v>1315</v>
      </c>
    </row>
    <row r="5033" spans="1:16" ht="76.5">
      <c r="A5033" s="266" t="s">
        <v>620</v>
      </c>
      <c r="B5033" s="124"/>
      <c r="C5033" s="125" t="s">
        <v>714</v>
      </c>
      <c r="D5033" s="195">
        <v>43199</v>
      </c>
      <c r="E5033" s="124" t="s">
        <v>9734</v>
      </c>
      <c r="F5033" s="124" t="s">
        <v>6</v>
      </c>
      <c r="G5033" s="124">
        <v>960958</v>
      </c>
      <c r="H5033" s="124"/>
      <c r="I5033" s="128" t="s">
        <v>11548</v>
      </c>
      <c r="J5033" s="124"/>
      <c r="K5033" s="124"/>
      <c r="L5033" s="124"/>
      <c r="M5033" s="124"/>
      <c r="N5033" s="197">
        <v>0</v>
      </c>
      <c r="O5033" s="197">
        <v>15000</v>
      </c>
      <c r="P5033" s="124" t="s">
        <v>1315</v>
      </c>
    </row>
    <row r="5034" spans="1:16" ht="76.5">
      <c r="A5034" s="266">
        <v>25</v>
      </c>
      <c r="B5034" s="124"/>
      <c r="C5034" s="125" t="s">
        <v>694</v>
      </c>
      <c r="D5034" s="195">
        <v>43199</v>
      </c>
      <c r="E5034" s="124" t="s">
        <v>9735</v>
      </c>
      <c r="F5034" s="124" t="s">
        <v>6</v>
      </c>
      <c r="G5034" s="124">
        <v>918222</v>
      </c>
      <c r="H5034" s="124"/>
      <c r="I5034" s="128" t="s">
        <v>11549</v>
      </c>
      <c r="J5034" s="124"/>
      <c r="K5034" s="124"/>
      <c r="L5034" s="124"/>
      <c r="M5034" s="124"/>
      <c r="N5034" s="197">
        <v>0</v>
      </c>
      <c r="O5034" s="197">
        <v>100.17</v>
      </c>
      <c r="P5034" s="124" t="s">
        <v>1315</v>
      </c>
    </row>
    <row r="5035" spans="1:16" ht="76.5">
      <c r="A5035" s="266" t="s">
        <v>619</v>
      </c>
      <c r="B5035" s="124"/>
      <c r="C5035" s="125" t="s">
        <v>713</v>
      </c>
      <c r="D5035" s="195">
        <v>43199</v>
      </c>
      <c r="E5035" s="124" t="s">
        <v>9736</v>
      </c>
      <c r="F5035" s="124" t="s">
        <v>6</v>
      </c>
      <c r="G5035" s="124">
        <v>918225</v>
      </c>
      <c r="H5035" s="124"/>
      <c r="I5035" s="128" t="s">
        <v>11550</v>
      </c>
      <c r="J5035" s="124"/>
      <c r="K5035" s="124"/>
      <c r="L5035" s="124"/>
      <c r="M5035" s="124"/>
      <c r="N5035" s="197">
        <v>0</v>
      </c>
      <c r="O5035" s="197">
        <v>770.28</v>
      </c>
      <c r="P5035" s="124" t="s">
        <v>1315</v>
      </c>
    </row>
    <row r="5036" spans="1:16" ht="76.5">
      <c r="A5036" s="266">
        <v>25</v>
      </c>
      <c r="B5036" s="124"/>
      <c r="C5036" s="125" t="s">
        <v>694</v>
      </c>
      <c r="D5036" s="195">
        <v>43199</v>
      </c>
      <c r="E5036" s="124" t="s">
        <v>9737</v>
      </c>
      <c r="F5036" s="124" t="s">
        <v>6</v>
      </c>
      <c r="G5036" s="124">
        <v>918229</v>
      </c>
      <c r="H5036" s="124"/>
      <c r="I5036" s="128" t="s">
        <v>11551</v>
      </c>
      <c r="J5036" s="124"/>
      <c r="K5036" s="124"/>
      <c r="L5036" s="124"/>
      <c r="M5036" s="124"/>
      <c r="N5036" s="197">
        <v>0</v>
      </c>
      <c r="O5036" s="197">
        <v>582857.81999999995</v>
      </c>
      <c r="P5036" s="124" t="s">
        <v>1315</v>
      </c>
    </row>
    <row r="5037" spans="1:16" ht="51">
      <c r="A5037" s="266">
        <v>117</v>
      </c>
      <c r="B5037" s="124"/>
      <c r="C5037" s="125" t="s">
        <v>722</v>
      </c>
      <c r="D5037" s="195">
        <v>43199</v>
      </c>
      <c r="E5037" s="124" t="s">
        <v>9738</v>
      </c>
      <c r="F5037" s="124" t="s">
        <v>11</v>
      </c>
      <c r="G5037" s="124">
        <v>918191</v>
      </c>
      <c r="H5037" s="124"/>
      <c r="I5037" s="128" t="s">
        <v>11552</v>
      </c>
      <c r="J5037" s="124"/>
      <c r="K5037" s="124"/>
      <c r="L5037" s="124"/>
      <c r="M5037" s="124"/>
      <c r="N5037" s="197">
        <v>50</v>
      </c>
      <c r="O5037" s="197">
        <v>0</v>
      </c>
      <c r="P5037" s="124" t="s">
        <v>1315</v>
      </c>
    </row>
    <row r="5038" spans="1:16" ht="63.75">
      <c r="A5038" s="266">
        <v>10</v>
      </c>
      <c r="B5038" s="124"/>
      <c r="C5038" s="125" t="s">
        <v>690</v>
      </c>
      <c r="D5038" s="195">
        <v>43199</v>
      </c>
      <c r="E5038" s="124" t="s">
        <v>9739</v>
      </c>
      <c r="F5038" s="124" t="s">
        <v>15</v>
      </c>
      <c r="G5038" s="124">
        <v>706430</v>
      </c>
      <c r="H5038" s="124"/>
      <c r="I5038" s="128" t="s">
        <v>11553</v>
      </c>
      <c r="J5038" s="124"/>
      <c r="K5038" s="124"/>
      <c r="L5038" s="124"/>
      <c r="M5038" s="124"/>
      <c r="N5038" s="197">
        <v>50</v>
      </c>
      <c r="O5038" s="197">
        <v>0</v>
      </c>
      <c r="P5038" s="124" t="s">
        <v>1315</v>
      </c>
    </row>
    <row r="5039" spans="1:16" ht="63.75">
      <c r="A5039" s="266">
        <v>10</v>
      </c>
      <c r="B5039" s="124"/>
      <c r="C5039" s="125" t="s">
        <v>690</v>
      </c>
      <c r="D5039" s="195">
        <v>43199</v>
      </c>
      <c r="E5039" s="124" t="s">
        <v>9740</v>
      </c>
      <c r="F5039" s="124" t="s">
        <v>15</v>
      </c>
      <c r="G5039" s="124">
        <v>706432</v>
      </c>
      <c r="H5039" s="124"/>
      <c r="I5039" s="128" t="s">
        <v>11554</v>
      </c>
      <c r="J5039" s="124"/>
      <c r="K5039" s="124"/>
      <c r="L5039" s="124"/>
      <c r="M5039" s="124"/>
      <c r="N5039" s="197">
        <v>50</v>
      </c>
      <c r="O5039" s="197">
        <v>0</v>
      </c>
      <c r="P5039" s="124" t="s">
        <v>1315</v>
      </c>
    </row>
    <row r="5040" spans="1:16" ht="63.75">
      <c r="A5040" s="266">
        <v>10</v>
      </c>
      <c r="B5040" s="124"/>
      <c r="C5040" s="125" t="s">
        <v>690</v>
      </c>
      <c r="D5040" s="195">
        <v>43199</v>
      </c>
      <c r="E5040" s="124" t="s">
        <v>9741</v>
      </c>
      <c r="F5040" s="124" t="s">
        <v>15</v>
      </c>
      <c r="G5040" s="124">
        <v>706577</v>
      </c>
      <c r="H5040" s="124"/>
      <c r="I5040" s="128" t="s">
        <v>11555</v>
      </c>
      <c r="J5040" s="124"/>
      <c r="K5040" s="124"/>
      <c r="L5040" s="124"/>
      <c r="M5040" s="124"/>
      <c r="N5040" s="197">
        <v>50</v>
      </c>
      <c r="O5040" s="197">
        <v>0</v>
      </c>
      <c r="P5040" s="124" t="s">
        <v>1315</v>
      </c>
    </row>
    <row r="5041" spans="1:16" ht="51">
      <c r="A5041" s="266">
        <v>340</v>
      </c>
      <c r="B5041" s="124"/>
      <c r="C5041" s="125" t="s">
        <v>814</v>
      </c>
      <c r="D5041" s="195">
        <v>43199</v>
      </c>
      <c r="E5041" s="124" t="s">
        <v>9742</v>
      </c>
      <c r="F5041" s="124" t="s">
        <v>15</v>
      </c>
      <c r="G5041" s="124">
        <v>706579</v>
      </c>
      <c r="H5041" s="124"/>
      <c r="I5041" s="128" t="s">
        <v>11556</v>
      </c>
      <c r="J5041" s="124"/>
      <c r="K5041" s="124"/>
      <c r="L5041" s="124"/>
      <c r="M5041" s="124"/>
      <c r="N5041" s="197">
        <v>50</v>
      </c>
      <c r="O5041" s="197">
        <v>0</v>
      </c>
      <c r="P5041" s="124" t="s">
        <v>1315</v>
      </c>
    </row>
    <row r="5042" spans="1:16" ht="63.75">
      <c r="A5042" s="266">
        <v>10</v>
      </c>
      <c r="B5042" s="124"/>
      <c r="C5042" s="125" t="s">
        <v>690</v>
      </c>
      <c r="D5042" s="195">
        <v>43199</v>
      </c>
      <c r="E5042" s="124" t="s">
        <v>9743</v>
      </c>
      <c r="F5042" s="124" t="s">
        <v>15</v>
      </c>
      <c r="G5042" s="124">
        <v>706581</v>
      </c>
      <c r="H5042" s="124"/>
      <c r="I5042" s="128" t="s">
        <v>11557</v>
      </c>
      <c r="J5042" s="124"/>
      <c r="K5042" s="124"/>
      <c r="L5042" s="124"/>
      <c r="M5042" s="124"/>
      <c r="N5042" s="197">
        <v>50</v>
      </c>
      <c r="O5042" s="197">
        <v>0</v>
      </c>
      <c r="P5042" s="124" t="s">
        <v>1315</v>
      </c>
    </row>
    <row r="5043" spans="1:16" ht="102">
      <c r="A5043" s="266">
        <v>10</v>
      </c>
      <c r="B5043" s="124"/>
      <c r="C5043" s="125" t="s">
        <v>690</v>
      </c>
      <c r="D5043" s="195">
        <v>43199</v>
      </c>
      <c r="E5043" s="124" t="s">
        <v>9744</v>
      </c>
      <c r="F5043" s="124" t="s">
        <v>15</v>
      </c>
      <c r="G5043" s="124">
        <v>4709</v>
      </c>
      <c r="H5043" s="124"/>
      <c r="I5043" s="128" t="s">
        <v>11558</v>
      </c>
      <c r="J5043" s="124"/>
      <c r="K5043" s="124"/>
      <c r="L5043" s="124"/>
      <c r="M5043" s="124"/>
      <c r="N5043" s="197">
        <v>308.76</v>
      </c>
      <c r="O5043" s="197">
        <v>0</v>
      </c>
      <c r="P5043" s="124" t="s">
        <v>1315</v>
      </c>
    </row>
    <row r="5044" spans="1:16" ht="76.5">
      <c r="A5044" s="266">
        <v>10</v>
      </c>
      <c r="B5044" s="124"/>
      <c r="C5044" s="125" t="s">
        <v>690</v>
      </c>
      <c r="D5044" s="195">
        <v>43199</v>
      </c>
      <c r="E5044" s="124" t="s">
        <v>9745</v>
      </c>
      <c r="F5044" s="124" t="s">
        <v>15</v>
      </c>
      <c r="G5044" s="124">
        <v>4711</v>
      </c>
      <c r="H5044" s="124"/>
      <c r="I5044" s="128" t="s">
        <v>11559</v>
      </c>
      <c r="J5044" s="124"/>
      <c r="K5044" s="124"/>
      <c r="L5044" s="124"/>
      <c r="M5044" s="124"/>
      <c r="N5044" s="197">
        <v>361.1</v>
      </c>
      <c r="O5044" s="197">
        <v>0</v>
      </c>
      <c r="P5044" s="124" t="s">
        <v>1315</v>
      </c>
    </row>
    <row r="5045" spans="1:16" ht="89.25">
      <c r="A5045" s="266">
        <v>340</v>
      </c>
      <c r="B5045" s="124"/>
      <c r="C5045" s="125" t="s">
        <v>814</v>
      </c>
      <c r="D5045" s="195">
        <v>43199</v>
      </c>
      <c r="E5045" s="124" t="s">
        <v>9746</v>
      </c>
      <c r="F5045" s="124" t="s">
        <v>15</v>
      </c>
      <c r="G5045" s="124">
        <v>4713</v>
      </c>
      <c r="H5045" s="124"/>
      <c r="I5045" s="128" t="s">
        <v>11560</v>
      </c>
      <c r="J5045" s="124"/>
      <c r="K5045" s="124"/>
      <c r="L5045" s="124"/>
      <c r="M5045" s="124"/>
      <c r="N5045" s="197">
        <v>281.25</v>
      </c>
      <c r="O5045" s="197">
        <v>0</v>
      </c>
      <c r="P5045" s="124" t="s">
        <v>1315</v>
      </c>
    </row>
    <row r="5046" spans="1:16" ht="89.25">
      <c r="A5046" s="266">
        <v>340</v>
      </c>
      <c r="B5046" s="124"/>
      <c r="C5046" s="125" t="s">
        <v>814</v>
      </c>
      <c r="D5046" s="195">
        <v>43199</v>
      </c>
      <c r="E5046" s="124" t="s">
        <v>9747</v>
      </c>
      <c r="F5046" s="124" t="s">
        <v>15</v>
      </c>
      <c r="G5046" s="124">
        <v>4714</v>
      </c>
      <c r="H5046" s="124"/>
      <c r="I5046" s="128" t="s">
        <v>11561</v>
      </c>
      <c r="J5046" s="124"/>
      <c r="K5046" s="124"/>
      <c r="L5046" s="124"/>
      <c r="M5046" s="124"/>
      <c r="N5046" s="197">
        <v>298.95</v>
      </c>
      <c r="O5046" s="197">
        <v>0</v>
      </c>
      <c r="P5046" s="124" t="s">
        <v>1315</v>
      </c>
    </row>
    <row r="5047" spans="1:16" ht="89.25">
      <c r="A5047" s="266">
        <v>340</v>
      </c>
      <c r="B5047" s="124"/>
      <c r="C5047" s="125" t="s">
        <v>814</v>
      </c>
      <c r="D5047" s="195">
        <v>43199</v>
      </c>
      <c r="E5047" s="124" t="s">
        <v>9748</v>
      </c>
      <c r="F5047" s="124" t="s">
        <v>15</v>
      </c>
      <c r="G5047" s="124">
        <v>4715</v>
      </c>
      <c r="H5047" s="124"/>
      <c r="I5047" s="128" t="s">
        <v>11562</v>
      </c>
      <c r="J5047" s="124"/>
      <c r="K5047" s="124"/>
      <c r="L5047" s="124"/>
      <c r="M5047" s="124"/>
      <c r="N5047" s="197">
        <v>301.35000000000002</v>
      </c>
      <c r="O5047" s="197">
        <v>0</v>
      </c>
      <c r="P5047" s="124" t="s">
        <v>1315</v>
      </c>
    </row>
    <row r="5048" spans="1:16" ht="89.25">
      <c r="A5048" s="266">
        <v>10</v>
      </c>
      <c r="B5048" s="124"/>
      <c r="C5048" s="125" t="s">
        <v>690</v>
      </c>
      <c r="D5048" s="195">
        <v>43199</v>
      </c>
      <c r="E5048" s="124" t="s">
        <v>9749</v>
      </c>
      <c r="F5048" s="124" t="s">
        <v>15</v>
      </c>
      <c r="G5048" s="124">
        <v>4712</v>
      </c>
      <c r="H5048" s="124"/>
      <c r="I5048" s="128" t="s">
        <v>11563</v>
      </c>
      <c r="J5048" s="124"/>
      <c r="K5048" s="124"/>
      <c r="L5048" s="124"/>
      <c r="M5048" s="124"/>
      <c r="N5048" s="197">
        <v>4859.0600000000004</v>
      </c>
      <c r="O5048" s="197">
        <v>0</v>
      </c>
      <c r="P5048" s="124" t="s">
        <v>1315</v>
      </c>
    </row>
    <row r="5049" spans="1:16" ht="89.25">
      <c r="A5049" s="266">
        <v>10</v>
      </c>
      <c r="B5049" s="124"/>
      <c r="C5049" s="125" t="s">
        <v>690</v>
      </c>
      <c r="D5049" s="195">
        <v>43199</v>
      </c>
      <c r="E5049" s="124" t="s">
        <v>9750</v>
      </c>
      <c r="F5049" s="124" t="s">
        <v>15</v>
      </c>
      <c r="G5049" s="124">
        <v>4719</v>
      </c>
      <c r="H5049" s="124"/>
      <c r="I5049" s="128" t="s">
        <v>11564</v>
      </c>
      <c r="J5049" s="124"/>
      <c r="K5049" s="124"/>
      <c r="L5049" s="124"/>
      <c r="M5049" s="124"/>
      <c r="N5049" s="197">
        <v>359.73</v>
      </c>
      <c r="O5049" s="197">
        <v>0</v>
      </c>
      <c r="P5049" s="124" t="s">
        <v>1315</v>
      </c>
    </row>
    <row r="5050" spans="1:16" ht="89.25">
      <c r="A5050" s="266">
        <v>340</v>
      </c>
      <c r="B5050" s="124"/>
      <c r="C5050" s="125" t="s">
        <v>814</v>
      </c>
      <c r="D5050" s="195">
        <v>43199</v>
      </c>
      <c r="E5050" s="124" t="s">
        <v>9751</v>
      </c>
      <c r="F5050" s="124" t="s">
        <v>15</v>
      </c>
      <c r="G5050" s="124">
        <v>4716</v>
      </c>
      <c r="H5050" s="124"/>
      <c r="I5050" s="128" t="s">
        <v>11565</v>
      </c>
      <c r="J5050" s="124"/>
      <c r="K5050" s="124"/>
      <c r="L5050" s="124"/>
      <c r="M5050" s="124"/>
      <c r="N5050" s="197">
        <v>281.39</v>
      </c>
      <c r="O5050" s="197">
        <v>0</v>
      </c>
      <c r="P5050" s="124" t="s">
        <v>1315</v>
      </c>
    </row>
    <row r="5051" spans="1:16" ht="63.75">
      <c r="A5051" s="266">
        <v>10</v>
      </c>
      <c r="B5051" s="124"/>
      <c r="C5051" s="125" t="s">
        <v>690</v>
      </c>
      <c r="D5051" s="195">
        <v>43199</v>
      </c>
      <c r="E5051" s="124" t="s">
        <v>9752</v>
      </c>
      <c r="F5051" s="124" t="s">
        <v>15</v>
      </c>
      <c r="G5051" s="124">
        <v>707173</v>
      </c>
      <c r="H5051" s="124"/>
      <c r="I5051" s="128" t="s">
        <v>11566</v>
      </c>
      <c r="J5051" s="124"/>
      <c r="K5051" s="124"/>
      <c r="L5051" s="124"/>
      <c r="M5051" s="124"/>
      <c r="N5051" s="197">
        <v>50</v>
      </c>
      <c r="O5051" s="197">
        <v>0</v>
      </c>
      <c r="P5051" s="124" t="s">
        <v>1315</v>
      </c>
    </row>
    <row r="5052" spans="1:16" ht="63.75">
      <c r="A5052" s="266">
        <v>10</v>
      </c>
      <c r="B5052" s="124"/>
      <c r="C5052" s="125" t="s">
        <v>690</v>
      </c>
      <c r="D5052" s="195">
        <v>43199</v>
      </c>
      <c r="E5052" s="124" t="s">
        <v>9753</v>
      </c>
      <c r="F5052" s="124" t="s">
        <v>15</v>
      </c>
      <c r="G5052" s="124">
        <v>707175</v>
      </c>
      <c r="H5052" s="124"/>
      <c r="I5052" s="128" t="s">
        <v>11567</v>
      </c>
      <c r="J5052" s="124"/>
      <c r="K5052" s="124"/>
      <c r="L5052" s="124"/>
      <c r="M5052" s="124"/>
      <c r="N5052" s="197">
        <v>50</v>
      </c>
      <c r="O5052" s="197">
        <v>0</v>
      </c>
      <c r="P5052" s="124" t="s">
        <v>1315</v>
      </c>
    </row>
    <row r="5053" spans="1:16" ht="63.75">
      <c r="A5053" s="266">
        <v>513</v>
      </c>
      <c r="B5053" s="124"/>
      <c r="C5053" s="125" t="s">
        <v>201</v>
      </c>
      <c r="D5053" s="195">
        <v>43199</v>
      </c>
      <c r="E5053" s="124" t="s">
        <v>9754</v>
      </c>
      <c r="F5053" s="124" t="s">
        <v>15</v>
      </c>
      <c r="G5053" s="124">
        <v>707180</v>
      </c>
      <c r="H5053" s="124"/>
      <c r="I5053" s="128" t="s">
        <v>11568</v>
      </c>
      <c r="J5053" s="124"/>
      <c r="K5053" s="124"/>
      <c r="L5053" s="124"/>
      <c r="M5053" s="124"/>
      <c r="N5053" s="197">
        <v>50</v>
      </c>
      <c r="O5053" s="197">
        <v>0</v>
      </c>
      <c r="P5053" s="124" t="s">
        <v>1315</v>
      </c>
    </row>
    <row r="5054" spans="1:16" ht="76.5">
      <c r="A5054" s="266">
        <v>25</v>
      </c>
      <c r="B5054" s="124"/>
      <c r="C5054" s="125" t="s">
        <v>694</v>
      </c>
      <c r="D5054" s="195">
        <v>43199</v>
      </c>
      <c r="E5054" s="124" t="s">
        <v>9755</v>
      </c>
      <c r="F5054" s="124" t="s">
        <v>1316</v>
      </c>
      <c r="G5054" s="124">
        <v>17217793</v>
      </c>
      <c r="H5054" s="124"/>
      <c r="I5054" s="128" t="s">
        <v>11569</v>
      </c>
      <c r="J5054" s="124"/>
      <c r="K5054" s="124"/>
      <c r="L5054" s="124"/>
      <c r="M5054" s="124"/>
      <c r="N5054" s="197">
        <v>414861.53</v>
      </c>
      <c r="O5054" s="197">
        <v>0</v>
      </c>
      <c r="P5054" s="124" t="s">
        <v>1315</v>
      </c>
    </row>
    <row r="5055" spans="1:16" ht="76.5">
      <c r="A5055" s="266">
        <v>25</v>
      </c>
      <c r="B5055" s="124"/>
      <c r="C5055" s="125" t="s">
        <v>694</v>
      </c>
      <c r="D5055" s="195">
        <v>43199</v>
      </c>
      <c r="E5055" s="124" t="s">
        <v>9756</v>
      </c>
      <c r="F5055" s="124" t="s">
        <v>1316</v>
      </c>
      <c r="G5055" s="124">
        <v>17231572</v>
      </c>
      <c r="H5055" s="124"/>
      <c r="I5055" s="128" t="s">
        <v>11570</v>
      </c>
      <c r="J5055" s="124"/>
      <c r="K5055" s="124"/>
      <c r="L5055" s="124"/>
      <c r="M5055" s="124"/>
      <c r="N5055" s="197">
        <v>3586.87</v>
      </c>
      <c r="O5055" s="197">
        <v>0</v>
      </c>
      <c r="P5055" s="124" t="s">
        <v>1315</v>
      </c>
    </row>
    <row r="5056" spans="1:16" ht="76.5">
      <c r="A5056" s="266">
        <v>25</v>
      </c>
      <c r="B5056" s="124"/>
      <c r="C5056" s="125" t="s">
        <v>694</v>
      </c>
      <c r="D5056" s="195">
        <v>43199</v>
      </c>
      <c r="E5056" s="124" t="s">
        <v>9757</v>
      </c>
      <c r="F5056" s="124" t="s">
        <v>1316</v>
      </c>
      <c r="G5056" s="124">
        <v>17231571</v>
      </c>
      <c r="H5056" s="124"/>
      <c r="I5056" s="128" t="s">
        <v>11571</v>
      </c>
      <c r="J5056" s="124"/>
      <c r="K5056" s="124"/>
      <c r="L5056" s="124"/>
      <c r="M5056" s="124"/>
      <c r="N5056" s="197">
        <v>642738.19999999995</v>
      </c>
      <c r="O5056" s="197">
        <v>0</v>
      </c>
      <c r="P5056" s="124" t="s">
        <v>1315</v>
      </c>
    </row>
    <row r="5057" spans="1:16" ht="76.5">
      <c r="A5057" s="266">
        <v>25</v>
      </c>
      <c r="B5057" s="124"/>
      <c r="C5057" s="125" t="s">
        <v>694</v>
      </c>
      <c r="D5057" s="195">
        <v>43199</v>
      </c>
      <c r="E5057" s="124" t="s">
        <v>9758</v>
      </c>
      <c r="F5057" s="124" t="s">
        <v>1316</v>
      </c>
      <c r="G5057" s="124">
        <v>17231570</v>
      </c>
      <c r="H5057" s="124"/>
      <c r="I5057" s="128" t="s">
        <v>11572</v>
      </c>
      <c r="J5057" s="124"/>
      <c r="K5057" s="124"/>
      <c r="L5057" s="124"/>
      <c r="M5057" s="124"/>
      <c r="N5057" s="197">
        <v>2255431.86</v>
      </c>
      <c r="O5057" s="197">
        <v>0</v>
      </c>
      <c r="P5057" s="124" t="s">
        <v>1315</v>
      </c>
    </row>
    <row r="5058" spans="1:16" ht="76.5">
      <c r="A5058" s="266">
        <v>25</v>
      </c>
      <c r="B5058" s="124"/>
      <c r="C5058" s="125" t="s">
        <v>694</v>
      </c>
      <c r="D5058" s="195">
        <v>43199</v>
      </c>
      <c r="E5058" s="124" t="s">
        <v>9759</v>
      </c>
      <c r="F5058" s="124" t="s">
        <v>1316</v>
      </c>
      <c r="G5058" s="124">
        <v>17231537</v>
      </c>
      <c r="H5058" s="124"/>
      <c r="I5058" s="128" t="s">
        <v>11573</v>
      </c>
      <c r="J5058" s="124"/>
      <c r="K5058" s="124"/>
      <c r="L5058" s="124"/>
      <c r="M5058" s="124"/>
      <c r="N5058" s="197">
        <v>897735.5</v>
      </c>
      <c r="O5058" s="197">
        <v>0</v>
      </c>
      <c r="P5058" s="124" t="s">
        <v>1315</v>
      </c>
    </row>
    <row r="5059" spans="1:16" ht="76.5">
      <c r="A5059" s="266">
        <v>25</v>
      </c>
      <c r="B5059" s="124"/>
      <c r="C5059" s="125" t="s">
        <v>694</v>
      </c>
      <c r="D5059" s="195">
        <v>43199</v>
      </c>
      <c r="E5059" s="124" t="s">
        <v>9760</v>
      </c>
      <c r="F5059" s="124" t="s">
        <v>1316</v>
      </c>
      <c r="G5059" s="124">
        <v>17231536</v>
      </c>
      <c r="H5059" s="124"/>
      <c r="I5059" s="128" t="s">
        <v>11574</v>
      </c>
      <c r="J5059" s="124"/>
      <c r="K5059" s="124"/>
      <c r="L5059" s="124"/>
      <c r="M5059" s="124"/>
      <c r="N5059" s="197">
        <v>288696.39</v>
      </c>
      <c r="O5059" s="197">
        <v>0</v>
      </c>
      <c r="P5059" s="124" t="s">
        <v>1315</v>
      </c>
    </row>
    <row r="5060" spans="1:16" ht="76.5">
      <c r="A5060" s="266">
        <v>25</v>
      </c>
      <c r="B5060" s="124"/>
      <c r="C5060" s="125" t="s">
        <v>694</v>
      </c>
      <c r="D5060" s="195">
        <v>43199</v>
      </c>
      <c r="E5060" s="124" t="s">
        <v>9761</v>
      </c>
      <c r="F5060" s="124" t="s">
        <v>1316</v>
      </c>
      <c r="G5060" s="124">
        <v>17231535</v>
      </c>
      <c r="H5060" s="124"/>
      <c r="I5060" s="128" t="s">
        <v>11575</v>
      </c>
      <c r="J5060" s="124"/>
      <c r="K5060" s="124"/>
      <c r="L5060" s="124"/>
      <c r="M5060" s="124"/>
      <c r="N5060" s="197">
        <v>193179.12</v>
      </c>
      <c r="O5060" s="197">
        <v>0</v>
      </c>
      <c r="P5060" s="124" t="s">
        <v>1315</v>
      </c>
    </row>
    <row r="5061" spans="1:16" ht="76.5">
      <c r="A5061" s="266">
        <v>25</v>
      </c>
      <c r="B5061" s="124"/>
      <c r="C5061" s="125" t="s">
        <v>694</v>
      </c>
      <c r="D5061" s="195">
        <v>43199</v>
      </c>
      <c r="E5061" s="124" t="s">
        <v>9762</v>
      </c>
      <c r="F5061" s="124" t="s">
        <v>1316</v>
      </c>
      <c r="G5061" s="124">
        <v>17231534</v>
      </c>
      <c r="H5061" s="124"/>
      <c r="I5061" s="128" t="s">
        <v>11576</v>
      </c>
      <c r="J5061" s="124"/>
      <c r="K5061" s="124"/>
      <c r="L5061" s="124"/>
      <c r="M5061" s="124"/>
      <c r="N5061" s="197">
        <v>1040153.18</v>
      </c>
      <c r="O5061" s="197">
        <v>0</v>
      </c>
      <c r="P5061" s="124" t="s">
        <v>1315</v>
      </c>
    </row>
    <row r="5062" spans="1:16" ht="76.5">
      <c r="A5062" s="266">
        <v>25</v>
      </c>
      <c r="B5062" s="124"/>
      <c r="C5062" s="125" t="s">
        <v>694</v>
      </c>
      <c r="D5062" s="195">
        <v>43199</v>
      </c>
      <c r="E5062" s="124" t="s">
        <v>9763</v>
      </c>
      <c r="F5062" s="124" t="s">
        <v>1316</v>
      </c>
      <c r="G5062" s="124">
        <v>17231523</v>
      </c>
      <c r="H5062" s="124"/>
      <c r="I5062" s="128" t="s">
        <v>11577</v>
      </c>
      <c r="J5062" s="124"/>
      <c r="K5062" s="124"/>
      <c r="L5062" s="124"/>
      <c r="M5062" s="124"/>
      <c r="N5062" s="197">
        <v>3195987.08</v>
      </c>
      <c r="O5062" s="197">
        <v>0</v>
      </c>
      <c r="P5062" s="124" t="s">
        <v>1315</v>
      </c>
    </row>
    <row r="5063" spans="1:16" ht="76.5">
      <c r="A5063" s="266">
        <v>25</v>
      </c>
      <c r="B5063" s="124"/>
      <c r="C5063" s="125" t="s">
        <v>694</v>
      </c>
      <c r="D5063" s="195">
        <v>43199</v>
      </c>
      <c r="E5063" s="124" t="s">
        <v>9764</v>
      </c>
      <c r="F5063" s="124" t="s">
        <v>1316</v>
      </c>
      <c r="G5063" s="124">
        <v>17217791</v>
      </c>
      <c r="H5063" s="124"/>
      <c r="I5063" s="128" t="s">
        <v>11578</v>
      </c>
      <c r="J5063" s="124"/>
      <c r="K5063" s="124"/>
      <c r="L5063" s="124"/>
      <c r="M5063" s="124"/>
      <c r="N5063" s="197">
        <v>393905.63</v>
      </c>
      <c r="O5063" s="197">
        <v>0</v>
      </c>
      <c r="P5063" s="124" t="s">
        <v>1315</v>
      </c>
    </row>
    <row r="5064" spans="1:16" ht="76.5">
      <c r="A5064" s="266">
        <v>25</v>
      </c>
      <c r="B5064" s="124"/>
      <c r="C5064" s="125" t="s">
        <v>694</v>
      </c>
      <c r="D5064" s="195">
        <v>43199</v>
      </c>
      <c r="E5064" s="124" t="s">
        <v>9765</v>
      </c>
      <c r="F5064" s="124" t="s">
        <v>1316</v>
      </c>
      <c r="G5064" s="124">
        <v>17217780</v>
      </c>
      <c r="H5064" s="124"/>
      <c r="I5064" s="128" t="s">
        <v>11579</v>
      </c>
      <c r="J5064" s="124"/>
      <c r="K5064" s="124"/>
      <c r="L5064" s="124"/>
      <c r="M5064" s="124"/>
      <c r="N5064" s="197">
        <v>1461530.6</v>
      </c>
      <c r="O5064" s="197">
        <v>0</v>
      </c>
      <c r="P5064" s="124" t="s">
        <v>1315</v>
      </c>
    </row>
    <row r="5065" spans="1:16" ht="76.5">
      <c r="A5065" s="266">
        <v>25</v>
      </c>
      <c r="B5065" s="124"/>
      <c r="C5065" s="125" t="s">
        <v>694</v>
      </c>
      <c r="D5065" s="195">
        <v>43199</v>
      </c>
      <c r="E5065" s="124" t="s">
        <v>9766</v>
      </c>
      <c r="F5065" s="124" t="s">
        <v>1316</v>
      </c>
      <c r="G5065" s="124">
        <v>17217781</v>
      </c>
      <c r="H5065" s="124"/>
      <c r="I5065" s="128" t="s">
        <v>11580</v>
      </c>
      <c r="J5065" s="124"/>
      <c r="K5065" s="124"/>
      <c r="L5065" s="124"/>
      <c r="M5065" s="124"/>
      <c r="N5065" s="197">
        <v>95821.62</v>
      </c>
      <c r="O5065" s="197">
        <v>0</v>
      </c>
      <c r="P5065" s="124" t="s">
        <v>1315</v>
      </c>
    </row>
    <row r="5066" spans="1:16" ht="63.75">
      <c r="A5066" s="266">
        <v>25</v>
      </c>
      <c r="B5066" s="124"/>
      <c r="C5066" s="125" t="s">
        <v>694</v>
      </c>
      <c r="D5066" s="195">
        <v>43199</v>
      </c>
      <c r="E5066" s="124" t="s">
        <v>9767</v>
      </c>
      <c r="F5066" s="124" t="s">
        <v>1316</v>
      </c>
      <c r="G5066" s="124">
        <v>17217782</v>
      </c>
      <c r="H5066" s="124"/>
      <c r="I5066" s="128" t="s">
        <v>11581</v>
      </c>
      <c r="J5066" s="124"/>
      <c r="K5066" s="124"/>
      <c r="L5066" s="124"/>
      <c r="M5066" s="124"/>
      <c r="N5066" s="197">
        <v>1030052.78</v>
      </c>
      <c r="O5066" s="197">
        <v>0</v>
      </c>
      <c r="P5066" s="124" t="s">
        <v>1315</v>
      </c>
    </row>
    <row r="5067" spans="1:16" ht="76.5">
      <c r="A5067" s="266">
        <v>25</v>
      </c>
      <c r="B5067" s="124"/>
      <c r="C5067" s="125" t="s">
        <v>694</v>
      </c>
      <c r="D5067" s="195">
        <v>43199</v>
      </c>
      <c r="E5067" s="124" t="s">
        <v>9768</v>
      </c>
      <c r="F5067" s="124" t="s">
        <v>1316</v>
      </c>
      <c r="G5067" s="124">
        <v>17217788</v>
      </c>
      <c r="H5067" s="124"/>
      <c r="I5067" s="128" t="s">
        <v>11582</v>
      </c>
      <c r="J5067" s="124"/>
      <c r="K5067" s="124"/>
      <c r="L5067" s="124"/>
      <c r="M5067" s="124"/>
      <c r="N5067" s="197">
        <v>34268.400000000001</v>
      </c>
      <c r="O5067" s="197">
        <v>0</v>
      </c>
      <c r="P5067" s="124" t="s">
        <v>1315</v>
      </c>
    </row>
    <row r="5068" spans="1:16" ht="76.5">
      <c r="A5068" s="266">
        <v>10</v>
      </c>
      <c r="B5068" s="124"/>
      <c r="C5068" s="125" t="s">
        <v>690</v>
      </c>
      <c r="D5068" s="195">
        <v>43200</v>
      </c>
      <c r="E5068" s="124" t="s">
        <v>9769</v>
      </c>
      <c r="F5068" s="124" t="s">
        <v>6</v>
      </c>
      <c r="G5068" s="124">
        <v>707711</v>
      </c>
      <c r="H5068" s="124"/>
      <c r="I5068" s="128" t="s">
        <v>11583</v>
      </c>
      <c r="J5068" s="124"/>
      <c r="K5068" s="124"/>
      <c r="L5068" s="124"/>
      <c r="M5068" s="124"/>
      <c r="N5068" s="197">
        <v>0</v>
      </c>
      <c r="O5068" s="197">
        <v>7184.96</v>
      </c>
      <c r="P5068" s="124" t="s">
        <v>1315</v>
      </c>
    </row>
    <row r="5069" spans="1:16" ht="63.75">
      <c r="A5069" s="266">
        <v>10</v>
      </c>
      <c r="B5069" s="124"/>
      <c r="C5069" s="125" t="s">
        <v>690</v>
      </c>
      <c r="D5069" s="195">
        <v>43200</v>
      </c>
      <c r="E5069" s="124" t="s">
        <v>9770</v>
      </c>
      <c r="F5069" s="124" t="s">
        <v>6</v>
      </c>
      <c r="G5069" s="124">
        <v>707713</v>
      </c>
      <c r="H5069" s="124"/>
      <c r="I5069" s="128" t="s">
        <v>11584</v>
      </c>
      <c r="J5069" s="124"/>
      <c r="K5069" s="124"/>
      <c r="L5069" s="124"/>
      <c r="M5069" s="124"/>
      <c r="N5069" s="197">
        <v>0</v>
      </c>
      <c r="O5069" s="197">
        <v>138983.6</v>
      </c>
      <c r="P5069" s="124" t="s">
        <v>1315</v>
      </c>
    </row>
    <row r="5070" spans="1:16" ht="63.75">
      <c r="A5070" s="266">
        <v>10</v>
      </c>
      <c r="B5070" s="124"/>
      <c r="C5070" s="125" t="s">
        <v>690</v>
      </c>
      <c r="D5070" s="195">
        <v>43200</v>
      </c>
      <c r="E5070" s="124" t="s">
        <v>9771</v>
      </c>
      <c r="F5070" s="124" t="s">
        <v>6</v>
      </c>
      <c r="G5070" s="124">
        <v>708101</v>
      </c>
      <c r="H5070" s="124"/>
      <c r="I5070" s="128" t="s">
        <v>11585</v>
      </c>
      <c r="J5070" s="124"/>
      <c r="K5070" s="124"/>
      <c r="L5070" s="124"/>
      <c r="M5070" s="124"/>
      <c r="N5070" s="197">
        <v>0</v>
      </c>
      <c r="O5070" s="197">
        <v>196532.55</v>
      </c>
      <c r="P5070" s="124" t="s">
        <v>1315</v>
      </c>
    </row>
    <row r="5071" spans="1:16" ht="76.5">
      <c r="A5071" s="266">
        <v>10</v>
      </c>
      <c r="B5071" s="124"/>
      <c r="C5071" s="125" t="s">
        <v>690</v>
      </c>
      <c r="D5071" s="195">
        <v>43200</v>
      </c>
      <c r="E5071" s="124" t="s">
        <v>9772</v>
      </c>
      <c r="F5071" s="124" t="s">
        <v>6</v>
      </c>
      <c r="G5071" s="124">
        <v>708218</v>
      </c>
      <c r="H5071" s="124"/>
      <c r="I5071" s="128" t="s">
        <v>11586</v>
      </c>
      <c r="J5071" s="124"/>
      <c r="K5071" s="124"/>
      <c r="L5071" s="124"/>
      <c r="M5071" s="124"/>
      <c r="N5071" s="197">
        <v>0</v>
      </c>
      <c r="O5071" s="197">
        <v>131857.01999999999</v>
      </c>
      <c r="P5071" s="124" t="s">
        <v>1315</v>
      </c>
    </row>
    <row r="5072" spans="1:16" ht="51">
      <c r="A5072" s="266" t="s">
        <v>619</v>
      </c>
      <c r="B5072" s="124"/>
      <c r="C5072" s="125" t="s">
        <v>713</v>
      </c>
      <c r="D5072" s="195">
        <v>43200</v>
      </c>
      <c r="E5072" s="124" t="s">
        <v>9773</v>
      </c>
      <c r="F5072" s="124" t="s">
        <v>6</v>
      </c>
      <c r="G5072" s="124">
        <v>961341</v>
      </c>
      <c r="H5072" s="124"/>
      <c r="I5072" s="128" t="s">
        <v>11587</v>
      </c>
      <c r="J5072" s="124"/>
      <c r="K5072" s="124"/>
      <c r="L5072" s="124"/>
      <c r="M5072" s="124"/>
      <c r="N5072" s="197">
        <v>0</v>
      </c>
      <c r="O5072" s="197">
        <v>6570</v>
      </c>
      <c r="P5072" s="124" t="s">
        <v>1315</v>
      </c>
    </row>
    <row r="5073" spans="1:16" ht="76.5">
      <c r="A5073" s="266" t="s">
        <v>620</v>
      </c>
      <c r="B5073" s="124"/>
      <c r="C5073" s="125" t="s">
        <v>714</v>
      </c>
      <c r="D5073" s="195">
        <v>43200</v>
      </c>
      <c r="E5073" s="124" t="s">
        <v>9774</v>
      </c>
      <c r="F5073" s="124" t="s">
        <v>6</v>
      </c>
      <c r="G5073" s="124">
        <v>961587</v>
      </c>
      <c r="H5073" s="124"/>
      <c r="I5073" s="128" t="s">
        <v>11588</v>
      </c>
      <c r="J5073" s="124"/>
      <c r="K5073" s="124"/>
      <c r="L5073" s="124"/>
      <c r="M5073" s="124"/>
      <c r="N5073" s="197">
        <v>0</v>
      </c>
      <c r="O5073" s="197">
        <v>97000</v>
      </c>
      <c r="P5073" s="124" t="s">
        <v>1315</v>
      </c>
    </row>
    <row r="5074" spans="1:16" ht="76.5">
      <c r="A5074" s="266">
        <v>573</v>
      </c>
      <c r="B5074" s="124"/>
      <c r="C5074" s="125" t="s">
        <v>849</v>
      </c>
      <c r="D5074" s="195">
        <v>43200</v>
      </c>
      <c r="E5074" s="124" t="s">
        <v>9775</v>
      </c>
      <c r="F5074" s="124" t="s">
        <v>6</v>
      </c>
      <c r="G5074" s="124">
        <v>961605</v>
      </c>
      <c r="H5074" s="124"/>
      <c r="I5074" s="128" t="s">
        <v>11589</v>
      </c>
      <c r="J5074" s="124"/>
      <c r="K5074" s="124"/>
      <c r="L5074" s="124"/>
      <c r="M5074" s="124"/>
      <c r="N5074" s="197">
        <v>0</v>
      </c>
      <c r="O5074" s="197">
        <v>2516681.87</v>
      </c>
      <c r="P5074" s="124" t="s">
        <v>1315</v>
      </c>
    </row>
    <row r="5075" spans="1:16" ht="51">
      <c r="A5075" s="266" t="s">
        <v>619</v>
      </c>
      <c r="B5075" s="124"/>
      <c r="C5075" s="125" t="s">
        <v>713</v>
      </c>
      <c r="D5075" s="195">
        <v>43200</v>
      </c>
      <c r="E5075" s="124" t="s">
        <v>9776</v>
      </c>
      <c r="F5075" s="124" t="s">
        <v>6</v>
      </c>
      <c r="G5075" s="124">
        <v>961609</v>
      </c>
      <c r="H5075" s="124"/>
      <c r="I5075" s="128" t="s">
        <v>11590</v>
      </c>
      <c r="J5075" s="124"/>
      <c r="K5075" s="124"/>
      <c r="L5075" s="124"/>
      <c r="M5075" s="124"/>
      <c r="N5075" s="197">
        <v>0</v>
      </c>
      <c r="O5075" s="197">
        <v>540.9</v>
      </c>
      <c r="P5075" s="124" t="s">
        <v>1315</v>
      </c>
    </row>
    <row r="5076" spans="1:16" ht="51">
      <c r="A5076" s="266" t="s">
        <v>619</v>
      </c>
      <c r="B5076" s="124"/>
      <c r="C5076" s="125" t="s">
        <v>713</v>
      </c>
      <c r="D5076" s="195">
        <v>43200</v>
      </c>
      <c r="E5076" s="124" t="s">
        <v>9777</v>
      </c>
      <c r="F5076" s="124" t="s">
        <v>6</v>
      </c>
      <c r="G5076" s="124">
        <v>961610</v>
      </c>
      <c r="H5076" s="124"/>
      <c r="I5076" s="128" t="s">
        <v>11591</v>
      </c>
      <c r="J5076" s="124"/>
      <c r="K5076" s="124"/>
      <c r="L5076" s="124"/>
      <c r="M5076" s="124"/>
      <c r="N5076" s="197">
        <v>0</v>
      </c>
      <c r="O5076" s="197">
        <v>7672.85</v>
      </c>
      <c r="P5076" s="124" t="s">
        <v>1315</v>
      </c>
    </row>
    <row r="5077" spans="1:16" ht="63.75">
      <c r="A5077" s="266">
        <v>513</v>
      </c>
      <c r="B5077" s="124"/>
      <c r="C5077" s="125" t="s">
        <v>201</v>
      </c>
      <c r="D5077" s="195">
        <v>43200</v>
      </c>
      <c r="E5077" s="124" t="s">
        <v>9778</v>
      </c>
      <c r="F5077" s="124" t="s">
        <v>11</v>
      </c>
      <c r="G5077" s="124">
        <v>918317</v>
      </c>
      <c r="H5077" s="124"/>
      <c r="I5077" s="128" t="s">
        <v>11592</v>
      </c>
      <c r="J5077" s="124"/>
      <c r="K5077" s="124"/>
      <c r="L5077" s="124"/>
      <c r="M5077" s="124"/>
      <c r="N5077" s="197">
        <v>270</v>
      </c>
      <c r="O5077" s="197">
        <v>0</v>
      </c>
      <c r="P5077" s="124" t="s">
        <v>1315</v>
      </c>
    </row>
    <row r="5078" spans="1:16" ht="63.75">
      <c r="A5078" s="266">
        <v>573</v>
      </c>
      <c r="B5078" s="124"/>
      <c r="C5078" s="125" t="s">
        <v>849</v>
      </c>
      <c r="D5078" s="195">
        <v>43200</v>
      </c>
      <c r="E5078" s="124" t="s">
        <v>9779</v>
      </c>
      <c r="F5078" s="124" t="s">
        <v>11</v>
      </c>
      <c r="G5078" s="124">
        <v>918457</v>
      </c>
      <c r="H5078" s="124"/>
      <c r="I5078" s="128" t="s">
        <v>11593</v>
      </c>
      <c r="J5078" s="124"/>
      <c r="K5078" s="124"/>
      <c r="L5078" s="124"/>
      <c r="M5078" s="124"/>
      <c r="N5078" s="197">
        <v>50</v>
      </c>
      <c r="O5078" s="197">
        <v>0</v>
      </c>
      <c r="P5078" s="124" t="s">
        <v>1315</v>
      </c>
    </row>
    <row r="5079" spans="1:16" ht="25.5">
      <c r="A5079" s="266" t="s">
        <v>620</v>
      </c>
      <c r="B5079" s="124"/>
      <c r="C5079" s="125" t="s">
        <v>714</v>
      </c>
      <c r="D5079" s="195">
        <v>43200</v>
      </c>
      <c r="E5079" s="124" t="s">
        <v>9780</v>
      </c>
      <c r="F5079" s="124" t="s">
        <v>13</v>
      </c>
      <c r="G5079" s="124">
        <v>46722</v>
      </c>
      <c r="H5079" s="124"/>
      <c r="I5079" s="128" t="s">
        <v>8241</v>
      </c>
      <c r="J5079" s="124"/>
      <c r="K5079" s="124"/>
      <c r="L5079" s="124"/>
      <c r="M5079" s="124"/>
      <c r="N5079" s="197">
        <v>330.75</v>
      </c>
      <c r="O5079" s="197">
        <v>0</v>
      </c>
      <c r="P5079" s="124" t="s">
        <v>1315</v>
      </c>
    </row>
    <row r="5080" spans="1:16" ht="25.5">
      <c r="A5080" s="266" t="s">
        <v>620</v>
      </c>
      <c r="B5080" s="124"/>
      <c r="C5080" s="125" t="s">
        <v>714</v>
      </c>
      <c r="D5080" s="195">
        <v>43200</v>
      </c>
      <c r="E5080" s="124" t="s">
        <v>9781</v>
      </c>
      <c r="F5080" s="124" t="s">
        <v>13</v>
      </c>
      <c r="G5080" s="124">
        <v>46725</v>
      </c>
      <c r="H5080" s="124"/>
      <c r="I5080" s="128" t="s">
        <v>8241</v>
      </c>
      <c r="J5080" s="124"/>
      <c r="K5080" s="124"/>
      <c r="L5080" s="124"/>
      <c r="M5080" s="124"/>
      <c r="N5080" s="197">
        <v>9.92</v>
      </c>
      <c r="O5080" s="197">
        <v>0</v>
      </c>
      <c r="P5080" s="124" t="s">
        <v>1315</v>
      </c>
    </row>
    <row r="5081" spans="1:16" ht="25.5">
      <c r="A5081" s="266" t="s">
        <v>620</v>
      </c>
      <c r="B5081" s="124"/>
      <c r="C5081" s="125" t="s">
        <v>714</v>
      </c>
      <c r="D5081" s="195">
        <v>43200</v>
      </c>
      <c r="E5081" s="124" t="s">
        <v>9782</v>
      </c>
      <c r="F5081" s="124" t="s">
        <v>13</v>
      </c>
      <c r="G5081" s="124">
        <v>46728</v>
      </c>
      <c r="H5081" s="124"/>
      <c r="I5081" s="128" t="s">
        <v>8241</v>
      </c>
      <c r="J5081" s="124"/>
      <c r="K5081" s="124"/>
      <c r="L5081" s="124"/>
      <c r="M5081" s="124"/>
      <c r="N5081" s="197">
        <v>330.75</v>
      </c>
      <c r="O5081" s="197">
        <v>0</v>
      </c>
      <c r="P5081" s="124" t="s">
        <v>1315</v>
      </c>
    </row>
    <row r="5082" spans="1:16" ht="25.5">
      <c r="A5082" s="266" t="s">
        <v>620</v>
      </c>
      <c r="B5082" s="124"/>
      <c r="C5082" s="125" t="s">
        <v>714</v>
      </c>
      <c r="D5082" s="195">
        <v>43200</v>
      </c>
      <c r="E5082" s="124" t="s">
        <v>9783</v>
      </c>
      <c r="F5082" s="124" t="s">
        <v>13</v>
      </c>
      <c r="G5082" s="124">
        <v>46731</v>
      </c>
      <c r="H5082" s="124"/>
      <c r="I5082" s="128" t="s">
        <v>8241</v>
      </c>
      <c r="J5082" s="124"/>
      <c r="K5082" s="124"/>
      <c r="L5082" s="124"/>
      <c r="M5082" s="124"/>
      <c r="N5082" s="197">
        <v>9.92</v>
      </c>
      <c r="O5082" s="197">
        <v>0</v>
      </c>
      <c r="P5082" s="124" t="s">
        <v>1315</v>
      </c>
    </row>
    <row r="5083" spans="1:16" ht="25.5">
      <c r="A5083" s="266" t="s">
        <v>620</v>
      </c>
      <c r="B5083" s="124"/>
      <c r="C5083" s="125" t="s">
        <v>714</v>
      </c>
      <c r="D5083" s="195">
        <v>43200</v>
      </c>
      <c r="E5083" s="124" t="s">
        <v>9784</v>
      </c>
      <c r="F5083" s="124" t="s">
        <v>13</v>
      </c>
      <c r="G5083" s="124">
        <v>46732</v>
      </c>
      <c r="H5083" s="124"/>
      <c r="I5083" s="128" t="s">
        <v>8244</v>
      </c>
      <c r="J5083" s="124"/>
      <c r="K5083" s="124"/>
      <c r="L5083" s="124"/>
      <c r="M5083" s="124"/>
      <c r="N5083" s="197">
        <v>50</v>
      </c>
      <c r="O5083" s="197">
        <v>0</v>
      </c>
      <c r="P5083" s="124" t="s">
        <v>1315</v>
      </c>
    </row>
    <row r="5084" spans="1:16" ht="89.25">
      <c r="A5084" s="266">
        <v>10</v>
      </c>
      <c r="B5084" s="124"/>
      <c r="C5084" s="125" t="s">
        <v>690</v>
      </c>
      <c r="D5084" s="195">
        <v>43200</v>
      </c>
      <c r="E5084" s="124" t="s">
        <v>9785</v>
      </c>
      <c r="F5084" s="124" t="s">
        <v>15</v>
      </c>
      <c r="G5084" s="124">
        <v>4710</v>
      </c>
      <c r="H5084" s="124"/>
      <c r="I5084" s="128" t="s">
        <v>11594</v>
      </c>
      <c r="J5084" s="124"/>
      <c r="K5084" s="124"/>
      <c r="L5084" s="124"/>
      <c r="M5084" s="124"/>
      <c r="N5084" s="197">
        <v>23327.48</v>
      </c>
      <c r="O5084" s="197">
        <v>0</v>
      </c>
      <c r="P5084" s="124" t="s">
        <v>1315</v>
      </c>
    </row>
    <row r="5085" spans="1:16" ht="89.25">
      <c r="A5085" s="266">
        <v>20</v>
      </c>
      <c r="B5085" s="124"/>
      <c r="C5085" s="125" t="s">
        <v>693</v>
      </c>
      <c r="D5085" s="195">
        <v>43200</v>
      </c>
      <c r="E5085" s="124" t="s">
        <v>9786</v>
      </c>
      <c r="F5085" s="124" t="s">
        <v>1257</v>
      </c>
      <c r="G5085" s="124">
        <v>4708</v>
      </c>
      <c r="H5085" s="124"/>
      <c r="I5085" s="128" t="s">
        <v>11595</v>
      </c>
      <c r="J5085" s="124"/>
      <c r="K5085" s="124"/>
      <c r="L5085" s="124"/>
      <c r="M5085" s="124"/>
      <c r="N5085" s="197">
        <v>14222.36</v>
      </c>
      <c r="O5085" s="197">
        <v>0</v>
      </c>
      <c r="P5085" s="124" t="s">
        <v>1315</v>
      </c>
    </row>
    <row r="5086" spans="1:16" ht="89.25">
      <c r="A5086" s="266">
        <v>20</v>
      </c>
      <c r="B5086" s="124"/>
      <c r="C5086" s="125" t="s">
        <v>693</v>
      </c>
      <c r="D5086" s="195">
        <v>43200</v>
      </c>
      <c r="E5086" s="124" t="s">
        <v>9787</v>
      </c>
      <c r="F5086" s="124" t="s">
        <v>15</v>
      </c>
      <c r="G5086" s="124">
        <v>4708</v>
      </c>
      <c r="H5086" s="124"/>
      <c r="I5086" s="128" t="s">
        <v>11596</v>
      </c>
      <c r="J5086" s="124"/>
      <c r="K5086" s="124"/>
      <c r="L5086" s="124"/>
      <c r="M5086" s="124"/>
      <c r="N5086" s="197">
        <v>1139.3</v>
      </c>
      <c r="O5086" s="197">
        <v>0</v>
      </c>
      <c r="P5086" s="124" t="s">
        <v>1315</v>
      </c>
    </row>
    <row r="5087" spans="1:16" ht="63.75">
      <c r="A5087" s="266">
        <v>10</v>
      </c>
      <c r="B5087" s="124"/>
      <c r="C5087" s="125" t="s">
        <v>690</v>
      </c>
      <c r="D5087" s="195">
        <v>43200</v>
      </c>
      <c r="E5087" s="124" t="s">
        <v>9788</v>
      </c>
      <c r="F5087" s="124" t="s">
        <v>15</v>
      </c>
      <c r="G5087" s="124">
        <v>707712</v>
      </c>
      <c r="H5087" s="124"/>
      <c r="I5087" s="128" t="s">
        <v>11597</v>
      </c>
      <c r="J5087" s="124"/>
      <c r="K5087" s="124"/>
      <c r="L5087" s="124"/>
      <c r="M5087" s="124"/>
      <c r="N5087" s="197">
        <v>50</v>
      </c>
      <c r="O5087" s="197">
        <v>0</v>
      </c>
      <c r="P5087" s="124" t="s">
        <v>1315</v>
      </c>
    </row>
    <row r="5088" spans="1:16" ht="63.75">
      <c r="A5088" s="266">
        <v>10</v>
      </c>
      <c r="B5088" s="124"/>
      <c r="C5088" s="125" t="s">
        <v>690</v>
      </c>
      <c r="D5088" s="195">
        <v>43200</v>
      </c>
      <c r="E5088" s="124" t="s">
        <v>9789</v>
      </c>
      <c r="F5088" s="124" t="s">
        <v>15</v>
      </c>
      <c r="G5088" s="124">
        <v>707714</v>
      </c>
      <c r="H5088" s="124"/>
      <c r="I5088" s="128" t="s">
        <v>11598</v>
      </c>
      <c r="J5088" s="124"/>
      <c r="K5088" s="124"/>
      <c r="L5088" s="124"/>
      <c r="M5088" s="124"/>
      <c r="N5088" s="197">
        <v>50</v>
      </c>
      <c r="O5088" s="197">
        <v>0</v>
      </c>
      <c r="P5088" s="124" t="s">
        <v>1315</v>
      </c>
    </row>
    <row r="5089" spans="1:16" ht="114.75">
      <c r="A5089" s="266">
        <v>117</v>
      </c>
      <c r="B5089" s="124"/>
      <c r="C5089" s="125" t="s">
        <v>722</v>
      </c>
      <c r="D5089" s="195">
        <v>43200</v>
      </c>
      <c r="E5089" s="124" t="s">
        <v>9790</v>
      </c>
      <c r="F5089" s="124" t="s">
        <v>1257</v>
      </c>
      <c r="G5089" s="124">
        <v>4682</v>
      </c>
      <c r="H5089" s="124"/>
      <c r="I5089" s="128" t="s">
        <v>11599</v>
      </c>
      <c r="J5089" s="124"/>
      <c r="K5089" s="124"/>
      <c r="L5089" s="124"/>
      <c r="M5089" s="124"/>
      <c r="N5089" s="197">
        <v>8221.2999999999993</v>
      </c>
      <c r="O5089" s="197">
        <v>0</v>
      </c>
      <c r="P5089" s="124" t="s">
        <v>1315</v>
      </c>
    </row>
    <row r="5090" spans="1:16" ht="102">
      <c r="A5090" s="266">
        <v>117</v>
      </c>
      <c r="B5090" s="124"/>
      <c r="C5090" s="125" t="s">
        <v>722</v>
      </c>
      <c r="D5090" s="195">
        <v>43200</v>
      </c>
      <c r="E5090" s="124" t="s">
        <v>9791</v>
      </c>
      <c r="F5090" s="124" t="s">
        <v>15</v>
      </c>
      <c r="G5090" s="124">
        <v>4682</v>
      </c>
      <c r="H5090" s="124"/>
      <c r="I5090" s="128" t="s">
        <v>11600</v>
      </c>
      <c r="J5090" s="124"/>
      <c r="K5090" s="124"/>
      <c r="L5090" s="124"/>
      <c r="M5090" s="124"/>
      <c r="N5090" s="197">
        <v>465.85</v>
      </c>
      <c r="O5090" s="197">
        <v>0</v>
      </c>
      <c r="P5090" s="124" t="s">
        <v>1315</v>
      </c>
    </row>
    <row r="5091" spans="1:16" ht="89.25">
      <c r="A5091" s="266">
        <v>340</v>
      </c>
      <c r="B5091" s="124"/>
      <c r="C5091" s="125" t="s">
        <v>814</v>
      </c>
      <c r="D5091" s="195">
        <v>43200</v>
      </c>
      <c r="E5091" s="124" t="s">
        <v>9792</v>
      </c>
      <c r="F5091" s="124" t="s">
        <v>15</v>
      </c>
      <c r="G5091" s="124">
        <v>4726</v>
      </c>
      <c r="H5091" s="124"/>
      <c r="I5091" s="128" t="s">
        <v>11601</v>
      </c>
      <c r="J5091" s="124"/>
      <c r="K5091" s="124"/>
      <c r="L5091" s="124"/>
      <c r="M5091" s="124"/>
      <c r="N5091" s="197">
        <v>296.27</v>
      </c>
      <c r="O5091" s="197">
        <v>0</v>
      </c>
      <c r="P5091" s="124" t="s">
        <v>1315</v>
      </c>
    </row>
    <row r="5092" spans="1:16" ht="89.25">
      <c r="A5092" s="266">
        <v>340</v>
      </c>
      <c r="B5092" s="124"/>
      <c r="C5092" s="125" t="s">
        <v>814</v>
      </c>
      <c r="D5092" s="195">
        <v>43200</v>
      </c>
      <c r="E5092" s="124" t="s">
        <v>9793</v>
      </c>
      <c r="F5092" s="124" t="s">
        <v>15</v>
      </c>
      <c r="G5092" s="124">
        <v>4727</v>
      </c>
      <c r="H5092" s="124"/>
      <c r="I5092" s="128" t="s">
        <v>11602</v>
      </c>
      <c r="J5092" s="124"/>
      <c r="K5092" s="124"/>
      <c r="L5092" s="124"/>
      <c r="M5092" s="124"/>
      <c r="N5092" s="197">
        <v>289.20999999999998</v>
      </c>
      <c r="O5092" s="197">
        <v>0</v>
      </c>
      <c r="P5092" s="124" t="s">
        <v>1315</v>
      </c>
    </row>
    <row r="5093" spans="1:16" ht="63.75">
      <c r="A5093" s="266">
        <v>10</v>
      </c>
      <c r="B5093" s="124"/>
      <c r="C5093" s="125" t="s">
        <v>690</v>
      </c>
      <c r="D5093" s="195">
        <v>43200</v>
      </c>
      <c r="E5093" s="124" t="s">
        <v>9794</v>
      </c>
      <c r="F5093" s="124" t="s">
        <v>15</v>
      </c>
      <c r="G5093" s="124">
        <v>708102</v>
      </c>
      <c r="H5093" s="124"/>
      <c r="I5093" s="128" t="s">
        <v>11603</v>
      </c>
      <c r="J5093" s="124"/>
      <c r="K5093" s="124"/>
      <c r="L5093" s="124"/>
      <c r="M5093" s="124"/>
      <c r="N5093" s="197">
        <v>50</v>
      </c>
      <c r="O5093" s="197">
        <v>0</v>
      </c>
      <c r="P5093" s="124" t="s">
        <v>1315</v>
      </c>
    </row>
    <row r="5094" spans="1:16" ht="76.5">
      <c r="A5094" s="266">
        <v>291</v>
      </c>
      <c r="B5094" s="124"/>
      <c r="C5094" s="125" t="s">
        <v>794</v>
      </c>
      <c r="D5094" s="195">
        <v>43200</v>
      </c>
      <c r="E5094" s="124" t="s">
        <v>9795</v>
      </c>
      <c r="F5094" s="124" t="s">
        <v>11</v>
      </c>
      <c r="G5094" s="124">
        <v>708217</v>
      </c>
      <c r="H5094" s="124"/>
      <c r="I5094" s="128" t="s">
        <v>11604</v>
      </c>
      <c r="J5094" s="124"/>
      <c r="K5094" s="124"/>
      <c r="L5094" s="124"/>
      <c r="M5094" s="124"/>
      <c r="N5094" s="197">
        <v>50</v>
      </c>
      <c r="O5094" s="197">
        <v>0</v>
      </c>
      <c r="P5094" s="124" t="s">
        <v>1315</v>
      </c>
    </row>
    <row r="5095" spans="1:16" ht="63.75">
      <c r="A5095" s="266">
        <v>10</v>
      </c>
      <c r="B5095" s="124"/>
      <c r="C5095" s="125" t="s">
        <v>690</v>
      </c>
      <c r="D5095" s="195">
        <v>43200</v>
      </c>
      <c r="E5095" s="124" t="s">
        <v>9796</v>
      </c>
      <c r="F5095" s="124" t="s">
        <v>15</v>
      </c>
      <c r="G5095" s="124">
        <v>708219</v>
      </c>
      <c r="H5095" s="124"/>
      <c r="I5095" s="128" t="s">
        <v>11605</v>
      </c>
      <c r="J5095" s="124"/>
      <c r="K5095" s="124"/>
      <c r="L5095" s="124"/>
      <c r="M5095" s="124"/>
      <c r="N5095" s="197">
        <v>50</v>
      </c>
      <c r="O5095" s="197">
        <v>0</v>
      </c>
      <c r="P5095" s="124" t="s">
        <v>1315</v>
      </c>
    </row>
    <row r="5096" spans="1:16" ht="63.75">
      <c r="A5096" s="266">
        <v>16</v>
      </c>
      <c r="B5096" s="124"/>
      <c r="C5096" s="125" t="s">
        <v>692</v>
      </c>
      <c r="D5096" s="195">
        <v>43200</v>
      </c>
      <c r="E5096" s="124" t="s">
        <v>9797</v>
      </c>
      <c r="F5096" s="124" t="s">
        <v>1257</v>
      </c>
      <c r="G5096" s="124">
        <v>4703</v>
      </c>
      <c r="H5096" s="124"/>
      <c r="I5096" s="128" t="s">
        <v>11606</v>
      </c>
      <c r="J5096" s="124"/>
      <c r="K5096" s="124"/>
      <c r="L5096" s="124"/>
      <c r="M5096" s="124"/>
      <c r="N5096" s="197">
        <v>1116.6099999999999</v>
      </c>
      <c r="O5096" s="197">
        <v>0</v>
      </c>
      <c r="P5096" s="124" t="s">
        <v>1315</v>
      </c>
    </row>
    <row r="5097" spans="1:16" ht="63.75">
      <c r="A5097" s="266">
        <v>16</v>
      </c>
      <c r="B5097" s="124"/>
      <c r="C5097" s="125" t="s">
        <v>692</v>
      </c>
      <c r="D5097" s="195">
        <v>43200</v>
      </c>
      <c r="E5097" s="124" t="s">
        <v>9798</v>
      </c>
      <c r="F5097" s="124" t="s">
        <v>15</v>
      </c>
      <c r="G5097" s="124">
        <v>4703</v>
      </c>
      <c r="H5097" s="124"/>
      <c r="I5097" s="128" t="s">
        <v>11607</v>
      </c>
      <c r="J5097" s="124"/>
      <c r="K5097" s="124"/>
      <c r="L5097" s="124"/>
      <c r="M5097" s="124"/>
      <c r="N5097" s="197">
        <v>295.31</v>
      </c>
      <c r="O5097" s="197">
        <v>0</v>
      </c>
      <c r="P5097" s="124" t="s">
        <v>1315</v>
      </c>
    </row>
    <row r="5098" spans="1:16" ht="63.75">
      <c r="A5098" s="266">
        <v>291</v>
      </c>
      <c r="B5098" s="124"/>
      <c r="C5098" s="125" t="s">
        <v>794</v>
      </c>
      <c r="D5098" s="195">
        <v>43200</v>
      </c>
      <c r="E5098" s="124" t="s">
        <v>9799</v>
      </c>
      <c r="F5098" s="124" t="s">
        <v>11</v>
      </c>
      <c r="G5098" s="124">
        <v>708225</v>
      </c>
      <c r="H5098" s="124"/>
      <c r="I5098" s="128" t="s">
        <v>11608</v>
      </c>
      <c r="J5098" s="124"/>
      <c r="K5098" s="124"/>
      <c r="L5098" s="124"/>
      <c r="M5098" s="124"/>
      <c r="N5098" s="197">
        <v>50</v>
      </c>
      <c r="O5098" s="197">
        <v>0</v>
      </c>
      <c r="P5098" s="124" t="s">
        <v>1315</v>
      </c>
    </row>
    <row r="5099" spans="1:16" ht="76.5">
      <c r="A5099" s="266">
        <v>25</v>
      </c>
      <c r="B5099" s="124"/>
      <c r="C5099" s="125" t="s">
        <v>694</v>
      </c>
      <c r="D5099" s="195">
        <v>43200</v>
      </c>
      <c r="E5099" s="124" t="s">
        <v>9800</v>
      </c>
      <c r="F5099" s="124" t="s">
        <v>1316</v>
      </c>
      <c r="G5099" s="124">
        <v>17234220</v>
      </c>
      <c r="H5099" s="124"/>
      <c r="I5099" s="128" t="s">
        <v>11609</v>
      </c>
      <c r="J5099" s="124"/>
      <c r="K5099" s="124"/>
      <c r="L5099" s="124"/>
      <c r="M5099" s="124"/>
      <c r="N5099" s="197">
        <v>64120.03</v>
      </c>
      <c r="O5099" s="197">
        <v>0</v>
      </c>
      <c r="P5099" s="124" t="s">
        <v>1315</v>
      </c>
    </row>
    <row r="5100" spans="1:16" ht="76.5">
      <c r="A5100" s="266">
        <v>25</v>
      </c>
      <c r="B5100" s="124"/>
      <c r="C5100" s="125" t="s">
        <v>694</v>
      </c>
      <c r="D5100" s="195">
        <v>43200</v>
      </c>
      <c r="E5100" s="124" t="s">
        <v>9801</v>
      </c>
      <c r="F5100" s="124" t="s">
        <v>1316</v>
      </c>
      <c r="G5100" s="124">
        <v>17234219</v>
      </c>
      <c r="H5100" s="124"/>
      <c r="I5100" s="128" t="s">
        <v>11610</v>
      </c>
      <c r="J5100" s="124"/>
      <c r="K5100" s="124"/>
      <c r="L5100" s="124"/>
      <c r="M5100" s="124"/>
      <c r="N5100" s="197">
        <v>858656.33</v>
      </c>
      <c r="O5100" s="197">
        <v>0</v>
      </c>
      <c r="P5100" s="124" t="s">
        <v>1315</v>
      </c>
    </row>
    <row r="5101" spans="1:16" ht="76.5">
      <c r="A5101" s="266">
        <v>25</v>
      </c>
      <c r="B5101" s="124"/>
      <c r="C5101" s="125" t="s">
        <v>694</v>
      </c>
      <c r="D5101" s="195">
        <v>43200</v>
      </c>
      <c r="E5101" s="124" t="s">
        <v>9802</v>
      </c>
      <c r="F5101" s="124" t="s">
        <v>1316</v>
      </c>
      <c r="G5101" s="124">
        <v>17234210</v>
      </c>
      <c r="H5101" s="124"/>
      <c r="I5101" s="128" t="s">
        <v>11611</v>
      </c>
      <c r="J5101" s="124"/>
      <c r="K5101" s="124"/>
      <c r="L5101" s="124"/>
      <c r="M5101" s="124"/>
      <c r="N5101" s="197">
        <v>396163.59</v>
      </c>
      <c r="O5101" s="197">
        <v>0</v>
      </c>
      <c r="P5101" s="124" t="s">
        <v>1315</v>
      </c>
    </row>
    <row r="5102" spans="1:16" ht="76.5">
      <c r="A5102" s="266">
        <v>25</v>
      </c>
      <c r="B5102" s="124"/>
      <c r="C5102" s="125" t="s">
        <v>694</v>
      </c>
      <c r="D5102" s="195">
        <v>43200</v>
      </c>
      <c r="E5102" s="124" t="s">
        <v>9803</v>
      </c>
      <c r="F5102" s="124" t="s">
        <v>1316</v>
      </c>
      <c r="G5102" s="124">
        <v>17234218</v>
      </c>
      <c r="H5102" s="124"/>
      <c r="I5102" s="128" t="s">
        <v>11612</v>
      </c>
      <c r="J5102" s="124"/>
      <c r="K5102" s="124"/>
      <c r="L5102" s="124"/>
      <c r="M5102" s="124"/>
      <c r="N5102" s="197">
        <v>407494.86</v>
      </c>
      <c r="O5102" s="197">
        <v>0</v>
      </c>
      <c r="P5102" s="124" t="s">
        <v>1315</v>
      </c>
    </row>
    <row r="5103" spans="1:16" ht="76.5">
      <c r="A5103" s="266">
        <v>25</v>
      </c>
      <c r="B5103" s="124"/>
      <c r="C5103" s="125" t="s">
        <v>694</v>
      </c>
      <c r="D5103" s="195">
        <v>43200</v>
      </c>
      <c r="E5103" s="124" t="s">
        <v>9804</v>
      </c>
      <c r="F5103" s="124" t="s">
        <v>1316</v>
      </c>
      <c r="G5103" s="124">
        <v>17234178</v>
      </c>
      <c r="H5103" s="124"/>
      <c r="I5103" s="128" t="s">
        <v>11613</v>
      </c>
      <c r="J5103" s="124"/>
      <c r="K5103" s="124"/>
      <c r="L5103" s="124"/>
      <c r="M5103" s="124"/>
      <c r="N5103" s="197">
        <v>1527314.55</v>
      </c>
      <c r="O5103" s="197">
        <v>0</v>
      </c>
      <c r="P5103" s="124" t="s">
        <v>1315</v>
      </c>
    </row>
    <row r="5104" spans="1:16" ht="76.5">
      <c r="A5104" s="266">
        <v>25</v>
      </c>
      <c r="B5104" s="124"/>
      <c r="C5104" s="125" t="s">
        <v>694</v>
      </c>
      <c r="D5104" s="195">
        <v>43200</v>
      </c>
      <c r="E5104" s="124" t="s">
        <v>9805</v>
      </c>
      <c r="F5104" s="124" t="s">
        <v>1316</v>
      </c>
      <c r="G5104" s="124">
        <v>17234177</v>
      </c>
      <c r="H5104" s="124"/>
      <c r="I5104" s="128" t="s">
        <v>11614</v>
      </c>
      <c r="J5104" s="124"/>
      <c r="K5104" s="124"/>
      <c r="L5104" s="124"/>
      <c r="M5104" s="124"/>
      <c r="N5104" s="197">
        <v>468290.44</v>
      </c>
      <c r="O5104" s="197">
        <v>0</v>
      </c>
      <c r="P5104" s="124" t="s">
        <v>1315</v>
      </c>
    </row>
    <row r="5105" spans="1:16" ht="76.5">
      <c r="A5105" s="266">
        <v>25</v>
      </c>
      <c r="B5105" s="124"/>
      <c r="C5105" s="125" t="s">
        <v>694</v>
      </c>
      <c r="D5105" s="195">
        <v>43200</v>
      </c>
      <c r="E5105" s="124" t="s">
        <v>9806</v>
      </c>
      <c r="F5105" s="124" t="s">
        <v>1316</v>
      </c>
      <c r="G5105" s="124">
        <v>17234174</v>
      </c>
      <c r="H5105" s="124"/>
      <c r="I5105" s="128" t="s">
        <v>11615</v>
      </c>
      <c r="J5105" s="124"/>
      <c r="K5105" s="124"/>
      <c r="L5105" s="124"/>
      <c r="M5105" s="124"/>
      <c r="N5105" s="197">
        <v>1511438.59</v>
      </c>
      <c r="O5105" s="197">
        <v>0</v>
      </c>
      <c r="P5105" s="124" t="s">
        <v>1315</v>
      </c>
    </row>
    <row r="5106" spans="1:16" ht="76.5">
      <c r="A5106" s="266">
        <v>25</v>
      </c>
      <c r="B5106" s="124"/>
      <c r="C5106" s="125" t="s">
        <v>694</v>
      </c>
      <c r="D5106" s="195">
        <v>43200</v>
      </c>
      <c r="E5106" s="124" t="s">
        <v>9807</v>
      </c>
      <c r="F5106" s="124" t="s">
        <v>1316</v>
      </c>
      <c r="G5106" s="124">
        <v>17234176</v>
      </c>
      <c r="H5106" s="124"/>
      <c r="I5106" s="128" t="s">
        <v>11616</v>
      </c>
      <c r="J5106" s="124"/>
      <c r="K5106" s="124"/>
      <c r="L5106" s="124"/>
      <c r="M5106" s="124"/>
      <c r="N5106" s="197">
        <v>1511438.59</v>
      </c>
      <c r="O5106" s="197">
        <v>0</v>
      </c>
      <c r="P5106" s="124" t="s">
        <v>1315</v>
      </c>
    </row>
    <row r="5107" spans="1:16" ht="76.5">
      <c r="A5107" s="266">
        <v>25</v>
      </c>
      <c r="B5107" s="124"/>
      <c r="C5107" s="125" t="s">
        <v>694</v>
      </c>
      <c r="D5107" s="195">
        <v>43200</v>
      </c>
      <c r="E5107" s="124" t="s">
        <v>9808</v>
      </c>
      <c r="F5107" s="124" t="s">
        <v>1316</v>
      </c>
      <c r="G5107" s="124">
        <v>17234173</v>
      </c>
      <c r="H5107" s="124"/>
      <c r="I5107" s="128" t="s">
        <v>11617</v>
      </c>
      <c r="J5107" s="124"/>
      <c r="K5107" s="124"/>
      <c r="L5107" s="124"/>
      <c r="M5107" s="124"/>
      <c r="N5107" s="197">
        <v>705527.98</v>
      </c>
      <c r="O5107" s="197">
        <v>0</v>
      </c>
      <c r="P5107" s="124" t="s">
        <v>1315</v>
      </c>
    </row>
    <row r="5108" spans="1:16" ht="76.5">
      <c r="A5108" s="266">
        <v>25</v>
      </c>
      <c r="B5108" s="124"/>
      <c r="C5108" s="125" t="s">
        <v>694</v>
      </c>
      <c r="D5108" s="195">
        <v>43200</v>
      </c>
      <c r="E5108" s="124" t="s">
        <v>9809</v>
      </c>
      <c r="F5108" s="124" t="s">
        <v>1316</v>
      </c>
      <c r="G5108" s="124">
        <v>17234172</v>
      </c>
      <c r="H5108" s="124"/>
      <c r="I5108" s="128" t="s">
        <v>11618</v>
      </c>
      <c r="J5108" s="124"/>
      <c r="K5108" s="124"/>
      <c r="L5108" s="124"/>
      <c r="M5108" s="124"/>
      <c r="N5108" s="197">
        <v>609868.11</v>
      </c>
      <c r="O5108" s="197">
        <v>0</v>
      </c>
      <c r="P5108" s="124" t="s">
        <v>1315</v>
      </c>
    </row>
    <row r="5109" spans="1:16" ht="76.5">
      <c r="A5109" s="266">
        <v>25</v>
      </c>
      <c r="B5109" s="124"/>
      <c r="C5109" s="125" t="s">
        <v>694</v>
      </c>
      <c r="D5109" s="195">
        <v>43200</v>
      </c>
      <c r="E5109" s="124" t="s">
        <v>9810</v>
      </c>
      <c r="F5109" s="124" t="s">
        <v>1316</v>
      </c>
      <c r="G5109" s="124">
        <v>17234166</v>
      </c>
      <c r="H5109" s="124"/>
      <c r="I5109" s="128" t="s">
        <v>11619</v>
      </c>
      <c r="J5109" s="124"/>
      <c r="K5109" s="124"/>
      <c r="L5109" s="124"/>
      <c r="M5109" s="124"/>
      <c r="N5109" s="197">
        <v>1164520.3799999999</v>
      </c>
      <c r="O5109" s="197">
        <v>0</v>
      </c>
      <c r="P5109" s="124" t="s">
        <v>1315</v>
      </c>
    </row>
    <row r="5110" spans="1:16" ht="76.5">
      <c r="A5110" s="266">
        <v>25</v>
      </c>
      <c r="B5110" s="124"/>
      <c r="C5110" s="125" t="s">
        <v>694</v>
      </c>
      <c r="D5110" s="195">
        <v>43200</v>
      </c>
      <c r="E5110" s="124" t="s">
        <v>9811</v>
      </c>
      <c r="F5110" s="124" t="s">
        <v>1316</v>
      </c>
      <c r="G5110" s="124">
        <v>17234167</v>
      </c>
      <c r="H5110" s="124"/>
      <c r="I5110" s="128" t="s">
        <v>11620</v>
      </c>
      <c r="J5110" s="124"/>
      <c r="K5110" s="124"/>
      <c r="L5110" s="124"/>
      <c r="M5110" s="124"/>
      <c r="N5110" s="197">
        <v>1130682.27</v>
      </c>
      <c r="O5110" s="197">
        <v>0</v>
      </c>
      <c r="P5110" s="124" t="s">
        <v>1315</v>
      </c>
    </row>
    <row r="5111" spans="1:16" ht="76.5">
      <c r="A5111" s="266">
        <v>25</v>
      </c>
      <c r="B5111" s="124"/>
      <c r="C5111" s="125" t="s">
        <v>694</v>
      </c>
      <c r="D5111" s="195">
        <v>43200</v>
      </c>
      <c r="E5111" s="124" t="s">
        <v>9812</v>
      </c>
      <c r="F5111" s="124" t="s">
        <v>1316</v>
      </c>
      <c r="G5111" s="124">
        <v>17234168</v>
      </c>
      <c r="H5111" s="124"/>
      <c r="I5111" s="128" t="s">
        <v>11621</v>
      </c>
      <c r="J5111" s="124"/>
      <c r="K5111" s="124"/>
      <c r="L5111" s="124"/>
      <c r="M5111" s="124"/>
      <c r="N5111" s="197">
        <v>1130682.27</v>
      </c>
      <c r="O5111" s="197">
        <v>0</v>
      </c>
      <c r="P5111" s="124" t="s">
        <v>1315</v>
      </c>
    </row>
    <row r="5112" spans="1:16" ht="76.5">
      <c r="A5112" s="266">
        <v>25</v>
      </c>
      <c r="B5112" s="124"/>
      <c r="C5112" s="125" t="s">
        <v>694</v>
      </c>
      <c r="D5112" s="195">
        <v>43200</v>
      </c>
      <c r="E5112" s="124" t="s">
        <v>9813</v>
      </c>
      <c r="F5112" s="124" t="s">
        <v>1316</v>
      </c>
      <c r="G5112" s="124">
        <v>17234169</v>
      </c>
      <c r="H5112" s="124"/>
      <c r="I5112" s="128" t="s">
        <v>11622</v>
      </c>
      <c r="J5112" s="124"/>
      <c r="K5112" s="124"/>
      <c r="L5112" s="124"/>
      <c r="M5112" s="124"/>
      <c r="N5112" s="197">
        <v>365141.8</v>
      </c>
      <c r="O5112" s="197">
        <v>0</v>
      </c>
      <c r="P5112" s="124" t="s">
        <v>1315</v>
      </c>
    </row>
    <row r="5113" spans="1:16" ht="76.5">
      <c r="A5113" s="266">
        <v>25</v>
      </c>
      <c r="B5113" s="124"/>
      <c r="C5113" s="125" t="s">
        <v>694</v>
      </c>
      <c r="D5113" s="195">
        <v>43200</v>
      </c>
      <c r="E5113" s="124" t="s">
        <v>9814</v>
      </c>
      <c r="F5113" s="124" t="s">
        <v>1316</v>
      </c>
      <c r="G5113" s="124">
        <v>17234170</v>
      </c>
      <c r="H5113" s="124"/>
      <c r="I5113" s="128" t="s">
        <v>11623</v>
      </c>
      <c r="J5113" s="124"/>
      <c r="K5113" s="124"/>
      <c r="L5113" s="124"/>
      <c r="M5113" s="124"/>
      <c r="N5113" s="197">
        <v>484370.3</v>
      </c>
      <c r="O5113" s="197">
        <v>0</v>
      </c>
      <c r="P5113" s="124" t="s">
        <v>1315</v>
      </c>
    </row>
    <row r="5114" spans="1:16" ht="63.75">
      <c r="A5114" s="266">
        <v>10</v>
      </c>
      <c r="B5114" s="124"/>
      <c r="C5114" s="125" t="s">
        <v>690</v>
      </c>
      <c r="D5114" s="195">
        <v>43201</v>
      </c>
      <c r="E5114" s="124" t="s">
        <v>9815</v>
      </c>
      <c r="F5114" s="124" t="s">
        <v>6</v>
      </c>
      <c r="G5114" s="124">
        <v>708856</v>
      </c>
      <c r="H5114" s="124"/>
      <c r="I5114" s="128" t="s">
        <v>11624</v>
      </c>
      <c r="J5114" s="124"/>
      <c r="K5114" s="124"/>
      <c r="L5114" s="124"/>
      <c r="M5114" s="124"/>
      <c r="N5114" s="197">
        <v>0</v>
      </c>
      <c r="O5114" s="197">
        <v>18556.3</v>
      </c>
      <c r="P5114" s="124" t="s">
        <v>1315</v>
      </c>
    </row>
    <row r="5115" spans="1:16" ht="63.75">
      <c r="A5115" s="266">
        <v>10</v>
      </c>
      <c r="B5115" s="124"/>
      <c r="C5115" s="125" t="s">
        <v>690</v>
      </c>
      <c r="D5115" s="195">
        <v>43201</v>
      </c>
      <c r="E5115" s="124" t="s">
        <v>9816</v>
      </c>
      <c r="F5115" s="124" t="s">
        <v>6</v>
      </c>
      <c r="G5115" s="124">
        <v>708858</v>
      </c>
      <c r="H5115" s="124"/>
      <c r="I5115" s="128" t="s">
        <v>11625</v>
      </c>
      <c r="J5115" s="124"/>
      <c r="K5115" s="124"/>
      <c r="L5115" s="124"/>
      <c r="M5115" s="124"/>
      <c r="N5115" s="197">
        <v>0</v>
      </c>
      <c r="O5115" s="197">
        <v>55487.8</v>
      </c>
      <c r="P5115" s="124" t="s">
        <v>1315</v>
      </c>
    </row>
    <row r="5116" spans="1:16" ht="76.5">
      <c r="A5116" s="266">
        <v>10</v>
      </c>
      <c r="B5116" s="124"/>
      <c r="C5116" s="125" t="s">
        <v>690</v>
      </c>
      <c r="D5116" s="195">
        <v>43201</v>
      </c>
      <c r="E5116" s="124" t="s">
        <v>9817</v>
      </c>
      <c r="F5116" s="124" t="s">
        <v>6</v>
      </c>
      <c r="G5116" s="124">
        <v>708860</v>
      </c>
      <c r="H5116" s="124"/>
      <c r="I5116" s="128" t="s">
        <v>11626</v>
      </c>
      <c r="J5116" s="124"/>
      <c r="K5116" s="124"/>
      <c r="L5116" s="124"/>
      <c r="M5116" s="124"/>
      <c r="N5116" s="197">
        <v>0</v>
      </c>
      <c r="O5116" s="197">
        <v>25930.799999999999</v>
      </c>
      <c r="P5116" s="124" t="s">
        <v>1315</v>
      </c>
    </row>
    <row r="5117" spans="1:16" ht="63.75">
      <c r="A5117" s="266">
        <v>10</v>
      </c>
      <c r="B5117" s="124"/>
      <c r="C5117" s="125" t="s">
        <v>690</v>
      </c>
      <c r="D5117" s="195">
        <v>43201</v>
      </c>
      <c r="E5117" s="124" t="s">
        <v>9818</v>
      </c>
      <c r="F5117" s="124" t="s">
        <v>6</v>
      </c>
      <c r="G5117" s="124">
        <v>709428</v>
      </c>
      <c r="H5117" s="124"/>
      <c r="I5117" s="128" t="s">
        <v>11627</v>
      </c>
      <c r="J5117" s="124"/>
      <c r="K5117" s="124"/>
      <c r="L5117" s="124"/>
      <c r="M5117" s="124"/>
      <c r="N5117" s="197">
        <v>0</v>
      </c>
      <c r="O5117" s="197">
        <v>9917.36</v>
      </c>
      <c r="P5117" s="124" t="s">
        <v>1315</v>
      </c>
    </row>
    <row r="5118" spans="1:16" ht="63.75">
      <c r="A5118" s="266">
        <v>10</v>
      </c>
      <c r="B5118" s="124"/>
      <c r="C5118" s="125" t="s">
        <v>690</v>
      </c>
      <c r="D5118" s="195">
        <v>43201</v>
      </c>
      <c r="E5118" s="124" t="s">
        <v>9819</v>
      </c>
      <c r="F5118" s="124" t="s">
        <v>6</v>
      </c>
      <c r="G5118" s="124">
        <v>709557</v>
      </c>
      <c r="H5118" s="124"/>
      <c r="I5118" s="128" t="s">
        <v>11628</v>
      </c>
      <c r="J5118" s="124"/>
      <c r="K5118" s="124"/>
      <c r="L5118" s="124"/>
      <c r="M5118" s="124"/>
      <c r="N5118" s="197">
        <v>0</v>
      </c>
      <c r="O5118" s="197">
        <v>448035.45</v>
      </c>
      <c r="P5118" s="124" t="s">
        <v>1315</v>
      </c>
    </row>
    <row r="5119" spans="1:16" ht="51">
      <c r="A5119" s="266">
        <v>342</v>
      </c>
      <c r="B5119" s="124"/>
      <c r="C5119" s="125" t="s">
        <v>816</v>
      </c>
      <c r="D5119" s="195">
        <v>43201</v>
      </c>
      <c r="E5119" s="124" t="s">
        <v>9820</v>
      </c>
      <c r="F5119" s="124" t="s">
        <v>6</v>
      </c>
      <c r="G5119" s="124">
        <v>961916</v>
      </c>
      <c r="H5119" s="124"/>
      <c r="I5119" s="128" t="s">
        <v>1393</v>
      </c>
      <c r="J5119" s="124"/>
      <c r="K5119" s="124"/>
      <c r="L5119" s="124"/>
      <c r="M5119" s="124"/>
      <c r="N5119" s="197">
        <v>0</v>
      </c>
      <c r="O5119" s="197">
        <v>4042837.62</v>
      </c>
      <c r="P5119" s="124" t="s">
        <v>1315</v>
      </c>
    </row>
    <row r="5120" spans="1:16" ht="51">
      <c r="A5120" s="266" t="s">
        <v>619</v>
      </c>
      <c r="B5120" s="124"/>
      <c r="C5120" s="125" t="s">
        <v>713</v>
      </c>
      <c r="D5120" s="195">
        <v>43201</v>
      </c>
      <c r="E5120" s="124" t="s">
        <v>9821</v>
      </c>
      <c r="F5120" s="124" t="s">
        <v>6</v>
      </c>
      <c r="G5120" s="124">
        <v>962033</v>
      </c>
      <c r="H5120" s="124"/>
      <c r="I5120" s="128" t="s">
        <v>11629</v>
      </c>
      <c r="J5120" s="124"/>
      <c r="K5120" s="124"/>
      <c r="L5120" s="124"/>
      <c r="M5120" s="124"/>
      <c r="N5120" s="197">
        <v>0</v>
      </c>
      <c r="O5120" s="197">
        <v>10282.65</v>
      </c>
      <c r="P5120" s="124" t="s">
        <v>1315</v>
      </c>
    </row>
    <row r="5121" spans="1:16" ht="51">
      <c r="A5121" s="266" t="s">
        <v>619</v>
      </c>
      <c r="B5121" s="124"/>
      <c r="C5121" s="125" t="s">
        <v>713</v>
      </c>
      <c r="D5121" s="195">
        <v>43201</v>
      </c>
      <c r="E5121" s="124" t="s">
        <v>9822</v>
      </c>
      <c r="F5121" s="124" t="s">
        <v>6</v>
      </c>
      <c r="G5121" s="124">
        <v>962034</v>
      </c>
      <c r="H5121" s="124"/>
      <c r="I5121" s="128" t="s">
        <v>11630</v>
      </c>
      <c r="J5121" s="124"/>
      <c r="K5121" s="124"/>
      <c r="L5121" s="124"/>
      <c r="M5121" s="124"/>
      <c r="N5121" s="197">
        <v>0</v>
      </c>
      <c r="O5121" s="197">
        <v>406.7</v>
      </c>
      <c r="P5121" s="124" t="s">
        <v>1315</v>
      </c>
    </row>
    <row r="5122" spans="1:16" ht="76.5">
      <c r="A5122" s="266">
        <v>25</v>
      </c>
      <c r="B5122" s="124"/>
      <c r="C5122" s="125" t="s">
        <v>694</v>
      </c>
      <c r="D5122" s="195">
        <v>43201</v>
      </c>
      <c r="E5122" s="124" t="s">
        <v>9823</v>
      </c>
      <c r="F5122" s="124" t="s">
        <v>1316</v>
      </c>
      <c r="G5122" s="124">
        <v>17266505</v>
      </c>
      <c r="H5122" s="124"/>
      <c r="I5122" s="128" t="s">
        <v>11631</v>
      </c>
      <c r="J5122" s="124"/>
      <c r="K5122" s="124"/>
      <c r="L5122" s="124"/>
      <c r="M5122" s="124"/>
      <c r="N5122" s="197">
        <v>1949628.26</v>
      </c>
      <c r="O5122" s="197">
        <v>0</v>
      </c>
      <c r="P5122" s="124" t="s">
        <v>1315</v>
      </c>
    </row>
    <row r="5123" spans="1:16" ht="76.5">
      <c r="A5123" s="266">
        <v>25</v>
      </c>
      <c r="B5123" s="124"/>
      <c r="C5123" s="125" t="s">
        <v>694</v>
      </c>
      <c r="D5123" s="195">
        <v>43201</v>
      </c>
      <c r="E5123" s="124" t="s">
        <v>9824</v>
      </c>
      <c r="F5123" s="124" t="s">
        <v>1316</v>
      </c>
      <c r="G5123" s="124">
        <v>17266504</v>
      </c>
      <c r="H5123" s="124"/>
      <c r="I5123" s="128" t="s">
        <v>11632</v>
      </c>
      <c r="J5123" s="124"/>
      <c r="K5123" s="124"/>
      <c r="L5123" s="124"/>
      <c r="M5123" s="124"/>
      <c r="N5123" s="197">
        <v>1457223.11</v>
      </c>
      <c r="O5123" s="197">
        <v>0</v>
      </c>
      <c r="P5123" s="124" t="s">
        <v>1315</v>
      </c>
    </row>
    <row r="5124" spans="1:16" ht="76.5">
      <c r="A5124" s="266">
        <v>25</v>
      </c>
      <c r="B5124" s="124"/>
      <c r="C5124" s="125" t="s">
        <v>694</v>
      </c>
      <c r="D5124" s="195">
        <v>43201</v>
      </c>
      <c r="E5124" s="124" t="s">
        <v>9825</v>
      </c>
      <c r="F5124" s="124" t="s">
        <v>1316</v>
      </c>
      <c r="G5124" s="124">
        <v>17266503</v>
      </c>
      <c r="H5124" s="124"/>
      <c r="I5124" s="128" t="s">
        <v>11633</v>
      </c>
      <c r="J5124" s="124"/>
      <c r="K5124" s="124"/>
      <c r="L5124" s="124"/>
      <c r="M5124" s="124"/>
      <c r="N5124" s="197">
        <v>3961071.27</v>
      </c>
      <c r="O5124" s="197">
        <v>0</v>
      </c>
      <c r="P5124" s="124" t="s">
        <v>1315</v>
      </c>
    </row>
    <row r="5125" spans="1:16" ht="76.5">
      <c r="A5125" s="266">
        <v>25</v>
      </c>
      <c r="B5125" s="124"/>
      <c r="C5125" s="125" t="s">
        <v>694</v>
      </c>
      <c r="D5125" s="195">
        <v>43201</v>
      </c>
      <c r="E5125" s="124" t="s">
        <v>9826</v>
      </c>
      <c r="F5125" s="124" t="s">
        <v>1316</v>
      </c>
      <c r="G5125" s="124">
        <v>17264227</v>
      </c>
      <c r="H5125" s="124"/>
      <c r="I5125" s="128" t="s">
        <v>11634</v>
      </c>
      <c r="J5125" s="124"/>
      <c r="K5125" s="124"/>
      <c r="L5125" s="124"/>
      <c r="M5125" s="124"/>
      <c r="N5125" s="197">
        <v>120056.1</v>
      </c>
      <c r="O5125" s="197">
        <v>0</v>
      </c>
      <c r="P5125" s="124" t="s">
        <v>1315</v>
      </c>
    </row>
    <row r="5126" spans="1:16" ht="76.5">
      <c r="A5126" s="266">
        <v>25</v>
      </c>
      <c r="B5126" s="124"/>
      <c r="C5126" s="125" t="s">
        <v>694</v>
      </c>
      <c r="D5126" s="195">
        <v>43201</v>
      </c>
      <c r="E5126" s="124" t="s">
        <v>9827</v>
      </c>
      <c r="F5126" s="124" t="s">
        <v>1316</v>
      </c>
      <c r="G5126" s="124">
        <v>17264230</v>
      </c>
      <c r="H5126" s="124"/>
      <c r="I5126" s="128" t="s">
        <v>7530</v>
      </c>
      <c r="J5126" s="124"/>
      <c r="K5126" s="124"/>
      <c r="L5126" s="124"/>
      <c r="M5126" s="124"/>
      <c r="N5126" s="197">
        <v>243214.82</v>
      </c>
      <c r="O5126" s="197">
        <v>0</v>
      </c>
      <c r="P5126" s="124" t="s">
        <v>1315</v>
      </c>
    </row>
    <row r="5127" spans="1:16" ht="76.5">
      <c r="A5127" s="266">
        <v>25</v>
      </c>
      <c r="B5127" s="124"/>
      <c r="C5127" s="125" t="s">
        <v>694</v>
      </c>
      <c r="D5127" s="195">
        <v>43201</v>
      </c>
      <c r="E5127" s="124" t="s">
        <v>9828</v>
      </c>
      <c r="F5127" s="124" t="s">
        <v>1316</v>
      </c>
      <c r="G5127" s="124">
        <v>17264231</v>
      </c>
      <c r="H5127" s="124"/>
      <c r="I5127" s="128" t="s">
        <v>11635</v>
      </c>
      <c r="J5127" s="124"/>
      <c r="K5127" s="124"/>
      <c r="L5127" s="124"/>
      <c r="M5127" s="124"/>
      <c r="N5127" s="197">
        <v>274219.55</v>
      </c>
      <c r="O5127" s="197">
        <v>0</v>
      </c>
      <c r="P5127" s="124" t="s">
        <v>1315</v>
      </c>
    </row>
    <row r="5128" spans="1:16" ht="76.5">
      <c r="A5128" s="266">
        <v>25</v>
      </c>
      <c r="B5128" s="124"/>
      <c r="C5128" s="125" t="s">
        <v>694</v>
      </c>
      <c r="D5128" s="195">
        <v>43201</v>
      </c>
      <c r="E5128" s="124" t="s">
        <v>9829</v>
      </c>
      <c r="F5128" s="124" t="s">
        <v>1316</v>
      </c>
      <c r="G5128" s="124">
        <v>17264234</v>
      </c>
      <c r="H5128" s="124"/>
      <c r="I5128" s="128" t="s">
        <v>11636</v>
      </c>
      <c r="J5128" s="124"/>
      <c r="K5128" s="124"/>
      <c r="L5128" s="124"/>
      <c r="M5128" s="124"/>
      <c r="N5128" s="197">
        <v>373781.23</v>
      </c>
      <c r="O5128" s="197">
        <v>0</v>
      </c>
      <c r="P5128" s="124" t="s">
        <v>1315</v>
      </c>
    </row>
    <row r="5129" spans="1:16" ht="76.5">
      <c r="A5129" s="266">
        <v>25</v>
      </c>
      <c r="B5129" s="124"/>
      <c r="C5129" s="125" t="s">
        <v>694</v>
      </c>
      <c r="D5129" s="195">
        <v>43201</v>
      </c>
      <c r="E5129" s="124" t="s">
        <v>9830</v>
      </c>
      <c r="F5129" s="124" t="s">
        <v>1316</v>
      </c>
      <c r="G5129" s="124">
        <v>17265146</v>
      </c>
      <c r="H5129" s="124"/>
      <c r="I5129" s="128" t="s">
        <v>11637</v>
      </c>
      <c r="J5129" s="124"/>
      <c r="K5129" s="124"/>
      <c r="L5129" s="124"/>
      <c r="M5129" s="124"/>
      <c r="N5129" s="197">
        <v>1342978.04</v>
      </c>
      <c r="O5129" s="197">
        <v>0</v>
      </c>
      <c r="P5129" s="124" t="s">
        <v>1315</v>
      </c>
    </row>
    <row r="5130" spans="1:16" ht="76.5">
      <c r="A5130" s="266">
        <v>132</v>
      </c>
      <c r="B5130" s="124"/>
      <c r="C5130" s="125" t="s">
        <v>728</v>
      </c>
      <c r="D5130" s="195">
        <v>43201</v>
      </c>
      <c r="E5130" s="124" t="s">
        <v>9831</v>
      </c>
      <c r="F5130" s="124" t="s">
        <v>11</v>
      </c>
      <c r="G5130" s="124">
        <v>918518</v>
      </c>
      <c r="H5130" s="124"/>
      <c r="I5130" s="128" t="s">
        <v>11638</v>
      </c>
      <c r="J5130" s="124"/>
      <c r="K5130" s="124"/>
      <c r="L5130" s="124"/>
      <c r="M5130" s="124"/>
      <c r="N5130" s="197">
        <v>490</v>
      </c>
      <c r="O5130" s="197">
        <v>0</v>
      </c>
      <c r="P5130" s="124" t="s">
        <v>1315</v>
      </c>
    </row>
    <row r="5131" spans="1:16" ht="63.75">
      <c r="A5131" s="266">
        <v>16</v>
      </c>
      <c r="B5131" s="124"/>
      <c r="C5131" s="125" t="s">
        <v>692</v>
      </c>
      <c r="D5131" s="195">
        <v>43201</v>
      </c>
      <c r="E5131" s="124" t="s">
        <v>9832</v>
      </c>
      <c r="F5131" s="124" t="s">
        <v>13</v>
      </c>
      <c r="G5131" s="124">
        <v>918567</v>
      </c>
      <c r="H5131" s="124"/>
      <c r="I5131" s="128" t="s">
        <v>11639</v>
      </c>
      <c r="J5131" s="124"/>
      <c r="K5131" s="124"/>
      <c r="L5131" s="124"/>
      <c r="M5131" s="124"/>
      <c r="N5131" s="197">
        <v>378.28</v>
      </c>
      <c r="O5131" s="197">
        <v>0</v>
      </c>
      <c r="P5131" s="124" t="s">
        <v>1315</v>
      </c>
    </row>
    <row r="5132" spans="1:16" ht="76.5">
      <c r="A5132" s="266">
        <v>16</v>
      </c>
      <c r="B5132" s="124"/>
      <c r="C5132" s="125" t="s">
        <v>692</v>
      </c>
      <c r="D5132" s="195">
        <v>43201</v>
      </c>
      <c r="E5132" s="124" t="s">
        <v>9833</v>
      </c>
      <c r="F5132" s="124" t="s">
        <v>11</v>
      </c>
      <c r="G5132" s="124">
        <v>918567</v>
      </c>
      <c r="H5132" s="124"/>
      <c r="I5132" s="128" t="s">
        <v>11640</v>
      </c>
      <c r="J5132" s="124"/>
      <c r="K5132" s="124"/>
      <c r="L5132" s="124"/>
      <c r="M5132" s="124"/>
      <c r="N5132" s="197">
        <v>50</v>
      </c>
      <c r="O5132" s="197">
        <v>0</v>
      </c>
      <c r="P5132" s="124" t="s">
        <v>1315</v>
      </c>
    </row>
    <row r="5133" spans="1:16" ht="76.5">
      <c r="A5133" s="266">
        <v>16</v>
      </c>
      <c r="B5133" s="124"/>
      <c r="C5133" s="125" t="s">
        <v>692</v>
      </c>
      <c r="D5133" s="195">
        <v>43201</v>
      </c>
      <c r="E5133" s="124" t="s">
        <v>9834</v>
      </c>
      <c r="F5133" s="124" t="s">
        <v>13</v>
      </c>
      <c r="G5133" s="124">
        <v>918568</v>
      </c>
      <c r="H5133" s="124"/>
      <c r="I5133" s="128" t="s">
        <v>11641</v>
      </c>
      <c r="J5133" s="124"/>
      <c r="K5133" s="124"/>
      <c r="L5133" s="124"/>
      <c r="M5133" s="124"/>
      <c r="N5133" s="197">
        <v>107.46</v>
      </c>
      <c r="O5133" s="197">
        <v>0</v>
      </c>
      <c r="P5133" s="124" t="s">
        <v>1315</v>
      </c>
    </row>
    <row r="5134" spans="1:16" ht="76.5">
      <c r="A5134" s="266">
        <v>16</v>
      </c>
      <c r="B5134" s="124"/>
      <c r="C5134" s="125" t="s">
        <v>692</v>
      </c>
      <c r="D5134" s="195">
        <v>43201</v>
      </c>
      <c r="E5134" s="124" t="s">
        <v>9835</v>
      </c>
      <c r="F5134" s="124" t="s">
        <v>11</v>
      </c>
      <c r="G5134" s="124">
        <v>918568</v>
      </c>
      <c r="H5134" s="124"/>
      <c r="I5134" s="128" t="s">
        <v>11642</v>
      </c>
      <c r="J5134" s="124"/>
      <c r="K5134" s="124"/>
      <c r="L5134" s="124"/>
      <c r="M5134" s="124"/>
      <c r="N5134" s="197">
        <v>50</v>
      </c>
      <c r="O5134" s="197">
        <v>0</v>
      </c>
      <c r="P5134" s="124" t="s">
        <v>1315</v>
      </c>
    </row>
    <row r="5135" spans="1:16" ht="76.5">
      <c r="A5135" s="266">
        <v>680</v>
      </c>
      <c r="B5135" s="124"/>
      <c r="C5135" s="125" t="s">
        <v>866</v>
      </c>
      <c r="D5135" s="195">
        <v>43201</v>
      </c>
      <c r="E5135" s="124" t="s">
        <v>9836</v>
      </c>
      <c r="F5135" s="124" t="s">
        <v>13</v>
      </c>
      <c r="G5135" s="124">
        <v>918569</v>
      </c>
      <c r="H5135" s="124"/>
      <c r="I5135" s="128" t="s">
        <v>11643</v>
      </c>
      <c r="J5135" s="124"/>
      <c r="K5135" s="124"/>
      <c r="L5135" s="124"/>
      <c r="M5135" s="124"/>
      <c r="N5135" s="197">
        <v>128.97</v>
      </c>
      <c r="O5135" s="197">
        <v>0</v>
      </c>
      <c r="P5135" s="124" t="s">
        <v>1315</v>
      </c>
    </row>
    <row r="5136" spans="1:16" ht="89.25">
      <c r="A5136" s="266">
        <v>680</v>
      </c>
      <c r="B5136" s="124"/>
      <c r="C5136" s="125" t="s">
        <v>866</v>
      </c>
      <c r="D5136" s="195">
        <v>43201</v>
      </c>
      <c r="E5136" s="124" t="s">
        <v>9837</v>
      </c>
      <c r="F5136" s="124" t="s">
        <v>11</v>
      </c>
      <c r="G5136" s="124">
        <v>918569</v>
      </c>
      <c r="H5136" s="124"/>
      <c r="I5136" s="128" t="s">
        <v>11644</v>
      </c>
      <c r="J5136" s="124"/>
      <c r="K5136" s="124"/>
      <c r="L5136" s="124"/>
      <c r="M5136" s="124"/>
      <c r="N5136" s="197">
        <v>50</v>
      </c>
      <c r="O5136" s="197">
        <v>0</v>
      </c>
      <c r="P5136" s="124" t="s">
        <v>1315</v>
      </c>
    </row>
    <row r="5137" spans="1:16" ht="51">
      <c r="A5137" s="266">
        <v>197</v>
      </c>
      <c r="B5137" s="124"/>
      <c r="C5137" s="125" t="s">
        <v>754</v>
      </c>
      <c r="D5137" s="195">
        <v>43201</v>
      </c>
      <c r="E5137" s="124" t="s">
        <v>9838</v>
      </c>
      <c r="F5137" s="124" t="s">
        <v>13</v>
      </c>
      <c r="G5137" s="124">
        <v>918571</v>
      </c>
      <c r="H5137" s="124"/>
      <c r="I5137" s="128" t="s">
        <v>11645</v>
      </c>
      <c r="J5137" s="124"/>
      <c r="K5137" s="124"/>
      <c r="L5137" s="124"/>
      <c r="M5137" s="124"/>
      <c r="N5137" s="197">
        <v>43.01</v>
      </c>
      <c r="O5137" s="197">
        <v>0</v>
      </c>
      <c r="P5137" s="124" t="s">
        <v>1315</v>
      </c>
    </row>
    <row r="5138" spans="1:16" ht="63.75">
      <c r="A5138" s="266">
        <v>197</v>
      </c>
      <c r="B5138" s="124"/>
      <c r="C5138" s="125" t="s">
        <v>754</v>
      </c>
      <c r="D5138" s="195">
        <v>43201</v>
      </c>
      <c r="E5138" s="124" t="s">
        <v>9839</v>
      </c>
      <c r="F5138" s="124" t="s">
        <v>11</v>
      </c>
      <c r="G5138" s="124">
        <v>918571</v>
      </c>
      <c r="H5138" s="124"/>
      <c r="I5138" s="128" t="s">
        <v>11646</v>
      </c>
      <c r="J5138" s="124"/>
      <c r="K5138" s="124"/>
      <c r="L5138" s="124"/>
      <c r="M5138" s="124"/>
      <c r="N5138" s="197">
        <v>50</v>
      </c>
      <c r="O5138" s="197">
        <v>0</v>
      </c>
      <c r="P5138" s="124" t="s">
        <v>1315</v>
      </c>
    </row>
    <row r="5139" spans="1:16" ht="76.5">
      <c r="A5139" s="266">
        <v>41</v>
      </c>
      <c r="B5139" s="124"/>
      <c r="C5139" s="125" t="s">
        <v>697</v>
      </c>
      <c r="D5139" s="195">
        <v>43201</v>
      </c>
      <c r="E5139" s="124" t="s">
        <v>9840</v>
      </c>
      <c r="F5139" s="124" t="s">
        <v>13</v>
      </c>
      <c r="G5139" s="124">
        <v>918572</v>
      </c>
      <c r="H5139" s="124"/>
      <c r="I5139" s="128" t="s">
        <v>11647</v>
      </c>
      <c r="J5139" s="124"/>
      <c r="K5139" s="124"/>
      <c r="L5139" s="124"/>
      <c r="M5139" s="124"/>
      <c r="N5139" s="197">
        <v>343.96</v>
      </c>
      <c r="O5139" s="197">
        <v>0</v>
      </c>
      <c r="P5139" s="124" t="s">
        <v>1315</v>
      </c>
    </row>
    <row r="5140" spans="1:16" ht="76.5">
      <c r="A5140" s="266">
        <v>41</v>
      </c>
      <c r="B5140" s="124"/>
      <c r="C5140" s="125" t="s">
        <v>697</v>
      </c>
      <c r="D5140" s="195">
        <v>43201</v>
      </c>
      <c r="E5140" s="124" t="s">
        <v>9841</v>
      </c>
      <c r="F5140" s="124" t="s">
        <v>11</v>
      </c>
      <c r="G5140" s="124">
        <v>918572</v>
      </c>
      <c r="H5140" s="124"/>
      <c r="I5140" s="128" t="s">
        <v>11648</v>
      </c>
      <c r="J5140" s="124"/>
      <c r="K5140" s="124"/>
      <c r="L5140" s="124"/>
      <c r="M5140" s="124"/>
      <c r="N5140" s="197">
        <v>50</v>
      </c>
      <c r="O5140" s="197">
        <v>0</v>
      </c>
      <c r="P5140" s="124" t="s">
        <v>1315</v>
      </c>
    </row>
    <row r="5141" spans="1:16" ht="51">
      <c r="A5141" s="266">
        <v>16</v>
      </c>
      <c r="B5141" s="124"/>
      <c r="C5141" s="125" t="s">
        <v>692</v>
      </c>
      <c r="D5141" s="195">
        <v>43201</v>
      </c>
      <c r="E5141" s="124" t="s">
        <v>9842</v>
      </c>
      <c r="F5141" s="124" t="s">
        <v>13</v>
      </c>
      <c r="G5141" s="124">
        <v>918573</v>
      </c>
      <c r="H5141" s="124"/>
      <c r="I5141" s="128" t="s">
        <v>11649</v>
      </c>
      <c r="J5141" s="124"/>
      <c r="K5141" s="124"/>
      <c r="L5141" s="124"/>
      <c r="M5141" s="124"/>
      <c r="N5141" s="197">
        <v>107.46</v>
      </c>
      <c r="O5141" s="197">
        <v>0</v>
      </c>
      <c r="P5141" s="124" t="s">
        <v>1315</v>
      </c>
    </row>
    <row r="5142" spans="1:16" ht="63.75">
      <c r="A5142" s="266">
        <v>16</v>
      </c>
      <c r="B5142" s="124"/>
      <c r="C5142" s="125" t="s">
        <v>692</v>
      </c>
      <c r="D5142" s="195">
        <v>43201</v>
      </c>
      <c r="E5142" s="124" t="s">
        <v>9843</v>
      </c>
      <c r="F5142" s="124" t="s">
        <v>11</v>
      </c>
      <c r="G5142" s="124">
        <v>918573</v>
      </c>
      <c r="H5142" s="124"/>
      <c r="I5142" s="128" t="s">
        <v>11650</v>
      </c>
      <c r="J5142" s="124"/>
      <c r="K5142" s="124"/>
      <c r="L5142" s="124"/>
      <c r="M5142" s="124"/>
      <c r="N5142" s="197">
        <v>50</v>
      </c>
      <c r="O5142" s="197">
        <v>0</v>
      </c>
      <c r="P5142" s="124" t="s">
        <v>1315</v>
      </c>
    </row>
    <row r="5143" spans="1:16" ht="76.5">
      <c r="A5143" s="266">
        <v>513</v>
      </c>
      <c r="B5143" s="124"/>
      <c r="C5143" s="125" t="s">
        <v>201</v>
      </c>
      <c r="D5143" s="195">
        <v>43201</v>
      </c>
      <c r="E5143" s="124" t="s">
        <v>9844</v>
      </c>
      <c r="F5143" s="124" t="s">
        <v>13</v>
      </c>
      <c r="G5143" s="124">
        <v>918594</v>
      </c>
      <c r="H5143" s="124"/>
      <c r="I5143" s="128" t="s">
        <v>11651</v>
      </c>
      <c r="J5143" s="124"/>
      <c r="K5143" s="124"/>
      <c r="L5143" s="124"/>
      <c r="M5143" s="124"/>
      <c r="N5143" s="197">
        <v>38898.879999999997</v>
      </c>
      <c r="O5143" s="197">
        <v>0</v>
      </c>
      <c r="P5143" s="124" t="s">
        <v>1315</v>
      </c>
    </row>
    <row r="5144" spans="1:16" ht="102">
      <c r="A5144" s="266">
        <v>197</v>
      </c>
      <c r="B5144" s="124"/>
      <c r="C5144" s="125" t="s">
        <v>754</v>
      </c>
      <c r="D5144" s="195">
        <v>43201</v>
      </c>
      <c r="E5144" s="124" t="s">
        <v>9845</v>
      </c>
      <c r="F5144" s="124" t="s">
        <v>1257</v>
      </c>
      <c r="G5144" s="124">
        <v>4728</v>
      </c>
      <c r="H5144" s="124"/>
      <c r="I5144" s="128" t="s">
        <v>11652</v>
      </c>
      <c r="J5144" s="124"/>
      <c r="K5144" s="124"/>
      <c r="L5144" s="124"/>
      <c r="M5144" s="124"/>
      <c r="N5144" s="197">
        <v>436.11</v>
      </c>
      <c r="O5144" s="197">
        <v>0</v>
      </c>
      <c r="P5144" s="124" t="s">
        <v>1315</v>
      </c>
    </row>
    <row r="5145" spans="1:16" ht="89.25">
      <c r="A5145" s="266">
        <v>197</v>
      </c>
      <c r="B5145" s="124"/>
      <c r="C5145" s="125" t="s">
        <v>754</v>
      </c>
      <c r="D5145" s="195">
        <v>43201</v>
      </c>
      <c r="E5145" s="124" t="s">
        <v>9846</v>
      </c>
      <c r="F5145" s="124" t="s">
        <v>15</v>
      </c>
      <c r="G5145" s="124">
        <v>4728</v>
      </c>
      <c r="H5145" s="124"/>
      <c r="I5145" s="128" t="s">
        <v>11653</v>
      </c>
      <c r="J5145" s="124"/>
      <c r="K5145" s="124"/>
      <c r="L5145" s="124"/>
      <c r="M5145" s="124"/>
      <c r="N5145" s="197">
        <v>291.2</v>
      </c>
      <c r="O5145" s="197">
        <v>0</v>
      </c>
      <c r="P5145" s="124" t="s">
        <v>1315</v>
      </c>
    </row>
    <row r="5146" spans="1:16" ht="76.5">
      <c r="A5146" s="266">
        <v>16</v>
      </c>
      <c r="B5146" s="124"/>
      <c r="C5146" s="125" t="s">
        <v>692</v>
      </c>
      <c r="D5146" s="195">
        <v>43201</v>
      </c>
      <c r="E5146" s="124" t="s">
        <v>9847</v>
      </c>
      <c r="F5146" s="124" t="s">
        <v>1257</v>
      </c>
      <c r="G5146" s="124">
        <v>4704</v>
      </c>
      <c r="H5146" s="124"/>
      <c r="I5146" s="128" t="s">
        <v>11654</v>
      </c>
      <c r="J5146" s="124"/>
      <c r="K5146" s="124"/>
      <c r="L5146" s="124"/>
      <c r="M5146" s="124"/>
      <c r="N5146" s="197">
        <v>5527.74</v>
      </c>
      <c r="O5146" s="197">
        <v>0</v>
      </c>
      <c r="P5146" s="124" t="s">
        <v>1315</v>
      </c>
    </row>
    <row r="5147" spans="1:16" ht="63.75">
      <c r="A5147" s="266">
        <v>16</v>
      </c>
      <c r="B5147" s="124"/>
      <c r="C5147" s="125" t="s">
        <v>692</v>
      </c>
      <c r="D5147" s="195">
        <v>43201</v>
      </c>
      <c r="E5147" s="124" t="s">
        <v>9848</v>
      </c>
      <c r="F5147" s="124" t="s">
        <v>15</v>
      </c>
      <c r="G5147" s="124">
        <v>4704</v>
      </c>
      <c r="H5147" s="124"/>
      <c r="I5147" s="128" t="s">
        <v>11655</v>
      </c>
      <c r="J5147" s="124"/>
      <c r="K5147" s="124"/>
      <c r="L5147" s="124"/>
      <c r="M5147" s="124"/>
      <c r="N5147" s="197">
        <v>443.56</v>
      </c>
      <c r="O5147" s="197">
        <v>0</v>
      </c>
      <c r="P5147" s="124" t="s">
        <v>1315</v>
      </c>
    </row>
    <row r="5148" spans="1:16" ht="63.75">
      <c r="A5148" s="266">
        <v>10</v>
      </c>
      <c r="B5148" s="124"/>
      <c r="C5148" s="125" t="s">
        <v>690</v>
      </c>
      <c r="D5148" s="195">
        <v>43201</v>
      </c>
      <c r="E5148" s="124" t="s">
        <v>9849</v>
      </c>
      <c r="F5148" s="124" t="s">
        <v>15</v>
      </c>
      <c r="G5148" s="124">
        <v>708857</v>
      </c>
      <c r="H5148" s="124"/>
      <c r="I5148" s="128" t="s">
        <v>11656</v>
      </c>
      <c r="J5148" s="124"/>
      <c r="K5148" s="124"/>
      <c r="L5148" s="124"/>
      <c r="M5148" s="124"/>
      <c r="N5148" s="197">
        <v>50</v>
      </c>
      <c r="O5148" s="197">
        <v>0</v>
      </c>
      <c r="P5148" s="124" t="s">
        <v>1315</v>
      </c>
    </row>
    <row r="5149" spans="1:16" ht="63.75">
      <c r="A5149" s="266">
        <v>10</v>
      </c>
      <c r="B5149" s="124"/>
      <c r="C5149" s="125" t="s">
        <v>690</v>
      </c>
      <c r="D5149" s="195">
        <v>43201</v>
      </c>
      <c r="E5149" s="124" t="s">
        <v>9850</v>
      </c>
      <c r="F5149" s="124" t="s">
        <v>15</v>
      </c>
      <c r="G5149" s="124">
        <v>708859</v>
      </c>
      <c r="H5149" s="124"/>
      <c r="I5149" s="128" t="s">
        <v>11657</v>
      </c>
      <c r="J5149" s="124"/>
      <c r="K5149" s="124"/>
      <c r="L5149" s="124"/>
      <c r="M5149" s="124"/>
      <c r="N5149" s="197">
        <v>50</v>
      </c>
      <c r="O5149" s="197">
        <v>0</v>
      </c>
      <c r="P5149" s="124" t="s">
        <v>1315</v>
      </c>
    </row>
    <row r="5150" spans="1:16" ht="76.5">
      <c r="A5150" s="266">
        <v>10</v>
      </c>
      <c r="B5150" s="124"/>
      <c r="C5150" s="125" t="s">
        <v>690</v>
      </c>
      <c r="D5150" s="195">
        <v>43201</v>
      </c>
      <c r="E5150" s="124" t="s">
        <v>9851</v>
      </c>
      <c r="F5150" s="124" t="s">
        <v>15</v>
      </c>
      <c r="G5150" s="124">
        <v>708861</v>
      </c>
      <c r="H5150" s="124"/>
      <c r="I5150" s="128" t="s">
        <v>11658</v>
      </c>
      <c r="J5150" s="124"/>
      <c r="K5150" s="124"/>
      <c r="L5150" s="124"/>
      <c r="M5150" s="124"/>
      <c r="N5150" s="197">
        <v>50</v>
      </c>
      <c r="O5150" s="197">
        <v>0</v>
      </c>
      <c r="P5150" s="124" t="s">
        <v>1315</v>
      </c>
    </row>
    <row r="5151" spans="1:16" ht="51">
      <c r="A5151" s="266">
        <v>513</v>
      </c>
      <c r="B5151" s="124"/>
      <c r="C5151" s="125" t="s">
        <v>201</v>
      </c>
      <c r="D5151" s="195">
        <v>43201</v>
      </c>
      <c r="E5151" s="124" t="s">
        <v>9852</v>
      </c>
      <c r="F5151" s="124" t="s">
        <v>15</v>
      </c>
      <c r="G5151" s="124">
        <v>708863</v>
      </c>
      <c r="H5151" s="124"/>
      <c r="I5151" s="128" t="s">
        <v>8266</v>
      </c>
      <c r="J5151" s="124"/>
      <c r="K5151" s="124"/>
      <c r="L5151" s="124"/>
      <c r="M5151" s="124"/>
      <c r="N5151" s="197">
        <v>50</v>
      </c>
      <c r="O5151" s="197">
        <v>0</v>
      </c>
      <c r="P5151" s="124" t="s">
        <v>1315</v>
      </c>
    </row>
    <row r="5152" spans="1:16" ht="51">
      <c r="A5152" s="266">
        <v>513</v>
      </c>
      <c r="B5152" s="124"/>
      <c r="C5152" s="125" t="s">
        <v>201</v>
      </c>
      <c r="D5152" s="195">
        <v>43201</v>
      </c>
      <c r="E5152" s="124" t="s">
        <v>9853</v>
      </c>
      <c r="F5152" s="124" t="s">
        <v>15</v>
      </c>
      <c r="G5152" s="124">
        <v>708865</v>
      </c>
      <c r="H5152" s="124"/>
      <c r="I5152" s="128" t="s">
        <v>11659</v>
      </c>
      <c r="J5152" s="124"/>
      <c r="K5152" s="124"/>
      <c r="L5152" s="124"/>
      <c r="M5152" s="124"/>
      <c r="N5152" s="197">
        <v>50</v>
      </c>
      <c r="O5152" s="197">
        <v>0</v>
      </c>
      <c r="P5152" s="124" t="s">
        <v>1315</v>
      </c>
    </row>
    <row r="5153" spans="1:16" ht="89.25">
      <c r="A5153" s="266">
        <v>513</v>
      </c>
      <c r="B5153" s="124"/>
      <c r="C5153" s="125" t="s">
        <v>201</v>
      </c>
      <c r="D5153" s="195">
        <v>43201</v>
      </c>
      <c r="E5153" s="124" t="s">
        <v>9854</v>
      </c>
      <c r="F5153" s="124" t="s">
        <v>15</v>
      </c>
      <c r="G5153" s="124">
        <v>4741</v>
      </c>
      <c r="H5153" s="124"/>
      <c r="I5153" s="128" t="s">
        <v>11660</v>
      </c>
      <c r="J5153" s="124"/>
      <c r="K5153" s="124"/>
      <c r="L5153" s="124"/>
      <c r="M5153" s="124"/>
      <c r="N5153" s="197">
        <v>50</v>
      </c>
      <c r="O5153" s="197">
        <v>0</v>
      </c>
      <c r="P5153" s="124" t="s">
        <v>1315</v>
      </c>
    </row>
    <row r="5154" spans="1:16" ht="89.25">
      <c r="A5154" s="266">
        <v>10</v>
      </c>
      <c r="B5154" s="124"/>
      <c r="C5154" s="125" t="s">
        <v>690</v>
      </c>
      <c r="D5154" s="195">
        <v>43201</v>
      </c>
      <c r="E5154" s="124" t="s">
        <v>9855</v>
      </c>
      <c r="F5154" s="124" t="s">
        <v>15</v>
      </c>
      <c r="G5154" s="124">
        <v>4732</v>
      </c>
      <c r="H5154" s="124"/>
      <c r="I5154" s="128" t="s">
        <v>11661</v>
      </c>
      <c r="J5154" s="124"/>
      <c r="K5154" s="124"/>
      <c r="L5154" s="124"/>
      <c r="M5154" s="124"/>
      <c r="N5154" s="197">
        <v>621.57000000000005</v>
      </c>
      <c r="O5154" s="197">
        <v>0</v>
      </c>
      <c r="P5154" s="124" t="s">
        <v>1315</v>
      </c>
    </row>
    <row r="5155" spans="1:16" ht="76.5">
      <c r="A5155" s="266" t="s">
        <v>619</v>
      </c>
      <c r="B5155" s="124"/>
      <c r="C5155" s="125" t="s">
        <v>713</v>
      </c>
      <c r="D5155" s="195">
        <v>43201</v>
      </c>
      <c r="E5155" s="124" t="s">
        <v>9856</v>
      </c>
      <c r="F5155" s="124" t="s">
        <v>15</v>
      </c>
      <c r="G5155" s="124">
        <v>4739</v>
      </c>
      <c r="H5155" s="124"/>
      <c r="I5155" s="128" t="s">
        <v>11662</v>
      </c>
      <c r="J5155" s="124"/>
      <c r="K5155" s="124"/>
      <c r="L5155" s="124"/>
      <c r="M5155" s="124"/>
      <c r="N5155" s="197">
        <v>1189.6500000000001</v>
      </c>
      <c r="O5155" s="197">
        <v>0</v>
      </c>
      <c r="P5155" s="124" t="s">
        <v>1315</v>
      </c>
    </row>
    <row r="5156" spans="1:16" ht="89.25">
      <c r="A5156" s="266">
        <v>594</v>
      </c>
      <c r="B5156" s="124"/>
      <c r="C5156" s="125" t="s">
        <v>113</v>
      </c>
      <c r="D5156" s="195">
        <v>43201</v>
      </c>
      <c r="E5156" s="124" t="s">
        <v>9857</v>
      </c>
      <c r="F5156" s="124" t="s">
        <v>15</v>
      </c>
      <c r="G5156" s="124">
        <v>4743</v>
      </c>
      <c r="H5156" s="124"/>
      <c r="I5156" s="128" t="s">
        <v>11663</v>
      </c>
      <c r="J5156" s="124"/>
      <c r="K5156" s="124"/>
      <c r="L5156" s="124"/>
      <c r="M5156" s="124"/>
      <c r="N5156" s="197">
        <v>348.07</v>
      </c>
      <c r="O5156" s="197">
        <v>0</v>
      </c>
      <c r="P5156" s="124" t="s">
        <v>1315</v>
      </c>
    </row>
    <row r="5157" spans="1:16" ht="76.5">
      <c r="A5157" s="266">
        <v>15</v>
      </c>
      <c r="B5157" s="124"/>
      <c r="C5157" s="125" t="s">
        <v>691</v>
      </c>
      <c r="D5157" s="195">
        <v>43201</v>
      </c>
      <c r="E5157" s="124" t="s">
        <v>9858</v>
      </c>
      <c r="F5157" s="124" t="s">
        <v>15</v>
      </c>
      <c r="G5157" s="124">
        <v>4731</v>
      </c>
      <c r="H5157" s="124"/>
      <c r="I5157" s="128" t="s">
        <v>11664</v>
      </c>
      <c r="J5157" s="124"/>
      <c r="K5157" s="124"/>
      <c r="L5157" s="124"/>
      <c r="M5157" s="124"/>
      <c r="N5157" s="197">
        <v>1319.17</v>
      </c>
      <c r="O5157" s="197">
        <v>0</v>
      </c>
      <c r="P5157" s="124" t="s">
        <v>1315</v>
      </c>
    </row>
    <row r="5158" spans="1:16" ht="63.75">
      <c r="A5158" s="266">
        <v>10</v>
      </c>
      <c r="B5158" s="124"/>
      <c r="C5158" s="125" t="s">
        <v>690</v>
      </c>
      <c r="D5158" s="195">
        <v>43201</v>
      </c>
      <c r="E5158" s="124" t="s">
        <v>9859</v>
      </c>
      <c r="F5158" s="124" t="s">
        <v>15</v>
      </c>
      <c r="G5158" s="124">
        <v>709429</v>
      </c>
      <c r="H5158" s="124"/>
      <c r="I5158" s="128" t="s">
        <v>11665</v>
      </c>
      <c r="J5158" s="124"/>
      <c r="K5158" s="124"/>
      <c r="L5158" s="124"/>
      <c r="M5158" s="124"/>
      <c r="N5158" s="197">
        <v>50</v>
      </c>
      <c r="O5158" s="197">
        <v>0</v>
      </c>
      <c r="P5158" s="124" t="s">
        <v>1315</v>
      </c>
    </row>
    <row r="5159" spans="1:16" ht="63.75">
      <c r="A5159" s="266">
        <v>10</v>
      </c>
      <c r="B5159" s="124"/>
      <c r="C5159" s="125" t="s">
        <v>690</v>
      </c>
      <c r="D5159" s="195">
        <v>43201</v>
      </c>
      <c r="E5159" s="124" t="s">
        <v>9860</v>
      </c>
      <c r="F5159" s="124" t="s">
        <v>15</v>
      </c>
      <c r="G5159" s="124">
        <v>709558</v>
      </c>
      <c r="H5159" s="124"/>
      <c r="I5159" s="128" t="s">
        <v>11666</v>
      </c>
      <c r="J5159" s="124"/>
      <c r="K5159" s="124"/>
      <c r="L5159" s="124"/>
      <c r="M5159" s="124"/>
      <c r="N5159" s="197">
        <v>50</v>
      </c>
      <c r="O5159" s="197">
        <v>0</v>
      </c>
      <c r="P5159" s="124" t="s">
        <v>1315</v>
      </c>
    </row>
    <row r="5160" spans="1:16" ht="51">
      <c r="A5160" s="266">
        <v>513</v>
      </c>
      <c r="B5160" s="124"/>
      <c r="C5160" s="125" t="s">
        <v>201</v>
      </c>
      <c r="D5160" s="195">
        <v>43201</v>
      </c>
      <c r="E5160" s="124" t="s">
        <v>9861</v>
      </c>
      <c r="F5160" s="124" t="s">
        <v>15</v>
      </c>
      <c r="G5160" s="124">
        <v>709639</v>
      </c>
      <c r="H5160" s="124"/>
      <c r="I5160" s="128" t="s">
        <v>11667</v>
      </c>
      <c r="J5160" s="124"/>
      <c r="K5160" s="124"/>
      <c r="L5160" s="124"/>
      <c r="M5160" s="124"/>
      <c r="N5160" s="197">
        <v>50</v>
      </c>
      <c r="O5160" s="197">
        <v>0</v>
      </c>
      <c r="P5160" s="124" t="s">
        <v>1315</v>
      </c>
    </row>
    <row r="5161" spans="1:16" ht="76.5">
      <c r="A5161" s="266">
        <v>25</v>
      </c>
      <c r="B5161" s="124"/>
      <c r="C5161" s="125" t="s">
        <v>694</v>
      </c>
      <c r="D5161" s="195">
        <v>43201</v>
      </c>
      <c r="E5161" s="124" t="s">
        <v>9862</v>
      </c>
      <c r="F5161" s="124" t="s">
        <v>1316</v>
      </c>
      <c r="G5161" s="124">
        <v>17266444</v>
      </c>
      <c r="H5161" s="124"/>
      <c r="I5161" s="128" t="s">
        <v>11668</v>
      </c>
      <c r="J5161" s="124"/>
      <c r="K5161" s="124"/>
      <c r="L5161" s="124"/>
      <c r="M5161" s="124"/>
      <c r="N5161" s="197">
        <v>1323162.32</v>
      </c>
      <c r="O5161" s="197">
        <v>0</v>
      </c>
      <c r="P5161" s="124" t="s">
        <v>1315</v>
      </c>
    </row>
    <row r="5162" spans="1:16" ht="76.5">
      <c r="A5162" s="266">
        <v>25</v>
      </c>
      <c r="B5162" s="124"/>
      <c r="C5162" s="125" t="s">
        <v>694</v>
      </c>
      <c r="D5162" s="195">
        <v>43201</v>
      </c>
      <c r="E5162" s="124" t="s">
        <v>9863</v>
      </c>
      <c r="F5162" s="124" t="s">
        <v>1316</v>
      </c>
      <c r="G5162" s="124">
        <v>17266443</v>
      </c>
      <c r="H5162" s="124"/>
      <c r="I5162" s="128" t="s">
        <v>11669</v>
      </c>
      <c r="J5162" s="124"/>
      <c r="K5162" s="124"/>
      <c r="L5162" s="124"/>
      <c r="M5162" s="124"/>
      <c r="N5162" s="197">
        <v>1435085.62</v>
      </c>
      <c r="O5162" s="197">
        <v>0</v>
      </c>
      <c r="P5162" s="124" t="s">
        <v>1315</v>
      </c>
    </row>
    <row r="5163" spans="1:16" ht="76.5">
      <c r="A5163" s="266">
        <v>25</v>
      </c>
      <c r="B5163" s="124"/>
      <c r="C5163" s="125" t="s">
        <v>694</v>
      </c>
      <c r="D5163" s="195">
        <v>43201</v>
      </c>
      <c r="E5163" s="124" t="s">
        <v>9864</v>
      </c>
      <c r="F5163" s="124" t="s">
        <v>1316</v>
      </c>
      <c r="G5163" s="124">
        <v>17266368</v>
      </c>
      <c r="H5163" s="124"/>
      <c r="I5163" s="128" t="s">
        <v>11670</v>
      </c>
      <c r="J5163" s="124"/>
      <c r="K5163" s="124"/>
      <c r="L5163" s="124"/>
      <c r="M5163" s="124"/>
      <c r="N5163" s="197">
        <v>1520115.66</v>
      </c>
      <c r="O5163" s="197">
        <v>0</v>
      </c>
      <c r="P5163" s="124" t="s">
        <v>1315</v>
      </c>
    </row>
    <row r="5164" spans="1:16" ht="76.5">
      <c r="A5164" s="266">
        <v>25</v>
      </c>
      <c r="B5164" s="124"/>
      <c r="C5164" s="125" t="s">
        <v>694</v>
      </c>
      <c r="D5164" s="195">
        <v>43201</v>
      </c>
      <c r="E5164" s="124" t="s">
        <v>9865</v>
      </c>
      <c r="F5164" s="124" t="s">
        <v>1316</v>
      </c>
      <c r="G5164" s="124">
        <v>17266442</v>
      </c>
      <c r="H5164" s="124"/>
      <c r="I5164" s="128" t="s">
        <v>11671</v>
      </c>
      <c r="J5164" s="124"/>
      <c r="K5164" s="124"/>
      <c r="L5164" s="124"/>
      <c r="M5164" s="124"/>
      <c r="N5164" s="197">
        <v>1520115.66</v>
      </c>
      <c r="O5164" s="197">
        <v>0</v>
      </c>
      <c r="P5164" s="124" t="s">
        <v>1315</v>
      </c>
    </row>
    <row r="5165" spans="1:16" ht="76.5">
      <c r="A5165" s="266">
        <v>25</v>
      </c>
      <c r="B5165" s="124"/>
      <c r="C5165" s="125" t="s">
        <v>694</v>
      </c>
      <c r="D5165" s="195">
        <v>43201</v>
      </c>
      <c r="E5165" s="124" t="s">
        <v>9866</v>
      </c>
      <c r="F5165" s="124" t="s">
        <v>1316</v>
      </c>
      <c r="G5165" s="124">
        <v>17265152</v>
      </c>
      <c r="H5165" s="124"/>
      <c r="I5165" s="128" t="s">
        <v>11672</v>
      </c>
      <c r="J5165" s="124"/>
      <c r="K5165" s="124"/>
      <c r="L5165" s="124"/>
      <c r="M5165" s="124"/>
      <c r="N5165" s="197">
        <v>1520576.9</v>
      </c>
      <c r="O5165" s="197">
        <v>0</v>
      </c>
      <c r="P5165" s="124" t="s">
        <v>1315</v>
      </c>
    </row>
    <row r="5166" spans="1:16" ht="76.5">
      <c r="A5166" s="266">
        <v>25</v>
      </c>
      <c r="B5166" s="124"/>
      <c r="C5166" s="125" t="s">
        <v>694</v>
      </c>
      <c r="D5166" s="195">
        <v>43201</v>
      </c>
      <c r="E5166" s="124" t="s">
        <v>9867</v>
      </c>
      <c r="F5166" s="124" t="s">
        <v>1316</v>
      </c>
      <c r="G5166" s="124">
        <v>17265147</v>
      </c>
      <c r="H5166" s="124"/>
      <c r="I5166" s="128" t="s">
        <v>11673</v>
      </c>
      <c r="J5166" s="124"/>
      <c r="K5166" s="124"/>
      <c r="L5166" s="124"/>
      <c r="M5166" s="124"/>
      <c r="N5166" s="197">
        <v>154510.12</v>
      </c>
      <c r="O5166" s="197">
        <v>0</v>
      </c>
      <c r="P5166" s="124" t="s">
        <v>1315</v>
      </c>
    </row>
    <row r="5167" spans="1:16" ht="76.5">
      <c r="A5167" s="266">
        <v>25</v>
      </c>
      <c r="B5167" s="124"/>
      <c r="C5167" s="125" t="s">
        <v>694</v>
      </c>
      <c r="D5167" s="195">
        <v>43201</v>
      </c>
      <c r="E5167" s="124" t="s">
        <v>9868</v>
      </c>
      <c r="F5167" s="124" t="s">
        <v>1316</v>
      </c>
      <c r="G5167" s="124">
        <v>17264947</v>
      </c>
      <c r="H5167" s="124"/>
      <c r="I5167" s="128" t="s">
        <v>11674</v>
      </c>
      <c r="J5167" s="124"/>
      <c r="K5167" s="124"/>
      <c r="L5167" s="124"/>
      <c r="M5167" s="124"/>
      <c r="N5167" s="197">
        <v>153900.54</v>
      </c>
      <c r="O5167" s="197">
        <v>0</v>
      </c>
      <c r="P5167" s="124" t="s">
        <v>1315</v>
      </c>
    </row>
    <row r="5168" spans="1:16" ht="76.5">
      <c r="A5168" s="266">
        <v>25</v>
      </c>
      <c r="B5168" s="124"/>
      <c r="C5168" s="125" t="s">
        <v>694</v>
      </c>
      <c r="D5168" s="195">
        <v>43201</v>
      </c>
      <c r="E5168" s="124" t="s">
        <v>9869</v>
      </c>
      <c r="F5168" s="124" t="s">
        <v>1316</v>
      </c>
      <c r="G5168" s="124">
        <v>17264946</v>
      </c>
      <c r="H5168" s="124"/>
      <c r="I5168" s="128" t="s">
        <v>11675</v>
      </c>
      <c r="J5168" s="124"/>
      <c r="K5168" s="124"/>
      <c r="L5168" s="124"/>
      <c r="M5168" s="124"/>
      <c r="N5168" s="197">
        <v>905863.82</v>
      </c>
      <c r="O5168" s="197">
        <v>0</v>
      </c>
      <c r="P5168" s="124" t="s">
        <v>1315</v>
      </c>
    </row>
    <row r="5169" spans="1:16" ht="76.5">
      <c r="A5169" s="266">
        <v>25</v>
      </c>
      <c r="B5169" s="124"/>
      <c r="C5169" s="125" t="s">
        <v>694</v>
      </c>
      <c r="D5169" s="195">
        <v>43201</v>
      </c>
      <c r="E5169" s="124" t="s">
        <v>9870</v>
      </c>
      <c r="F5169" s="124" t="s">
        <v>1316</v>
      </c>
      <c r="G5169" s="124">
        <v>17264920</v>
      </c>
      <c r="H5169" s="124"/>
      <c r="I5169" s="128" t="s">
        <v>11676</v>
      </c>
      <c r="J5169" s="124"/>
      <c r="K5169" s="124"/>
      <c r="L5169" s="124"/>
      <c r="M5169" s="124"/>
      <c r="N5169" s="197">
        <v>1980495.14</v>
      </c>
      <c r="O5169" s="197">
        <v>0</v>
      </c>
      <c r="P5169" s="124" t="s">
        <v>1315</v>
      </c>
    </row>
    <row r="5170" spans="1:16" ht="76.5">
      <c r="A5170" s="266">
        <v>25</v>
      </c>
      <c r="B5170" s="124"/>
      <c r="C5170" s="125" t="s">
        <v>694</v>
      </c>
      <c r="D5170" s="195">
        <v>43201</v>
      </c>
      <c r="E5170" s="124" t="s">
        <v>9871</v>
      </c>
      <c r="F5170" s="124" t="s">
        <v>1316</v>
      </c>
      <c r="G5170" s="124">
        <v>17264945</v>
      </c>
      <c r="H5170" s="124"/>
      <c r="I5170" s="128" t="s">
        <v>11677</v>
      </c>
      <c r="J5170" s="124"/>
      <c r="K5170" s="124"/>
      <c r="L5170" s="124"/>
      <c r="M5170" s="124"/>
      <c r="N5170" s="197">
        <v>690533.97</v>
      </c>
      <c r="O5170" s="197">
        <v>0</v>
      </c>
      <c r="P5170" s="124" t="s">
        <v>1315</v>
      </c>
    </row>
    <row r="5171" spans="1:16" ht="76.5">
      <c r="A5171" s="266">
        <v>25</v>
      </c>
      <c r="B5171" s="124"/>
      <c r="C5171" s="125" t="s">
        <v>694</v>
      </c>
      <c r="D5171" s="195">
        <v>43201</v>
      </c>
      <c r="E5171" s="124" t="s">
        <v>9872</v>
      </c>
      <c r="F5171" s="124" t="s">
        <v>1316</v>
      </c>
      <c r="G5171" s="124">
        <v>17264944</v>
      </c>
      <c r="H5171" s="124"/>
      <c r="I5171" s="128" t="s">
        <v>11678</v>
      </c>
      <c r="J5171" s="124"/>
      <c r="K5171" s="124"/>
      <c r="L5171" s="124"/>
      <c r="M5171" s="124"/>
      <c r="N5171" s="197">
        <v>95436.36</v>
      </c>
      <c r="O5171" s="197">
        <v>0</v>
      </c>
      <c r="P5171" s="124" t="s">
        <v>1315</v>
      </c>
    </row>
    <row r="5172" spans="1:16" ht="76.5">
      <c r="A5172" s="266">
        <v>25</v>
      </c>
      <c r="B5172" s="124"/>
      <c r="C5172" s="125" t="s">
        <v>694</v>
      </c>
      <c r="D5172" s="195">
        <v>43201</v>
      </c>
      <c r="E5172" s="124" t="s">
        <v>9873</v>
      </c>
      <c r="F5172" s="124" t="s">
        <v>1316</v>
      </c>
      <c r="G5172" s="124">
        <v>17264943</v>
      </c>
      <c r="H5172" s="124"/>
      <c r="I5172" s="128" t="s">
        <v>11679</v>
      </c>
      <c r="J5172" s="124"/>
      <c r="K5172" s="124"/>
      <c r="L5172" s="124"/>
      <c r="M5172" s="124"/>
      <c r="N5172" s="197">
        <v>402105.64</v>
      </c>
      <c r="O5172" s="197">
        <v>0</v>
      </c>
      <c r="P5172" s="124" t="s">
        <v>1315</v>
      </c>
    </row>
    <row r="5173" spans="1:16" ht="76.5">
      <c r="A5173" s="266">
        <v>25</v>
      </c>
      <c r="B5173" s="124"/>
      <c r="C5173" s="125" t="s">
        <v>694</v>
      </c>
      <c r="D5173" s="195">
        <v>43201</v>
      </c>
      <c r="E5173" s="124" t="s">
        <v>9874</v>
      </c>
      <c r="F5173" s="124" t="s">
        <v>1316</v>
      </c>
      <c r="G5173" s="124">
        <v>17266509</v>
      </c>
      <c r="H5173" s="124"/>
      <c r="I5173" s="128" t="s">
        <v>11680</v>
      </c>
      <c r="J5173" s="124"/>
      <c r="K5173" s="124"/>
      <c r="L5173" s="124"/>
      <c r="M5173" s="124"/>
      <c r="N5173" s="197">
        <v>1463244.56</v>
      </c>
      <c r="O5173" s="197">
        <v>0</v>
      </c>
      <c r="P5173" s="124" t="s">
        <v>1315</v>
      </c>
    </row>
    <row r="5174" spans="1:16" ht="76.5">
      <c r="A5174" s="266">
        <v>25</v>
      </c>
      <c r="B5174" s="124"/>
      <c r="C5174" s="125" t="s">
        <v>694</v>
      </c>
      <c r="D5174" s="195">
        <v>43201</v>
      </c>
      <c r="E5174" s="124" t="s">
        <v>9875</v>
      </c>
      <c r="F5174" s="124" t="s">
        <v>1316</v>
      </c>
      <c r="G5174" s="124">
        <v>17280120</v>
      </c>
      <c r="H5174" s="124"/>
      <c r="I5174" s="128" t="s">
        <v>11681</v>
      </c>
      <c r="J5174" s="124"/>
      <c r="K5174" s="124"/>
      <c r="L5174" s="124"/>
      <c r="M5174" s="124"/>
      <c r="N5174" s="197">
        <v>1303322.28</v>
      </c>
      <c r="O5174" s="197">
        <v>0</v>
      </c>
      <c r="P5174" s="124" t="s">
        <v>1315</v>
      </c>
    </row>
    <row r="5175" spans="1:16" ht="76.5">
      <c r="A5175" s="266">
        <v>25</v>
      </c>
      <c r="B5175" s="124"/>
      <c r="C5175" s="125" t="s">
        <v>694</v>
      </c>
      <c r="D5175" s="195">
        <v>43201</v>
      </c>
      <c r="E5175" s="124" t="s">
        <v>9876</v>
      </c>
      <c r="F5175" s="124" t="s">
        <v>1316</v>
      </c>
      <c r="G5175" s="124">
        <v>17266508</v>
      </c>
      <c r="H5175" s="124"/>
      <c r="I5175" s="128" t="s">
        <v>11682</v>
      </c>
      <c r="J5175" s="124"/>
      <c r="K5175" s="124"/>
      <c r="L5175" s="124"/>
      <c r="M5175" s="124"/>
      <c r="N5175" s="197">
        <v>542062.51</v>
      </c>
      <c r="O5175" s="197">
        <v>0</v>
      </c>
      <c r="P5175" s="124" t="s">
        <v>1315</v>
      </c>
    </row>
    <row r="5176" spans="1:16" ht="76.5">
      <c r="A5176" s="266">
        <v>25</v>
      </c>
      <c r="B5176" s="124"/>
      <c r="C5176" s="125" t="s">
        <v>694</v>
      </c>
      <c r="D5176" s="195">
        <v>43201</v>
      </c>
      <c r="E5176" s="124" t="s">
        <v>9877</v>
      </c>
      <c r="F5176" s="124" t="s">
        <v>1316</v>
      </c>
      <c r="G5176" s="124">
        <v>17266507</v>
      </c>
      <c r="H5176" s="124"/>
      <c r="I5176" s="128" t="s">
        <v>11683</v>
      </c>
      <c r="J5176" s="124"/>
      <c r="K5176" s="124"/>
      <c r="L5176" s="124"/>
      <c r="M5176" s="124"/>
      <c r="N5176" s="197">
        <v>1135951.3999999999</v>
      </c>
      <c r="O5176" s="197">
        <v>0</v>
      </c>
      <c r="P5176" s="124" t="s">
        <v>1315</v>
      </c>
    </row>
    <row r="5177" spans="1:16" ht="76.5">
      <c r="A5177" s="266">
        <v>25</v>
      </c>
      <c r="B5177" s="124"/>
      <c r="C5177" s="125" t="s">
        <v>694</v>
      </c>
      <c r="D5177" s="195">
        <v>43201</v>
      </c>
      <c r="E5177" s="124" t="s">
        <v>9878</v>
      </c>
      <c r="F5177" s="124" t="s">
        <v>1316</v>
      </c>
      <c r="G5177" s="124">
        <v>17266506</v>
      </c>
      <c r="H5177" s="124"/>
      <c r="I5177" s="128" t="s">
        <v>11684</v>
      </c>
      <c r="J5177" s="124"/>
      <c r="K5177" s="124"/>
      <c r="L5177" s="124"/>
      <c r="M5177" s="124"/>
      <c r="N5177" s="197">
        <v>596552.24</v>
      </c>
      <c r="O5177" s="197">
        <v>0</v>
      </c>
      <c r="P5177" s="124" t="s">
        <v>1315</v>
      </c>
    </row>
    <row r="5178" spans="1:16" ht="63.75">
      <c r="A5178" s="266">
        <v>10</v>
      </c>
      <c r="B5178" s="124"/>
      <c r="C5178" s="125" t="s">
        <v>690</v>
      </c>
      <c r="D5178" s="195">
        <v>43202</v>
      </c>
      <c r="E5178" s="124" t="s">
        <v>9879</v>
      </c>
      <c r="F5178" s="124" t="s">
        <v>6</v>
      </c>
      <c r="G5178" s="124">
        <v>709990</v>
      </c>
      <c r="H5178" s="124"/>
      <c r="I5178" s="128" t="s">
        <v>11685</v>
      </c>
      <c r="J5178" s="124"/>
      <c r="K5178" s="124"/>
      <c r="L5178" s="124"/>
      <c r="M5178" s="124"/>
      <c r="N5178" s="197">
        <v>0</v>
      </c>
      <c r="O5178" s="197">
        <v>24111.67</v>
      </c>
      <c r="P5178" s="124" t="s">
        <v>1315</v>
      </c>
    </row>
    <row r="5179" spans="1:16" ht="51">
      <c r="A5179" s="266">
        <v>10</v>
      </c>
      <c r="B5179" s="124"/>
      <c r="C5179" s="125" t="s">
        <v>690</v>
      </c>
      <c r="D5179" s="195">
        <v>43202</v>
      </c>
      <c r="E5179" s="124" t="s">
        <v>9880</v>
      </c>
      <c r="F5179" s="124" t="s">
        <v>6</v>
      </c>
      <c r="G5179" s="124">
        <v>710109</v>
      </c>
      <c r="H5179" s="124"/>
      <c r="I5179" s="128" t="s">
        <v>11686</v>
      </c>
      <c r="J5179" s="124"/>
      <c r="K5179" s="124"/>
      <c r="L5179" s="124"/>
      <c r="M5179" s="124"/>
      <c r="N5179" s="197">
        <v>0</v>
      </c>
      <c r="O5179" s="197">
        <v>10118.5</v>
      </c>
      <c r="P5179" s="124" t="s">
        <v>1315</v>
      </c>
    </row>
    <row r="5180" spans="1:16" ht="63.75">
      <c r="A5180" s="266">
        <v>10</v>
      </c>
      <c r="B5180" s="124"/>
      <c r="C5180" s="125" t="s">
        <v>690</v>
      </c>
      <c r="D5180" s="195">
        <v>43202</v>
      </c>
      <c r="E5180" s="124" t="s">
        <v>9881</v>
      </c>
      <c r="F5180" s="124" t="s">
        <v>6</v>
      </c>
      <c r="G5180" s="124">
        <v>710111</v>
      </c>
      <c r="H5180" s="124"/>
      <c r="I5180" s="128" t="s">
        <v>11687</v>
      </c>
      <c r="J5180" s="124"/>
      <c r="K5180" s="124"/>
      <c r="L5180" s="124"/>
      <c r="M5180" s="124"/>
      <c r="N5180" s="197">
        <v>0</v>
      </c>
      <c r="O5180" s="197">
        <v>138305.28</v>
      </c>
      <c r="P5180" s="124" t="s">
        <v>1315</v>
      </c>
    </row>
    <row r="5181" spans="1:16" ht="63.75">
      <c r="A5181" s="266">
        <v>10</v>
      </c>
      <c r="B5181" s="124"/>
      <c r="C5181" s="125" t="s">
        <v>690</v>
      </c>
      <c r="D5181" s="195">
        <v>43202</v>
      </c>
      <c r="E5181" s="124" t="s">
        <v>9882</v>
      </c>
      <c r="F5181" s="124" t="s">
        <v>6</v>
      </c>
      <c r="G5181" s="124">
        <v>710113</v>
      </c>
      <c r="H5181" s="124"/>
      <c r="I5181" s="128" t="s">
        <v>11688</v>
      </c>
      <c r="J5181" s="124"/>
      <c r="K5181" s="124"/>
      <c r="L5181" s="124"/>
      <c r="M5181" s="124"/>
      <c r="N5181" s="197">
        <v>0</v>
      </c>
      <c r="O5181" s="197">
        <v>33452.17</v>
      </c>
      <c r="P5181" s="124" t="s">
        <v>1315</v>
      </c>
    </row>
    <row r="5182" spans="1:16" ht="63.75">
      <c r="A5182" s="266">
        <v>10</v>
      </c>
      <c r="B5182" s="124"/>
      <c r="C5182" s="125" t="s">
        <v>690</v>
      </c>
      <c r="D5182" s="195">
        <v>43202</v>
      </c>
      <c r="E5182" s="124" t="s">
        <v>9883</v>
      </c>
      <c r="F5182" s="124" t="s">
        <v>6</v>
      </c>
      <c r="G5182" s="124">
        <v>710541</v>
      </c>
      <c r="H5182" s="124"/>
      <c r="I5182" s="128" t="s">
        <v>11689</v>
      </c>
      <c r="J5182" s="124"/>
      <c r="K5182" s="124"/>
      <c r="L5182" s="124"/>
      <c r="M5182" s="124"/>
      <c r="N5182" s="197">
        <v>0</v>
      </c>
      <c r="O5182" s="197">
        <v>13656.75</v>
      </c>
      <c r="P5182" s="124" t="s">
        <v>1315</v>
      </c>
    </row>
    <row r="5183" spans="1:16" ht="51">
      <c r="A5183" s="266">
        <v>340</v>
      </c>
      <c r="B5183" s="124"/>
      <c r="C5183" s="125" t="s">
        <v>814</v>
      </c>
      <c r="D5183" s="195">
        <v>43202</v>
      </c>
      <c r="E5183" s="124" t="s">
        <v>9884</v>
      </c>
      <c r="F5183" s="124" t="s">
        <v>6</v>
      </c>
      <c r="G5183" s="124">
        <v>710681</v>
      </c>
      <c r="H5183" s="124"/>
      <c r="I5183" s="128" t="s">
        <v>11690</v>
      </c>
      <c r="J5183" s="124"/>
      <c r="K5183" s="124"/>
      <c r="L5183" s="124"/>
      <c r="M5183" s="124"/>
      <c r="N5183" s="197">
        <v>0</v>
      </c>
      <c r="O5183" s="197">
        <v>22766.080000000002</v>
      </c>
      <c r="P5183" s="124" t="s">
        <v>1315</v>
      </c>
    </row>
    <row r="5184" spans="1:16" ht="51">
      <c r="A5184" s="266">
        <v>10</v>
      </c>
      <c r="B5184" s="124"/>
      <c r="C5184" s="125" t="s">
        <v>690</v>
      </c>
      <c r="D5184" s="195">
        <v>43202</v>
      </c>
      <c r="E5184" s="124" t="s">
        <v>9885</v>
      </c>
      <c r="F5184" s="124" t="s">
        <v>6</v>
      </c>
      <c r="G5184" s="124">
        <v>710712</v>
      </c>
      <c r="H5184" s="124"/>
      <c r="I5184" s="128" t="s">
        <v>11691</v>
      </c>
      <c r="J5184" s="124"/>
      <c r="K5184" s="124"/>
      <c r="L5184" s="124"/>
      <c r="M5184" s="124"/>
      <c r="N5184" s="197">
        <v>0</v>
      </c>
      <c r="O5184" s="197">
        <v>8895.2900000000009</v>
      </c>
      <c r="P5184" s="124" t="s">
        <v>1315</v>
      </c>
    </row>
    <row r="5185" spans="1:16" ht="76.5">
      <c r="A5185" s="266">
        <v>373</v>
      </c>
      <c r="B5185" s="124"/>
      <c r="C5185" s="125" t="s">
        <v>1269</v>
      </c>
      <c r="D5185" s="195">
        <v>43202</v>
      </c>
      <c r="E5185" s="124" t="s">
        <v>9886</v>
      </c>
      <c r="F5185" s="124" t="s">
        <v>1316</v>
      </c>
      <c r="G5185" s="124">
        <v>17280287</v>
      </c>
      <c r="H5185" s="124"/>
      <c r="I5185" s="128" t="s">
        <v>11692</v>
      </c>
      <c r="J5185" s="124"/>
      <c r="K5185" s="124"/>
      <c r="L5185" s="124"/>
      <c r="M5185" s="124"/>
      <c r="N5185" s="197">
        <v>0</v>
      </c>
      <c r="O5185" s="197">
        <v>2255151.42</v>
      </c>
      <c r="P5185" s="124" t="s">
        <v>1315</v>
      </c>
    </row>
    <row r="5186" spans="1:16" ht="51">
      <c r="A5186" s="266" t="s">
        <v>619</v>
      </c>
      <c r="B5186" s="124"/>
      <c r="C5186" s="125" t="s">
        <v>713</v>
      </c>
      <c r="D5186" s="195">
        <v>43202</v>
      </c>
      <c r="E5186" s="124" t="s">
        <v>9887</v>
      </c>
      <c r="F5186" s="124" t="s">
        <v>6</v>
      </c>
      <c r="G5186" s="124">
        <v>962576</v>
      </c>
      <c r="H5186" s="124"/>
      <c r="I5186" s="128" t="s">
        <v>11693</v>
      </c>
      <c r="J5186" s="124"/>
      <c r="K5186" s="124"/>
      <c r="L5186" s="124"/>
      <c r="M5186" s="124"/>
      <c r="N5186" s="197">
        <v>0</v>
      </c>
      <c r="O5186" s="197">
        <v>131400</v>
      </c>
      <c r="P5186" s="124" t="s">
        <v>1315</v>
      </c>
    </row>
    <row r="5187" spans="1:16" ht="51">
      <c r="A5187" s="266" t="s">
        <v>619</v>
      </c>
      <c r="B5187" s="124"/>
      <c r="C5187" s="125" t="s">
        <v>713</v>
      </c>
      <c r="D5187" s="195">
        <v>43202</v>
      </c>
      <c r="E5187" s="124" t="s">
        <v>9888</v>
      </c>
      <c r="F5187" s="124" t="s">
        <v>6</v>
      </c>
      <c r="G5187" s="124">
        <v>962577</v>
      </c>
      <c r="H5187" s="124"/>
      <c r="I5187" s="128" t="s">
        <v>11694</v>
      </c>
      <c r="J5187" s="124"/>
      <c r="K5187" s="124"/>
      <c r="L5187" s="124"/>
      <c r="M5187" s="124"/>
      <c r="N5187" s="197">
        <v>0</v>
      </c>
      <c r="O5187" s="197">
        <v>105120</v>
      </c>
      <c r="P5187" s="124" t="s">
        <v>1315</v>
      </c>
    </row>
    <row r="5188" spans="1:16" ht="51">
      <c r="A5188" s="266" t="s">
        <v>619</v>
      </c>
      <c r="B5188" s="124"/>
      <c r="C5188" s="125" t="s">
        <v>713</v>
      </c>
      <c r="D5188" s="195">
        <v>43202</v>
      </c>
      <c r="E5188" s="124" t="s">
        <v>9889</v>
      </c>
      <c r="F5188" s="124" t="s">
        <v>6</v>
      </c>
      <c r="G5188" s="124">
        <v>962580</v>
      </c>
      <c r="H5188" s="124"/>
      <c r="I5188" s="128" t="s">
        <v>11695</v>
      </c>
      <c r="J5188" s="124"/>
      <c r="K5188" s="124"/>
      <c r="L5188" s="124"/>
      <c r="M5188" s="124"/>
      <c r="N5188" s="197">
        <v>0</v>
      </c>
      <c r="O5188" s="197">
        <v>6570</v>
      </c>
      <c r="P5188" s="124" t="s">
        <v>1315</v>
      </c>
    </row>
    <row r="5189" spans="1:16" ht="51">
      <c r="A5189" s="266" t="s">
        <v>619</v>
      </c>
      <c r="B5189" s="124"/>
      <c r="C5189" s="125" t="s">
        <v>713</v>
      </c>
      <c r="D5189" s="195">
        <v>43202</v>
      </c>
      <c r="E5189" s="124" t="s">
        <v>9890</v>
      </c>
      <c r="F5189" s="124" t="s">
        <v>6</v>
      </c>
      <c r="G5189" s="124">
        <v>962581</v>
      </c>
      <c r="H5189" s="124"/>
      <c r="I5189" s="128" t="s">
        <v>11696</v>
      </c>
      <c r="J5189" s="124"/>
      <c r="K5189" s="124"/>
      <c r="L5189" s="124"/>
      <c r="M5189" s="124"/>
      <c r="N5189" s="197">
        <v>0</v>
      </c>
      <c r="O5189" s="197">
        <v>32850</v>
      </c>
      <c r="P5189" s="124" t="s">
        <v>1315</v>
      </c>
    </row>
    <row r="5190" spans="1:16" ht="51">
      <c r="A5190" s="266" t="s">
        <v>619</v>
      </c>
      <c r="B5190" s="124"/>
      <c r="C5190" s="125" t="s">
        <v>713</v>
      </c>
      <c r="D5190" s="195">
        <v>43202</v>
      </c>
      <c r="E5190" s="124" t="s">
        <v>9891</v>
      </c>
      <c r="F5190" s="124" t="s">
        <v>6</v>
      </c>
      <c r="G5190" s="124">
        <v>962582</v>
      </c>
      <c r="H5190" s="124"/>
      <c r="I5190" s="128" t="s">
        <v>11697</v>
      </c>
      <c r="J5190" s="124"/>
      <c r="K5190" s="124"/>
      <c r="L5190" s="124"/>
      <c r="M5190" s="124"/>
      <c r="N5190" s="197">
        <v>0</v>
      </c>
      <c r="O5190" s="197">
        <v>6570</v>
      </c>
      <c r="P5190" s="124" t="s">
        <v>1315</v>
      </c>
    </row>
    <row r="5191" spans="1:16" ht="51">
      <c r="A5191" s="266">
        <v>117</v>
      </c>
      <c r="B5191" s="124"/>
      <c r="C5191" s="125" t="s">
        <v>722</v>
      </c>
      <c r="D5191" s="195">
        <v>43202</v>
      </c>
      <c r="E5191" s="124" t="s">
        <v>9892</v>
      </c>
      <c r="F5191" s="124" t="s">
        <v>11</v>
      </c>
      <c r="G5191" s="124">
        <v>918666</v>
      </c>
      <c r="H5191" s="124"/>
      <c r="I5191" s="128" t="s">
        <v>11698</v>
      </c>
      <c r="J5191" s="124"/>
      <c r="K5191" s="124"/>
      <c r="L5191" s="124"/>
      <c r="M5191" s="124"/>
      <c r="N5191" s="197">
        <v>50</v>
      </c>
      <c r="O5191" s="197">
        <v>0</v>
      </c>
      <c r="P5191" s="124" t="s">
        <v>1315</v>
      </c>
    </row>
    <row r="5192" spans="1:16" ht="63.75">
      <c r="A5192" s="266">
        <v>10</v>
      </c>
      <c r="B5192" s="124"/>
      <c r="C5192" s="125" t="s">
        <v>690</v>
      </c>
      <c r="D5192" s="195">
        <v>43202</v>
      </c>
      <c r="E5192" s="124" t="s">
        <v>9893</v>
      </c>
      <c r="F5192" s="124" t="s">
        <v>15</v>
      </c>
      <c r="G5192" s="124">
        <v>709991</v>
      </c>
      <c r="H5192" s="124"/>
      <c r="I5192" s="128" t="s">
        <v>11699</v>
      </c>
      <c r="J5192" s="124"/>
      <c r="K5192" s="124"/>
      <c r="L5192" s="124"/>
      <c r="M5192" s="124"/>
      <c r="N5192" s="197">
        <v>50</v>
      </c>
      <c r="O5192" s="197">
        <v>0</v>
      </c>
      <c r="P5192" s="124" t="s">
        <v>1315</v>
      </c>
    </row>
    <row r="5193" spans="1:16" ht="51">
      <c r="A5193" s="266">
        <v>10</v>
      </c>
      <c r="B5193" s="124"/>
      <c r="C5193" s="125" t="s">
        <v>690</v>
      </c>
      <c r="D5193" s="195">
        <v>43202</v>
      </c>
      <c r="E5193" s="124" t="s">
        <v>9894</v>
      </c>
      <c r="F5193" s="124" t="s">
        <v>15</v>
      </c>
      <c r="G5193" s="124">
        <v>710110</v>
      </c>
      <c r="H5193" s="124"/>
      <c r="I5193" s="128" t="s">
        <v>11700</v>
      </c>
      <c r="J5193" s="124"/>
      <c r="K5193" s="124"/>
      <c r="L5193" s="124"/>
      <c r="M5193" s="124"/>
      <c r="N5193" s="197">
        <v>50</v>
      </c>
      <c r="O5193" s="197">
        <v>0</v>
      </c>
      <c r="P5193" s="124" t="s">
        <v>1315</v>
      </c>
    </row>
    <row r="5194" spans="1:16" ht="63.75">
      <c r="A5194" s="266">
        <v>10</v>
      </c>
      <c r="B5194" s="124"/>
      <c r="C5194" s="125" t="s">
        <v>690</v>
      </c>
      <c r="D5194" s="195">
        <v>43202</v>
      </c>
      <c r="E5194" s="124" t="s">
        <v>9895</v>
      </c>
      <c r="F5194" s="124" t="s">
        <v>15</v>
      </c>
      <c r="G5194" s="124">
        <v>710112</v>
      </c>
      <c r="H5194" s="124"/>
      <c r="I5194" s="128" t="s">
        <v>11701</v>
      </c>
      <c r="J5194" s="124"/>
      <c r="K5194" s="124"/>
      <c r="L5194" s="124"/>
      <c r="M5194" s="124"/>
      <c r="N5194" s="197">
        <v>50</v>
      </c>
      <c r="O5194" s="197">
        <v>0</v>
      </c>
      <c r="P5194" s="124" t="s">
        <v>1315</v>
      </c>
    </row>
    <row r="5195" spans="1:16" ht="63.75">
      <c r="A5195" s="266">
        <v>10</v>
      </c>
      <c r="B5195" s="124"/>
      <c r="C5195" s="125" t="s">
        <v>690</v>
      </c>
      <c r="D5195" s="195">
        <v>43202</v>
      </c>
      <c r="E5195" s="124" t="s">
        <v>9896</v>
      </c>
      <c r="F5195" s="124" t="s">
        <v>15</v>
      </c>
      <c r="G5195" s="124">
        <v>710114</v>
      </c>
      <c r="H5195" s="124"/>
      <c r="I5195" s="128" t="s">
        <v>11702</v>
      </c>
      <c r="J5195" s="124"/>
      <c r="K5195" s="124"/>
      <c r="L5195" s="124"/>
      <c r="M5195" s="124"/>
      <c r="N5195" s="197">
        <v>50</v>
      </c>
      <c r="O5195" s="197">
        <v>0</v>
      </c>
      <c r="P5195" s="124" t="s">
        <v>1315</v>
      </c>
    </row>
    <row r="5196" spans="1:16" ht="76.5">
      <c r="A5196" s="266">
        <v>20</v>
      </c>
      <c r="B5196" s="124"/>
      <c r="C5196" s="125" t="s">
        <v>693</v>
      </c>
      <c r="D5196" s="195">
        <v>43202</v>
      </c>
      <c r="E5196" s="124" t="s">
        <v>9897</v>
      </c>
      <c r="F5196" s="124" t="s">
        <v>15</v>
      </c>
      <c r="G5196" s="124">
        <v>4746</v>
      </c>
      <c r="H5196" s="124"/>
      <c r="I5196" s="128" t="s">
        <v>11703</v>
      </c>
      <c r="J5196" s="124"/>
      <c r="K5196" s="124"/>
      <c r="L5196" s="124"/>
      <c r="M5196" s="124"/>
      <c r="N5196" s="197">
        <v>416.12</v>
      </c>
      <c r="O5196" s="197">
        <v>0</v>
      </c>
      <c r="P5196" s="124" t="s">
        <v>1315</v>
      </c>
    </row>
    <row r="5197" spans="1:16" ht="76.5">
      <c r="A5197" s="266">
        <v>20</v>
      </c>
      <c r="B5197" s="124"/>
      <c r="C5197" s="125" t="s">
        <v>693</v>
      </c>
      <c r="D5197" s="195">
        <v>43202</v>
      </c>
      <c r="E5197" s="124" t="s">
        <v>9898</v>
      </c>
      <c r="F5197" s="124" t="s">
        <v>15</v>
      </c>
      <c r="G5197" s="124">
        <v>4745</v>
      </c>
      <c r="H5197" s="124"/>
      <c r="I5197" s="128" t="s">
        <v>11704</v>
      </c>
      <c r="J5197" s="124"/>
      <c r="K5197" s="124"/>
      <c r="L5197" s="124"/>
      <c r="M5197" s="124"/>
      <c r="N5197" s="197">
        <v>407.2</v>
      </c>
      <c r="O5197" s="197">
        <v>0</v>
      </c>
      <c r="P5197" s="124" t="s">
        <v>1315</v>
      </c>
    </row>
    <row r="5198" spans="1:16" ht="89.25">
      <c r="A5198" s="266">
        <v>10</v>
      </c>
      <c r="B5198" s="124"/>
      <c r="C5198" s="125" t="s">
        <v>690</v>
      </c>
      <c r="D5198" s="195">
        <v>43202</v>
      </c>
      <c r="E5198" s="124" t="s">
        <v>9899</v>
      </c>
      <c r="F5198" s="124" t="s">
        <v>15</v>
      </c>
      <c r="G5198" s="124">
        <v>4740</v>
      </c>
      <c r="H5198" s="124"/>
      <c r="I5198" s="128" t="s">
        <v>11705</v>
      </c>
      <c r="J5198" s="124"/>
      <c r="K5198" s="124"/>
      <c r="L5198" s="124"/>
      <c r="M5198" s="124"/>
      <c r="N5198" s="197">
        <v>2911.1</v>
      </c>
      <c r="O5198" s="197">
        <v>0</v>
      </c>
      <c r="P5198" s="124" t="s">
        <v>1315</v>
      </c>
    </row>
    <row r="5199" spans="1:16" ht="76.5">
      <c r="A5199" s="266">
        <v>20</v>
      </c>
      <c r="B5199" s="124"/>
      <c r="C5199" s="125" t="s">
        <v>693</v>
      </c>
      <c r="D5199" s="195">
        <v>43202</v>
      </c>
      <c r="E5199" s="124" t="s">
        <v>9900</v>
      </c>
      <c r="F5199" s="124" t="s">
        <v>15</v>
      </c>
      <c r="G5199" s="124">
        <v>4744</v>
      </c>
      <c r="H5199" s="124"/>
      <c r="I5199" s="128" t="s">
        <v>11706</v>
      </c>
      <c r="J5199" s="124"/>
      <c r="K5199" s="124"/>
      <c r="L5199" s="124"/>
      <c r="M5199" s="124"/>
      <c r="N5199" s="197">
        <v>753.63</v>
      </c>
      <c r="O5199" s="197">
        <v>0</v>
      </c>
      <c r="P5199" s="124" t="s">
        <v>1315</v>
      </c>
    </row>
    <row r="5200" spans="1:16" ht="89.25">
      <c r="A5200" s="266">
        <v>35</v>
      </c>
      <c r="B5200" s="124"/>
      <c r="C5200" s="125" t="s">
        <v>696</v>
      </c>
      <c r="D5200" s="195">
        <v>43202</v>
      </c>
      <c r="E5200" s="124" t="s">
        <v>9901</v>
      </c>
      <c r="F5200" s="124" t="s">
        <v>15</v>
      </c>
      <c r="G5200" s="124">
        <v>4747</v>
      </c>
      <c r="H5200" s="124"/>
      <c r="I5200" s="128" t="s">
        <v>11707</v>
      </c>
      <c r="J5200" s="124"/>
      <c r="K5200" s="124"/>
      <c r="L5200" s="124"/>
      <c r="M5200" s="124"/>
      <c r="N5200" s="197">
        <v>273.57</v>
      </c>
      <c r="O5200" s="197">
        <v>0</v>
      </c>
      <c r="P5200" s="124" t="s">
        <v>1315</v>
      </c>
    </row>
    <row r="5201" spans="1:16" ht="63.75">
      <c r="A5201" s="266">
        <v>10</v>
      </c>
      <c r="B5201" s="124"/>
      <c r="C5201" s="125" t="s">
        <v>690</v>
      </c>
      <c r="D5201" s="195">
        <v>43202</v>
      </c>
      <c r="E5201" s="124" t="s">
        <v>9902</v>
      </c>
      <c r="F5201" s="124" t="s">
        <v>15</v>
      </c>
      <c r="G5201" s="124">
        <v>710542</v>
      </c>
      <c r="H5201" s="124"/>
      <c r="I5201" s="128" t="s">
        <v>11708</v>
      </c>
      <c r="J5201" s="124"/>
      <c r="K5201" s="124"/>
      <c r="L5201" s="124"/>
      <c r="M5201" s="124"/>
      <c r="N5201" s="197">
        <v>50</v>
      </c>
      <c r="O5201" s="197">
        <v>0</v>
      </c>
      <c r="P5201" s="124" t="s">
        <v>1315</v>
      </c>
    </row>
    <row r="5202" spans="1:16" ht="63.75">
      <c r="A5202" s="266">
        <v>513</v>
      </c>
      <c r="B5202" s="124"/>
      <c r="C5202" s="125" t="s">
        <v>201</v>
      </c>
      <c r="D5202" s="195">
        <v>43202</v>
      </c>
      <c r="E5202" s="124" t="s">
        <v>9903</v>
      </c>
      <c r="F5202" s="124" t="s">
        <v>15</v>
      </c>
      <c r="G5202" s="124">
        <v>710544</v>
      </c>
      <c r="H5202" s="124"/>
      <c r="I5202" s="128" t="s">
        <v>11709</v>
      </c>
      <c r="J5202" s="124"/>
      <c r="K5202" s="124"/>
      <c r="L5202" s="124"/>
      <c r="M5202" s="124"/>
      <c r="N5202" s="197">
        <v>50</v>
      </c>
      <c r="O5202" s="197">
        <v>0</v>
      </c>
      <c r="P5202" s="124" t="s">
        <v>1315</v>
      </c>
    </row>
    <row r="5203" spans="1:16" ht="51">
      <c r="A5203" s="266">
        <v>513</v>
      </c>
      <c r="B5203" s="124"/>
      <c r="C5203" s="125" t="s">
        <v>201</v>
      </c>
      <c r="D5203" s="195">
        <v>43202</v>
      </c>
      <c r="E5203" s="124" t="s">
        <v>9904</v>
      </c>
      <c r="F5203" s="124" t="s">
        <v>15</v>
      </c>
      <c r="G5203" s="124">
        <v>710546</v>
      </c>
      <c r="H5203" s="124"/>
      <c r="I5203" s="128" t="s">
        <v>1395</v>
      </c>
      <c r="J5203" s="124"/>
      <c r="K5203" s="124"/>
      <c r="L5203" s="124"/>
      <c r="M5203" s="124"/>
      <c r="N5203" s="197">
        <v>50</v>
      </c>
      <c r="O5203" s="197">
        <v>0</v>
      </c>
      <c r="P5203" s="124" t="s">
        <v>1315</v>
      </c>
    </row>
    <row r="5204" spans="1:16" ht="51">
      <c r="A5204" s="266">
        <v>513</v>
      </c>
      <c r="B5204" s="124"/>
      <c r="C5204" s="125" t="s">
        <v>201</v>
      </c>
      <c r="D5204" s="195">
        <v>43202</v>
      </c>
      <c r="E5204" s="124" t="s">
        <v>9905</v>
      </c>
      <c r="F5204" s="124" t="s">
        <v>15</v>
      </c>
      <c r="G5204" s="124">
        <v>710548</v>
      </c>
      <c r="H5204" s="124"/>
      <c r="I5204" s="128" t="s">
        <v>1396</v>
      </c>
      <c r="J5204" s="124"/>
      <c r="K5204" s="124"/>
      <c r="L5204" s="124"/>
      <c r="M5204" s="124"/>
      <c r="N5204" s="197">
        <v>50</v>
      </c>
      <c r="O5204" s="197">
        <v>0</v>
      </c>
      <c r="P5204" s="124" t="s">
        <v>1315</v>
      </c>
    </row>
    <row r="5205" spans="1:16" ht="89.25">
      <c r="A5205" s="266">
        <v>513</v>
      </c>
      <c r="B5205" s="124"/>
      <c r="C5205" s="125" t="s">
        <v>201</v>
      </c>
      <c r="D5205" s="195">
        <v>43202</v>
      </c>
      <c r="E5205" s="124" t="s">
        <v>9906</v>
      </c>
      <c r="F5205" s="124" t="s">
        <v>15</v>
      </c>
      <c r="G5205" s="124">
        <v>4754</v>
      </c>
      <c r="H5205" s="124"/>
      <c r="I5205" s="128" t="s">
        <v>11710</v>
      </c>
      <c r="J5205" s="124"/>
      <c r="K5205" s="124"/>
      <c r="L5205" s="124"/>
      <c r="M5205" s="124"/>
      <c r="N5205" s="197">
        <v>50</v>
      </c>
      <c r="O5205" s="197">
        <v>0</v>
      </c>
      <c r="P5205" s="124" t="s">
        <v>1315</v>
      </c>
    </row>
    <row r="5206" spans="1:16" ht="51">
      <c r="A5206" s="266">
        <v>340</v>
      </c>
      <c r="B5206" s="124"/>
      <c r="C5206" s="125" t="s">
        <v>814</v>
      </c>
      <c r="D5206" s="195">
        <v>43202</v>
      </c>
      <c r="E5206" s="124" t="s">
        <v>9907</v>
      </c>
      <c r="F5206" s="124" t="s">
        <v>15</v>
      </c>
      <c r="G5206" s="124">
        <v>710682</v>
      </c>
      <c r="H5206" s="124"/>
      <c r="I5206" s="128" t="s">
        <v>11711</v>
      </c>
      <c r="J5206" s="124"/>
      <c r="K5206" s="124"/>
      <c r="L5206" s="124"/>
      <c r="M5206" s="124"/>
      <c r="N5206" s="197">
        <v>50</v>
      </c>
      <c r="O5206" s="197">
        <v>0</v>
      </c>
      <c r="P5206" s="124" t="s">
        <v>1315</v>
      </c>
    </row>
    <row r="5207" spans="1:16" ht="63.75">
      <c r="A5207" s="266">
        <v>291</v>
      </c>
      <c r="B5207" s="124"/>
      <c r="C5207" s="125" t="s">
        <v>794</v>
      </c>
      <c r="D5207" s="195">
        <v>43202</v>
      </c>
      <c r="E5207" s="124" t="s">
        <v>9908</v>
      </c>
      <c r="F5207" s="124" t="s">
        <v>11</v>
      </c>
      <c r="G5207" s="124">
        <v>710687</v>
      </c>
      <c r="H5207" s="124"/>
      <c r="I5207" s="128" t="s">
        <v>11712</v>
      </c>
      <c r="J5207" s="124"/>
      <c r="K5207" s="124"/>
      <c r="L5207" s="124"/>
      <c r="M5207" s="124"/>
      <c r="N5207" s="197">
        <v>50</v>
      </c>
      <c r="O5207" s="197">
        <v>0</v>
      </c>
      <c r="P5207" s="124" t="s">
        <v>1315</v>
      </c>
    </row>
    <row r="5208" spans="1:16" ht="63.75">
      <c r="A5208" s="266">
        <v>291</v>
      </c>
      <c r="B5208" s="124"/>
      <c r="C5208" s="125" t="s">
        <v>794</v>
      </c>
      <c r="D5208" s="195">
        <v>43202</v>
      </c>
      <c r="E5208" s="124" t="s">
        <v>9909</v>
      </c>
      <c r="F5208" s="124" t="s">
        <v>11</v>
      </c>
      <c r="G5208" s="124">
        <v>710688</v>
      </c>
      <c r="H5208" s="124"/>
      <c r="I5208" s="128" t="s">
        <v>11713</v>
      </c>
      <c r="J5208" s="124"/>
      <c r="K5208" s="124"/>
      <c r="L5208" s="124"/>
      <c r="M5208" s="124"/>
      <c r="N5208" s="197">
        <v>50</v>
      </c>
      <c r="O5208" s="197">
        <v>0</v>
      </c>
      <c r="P5208" s="124" t="s">
        <v>1315</v>
      </c>
    </row>
    <row r="5209" spans="1:16" ht="51">
      <c r="A5209" s="266">
        <v>10</v>
      </c>
      <c r="B5209" s="124"/>
      <c r="C5209" s="125" t="s">
        <v>690</v>
      </c>
      <c r="D5209" s="195">
        <v>43202</v>
      </c>
      <c r="E5209" s="124" t="s">
        <v>9910</v>
      </c>
      <c r="F5209" s="124" t="s">
        <v>15</v>
      </c>
      <c r="G5209" s="124">
        <v>710713</v>
      </c>
      <c r="H5209" s="124"/>
      <c r="I5209" s="128" t="s">
        <v>11714</v>
      </c>
      <c r="J5209" s="124"/>
      <c r="K5209" s="124"/>
      <c r="L5209" s="124"/>
      <c r="M5209" s="124"/>
      <c r="N5209" s="197">
        <v>50</v>
      </c>
      <c r="O5209" s="197">
        <v>0</v>
      </c>
      <c r="P5209" s="124" t="s">
        <v>1315</v>
      </c>
    </row>
    <row r="5210" spans="1:16" ht="51">
      <c r="A5210" s="266">
        <v>513</v>
      </c>
      <c r="B5210" s="124"/>
      <c r="C5210" s="125" t="s">
        <v>201</v>
      </c>
      <c r="D5210" s="195">
        <v>43202</v>
      </c>
      <c r="E5210" s="124" t="s">
        <v>9911</v>
      </c>
      <c r="F5210" s="124" t="s">
        <v>15</v>
      </c>
      <c r="G5210" s="124">
        <v>710715</v>
      </c>
      <c r="H5210" s="124"/>
      <c r="I5210" s="128" t="s">
        <v>2856</v>
      </c>
      <c r="J5210" s="124"/>
      <c r="K5210" s="124"/>
      <c r="L5210" s="124"/>
      <c r="M5210" s="124"/>
      <c r="N5210" s="197">
        <v>50</v>
      </c>
      <c r="O5210" s="197">
        <v>0</v>
      </c>
      <c r="P5210" s="124" t="s">
        <v>1315</v>
      </c>
    </row>
    <row r="5211" spans="1:16" ht="63.75">
      <c r="A5211" s="266">
        <v>291</v>
      </c>
      <c r="B5211" s="124"/>
      <c r="C5211" s="125" t="s">
        <v>794</v>
      </c>
      <c r="D5211" s="195">
        <v>43202</v>
      </c>
      <c r="E5211" s="124" t="s">
        <v>9912</v>
      </c>
      <c r="F5211" s="124" t="s">
        <v>11</v>
      </c>
      <c r="G5211" s="124">
        <v>710779</v>
      </c>
      <c r="H5211" s="124"/>
      <c r="I5211" s="128" t="s">
        <v>11715</v>
      </c>
      <c r="J5211" s="124"/>
      <c r="K5211" s="124"/>
      <c r="L5211" s="124"/>
      <c r="M5211" s="124"/>
      <c r="N5211" s="197">
        <v>50</v>
      </c>
      <c r="O5211" s="197">
        <v>0</v>
      </c>
      <c r="P5211" s="124" t="s">
        <v>1315</v>
      </c>
    </row>
    <row r="5212" spans="1:16" ht="76.5">
      <c r="A5212" s="266">
        <v>10</v>
      </c>
      <c r="B5212" s="124"/>
      <c r="C5212" s="125" t="s">
        <v>690</v>
      </c>
      <c r="D5212" s="195">
        <v>43203</v>
      </c>
      <c r="E5212" s="124" t="s">
        <v>9913</v>
      </c>
      <c r="F5212" s="124" t="s">
        <v>6</v>
      </c>
      <c r="G5212" s="124">
        <v>710960</v>
      </c>
      <c r="H5212" s="124"/>
      <c r="I5212" s="128" t="s">
        <v>11716</v>
      </c>
      <c r="J5212" s="124"/>
      <c r="K5212" s="124"/>
      <c r="L5212" s="124"/>
      <c r="M5212" s="124"/>
      <c r="N5212" s="197">
        <v>0</v>
      </c>
      <c r="O5212" s="197">
        <v>151750.06</v>
      </c>
      <c r="P5212" s="124" t="s">
        <v>1315</v>
      </c>
    </row>
    <row r="5213" spans="1:16" ht="51">
      <c r="A5213" s="266">
        <v>10</v>
      </c>
      <c r="B5213" s="124"/>
      <c r="C5213" s="125" t="s">
        <v>690</v>
      </c>
      <c r="D5213" s="195">
        <v>43203</v>
      </c>
      <c r="E5213" s="124" t="s">
        <v>9914</v>
      </c>
      <c r="F5213" s="124" t="s">
        <v>6</v>
      </c>
      <c r="G5213" s="124">
        <v>711106</v>
      </c>
      <c r="H5213" s="124"/>
      <c r="I5213" s="128" t="s">
        <v>11717</v>
      </c>
      <c r="J5213" s="124"/>
      <c r="K5213" s="124"/>
      <c r="L5213" s="124"/>
      <c r="M5213" s="124"/>
      <c r="N5213" s="197">
        <v>0</v>
      </c>
      <c r="O5213" s="197">
        <v>143747.25</v>
      </c>
      <c r="P5213" s="124" t="s">
        <v>1315</v>
      </c>
    </row>
    <row r="5214" spans="1:16" ht="76.5">
      <c r="A5214" s="266">
        <v>25</v>
      </c>
      <c r="B5214" s="124"/>
      <c r="C5214" s="125" t="s">
        <v>694</v>
      </c>
      <c r="D5214" s="195">
        <v>43203</v>
      </c>
      <c r="E5214" s="124" t="s">
        <v>9915</v>
      </c>
      <c r="F5214" s="124" t="s">
        <v>1256</v>
      </c>
      <c r="G5214" s="124">
        <v>17299774</v>
      </c>
      <c r="H5214" s="124"/>
      <c r="I5214" s="128" t="s">
        <v>11718</v>
      </c>
      <c r="J5214" s="124"/>
      <c r="K5214" s="124"/>
      <c r="L5214" s="124"/>
      <c r="M5214" s="124"/>
      <c r="N5214" s="197">
        <v>0</v>
      </c>
      <c r="O5214" s="197">
        <v>2459162.39</v>
      </c>
      <c r="P5214" s="124" t="s">
        <v>1315</v>
      </c>
    </row>
    <row r="5215" spans="1:16" ht="76.5">
      <c r="A5215" s="266">
        <v>25</v>
      </c>
      <c r="B5215" s="124"/>
      <c r="C5215" s="125" t="s">
        <v>694</v>
      </c>
      <c r="D5215" s="195">
        <v>43203</v>
      </c>
      <c r="E5215" s="124" t="s">
        <v>9916</v>
      </c>
      <c r="F5215" s="124" t="s">
        <v>1256</v>
      </c>
      <c r="G5215" s="124">
        <v>17299762</v>
      </c>
      <c r="H5215" s="124"/>
      <c r="I5215" s="128" t="s">
        <v>11719</v>
      </c>
      <c r="J5215" s="124"/>
      <c r="K5215" s="124"/>
      <c r="L5215" s="124"/>
      <c r="M5215" s="124"/>
      <c r="N5215" s="197">
        <v>0</v>
      </c>
      <c r="O5215" s="197">
        <v>231083.89</v>
      </c>
      <c r="P5215" s="124" t="s">
        <v>1315</v>
      </c>
    </row>
    <row r="5216" spans="1:16" ht="76.5">
      <c r="A5216" s="266" t="s">
        <v>620</v>
      </c>
      <c r="B5216" s="124"/>
      <c r="C5216" s="125" t="s">
        <v>714</v>
      </c>
      <c r="D5216" s="195">
        <v>43203</v>
      </c>
      <c r="E5216" s="124" t="s">
        <v>9917</v>
      </c>
      <c r="F5216" s="124" t="s">
        <v>6</v>
      </c>
      <c r="G5216" s="124">
        <v>963074</v>
      </c>
      <c r="H5216" s="124"/>
      <c r="I5216" s="128" t="s">
        <v>11720</v>
      </c>
      <c r="J5216" s="124"/>
      <c r="K5216" s="124"/>
      <c r="L5216" s="124"/>
      <c r="M5216" s="124"/>
      <c r="N5216" s="197">
        <v>0</v>
      </c>
      <c r="O5216" s="197">
        <v>66000</v>
      </c>
      <c r="P5216" s="124" t="s">
        <v>1315</v>
      </c>
    </row>
    <row r="5217" spans="1:16" ht="89.25">
      <c r="A5217" s="266" t="s">
        <v>622</v>
      </c>
      <c r="B5217" s="124"/>
      <c r="C5217" s="125" t="s">
        <v>715</v>
      </c>
      <c r="D5217" s="195">
        <v>43203</v>
      </c>
      <c r="E5217" s="124" t="s">
        <v>9918</v>
      </c>
      <c r="F5217" s="124" t="s">
        <v>6</v>
      </c>
      <c r="G5217" s="124">
        <v>918743</v>
      </c>
      <c r="H5217" s="124"/>
      <c r="I5217" s="128" t="s">
        <v>11721</v>
      </c>
      <c r="J5217" s="124"/>
      <c r="K5217" s="124"/>
      <c r="L5217" s="124"/>
      <c r="M5217" s="124"/>
      <c r="N5217" s="197">
        <v>0</v>
      </c>
      <c r="O5217" s="197">
        <v>56558.91</v>
      </c>
      <c r="P5217" s="124" t="s">
        <v>1315</v>
      </c>
    </row>
    <row r="5218" spans="1:16" ht="76.5">
      <c r="A5218" s="266">
        <v>25</v>
      </c>
      <c r="B5218" s="124"/>
      <c r="C5218" s="125" t="s">
        <v>694</v>
      </c>
      <c r="D5218" s="195">
        <v>43203</v>
      </c>
      <c r="E5218" s="124" t="s">
        <v>9919</v>
      </c>
      <c r="F5218" s="124" t="s">
        <v>1316</v>
      </c>
      <c r="G5218" s="124">
        <v>17297517</v>
      </c>
      <c r="H5218" s="124"/>
      <c r="I5218" s="128" t="s">
        <v>11722</v>
      </c>
      <c r="J5218" s="124"/>
      <c r="K5218" s="124"/>
      <c r="L5218" s="124"/>
      <c r="M5218" s="124"/>
      <c r="N5218" s="197">
        <v>1167266.73</v>
      </c>
      <c r="O5218" s="197">
        <v>0</v>
      </c>
      <c r="P5218" s="124" t="s">
        <v>1315</v>
      </c>
    </row>
    <row r="5219" spans="1:16" ht="89.25">
      <c r="A5219" s="266">
        <v>20</v>
      </c>
      <c r="B5219" s="124"/>
      <c r="C5219" s="125" t="s">
        <v>693</v>
      </c>
      <c r="D5219" s="195">
        <v>43203</v>
      </c>
      <c r="E5219" s="124" t="s">
        <v>9920</v>
      </c>
      <c r="F5219" s="124" t="s">
        <v>11</v>
      </c>
      <c r="G5219" s="124">
        <v>918677</v>
      </c>
      <c r="H5219" s="124"/>
      <c r="I5219" s="128" t="s">
        <v>11723</v>
      </c>
      <c r="J5219" s="124"/>
      <c r="K5219" s="124"/>
      <c r="L5219" s="124"/>
      <c r="M5219" s="124"/>
      <c r="N5219" s="197">
        <v>976.92</v>
      </c>
      <c r="O5219" s="197">
        <v>0</v>
      </c>
      <c r="P5219" s="124" t="s">
        <v>1315</v>
      </c>
    </row>
    <row r="5220" spans="1:16" ht="51">
      <c r="A5220" s="266">
        <v>117</v>
      </c>
      <c r="B5220" s="124"/>
      <c r="C5220" s="125" t="s">
        <v>722</v>
      </c>
      <c r="D5220" s="195">
        <v>43203</v>
      </c>
      <c r="E5220" s="124" t="s">
        <v>9921</v>
      </c>
      <c r="F5220" s="124" t="s">
        <v>11</v>
      </c>
      <c r="G5220" s="124">
        <v>918755</v>
      </c>
      <c r="H5220" s="124"/>
      <c r="I5220" s="128" t="s">
        <v>11724</v>
      </c>
      <c r="J5220" s="124"/>
      <c r="K5220" s="124"/>
      <c r="L5220" s="124"/>
      <c r="M5220" s="124"/>
      <c r="N5220" s="197">
        <v>50</v>
      </c>
      <c r="O5220" s="197">
        <v>0</v>
      </c>
      <c r="P5220" s="124" t="s">
        <v>1315</v>
      </c>
    </row>
    <row r="5221" spans="1:16" ht="76.5">
      <c r="A5221" s="266">
        <v>10</v>
      </c>
      <c r="B5221" s="124"/>
      <c r="C5221" s="125" t="s">
        <v>690</v>
      </c>
      <c r="D5221" s="195">
        <v>43203</v>
      </c>
      <c r="E5221" s="124" t="s">
        <v>9922</v>
      </c>
      <c r="F5221" s="124" t="s">
        <v>15</v>
      </c>
      <c r="G5221" s="124">
        <v>710961</v>
      </c>
      <c r="H5221" s="124"/>
      <c r="I5221" s="128" t="s">
        <v>11725</v>
      </c>
      <c r="J5221" s="124"/>
      <c r="K5221" s="124"/>
      <c r="L5221" s="124"/>
      <c r="M5221" s="124"/>
      <c r="N5221" s="197">
        <v>50</v>
      </c>
      <c r="O5221" s="197">
        <v>0</v>
      </c>
      <c r="P5221" s="124" t="s">
        <v>1315</v>
      </c>
    </row>
    <row r="5222" spans="1:16" ht="102">
      <c r="A5222" s="266">
        <v>513</v>
      </c>
      <c r="B5222" s="124"/>
      <c r="C5222" s="125" t="s">
        <v>201</v>
      </c>
      <c r="D5222" s="195">
        <v>43203</v>
      </c>
      <c r="E5222" s="124" t="s">
        <v>9923</v>
      </c>
      <c r="F5222" s="124" t="s">
        <v>15</v>
      </c>
      <c r="G5222" s="124">
        <v>4752</v>
      </c>
      <c r="H5222" s="124"/>
      <c r="I5222" s="128" t="s">
        <v>11726</v>
      </c>
      <c r="J5222" s="124"/>
      <c r="K5222" s="124"/>
      <c r="L5222" s="124"/>
      <c r="M5222" s="124"/>
      <c r="N5222" s="197">
        <v>16688.59</v>
      </c>
      <c r="O5222" s="197">
        <v>0</v>
      </c>
      <c r="P5222" s="124" t="s">
        <v>1315</v>
      </c>
    </row>
    <row r="5223" spans="1:16" ht="63.75">
      <c r="A5223" s="266">
        <v>513</v>
      </c>
      <c r="B5223" s="124"/>
      <c r="C5223" s="125" t="s">
        <v>201</v>
      </c>
      <c r="D5223" s="195">
        <v>43203</v>
      </c>
      <c r="E5223" s="124" t="s">
        <v>9924</v>
      </c>
      <c r="F5223" s="124" t="s">
        <v>15</v>
      </c>
      <c r="G5223" s="124">
        <v>711103</v>
      </c>
      <c r="H5223" s="124"/>
      <c r="I5223" s="128" t="s">
        <v>7939</v>
      </c>
      <c r="J5223" s="124"/>
      <c r="K5223" s="124"/>
      <c r="L5223" s="124"/>
      <c r="M5223" s="124"/>
      <c r="N5223" s="197">
        <v>50</v>
      </c>
      <c r="O5223" s="197">
        <v>0</v>
      </c>
      <c r="P5223" s="124" t="s">
        <v>1315</v>
      </c>
    </row>
    <row r="5224" spans="1:16" ht="51">
      <c r="A5224" s="266">
        <v>10</v>
      </c>
      <c r="B5224" s="124"/>
      <c r="C5224" s="125" t="s">
        <v>690</v>
      </c>
      <c r="D5224" s="195">
        <v>43203</v>
      </c>
      <c r="E5224" s="124" t="s">
        <v>9925</v>
      </c>
      <c r="F5224" s="124" t="s">
        <v>15</v>
      </c>
      <c r="G5224" s="124">
        <v>711107</v>
      </c>
      <c r="H5224" s="124"/>
      <c r="I5224" s="128" t="s">
        <v>11727</v>
      </c>
      <c r="J5224" s="124"/>
      <c r="K5224" s="124"/>
      <c r="L5224" s="124"/>
      <c r="M5224" s="124"/>
      <c r="N5224" s="197">
        <v>50</v>
      </c>
      <c r="O5224" s="197">
        <v>0</v>
      </c>
      <c r="P5224" s="124" t="s">
        <v>1315</v>
      </c>
    </row>
    <row r="5225" spans="1:16" ht="89.25">
      <c r="A5225" s="266">
        <v>513</v>
      </c>
      <c r="B5225" s="124"/>
      <c r="C5225" s="125" t="s">
        <v>201</v>
      </c>
      <c r="D5225" s="195">
        <v>43203</v>
      </c>
      <c r="E5225" s="124" t="s">
        <v>9926</v>
      </c>
      <c r="F5225" s="124" t="s">
        <v>15</v>
      </c>
      <c r="G5225" s="124">
        <v>4761</v>
      </c>
      <c r="H5225" s="124"/>
      <c r="I5225" s="128" t="s">
        <v>11728</v>
      </c>
      <c r="J5225" s="124"/>
      <c r="K5225" s="124"/>
      <c r="L5225" s="124"/>
      <c r="M5225" s="124"/>
      <c r="N5225" s="197">
        <v>50</v>
      </c>
      <c r="O5225" s="197">
        <v>0</v>
      </c>
      <c r="P5225" s="124" t="s">
        <v>1315</v>
      </c>
    </row>
    <row r="5226" spans="1:16" ht="102">
      <c r="A5226" s="266">
        <v>513</v>
      </c>
      <c r="B5226" s="124"/>
      <c r="C5226" s="125" t="s">
        <v>201</v>
      </c>
      <c r="D5226" s="195">
        <v>43203</v>
      </c>
      <c r="E5226" s="124" t="s">
        <v>9927</v>
      </c>
      <c r="F5226" s="124" t="s">
        <v>15</v>
      </c>
      <c r="G5226" s="124">
        <v>4762</v>
      </c>
      <c r="H5226" s="124"/>
      <c r="I5226" s="128" t="s">
        <v>11729</v>
      </c>
      <c r="J5226" s="124"/>
      <c r="K5226" s="124"/>
      <c r="L5226" s="124"/>
      <c r="M5226" s="124"/>
      <c r="N5226" s="197">
        <v>39181.019999999997</v>
      </c>
      <c r="O5226" s="197">
        <v>0</v>
      </c>
      <c r="P5226" s="124" t="s">
        <v>1315</v>
      </c>
    </row>
    <row r="5227" spans="1:16" ht="102">
      <c r="A5227" s="266">
        <v>132</v>
      </c>
      <c r="B5227" s="124"/>
      <c r="C5227" s="125" t="s">
        <v>728</v>
      </c>
      <c r="D5227" s="195">
        <v>43203</v>
      </c>
      <c r="E5227" s="124" t="s">
        <v>9928</v>
      </c>
      <c r="F5227" s="124" t="s">
        <v>15</v>
      </c>
      <c r="G5227" s="124">
        <v>4764</v>
      </c>
      <c r="H5227" s="124"/>
      <c r="I5227" s="128" t="s">
        <v>11730</v>
      </c>
      <c r="J5227" s="124"/>
      <c r="K5227" s="124"/>
      <c r="L5227" s="124"/>
      <c r="M5227" s="124"/>
      <c r="N5227" s="197">
        <v>3031.15</v>
      </c>
      <c r="O5227" s="197">
        <v>0</v>
      </c>
      <c r="P5227" s="124" t="s">
        <v>1315</v>
      </c>
    </row>
    <row r="5228" spans="1:16" ht="51">
      <c r="A5228" s="266" t="s">
        <v>620</v>
      </c>
      <c r="B5228" s="124"/>
      <c r="C5228" s="125" t="s">
        <v>714</v>
      </c>
      <c r="D5228" s="195">
        <v>43203</v>
      </c>
      <c r="E5228" s="124" t="s">
        <v>9929</v>
      </c>
      <c r="F5228" s="124" t="s">
        <v>11</v>
      </c>
      <c r="G5228" s="124">
        <v>10706</v>
      </c>
      <c r="H5228" s="124"/>
      <c r="I5228" s="128" t="s">
        <v>11731</v>
      </c>
      <c r="J5228" s="124"/>
      <c r="K5228" s="124"/>
      <c r="L5228" s="124"/>
      <c r="M5228" s="124"/>
      <c r="N5228" s="197">
        <v>390.05</v>
      </c>
      <c r="O5228" s="197">
        <v>0</v>
      </c>
      <c r="P5228" s="124" t="s">
        <v>1315</v>
      </c>
    </row>
    <row r="5229" spans="1:16" ht="51">
      <c r="A5229" s="266">
        <v>513</v>
      </c>
      <c r="B5229" s="124"/>
      <c r="C5229" s="125" t="s">
        <v>201</v>
      </c>
      <c r="D5229" s="195">
        <v>43203</v>
      </c>
      <c r="E5229" s="124" t="s">
        <v>9930</v>
      </c>
      <c r="F5229" s="124" t="s">
        <v>15</v>
      </c>
      <c r="G5229" s="124">
        <v>711754</v>
      </c>
      <c r="H5229" s="124"/>
      <c r="I5229" s="128" t="s">
        <v>5333</v>
      </c>
      <c r="J5229" s="124"/>
      <c r="K5229" s="124"/>
      <c r="L5229" s="124"/>
      <c r="M5229" s="124"/>
      <c r="N5229" s="197">
        <v>50</v>
      </c>
      <c r="O5229" s="197">
        <v>0</v>
      </c>
      <c r="P5229" s="124" t="s">
        <v>1315</v>
      </c>
    </row>
    <row r="5230" spans="1:16" ht="51">
      <c r="A5230" s="266">
        <v>513</v>
      </c>
      <c r="B5230" s="124"/>
      <c r="C5230" s="125" t="s">
        <v>201</v>
      </c>
      <c r="D5230" s="195">
        <v>43203</v>
      </c>
      <c r="E5230" s="124" t="s">
        <v>9931</v>
      </c>
      <c r="F5230" s="124" t="s">
        <v>15</v>
      </c>
      <c r="G5230" s="124">
        <v>711773</v>
      </c>
      <c r="H5230" s="124"/>
      <c r="I5230" s="128" t="s">
        <v>1395</v>
      </c>
      <c r="J5230" s="124"/>
      <c r="K5230" s="124"/>
      <c r="L5230" s="124"/>
      <c r="M5230" s="124"/>
      <c r="N5230" s="197">
        <v>50</v>
      </c>
      <c r="O5230" s="197">
        <v>0</v>
      </c>
      <c r="P5230" s="124" t="s">
        <v>1315</v>
      </c>
    </row>
    <row r="5231" spans="1:16" ht="51">
      <c r="A5231" s="266">
        <v>513</v>
      </c>
      <c r="B5231" s="124"/>
      <c r="C5231" s="125" t="s">
        <v>201</v>
      </c>
      <c r="D5231" s="195">
        <v>43203</v>
      </c>
      <c r="E5231" s="124" t="s">
        <v>9932</v>
      </c>
      <c r="F5231" s="124" t="s">
        <v>15</v>
      </c>
      <c r="G5231" s="124">
        <v>711904</v>
      </c>
      <c r="H5231" s="124"/>
      <c r="I5231" s="128" t="s">
        <v>5333</v>
      </c>
      <c r="J5231" s="124"/>
      <c r="K5231" s="124"/>
      <c r="L5231" s="124"/>
      <c r="M5231" s="124"/>
      <c r="N5231" s="197">
        <v>50</v>
      </c>
      <c r="O5231" s="197">
        <v>0</v>
      </c>
      <c r="P5231" s="124" t="s">
        <v>1315</v>
      </c>
    </row>
    <row r="5232" spans="1:16" ht="51">
      <c r="A5232" s="266">
        <v>513</v>
      </c>
      <c r="B5232" s="124"/>
      <c r="C5232" s="125" t="s">
        <v>201</v>
      </c>
      <c r="D5232" s="195">
        <v>43203</v>
      </c>
      <c r="E5232" s="124" t="s">
        <v>9933</v>
      </c>
      <c r="F5232" s="124" t="s">
        <v>15</v>
      </c>
      <c r="G5232" s="124">
        <v>711906</v>
      </c>
      <c r="H5232" s="124"/>
      <c r="I5232" s="128" t="s">
        <v>8266</v>
      </c>
      <c r="J5232" s="124"/>
      <c r="K5232" s="124"/>
      <c r="L5232" s="124"/>
      <c r="M5232" s="124"/>
      <c r="N5232" s="197">
        <v>50</v>
      </c>
      <c r="O5232" s="197">
        <v>0</v>
      </c>
      <c r="P5232" s="124" t="s">
        <v>1315</v>
      </c>
    </row>
    <row r="5233" spans="1:16" ht="51">
      <c r="A5233" s="266">
        <v>513</v>
      </c>
      <c r="B5233" s="124"/>
      <c r="C5233" s="125" t="s">
        <v>201</v>
      </c>
      <c r="D5233" s="195">
        <v>43203</v>
      </c>
      <c r="E5233" s="124" t="s">
        <v>9934</v>
      </c>
      <c r="F5233" s="124" t="s">
        <v>15</v>
      </c>
      <c r="G5233" s="124">
        <v>711997</v>
      </c>
      <c r="H5233" s="124"/>
      <c r="I5233" s="128" t="s">
        <v>11732</v>
      </c>
      <c r="J5233" s="124"/>
      <c r="K5233" s="124"/>
      <c r="L5233" s="124"/>
      <c r="M5233" s="124"/>
      <c r="N5233" s="197">
        <v>50</v>
      </c>
      <c r="O5233" s="197">
        <v>0</v>
      </c>
      <c r="P5233" s="124" t="s">
        <v>1315</v>
      </c>
    </row>
    <row r="5234" spans="1:16" ht="51">
      <c r="A5234" s="266">
        <v>513</v>
      </c>
      <c r="B5234" s="124"/>
      <c r="C5234" s="125" t="s">
        <v>201</v>
      </c>
      <c r="D5234" s="195">
        <v>43203</v>
      </c>
      <c r="E5234" s="124" t="s">
        <v>9935</v>
      </c>
      <c r="F5234" s="124" t="s">
        <v>15</v>
      </c>
      <c r="G5234" s="124">
        <v>711999</v>
      </c>
      <c r="H5234" s="124"/>
      <c r="I5234" s="128" t="s">
        <v>11732</v>
      </c>
      <c r="J5234" s="124"/>
      <c r="K5234" s="124"/>
      <c r="L5234" s="124"/>
      <c r="M5234" s="124"/>
      <c r="N5234" s="197">
        <v>50</v>
      </c>
      <c r="O5234" s="197">
        <v>0</v>
      </c>
      <c r="P5234" s="124" t="s">
        <v>1315</v>
      </c>
    </row>
    <row r="5235" spans="1:16" ht="76.5">
      <c r="A5235" s="266">
        <v>25</v>
      </c>
      <c r="B5235" s="124"/>
      <c r="C5235" s="125" t="s">
        <v>694</v>
      </c>
      <c r="D5235" s="195">
        <v>43203</v>
      </c>
      <c r="E5235" s="124" t="s">
        <v>9936</v>
      </c>
      <c r="F5235" s="124" t="s">
        <v>1316</v>
      </c>
      <c r="G5235" s="124">
        <v>17280440</v>
      </c>
      <c r="H5235" s="124"/>
      <c r="I5235" s="128" t="s">
        <v>11733</v>
      </c>
      <c r="J5235" s="124"/>
      <c r="K5235" s="124"/>
      <c r="L5235" s="124"/>
      <c r="M5235" s="124"/>
      <c r="N5235" s="197">
        <v>964387.2</v>
      </c>
      <c r="O5235" s="197">
        <v>0</v>
      </c>
      <c r="P5235" s="124" t="s">
        <v>1315</v>
      </c>
    </row>
    <row r="5236" spans="1:16" ht="76.5">
      <c r="A5236" s="266">
        <v>25</v>
      </c>
      <c r="B5236" s="124"/>
      <c r="C5236" s="125" t="s">
        <v>694</v>
      </c>
      <c r="D5236" s="195">
        <v>43203</v>
      </c>
      <c r="E5236" s="124" t="s">
        <v>9937</v>
      </c>
      <c r="F5236" s="124" t="s">
        <v>1316</v>
      </c>
      <c r="G5236" s="124">
        <v>17280451</v>
      </c>
      <c r="H5236" s="124"/>
      <c r="I5236" s="128" t="s">
        <v>11734</v>
      </c>
      <c r="J5236" s="124"/>
      <c r="K5236" s="124"/>
      <c r="L5236" s="124"/>
      <c r="M5236" s="124"/>
      <c r="N5236" s="197">
        <v>179783.62</v>
      </c>
      <c r="O5236" s="197">
        <v>0</v>
      </c>
      <c r="P5236" s="124" t="s">
        <v>1315</v>
      </c>
    </row>
    <row r="5237" spans="1:16" ht="76.5">
      <c r="A5237" s="266">
        <v>25</v>
      </c>
      <c r="B5237" s="124"/>
      <c r="C5237" s="125" t="s">
        <v>694</v>
      </c>
      <c r="D5237" s="195">
        <v>43203</v>
      </c>
      <c r="E5237" s="124" t="s">
        <v>9938</v>
      </c>
      <c r="F5237" s="124" t="s">
        <v>1316</v>
      </c>
      <c r="G5237" s="124">
        <v>17280455</v>
      </c>
      <c r="H5237" s="124"/>
      <c r="I5237" s="128" t="s">
        <v>11735</v>
      </c>
      <c r="J5237" s="124"/>
      <c r="K5237" s="124"/>
      <c r="L5237" s="124"/>
      <c r="M5237" s="124"/>
      <c r="N5237" s="197">
        <v>49839.21</v>
      </c>
      <c r="O5237" s="197">
        <v>0</v>
      </c>
      <c r="P5237" s="124" t="s">
        <v>1315</v>
      </c>
    </row>
    <row r="5238" spans="1:16" ht="76.5">
      <c r="A5238" s="266">
        <v>25</v>
      </c>
      <c r="B5238" s="124"/>
      <c r="C5238" s="125" t="s">
        <v>694</v>
      </c>
      <c r="D5238" s="195">
        <v>43203</v>
      </c>
      <c r="E5238" s="124" t="s">
        <v>9939</v>
      </c>
      <c r="F5238" s="124" t="s">
        <v>1316</v>
      </c>
      <c r="G5238" s="124">
        <v>17280456</v>
      </c>
      <c r="H5238" s="124"/>
      <c r="I5238" s="128" t="s">
        <v>11736</v>
      </c>
      <c r="J5238" s="124"/>
      <c r="K5238" s="124"/>
      <c r="L5238" s="124"/>
      <c r="M5238" s="124"/>
      <c r="N5238" s="197">
        <v>10691.03</v>
      </c>
      <c r="O5238" s="197">
        <v>0</v>
      </c>
      <c r="P5238" s="124" t="s">
        <v>1315</v>
      </c>
    </row>
    <row r="5239" spans="1:16" ht="76.5">
      <c r="A5239" s="266">
        <v>25</v>
      </c>
      <c r="B5239" s="124"/>
      <c r="C5239" s="125" t="s">
        <v>694</v>
      </c>
      <c r="D5239" s="195">
        <v>43203</v>
      </c>
      <c r="E5239" s="124" t="s">
        <v>9940</v>
      </c>
      <c r="F5239" s="124" t="s">
        <v>1316</v>
      </c>
      <c r="G5239" s="124">
        <v>17283439</v>
      </c>
      <c r="H5239" s="124"/>
      <c r="I5239" s="128" t="s">
        <v>11737</v>
      </c>
      <c r="J5239" s="124"/>
      <c r="K5239" s="124"/>
      <c r="L5239" s="124"/>
      <c r="M5239" s="124"/>
      <c r="N5239" s="197">
        <v>284000</v>
      </c>
      <c r="O5239" s="197">
        <v>0</v>
      </c>
      <c r="P5239" s="124" t="s">
        <v>1315</v>
      </c>
    </row>
    <row r="5240" spans="1:16" ht="76.5">
      <c r="A5240" s="266">
        <v>25</v>
      </c>
      <c r="B5240" s="124"/>
      <c r="C5240" s="125" t="s">
        <v>694</v>
      </c>
      <c r="D5240" s="195">
        <v>43203</v>
      </c>
      <c r="E5240" s="124" t="s">
        <v>9941</v>
      </c>
      <c r="F5240" s="124" t="s">
        <v>1316</v>
      </c>
      <c r="G5240" s="124">
        <v>17283440</v>
      </c>
      <c r="H5240" s="124"/>
      <c r="I5240" s="128" t="s">
        <v>11738</v>
      </c>
      <c r="J5240" s="124"/>
      <c r="K5240" s="124"/>
      <c r="L5240" s="124"/>
      <c r="M5240" s="124"/>
      <c r="N5240" s="197">
        <v>264513.39</v>
      </c>
      <c r="O5240" s="197">
        <v>0</v>
      </c>
      <c r="P5240" s="124" t="s">
        <v>1315</v>
      </c>
    </row>
    <row r="5241" spans="1:16" ht="76.5">
      <c r="A5241" s="266">
        <v>25</v>
      </c>
      <c r="B5241" s="124"/>
      <c r="C5241" s="125" t="s">
        <v>694</v>
      </c>
      <c r="D5241" s="195">
        <v>43203</v>
      </c>
      <c r="E5241" s="124" t="s">
        <v>9942</v>
      </c>
      <c r="F5241" s="124" t="s">
        <v>1316</v>
      </c>
      <c r="G5241" s="124">
        <v>17283435</v>
      </c>
      <c r="H5241" s="124"/>
      <c r="I5241" s="128" t="s">
        <v>11739</v>
      </c>
      <c r="J5241" s="124"/>
      <c r="K5241" s="124"/>
      <c r="L5241" s="124"/>
      <c r="M5241" s="124"/>
      <c r="N5241" s="197">
        <v>549005.98</v>
      </c>
      <c r="O5241" s="197">
        <v>0</v>
      </c>
      <c r="P5241" s="124" t="s">
        <v>1315</v>
      </c>
    </row>
    <row r="5242" spans="1:16" ht="76.5">
      <c r="A5242" s="266">
        <v>25</v>
      </c>
      <c r="B5242" s="124"/>
      <c r="C5242" s="125" t="s">
        <v>694</v>
      </c>
      <c r="D5242" s="195">
        <v>43203</v>
      </c>
      <c r="E5242" s="124" t="s">
        <v>9943</v>
      </c>
      <c r="F5242" s="124" t="s">
        <v>1316</v>
      </c>
      <c r="G5242" s="124">
        <v>17283438</v>
      </c>
      <c r="H5242" s="124"/>
      <c r="I5242" s="128" t="s">
        <v>11740</v>
      </c>
      <c r="J5242" s="124"/>
      <c r="K5242" s="124"/>
      <c r="L5242" s="124"/>
      <c r="M5242" s="124"/>
      <c r="N5242" s="197">
        <v>147808.10999999999</v>
      </c>
      <c r="O5242" s="197">
        <v>0</v>
      </c>
      <c r="P5242" s="124" t="s">
        <v>1315</v>
      </c>
    </row>
    <row r="5243" spans="1:16" ht="76.5">
      <c r="A5243" s="266">
        <v>25</v>
      </c>
      <c r="B5243" s="124"/>
      <c r="C5243" s="125" t="s">
        <v>694</v>
      </c>
      <c r="D5243" s="195">
        <v>43203</v>
      </c>
      <c r="E5243" s="124" t="s">
        <v>9944</v>
      </c>
      <c r="F5243" s="124" t="s">
        <v>1316</v>
      </c>
      <c r="G5243" s="124">
        <v>17283436</v>
      </c>
      <c r="H5243" s="124"/>
      <c r="I5243" s="128" t="s">
        <v>11741</v>
      </c>
      <c r="J5243" s="124"/>
      <c r="K5243" s="124"/>
      <c r="L5243" s="124"/>
      <c r="M5243" s="124"/>
      <c r="N5243" s="197">
        <v>34453.980000000003</v>
      </c>
      <c r="O5243" s="197">
        <v>0</v>
      </c>
      <c r="P5243" s="124" t="s">
        <v>1315</v>
      </c>
    </row>
    <row r="5244" spans="1:16" ht="76.5">
      <c r="A5244" s="266">
        <v>25</v>
      </c>
      <c r="B5244" s="124"/>
      <c r="C5244" s="125" t="s">
        <v>694</v>
      </c>
      <c r="D5244" s="195">
        <v>43203</v>
      </c>
      <c r="E5244" s="124" t="s">
        <v>9945</v>
      </c>
      <c r="F5244" s="124" t="s">
        <v>1316</v>
      </c>
      <c r="G5244" s="124">
        <v>17283434</v>
      </c>
      <c r="H5244" s="124"/>
      <c r="I5244" s="128" t="s">
        <v>11742</v>
      </c>
      <c r="J5244" s="124"/>
      <c r="K5244" s="124"/>
      <c r="L5244" s="124"/>
      <c r="M5244" s="124"/>
      <c r="N5244" s="197">
        <v>0.05</v>
      </c>
      <c r="O5244" s="197">
        <v>0</v>
      </c>
      <c r="P5244" s="124" t="s">
        <v>1315</v>
      </c>
    </row>
    <row r="5245" spans="1:16" ht="76.5">
      <c r="A5245" s="266">
        <v>25</v>
      </c>
      <c r="B5245" s="124"/>
      <c r="C5245" s="125" t="s">
        <v>694</v>
      </c>
      <c r="D5245" s="195">
        <v>43203</v>
      </c>
      <c r="E5245" s="124" t="s">
        <v>9946</v>
      </c>
      <c r="F5245" s="124" t="s">
        <v>1316</v>
      </c>
      <c r="G5245" s="124">
        <v>17283433</v>
      </c>
      <c r="H5245" s="124"/>
      <c r="I5245" s="128" t="s">
        <v>11743</v>
      </c>
      <c r="J5245" s="124"/>
      <c r="K5245" s="124"/>
      <c r="L5245" s="124"/>
      <c r="M5245" s="124"/>
      <c r="N5245" s="197">
        <v>248330.42</v>
      </c>
      <c r="O5245" s="197">
        <v>0</v>
      </c>
      <c r="P5245" s="124" t="s">
        <v>1315</v>
      </c>
    </row>
    <row r="5246" spans="1:16" ht="76.5">
      <c r="A5246" s="266">
        <v>25</v>
      </c>
      <c r="B5246" s="124"/>
      <c r="C5246" s="125" t="s">
        <v>694</v>
      </c>
      <c r="D5246" s="195">
        <v>43203</v>
      </c>
      <c r="E5246" s="124" t="s">
        <v>9947</v>
      </c>
      <c r="F5246" s="124" t="s">
        <v>1316</v>
      </c>
      <c r="G5246" s="124">
        <v>17283430</v>
      </c>
      <c r="H5246" s="124"/>
      <c r="I5246" s="128" t="s">
        <v>11744</v>
      </c>
      <c r="J5246" s="124"/>
      <c r="K5246" s="124"/>
      <c r="L5246" s="124"/>
      <c r="M5246" s="124"/>
      <c r="N5246" s="197">
        <v>189365.76000000001</v>
      </c>
      <c r="O5246" s="197">
        <v>0</v>
      </c>
      <c r="P5246" s="124" t="s">
        <v>1315</v>
      </c>
    </row>
    <row r="5247" spans="1:16" ht="76.5">
      <c r="A5247" s="266">
        <v>25</v>
      </c>
      <c r="B5247" s="124"/>
      <c r="C5247" s="125" t="s">
        <v>694</v>
      </c>
      <c r="D5247" s="195">
        <v>43203</v>
      </c>
      <c r="E5247" s="124" t="s">
        <v>9948</v>
      </c>
      <c r="F5247" s="124" t="s">
        <v>1316</v>
      </c>
      <c r="G5247" s="124">
        <v>17283431</v>
      </c>
      <c r="H5247" s="124"/>
      <c r="I5247" s="128" t="s">
        <v>11745</v>
      </c>
      <c r="J5247" s="124"/>
      <c r="K5247" s="124"/>
      <c r="L5247" s="124"/>
      <c r="M5247" s="124"/>
      <c r="N5247" s="197">
        <v>189365.76000000001</v>
      </c>
      <c r="O5247" s="197">
        <v>0</v>
      </c>
      <c r="P5247" s="124" t="s">
        <v>1315</v>
      </c>
    </row>
    <row r="5248" spans="1:16" ht="76.5">
      <c r="A5248" s="266">
        <v>25</v>
      </c>
      <c r="B5248" s="124"/>
      <c r="C5248" s="125" t="s">
        <v>694</v>
      </c>
      <c r="D5248" s="195">
        <v>43203</v>
      </c>
      <c r="E5248" s="124" t="s">
        <v>9949</v>
      </c>
      <c r="F5248" s="124" t="s">
        <v>1316</v>
      </c>
      <c r="G5248" s="124">
        <v>17283432</v>
      </c>
      <c r="H5248" s="124"/>
      <c r="I5248" s="128" t="s">
        <v>11746</v>
      </c>
      <c r="J5248" s="124"/>
      <c r="K5248" s="124"/>
      <c r="L5248" s="124"/>
      <c r="M5248" s="124"/>
      <c r="N5248" s="197">
        <v>189365.76000000001</v>
      </c>
      <c r="O5248" s="197">
        <v>0</v>
      </c>
      <c r="P5248" s="124" t="s">
        <v>1315</v>
      </c>
    </row>
    <row r="5249" spans="1:16" ht="76.5">
      <c r="A5249" s="266">
        <v>25</v>
      </c>
      <c r="B5249" s="124"/>
      <c r="C5249" s="125" t="s">
        <v>694</v>
      </c>
      <c r="D5249" s="195">
        <v>43203</v>
      </c>
      <c r="E5249" s="124" t="s">
        <v>9950</v>
      </c>
      <c r="F5249" s="124" t="s">
        <v>1316</v>
      </c>
      <c r="G5249" s="124">
        <v>17283110</v>
      </c>
      <c r="H5249" s="124"/>
      <c r="I5249" s="128" t="s">
        <v>11747</v>
      </c>
      <c r="J5249" s="124"/>
      <c r="K5249" s="124"/>
      <c r="L5249" s="124"/>
      <c r="M5249" s="124"/>
      <c r="N5249" s="197">
        <v>879187.96</v>
      </c>
      <c r="O5249" s="197">
        <v>0</v>
      </c>
      <c r="P5249" s="124" t="s">
        <v>1315</v>
      </c>
    </row>
    <row r="5250" spans="1:16" ht="76.5">
      <c r="A5250" s="266">
        <v>25</v>
      </c>
      <c r="B5250" s="124"/>
      <c r="C5250" s="125" t="s">
        <v>694</v>
      </c>
      <c r="D5250" s="195">
        <v>43203</v>
      </c>
      <c r="E5250" s="124" t="s">
        <v>9951</v>
      </c>
      <c r="F5250" s="124" t="s">
        <v>1316</v>
      </c>
      <c r="G5250" s="124">
        <v>17283389</v>
      </c>
      <c r="H5250" s="124"/>
      <c r="I5250" s="128" t="s">
        <v>11748</v>
      </c>
      <c r="J5250" s="124"/>
      <c r="K5250" s="124"/>
      <c r="L5250" s="124"/>
      <c r="M5250" s="124"/>
      <c r="N5250" s="197">
        <v>134.72999999999999</v>
      </c>
      <c r="O5250" s="197">
        <v>0</v>
      </c>
      <c r="P5250" s="124" t="s">
        <v>1315</v>
      </c>
    </row>
    <row r="5251" spans="1:16" ht="76.5">
      <c r="A5251" s="266">
        <v>25</v>
      </c>
      <c r="B5251" s="124"/>
      <c r="C5251" s="125" t="s">
        <v>694</v>
      </c>
      <c r="D5251" s="195">
        <v>43203</v>
      </c>
      <c r="E5251" s="124" t="s">
        <v>9952</v>
      </c>
      <c r="F5251" s="124" t="s">
        <v>1316</v>
      </c>
      <c r="G5251" s="124">
        <v>17283429</v>
      </c>
      <c r="H5251" s="124"/>
      <c r="I5251" s="128" t="s">
        <v>11749</v>
      </c>
      <c r="J5251" s="124"/>
      <c r="K5251" s="124"/>
      <c r="L5251" s="124"/>
      <c r="M5251" s="124"/>
      <c r="N5251" s="197">
        <v>855.71</v>
      </c>
      <c r="O5251" s="197">
        <v>0</v>
      </c>
      <c r="P5251" s="124" t="s">
        <v>1315</v>
      </c>
    </row>
    <row r="5252" spans="1:16" ht="76.5">
      <c r="A5252" s="266">
        <v>25</v>
      </c>
      <c r="B5252" s="124"/>
      <c r="C5252" s="125" t="s">
        <v>694</v>
      </c>
      <c r="D5252" s="195">
        <v>43203</v>
      </c>
      <c r="E5252" s="124" t="s">
        <v>9953</v>
      </c>
      <c r="F5252" s="124" t="s">
        <v>1316</v>
      </c>
      <c r="G5252" s="124">
        <v>17283100</v>
      </c>
      <c r="H5252" s="124"/>
      <c r="I5252" s="128" t="s">
        <v>11750</v>
      </c>
      <c r="J5252" s="124"/>
      <c r="K5252" s="124"/>
      <c r="L5252" s="124"/>
      <c r="M5252" s="124"/>
      <c r="N5252" s="197">
        <v>245.03</v>
      </c>
      <c r="O5252" s="197">
        <v>0</v>
      </c>
      <c r="P5252" s="124" t="s">
        <v>1315</v>
      </c>
    </row>
    <row r="5253" spans="1:16" ht="76.5">
      <c r="A5253" s="266">
        <v>25</v>
      </c>
      <c r="B5253" s="124"/>
      <c r="C5253" s="125" t="s">
        <v>694</v>
      </c>
      <c r="D5253" s="195">
        <v>43203</v>
      </c>
      <c r="E5253" s="124" t="s">
        <v>9954</v>
      </c>
      <c r="F5253" s="124" t="s">
        <v>1316</v>
      </c>
      <c r="G5253" s="124">
        <v>17283109</v>
      </c>
      <c r="H5253" s="124"/>
      <c r="I5253" s="128" t="s">
        <v>11751</v>
      </c>
      <c r="J5253" s="124"/>
      <c r="K5253" s="124"/>
      <c r="L5253" s="124"/>
      <c r="M5253" s="124"/>
      <c r="N5253" s="197">
        <v>12.64</v>
      </c>
      <c r="O5253" s="197">
        <v>0</v>
      </c>
      <c r="P5253" s="124" t="s">
        <v>1315</v>
      </c>
    </row>
    <row r="5254" spans="1:16" ht="76.5">
      <c r="A5254" s="266">
        <v>25</v>
      </c>
      <c r="B5254" s="124"/>
      <c r="C5254" s="125" t="s">
        <v>694</v>
      </c>
      <c r="D5254" s="195">
        <v>43203</v>
      </c>
      <c r="E5254" s="124" t="s">
        <v>9955</v>
      </c>
      <c r="F5254" s="124" t="s">
        <v>1316</v>
      </c>
      <c r="G5254" s="124">
        <v>17281144</v>
      </c>
      <c r="H5254" s="124"/>
      <c r="I5254" s="128" t="s">
        <v>11752</v>
      </c>
      <c r="J5254" s="124"/>
      <c r="K5254" s="124"/>
      <c r="L5254" s="124"/>
      <c r="M5254" s="124"/>
      <c r="N5254" s="197">
        <v>123304.39</v>
      </c>
      <c r="O5254" s="197">
        <v>0</v>
      </c>
      <c r="P5254" s="124" t="s">
        <v>1315</v>
      </c>
    </row>
    <row r="5255" spans="1:16" ht="76.5">
      <c r="A5255" s="266">
        <v>25</v>
      </c>
      <c r="B5255" s="124"/>
      <c r="C5255" s="125" t="s">
        <v>694</v>
      </c>
      <c r="D5255" s="195">
        <v>43203</v>
      </c>
      <c r="E5255" s="124" t="s">
        <v>9956</v>
      </c>
      <c r="F5255" s="124" t="s">
        <v>1316</v>
      </c>
      <c r="G5255" s="124">
        <v>17281145</v>
      </c>
      <c r="H5255" s="124"/>
      <c r="I5255" s="128" t="s">
        <v>11753</v>
      </c>
      <c r="J5255" s="124"/>
      <c r="K5255" s="124"/>
      <c r="L5255" s="124"/>
      <c r="M5255" s="124"/>
      <c r="N5255" s="197">
        <v>337334.28</v>
      </c>
      <c r="O5255" s="197">
        <v>0</v>
      </c>
      <c r="P5255" s="124" t="s">
        <v>1315</v>
      </c>
    </row>
    <row r="5256" spans="1:16" ht="76.5">
      <c r="A5256" s="266">
        <v>25</v>
      </c>
      <c r="B5256" s="124"/>
      <c r="C5256" s="125" t="s">
        <v>694</v>
      </c>
      <c r="D5256" s="195">
        <v>43203</v>
      </c>
      <c r="E5256" s="124" t="s">
        <v>9957</v>
      </c>
      <c r="F5256" s="124" t="s">
        <v>1316</v>
      </c>
      <c r="G5256" s="124">
        <v>17281146</v>
      </c>
      <c r="H5256" s="124"/>
      <c r="I5256" s="128" t="s">
        <v>11754</v>
      </c>
      <c r="J5256" s="124"/>
      <c r="K5256" s="124"/>
      <c r="L5256" s="124"/>
      <c r="M5256" s="124"/>
      <c r="N5256" s="197">
        <v>139270.65</v>
      </c>
      <c r="O5256" s="197">
        <v>0</v>
      </c>
      <c r="P5256" s="124" t="s">
        <v>1315</v>
      </c>
    </row>
    <row r="5257" spans="1:16" ht="76.5">
      <c r="A5257" s="266">
        <v>25</v>
      </c>
      <c r="B5257" s="124"/>
      <c r="C5257" s="125" t="s">
        <v>694</v>
      </c>
      <c r="D5257" s="195">
        <v>43203</v>
      </c>
      <c r="E5257" s="124" t="s">
        <v>9958</v>
      </c>
      <c r="F5257" s="124" t="s">
        <v>1316</v>
      </c>
      <c r="G5257" s="124">
        <v>17280944</v>
      </c>
      <c r="H5257" s="124"/>
      <c r="I5257" s="128" t="s">
        <v>11755</v>
      </c>
      <c r="J5257" s="124"/>
      <c r="K5257" s="124"/>
      <c r="L5257" s="124"/>
      <c r="M5257" s="124"/>
      <c r="N5257" s="197">
        <v>319.89</v>
      </c>
      <c r="O5257" s="197">
        <v>0</v>
      </c>
      <c r="P5257" s="124" t="s">
        <v>1315</v>
      </c>
    </row>
    <row r="5258" spans="1:16" ht="76.5">
      <c r="A5258" s="266">
        <v>25</v>
      </c>
      <c r="B5258" s="124"/>
      <c r="C5258" s="125" t="s">
        <v>694</v>
      </c>
      <c r="D5258" s="195">
        <v>43203</v>
      </c>
      <c r="E5258" s="124" t="s">
        <v>9959</v>
      </c>
      <c r="F5258" s="124" t="s">
        <v>1316</v>
      </c>
      <c r="G5258" s="124">
        <v>17280698</v>
      </c>
      <c r="H5258" s="124"/>
      <c r="I5258" s="128" t="s">
        <v>11756</v>
      </c>
      <c r="J5258" s="124"/>
      <c r="K5258" s="124"/>
      <c r="L5258" s="124"/>
      <c r="M5258" s="124"/>
      <c r="N5258" s="197">
        <v>114365.89</v>
      </c>
      <c r="O5258" s="197">
        <v>0</v>
      </c>
      <c r="P5258" s="124" t="s">
        <v>1315</v>
      </c>
    </row>
    <row r="5259" spans="1:16" ht="76.5">
      <c r="A5259" s="266">
        <v>25</v>
      </c>
      <c r="B5259" s="124"/>
      <c r="C5259" s="125" t="s">
        <v>694</v>
      </c>
      <c r="D5259" s="195">
        <v>43203</v>
      </c>
      <c r="E5259" s="124" t="s">
        <v>9960</v>
      </c>
      <c r="F5259" s="124" t="s">
        <v>1316</v>
      </c>
      <c r="G5259" s="124">
        <v>17280689</v>
      </c>
      <c r="H5259" s="124"/>
      <c r="I5259" s="128" t="s">
        <v>11757</v>
      </c>
      <c r="J5259" s="124"/>
      <c r="K5259" s="124"/>
      <c r="L5259" s="124"/>
      <c r="M5259" s="124"/>
      <c r="N5259" s="197">
        <v>600000</v>
      </c>
      <c r="O5259" s="197">
        <v>0</v>
      </c>
      <c r="P5259" s="124" t="s">
        <v>1315</v>
      </c>
    </row>
    <row r="5260" spans="1:16" ht="76.5">
      <c r="A5260" s="266">
        <v>25</v>
      </c>
      <c r="B5260" s="124"/>
      <c r="C5260" s="125" t="s">
        <v>694</v>
      </c>
      <c r="D5260" s="195">
        <v>43203</v>
      </c>
      <c r="E5260" s="124" t="s">
        <v>9961</v>
      </c>
      <c r="F5260" s="124" t="s">
        <v>1316</v>
      </c>
      <c r="G5260" s="124">
        <v>17280462</v>
      </c>
      <c r="H5260" s="124"/>
      <c r="I5260" s="128" t="s">
        <v>11758</v>
      </c>
      <c r="J5260" s="124"/>
      <c r="K5260" s="124"/>
      <c r="L5260" s="124"/>
      <c r="M5260" s="124"/>
      <c r="N5260" s="197">
        <v>100310.39</v>
      </c>
      <c r="O5260" s="197">
        <v>0</v>
      </c>
      <c r="P5260" s="124" t="s">
        <v>1315</v>
      </c>
    </row>
    <row r="5261" spans="1:16" ht="76.5">
      <c r="A5261" s="266">
        <v>25</v>
      </c>
      <c r="B5261" s="124"/>
      <c r="C5261" s="125" t="s">
        <v>694</v>
      </c>
      <c r="D5261" s="195">
        <v>43203</v>
      </c>
      <c r="E5261" s="124" t="s">
        <v>9962</v>
      </c>
      <c r="F5261" s="124" t="s">
        <v>1316</v>
      </c>
      <c r="G5261" s="124">
        <v>17280467</v>
      </c>
      <c r="H5261" s="124"/>
      <c r="I5261" s="128" t="s">
        <v>11759</v>
      </c>
      <c r="J5261" s="124"/>
      <c r="K5261" s="124"/>
      <c r="L5261" s="124"/>
      <c r="M5261" s="124"/>
      <c r="N5261" s="197">
        <v>100310.39</v>
      </c>
      <c r="O5261" s="197">
        <v>0</v>
      </c>
      <c r="P5261" s="124" t="s">
        <v>1315</v>
      </c>
    </row>
    <row r="5262" spans="1:16" ht="76.5">
      <c r="A5262" s="266">
        <v>25</v>
      </c>
      <c r="B5262" s="124"/>
      <c r="C5262" s="125" t="s">
        <v>694</v>
      </c>
      <c r="D5262" s="195">
        <v>43203</v>
      </c>
      <c r="E5262" s="124" t="s">
        <v>9963</v>
      </c>
      <c r="F5262" s="124" t="s">
        <v>1316</v>
      </c>
      <c r="G5262" s="124">
        <v>17280536</v>
      </c>
      <c r="H5262" s="124"/>
      <c r="I5262" s="128" t="s">
        <v>11760</v>
      </c>
      <c r="J5262" s="124"/>
      <c r="K5262" s="124"/>
      <c r="L5262" s="124"/>
      <c r="M5262" s="124"/>
      <c r="N5262" s="197">
        <v>88065.35</v>
      </c>
      <c r="O5262" s="197">
        <v>0</v>
      </c>
      <c r="P5262" s="124" t="s">
        <v>1315</v>
      </c>
    </row>
    <row r="5263" spans="1:16" ht="76.5">
      <c r="A5263" s="266">
        <v>25</v>
      </c>
      <c r="B5263" s="124"/>
      <c r="C5263" s="125" t="s">
        <v>694</v>
      </c>
      <c r="D5263" s="195">
        <v>43203</v>
      </c>
      <c r="E5263" s="124" t="s">
        <v>9964</v>
      </c>
      <c r="F5263" s="124" t="s">
        <v>1316</v>
      </c>
      <c r="G5263" s="124">
        <v>17280552</v>
      </c>
      <c r="H5263" s="124"/>
      <c r="I5263" s="128" t="s">
        <v>11761</v>
      </c>
      <c r="J5263" s="124"/>
      <c r="K5263" s="124"/>
      <c r="L5263" s="124"/>
      <c r="M5263" s="124"/>
      <c r="N5263" s="197">
        <v>114457.8</v>
      </c>
      <c r="O5263" s="197">
        <v>0</v>
      </c>
      <c r="P5263" s="124" t="s">
        <v>1315</v>
      </c>
    </row>
    <row r="5264" spans="1:16" ht="76.5">
      <c r="A5264" s="266">
        <v>25</v>
      </c>
      <c r="B5264" s="124"/>
      <c r="C5264" s="125" t="s">
        <v>694</v>
      </c>
      <c r="D5264" s="195">
        <v>43203</v>
      </c>
      <c r="E5264" s="124" t="s">
        <v>9965</v>
      </c>
      <c r="F5264" s="124" t="s">
        <v>1316</v>
      </c>
      <c r="G5264" s="124">
        <v>17280557</v>
      </c>
      <c r="H5264" s="124"/>
      <c r="I5264" s="128" t="s">
        <v>11762</v>
      </c>
      <c r="J5264" s="124"/>
      <c r="K5264" s="124"/>
      <c r="L5264" s="124"/>
      <c r="M5264" s="124"/>
      <c r="N5264" s="197">
        <v>82398.27</v>
      </c>
      <c r="O5264" s="197">
        <v>0</v>
      </c>
      <c r="P5264" s="124" t="s">
        <v>1315</v>
      </c>
    </row>
    <row r="5265" spans="1:16" ht="76.5">
      <c r="A5265" s="266">
        <v>25</v>
      </c>
      <c r="B5265" s="124"/>
      <c r="C5265" s="125" t="s">
        <v>694</v>
      </c>
      <c r="D5265" s="195">
        <v>43203</v>
      </c>
      <c r="E5265" s="124" t="s">
        <v>9966</v>
      </c>
      <c r="F5265" s="124" t="s">
        <v>1316</v>
      </c>
      <c r="G5265" s="124">
        <v>17280564</v>
      </c>
      <c r="H5265" s="124"/>
      <c r="I5265" s="128" t="s">
        <v>11763</v>
      </c>
      <c r="J5265" s="124"/>
      <c r="K5265" s="124"/>
      <c r="L5265" s="124"/>
      <c r="M5265" s="124"/>
      <c r="N5265" s="197">
        <v>114457.8</v>
      </c>
      <c r="O5265" s="197">
        <v>0</v>
      </c>
      <c r="P5265" s="124" t="s">
        <v>1315</v>
      </c>
    </row>
    <row r="5266" spans="1:16" ht="51">
      <c r="A5266" s="266" t="s">
        <v>620</v>
      </c>
      <c r="B5266" s="124"/>
      <c r="C5266" s="125" t="s">
        <v>714</v>
      </c>
      <c r="D5266" s="195">
        <v>43206</v>
      </c>
      <c r="E5266" s="124" t="s">
        <v>9967</v>
      </c>
      <c r="F5266" s="124" t="s">
        <v>6</v>
      </c>
      <c r="G5266" s="124">
        <v>712896</v>
      </c>
      <c r="H5266" s="124"/>
      <c r="I5266" s="128" t="s">
        <v>11764</v>
      </c>
      <c r="J5266" s="124"/>
      <c r="K5266" s="124"/>
      <c r="L5266" s="124"/>
      <c r="M5266" s="124"/>
      <c r="N5266" s="197">
        <v>0</v>
      </c>
      <c r="O5266" s="197">
        <v>2814412.62</v>
      </c>
      <c r="P5266" s="124" t="s">
        <v>1315</v>
      </c>
    </row>
    <row r="5267" spans="1:16" ht="63.75">
      <c r="A5267" s="266">
        <v>865</v>
      </c>
      <c r="B5267" s="124"/>
      <c r="C5267" s="125" t="s">
        <v>876</v>
      </c>
      <c r="D5267" s="195">
        <v>43206</v>
      </c>
      <c r="E5267" s="124" t="s">
        <v>9968</v>
      </c>
      <c r="F5267" s="124" t="s">
        <v>6</v>
      </c>
      <c r="G5267" s="124">
        <v>918846</v>
      </c>
      <c r="H5267" s="124"/>
      <c r="I5267" s="128" t="s">
        <v>11765</v>
      </c>
      <c r="J5267" s="124"/>
      <c r="K5267" s="124"/>
      <c r="L5267" s="124"/>
      <c r="M5267" s="124"/>
      <c r="N5267" s="197">
        <v>0</v>
      </c>
      <c r="O5267" s="197">
        <v>4567.6899999999996</v>
      </c>
      <c r="P5267" s="124" t="s">
        <v>1315</v>
      </c>
    </row>
    <row r="5268" spans="1:16" ht="76.5">
      <c r="A5268" s="266">
        <v>25</v>
      </c>
      <c r="B5268" s="124"/>
      <c r="C5268" s="125" t="s">
        <v>694</v>
      </c>
      <c r="D5268" s="195">
        <v>43206</v>
      </c>
      <c r="E5268" s="124" t="s">
        <v>9969</v>
      </c>
      <c r="F5268" s="124" t="s">
        <v>1316</v>
      </c>
      <c r="G5268" s="124">
        <v>17315815</v>
      </c>
      <c r="H5268" s="124"/>
      <c r="I5268" s="128" t="s">
        <v>11766</v>
      </c>
      <c r="J5268" s="124"/>
      <c r="K5268" s="124"/>
      <c r="L5268" s="124"/>
      <c r="M5268" s="124"/>
      <c r="N5268" s="197">
        <v>45602.65</v>
      </c>
      <c r="O5268" s="197">
        <v>0</v>
      </c>
      <c r="P5268" s="124" t="s">
        <v>1315</v>
      </c>
    </row>
    <row r="5269" spans="1:16" ht="76.5">
      <c r="A5269" s="266">
        <v>25</v>
      </c>
      <c r="B5269" s="124"/>
      <c r="C5269" s="125" t="s">
        <v>694</v>
      </c>
      <c r="D5269" s="195">
        <v>43206</v>
      </c>
      <c r="E5269" s="124" t="s">
        <v>9970</v>
      </c>
      <c r="F5269" s="124" t="s">
        <v>1316</v>
      </c>
      <c r="G5269" s="124">
        <v>17315584</v>
      </c>
      <c r="H5269" s="124"/>
      <c r="I5269" s="128" t="s">
        <v>11767</v>
      </c>
      <c r="J5269" s="124"/>
      <c r="K5269" s="124"/>
      <c r="L5269" s="124"/>
      <c r="M5269" s="124"/>
      <c r="N5269" s="197">
        <v>849853.12</v>
      </c>
      <c r="O5269" s="197">
        <v>0</v>
      </c>
      <c r="P5269" s="124" t="s">
        <v>1315</v>
      </c>
    </row>
    <row r="5270" spans="1:16" ht="38.25">
      <c r="A5270" s="266">
        <v>117</v>
      </c>
      <c r="B5270" s="124"/>
      <c r="C5270" s="125" t="s">
        <v>722</v>
      </c>
      <c r="D5270" s="195">
        <v>43206</v>
      </c>
      <c r="E5270" s="124" t="s">
        <v>9971</v>
      </c>
      <c r="F5270" s="124" t="s">
        <v>11</v>
      </c>
      <c r="G5270" s="124">
        <v>918834</v>
      </c>
      <c r="H5270" s="124"/>
      <c r="I5270" s="128" t="s">
        <v>11768</v>
      </c>
      <c r="J5270" s="124"/>
      <c r="K5270" s="124"/>
      <c r="L5270" s="124"/>
      <c r="M5270" s="124"/>
      <c r="N5270" s="197">
        <v>50</v>
      </c>
      <c r="O5270" s="197">
        <v>0</v>
      </c>
      <c r="P5270" s="124" t="s">
        <v>1315</v>
      </c>
    </row>
    <row r="5271" spans="1:16" ht="76.5">
      <c r="A5271" s="266">
        <v>513</v>
      </c>
      <c r="B5271" s="124"/>
      <c r="C5271" s="125" t="s">
        <v>201</v>
      </c>
      <c r="D5271" s="195">
        <v>43206</v>
      </c>
      <c r="E5271" s="124" t="s">
        <v>9972</v>
      </c>
      <c r="F5271" s="124" t="s">
        <v>13</v>
      </c>
      <c r="G5271" s="124">
        <v>918870</v>
      </c>
      <c r="H5271" s="124"/>
      <c r="I5271" s="128" t="s">
        <v>11769</v>
      </c>
      <c r="J5271" s="124"/>
      <c r="K5271" s="124"/>
      <c r="L5271" s="124"/>
      <c r="M5271" s="124"/>
      <c r="N5271" s="197">
        <v>143498.84</v>
      </c>
      <c r="O5271" s="197">
        <v>0</v>
      </c>
      <c r="P5271" s="124" t="s">
        <v>1315</v>
      </c>
    </row>
    <row r="5272" spans="1:16" ht="76.5">
      <c r="A5272" s="266">
        <v>513</v>
      </c>
      <c r="B5272" s="124"/>
      <c r="C5272" s="125" t="s">
        <v>201</v>
      </c>
      <c r="D5272" s="195">
        <v>43206</v>
      </c>
      <c r="E5272" s="124" t="s">
        <v>9973</v>
      </c>
      <c r="F5272" s="124" t="s">
        <v>11</v>
      </c>
      <c r="G5272" s="124">
        <v>918870</v>
      </c>
      <c r="H5272" s="124"/>
      <c r="I5272" s="128" t="s">
        <v>11770</v>
      </c>
      <c r="J5272" s="124"/>
      <c r="K5272" s="124"/>
      <c r="L5272" s="124"/>
      <c r="M5272" s="124"/>
      <c r="N5272" s="197">
        <v>368.99</v>
      </c>
      <c r="O5272" s="197">
        <v>0</v>
      </c>
      <c r="P5272" s="124" t="s">
        <v>1315</v>
      </c>
    </row>
    <row r="5273" spans="1:16" ht="51">
      <c r="A5273" s="266">
        <v>513</v>
      </c>
      <c r="B5273" s="124"/>
      <c r="C5273" s="125" t="s">
        <v>201</v>
      </c>
      <c r="D5273" s="195">
        <v>43206</v>
      </c>
      <c r="E5273" s="124" t="s">
        <v>9974</v>
      </c>
      <c r="F5273" s="124" t="s">
        <v>11</v>
      </c>
      <c r="G5273" s="124">
        <v>918875</v>
      </c>
      <c r="H5273" s="124"/>
      <c r="I5273" s="128" t="s">
        <v>11771</v>
      </c>
      <c r="J5273" s="124"/>
      <c r="K5273" s="124"/>
      <c r="L5273" s="124"/>
      <c r="M5273" s="124"/>
      <c r="N5273" s="197">
        <v>50</v>
      </c>
      <c r="O5273" s="197">
        <v>0</v>
      </c>
      <c r="P5273" s="124" t="s">
        <v>1315</v>
      </c>
    </row>
    <row r="5274" spans="1:16" ht="51">
      <c r="A5274" s="266">
        <v>117</v>
      </c>
      <c r="B5274" s="124"/>
      <c r="C5274" s="125" t="s">
        <v>722</v>
      </c>
      <c r="D5274" s="195">
        <v>43206</v>
      </c>
      <c r="E5274" s="124" t="s">
        <v>9975</v>
      </c>
      <c r="F5274" s="124" t="s">
        <v>11</v>
      </c>
      <c r="G5274" s="124">
        <v>918878</v>
      </c>
      <c r="H5274" s="124"/>
      <c r="I5274" s="128" t="s">
        <v>11772</v>
      </c>
      <c r="J5274" s="124"/>
      <c r="K5274" s="124"/>
      <c r="L5274" s="124"/>
      <c r="M5274" s="124"/>
      <c r="N5274" s="197">
        <v>50</v>
      </c>
      <c r="O5274" s="197">
        <v>0</v>
      </c>
      <c r="P5274" s="124" t="s">
        <v>1315</v>
      </c>
    </row>
    <row r="5275" spans="1:16" ht="89.25">
      <c r="A5275" s="266">
        <v>513</v>
      </c>
      <c r="B5275" s="124"/>
      <c r="C5275" s="125" t="s">
        <v>201</v>
      </c>
      <c r="D5275" s="195">
        <v>43206</v>
      </c>
      <c r="E5275" s="124" t="s">
        <v>9976</v>
      </c>
      <c r="F5275" s="124" t="s">
        <v>15</v>
      </c>
      <c r="G5275" s="124">
        <v>4786</v>
      </c>
      <c r="H5275" s="124"/>
      <c r="I5275" s="128" t="s">
        <v>11773</v>
      </c>
      <c r="J5275" s="124"/>
      <c r="K5275" s="124"/>
      <c r="L5275" s="124"/>
      <c r="M5275" s="124"/>
      <c r="N5275" s="197">
        <v>50</v>
      </c>
      <c r="O5275" s="197">
        <v>0</v>
      </c>
      <c r="P5275" s="124" t="s">
        <v>1315</v>
      </c>
    </row>
    <row r="5276" spans="1:16" ht="89.25">
      <c r="A5276" s="266">
        <v>513</v>
      </c>
      <c r="B5276" s="124"/>
      <c r="C5276" s="125" t="s">
        <v>201</v>
      </c>
      <c r="D5276" s="195">
        <v>43206</v>
      </c>
      <c r="E5276" s="124" t="s">
        <v>9977</v>
      </c>
      <c r="F5276" s="124" t="s">
        <v>15</v>
      </c>
      <c r="G5276" s="124">
        <v>4787</v>
      </c>
      <c r="H5276" s="124"/>
      <c r="I5276" s="128" t="s">
        <v>11774</v>
      </c>
      <c r="J5276" s="124"/>
      <c r="K5276" s="124"/>
      <c r="L5276" s="124"/>
      <c r="M5276" s="124"/>
      <c r="N5276" s="197">
        <v>50</v>
      </c>
      <c r="O5276" s="197">
        <v>0</v>
      </c>
      <c r="P5276" s="124" t="s">
        <v>1315</v>
      </c>
    </row>
    <row r="5277" spans="1:16" ht="51">
      <c r="A5277" s="266" t="s">
        <v>620</v>
      </c>
      <c r="B5277" s="124"/>
      <c r="C5277" s="125" t="s">
        <v>714</v>
      </c>
      <c r="D5277" s="195">
        <v>43206</v>
      </c>
      <c r="E5277" s="124" t="s">
        <v>9978</v>
      </c>
      <c r="F5277" s="124" t="s">
        <v>11</v>
      </c>
      <c r="G5277" s="124">
        <v>10614</v>
      </c>
      <c r="H5277" s="124"/>
      <c r="I5277" s="128" t="s">
        <v>11775</v>
      </c>
      <c r="J5277" s="124"/>
      <c r="K5277" s="124"/>
      <c r="L5277" s="124"/>
      <c r="M5277" s="124"/>
      <c r="N5277" s="197">
        <v>513.26</v>
      </c>
      <c r="O5277" s="197">
        <v>0</v>
      </c>
      <c r="P5277" s="124" t="s">
        <v>1315</v>
      </c>
    </row>
    <row r="5278" spans="1:16" ht="63.75">
      <c r="A5278" s="266" t="s">
        <v>620</v>
      </c>
      <c r="B5278" s="124"/>
      <c r="C5278" s="125" t="s">
        <v>714</v>
      </c>
      <c r="D5278" s="195">
        <v>43206</v>
      </c>
      <c r="E5278" s="124" t="s">
        <v>9979</v>
      </c>
      <c r="F5278" s="124" t="s">
        <v>11</v>
      </c>
      <c r="G5278" s="124">
        <v>10611</v>
      </c>
      <c r="H5278" s="124"/>
      <c r="I5278" s="128" t="s">
        <v>11776</v>
      </c>
      <c r="J5278" s="124"/>
      <c r="K5278" s="124"/>
      <c r="L5278" s="124"/>
      <c r="M5278" s="124"/>
      <c r="N5278" s="197">
        <v>646.07000000000005</v>
      </c>
      <c r="O5278" s="197">
        <v>0</v>
      </c>
      <c r="P5278" s="124" t="s">
        <v>1315</v>
      </c>
    </row>
    <row r="5279" spans="1:16" ht="51">
      <c r="A5279" s="266" t="s">
        <v>620</v>
      </c>
      <c r="B5279" s="124"/>
      <c r="C5279" s="125" t="s">
        <v>714</v>
      </c>
      <c r="D5279" s="195">
        <v>43206</v>
      </c>
      <c r="E5279" s="124" t="s">
        <v>9980</v>
      </c>
      <c r="F5279" s="124" t="s">
        <v>11</v>
      </c>
      <c r="G5279" s="124">
        <v>10600</v>
      </c>
      <c r="H5279" s="124"/>
      <c r="I5279" s="128" t="s">
        <v>11777</v>
      </c>
      <c r="J5279" s="124"/>
      <c r="K5279" s="124"/>
      <c r="L5279" s="124"/>
      <c r="M5279" s="124"/>
      <c r="N5279" s="197">
        <v>275.76</v>
      </c>
      <c r="O5279" s="197">
        <v>0</v>
      </c>
      <c r="P5279" s="124" t="s">
        <v>1315</v>
      </c>
    </row>
    <row r="5280" spans="1:16" ht="51">
      <c r="A5280" s="266" t="s">
        <v>620</v>
      </c>
      <c r="B5280" s="124"/>
      <c r="C5280" s="125" t="s">
        <v>714</v>
      </c>
      <c r="D5280" s="195">
        <v>43206</v>
      </c>
      <c r="E5280" s="124" t="s">
        <v>9981</v>
      </c>
      <c r="F5280" s="124" t="s">
        <v>11</v>
      </c>
      <c r="G5280" s="124">
        <v>10615</v>
      </c>
      <c r="H5280" s="124"/>
      <c r="I5280" s="128" t="s">
        <v>11778</v>
      </c>
      <c r="J5280" s="124"/>
      <c r="K5280" s="124"/>
      <c r="L5280" s="124"/>
      <c r="M5280" s="124"/>
      <c r="N5280" s="197">
        <v>817.36</v>
      </c>
      <c r="O5280" s="197">
        <v>0</v>
      </c>
      <c r="P5280" s="124" t="s">
        <v>1315</v>
      </c>
    </row>
    <row r="5281" spans="1:16" ht="63.75">
      <c r="A5281" s="266" t="s">
        <v>620</v>
      </c>
      <c r="B5281" s="124"/>
      <c r="C5281" s="125" t="s">
        <v>714</v>
      </c>
      <c r="D5281" s="195">
        <v>43206</v>
      </c>
      <c r="E5281" s="124" t="s">
        <v>9982</v>
      </c>
      <c r="F5281" s="124" t="s">
        <v>11</v>
      </c>
      <c r="G5281" s="124">
        <v>10641</v>
      </c>
      <c r="H5281" s="124"/>
      <c r="I5281" s="128" t="s">
        <v>11779</v>
      </c>
      <c r="J5281" s="124"/>
      <c r="K5281" s="124"/>
      <c r="L5281" s="124"/>
      <c r="M5281" s="124"/>
      <c r="N5281" s="197">
        <v>2769.78</v>
      </c>
      <c r="O5281" s="197">
        <v>0</v>
      </c>
      <c r="P5281" s="124" t="s">
        <v>1315</v>
      </c>
    </row>
    <row r="5282" spans="1:16" ht="76.5">
      <c r="A5282" s="266">
        <v>10</v>
      </c>
      <c r="B5282" s="124"/>
      <c r="C5282" s="125" t="s">
        <v>690</v>
      </c>
      <c r="D5282" s="195">
        <v>43206</v>
      </c>
      <c r="E5282" s="124" t="s">
        <v>9983</v>
      </c>
      <c r="F5282" s="124" t="s">
        <v>15</v>
      </c>
      <c r="G5282" s="124">
        <v>4781</v>
      </c>
      <c r="H5282" s="124"/>
      <c r="I5282" s="128" t="s">
        <v>11780</v>
      </c>
      <c r="J5282" s="124"/>
      <c r="K5282" s="124"/>
      <c r="L5282" s="124"/>
      <c r="M5282" s="124"/>
      <c r="N5282" s="197">
        <v>352.32</v>
      </c>
      <c r="O5282" s="197">
        <v>0</v>
      </c>
      <c r="P5282" s="124" t="s">
        <v>1315</v>
      </c>
    </row>
    <row r="5283" spans="1:16" ht="89.25">
      <c r="A5283" s="266">
        <v>10</v>
      </c>
      <c r="B5283" s="124"/>
      <c r="C5283" s="125" t="s">
        <v>690</v>
      </c>
      <c r="D5283" s="195">
        <v>43206</v>
      </c>
      <c r="E5283" s="124" t="s">
        <v>9984</v>
      </c>
      <c r="F5283" s="124" t="s">
        <v>15</v>
      </c>
      <c r="G5283" s="124">
        <v>4780</v>
      </c>
      <c r="H5283" s="124"/>
      <c r="I5283" s="128" t="s">
        <v>11781</v>
      </c>
      <c r="J5283" s="124"/>
      <c r="K5283" s="124"/>
      <c r="L5283" s="124"/>
      <c r="M5283" s="124"/>
      <c r="N5283" s="197">
        <v>425.1</v>
      </c>
      <c r="O5283" s="197">
        <v>0</v>
      </c>
      <c r="P5283" s="124" t="s">
        <v>1315</v>
      </c>
    </row>
    <row r="5284" spans="1:16" ht="102">
      <c r="A5284" s="266">
        <v>197</v>
      </c>
      <c r="B5284" s="124"/>
      <c r="C5284" s="125" t="s">
        <v>754</v>
      </c>
      <c r="D5284" s="195">
        <v>43206</v>
      </c>
      <c r="E5284" s="124" t="s">
        <v>9985</v>
      </c>
      <c r="F5284" s="124" t="s">
        <v>15</v>
      </c>
      <c r="G5284" s="124">
        <v>4782</v>
      </c>
      <c r="H5284" s="124"/>
      <c r="I5284" s="128" t="s">
        <v>11782</v>
      </c>
      <c r="J5284" s="124"/>
      <c r="K5284" s="124"/>
      <c r="L5284" s="124"/>
      <c r="M5284" s="124"/>
      <c r="N5284" s="197">
        <v>506.46</v>
      </c>
      <c r="O5284" s="197">
        <v>0</v>
      </c>
      <c r="P5284" s="124" t="s">
        <v>1315</v>
      </c>
    </row>
    <row r="5285" spans="1:16" ht="89.25">
      <c r="A5285" s="266">
        <v>10</v>
      </c>
      <c r="B5285" s="124"/>
      <c r="C5285" s="125" t="s">
        <v>690</v>
      </c>
      <c r="D5285" s="195">
        <v>43206</v>
      </c>
      <c r="E5285" s="124" t="s">
        <v>9986</v>
      </c>
      <c r="F5285" s="124" t="s">
        <v>15</v>
      </c>
      <c r="G5285" s="124">
        <v>4778</v>
      </c>
      <c r="H5285" s="124"/>
      <c r="I5285" s="128" t="s">
        <v>11783</v>
      </c>
      <c r="J5285" s="124"/>
      <c r="K5285" s="124"/>
      <c r="L5285" s="124"/>
      <c r="M5285" s="124"/>
      <c r="N5285" s="197">
        <v>515.04</v>
      </c>
      <c r="O5285" s="197">
        <v>0</v>
      </c>
      <c r="P5285" s="124" t="s">
        <v>1315</v>
      </c>
    </row>
    <row r="5286" spans="1:16" ht="89.25">
      <c r="A5286" s="266">
        <v>25</v>
      </c>
      <c r="B5286" s="124"/>
      <c r="C5286" s="125" t="s">
        <v>694</v>
      </c>
      <c r="D5286" s="195">
        <v>43206</v>
      </c>
      <c r="E5286" s="124" t="s">
        <v>9987</v>
      </c>
      <c r="F5286" s="124" t="s">
        <v>15</v>
      </c>
      <c r="G5286" s="124">
        <v>4776</v>
      </c>
      <c r="H5286" s="124"/>
      <c r="I5286" s="128" t="s">
        <v>11784</v>
      </c>
      <c r="J5286" s="124"/>
      <c r="K5286" s="124"/>
      <c r="L5286" s="124"/>
      <c r="M5286" s="124"/>
      <c r="N5286" s="197">
        <v>290.02999999999997</v>
      </c>
      <c r="O5286" s="197">
        <v>0</v>
      </c>
      <c r="P5286" s="124" t="s">
        <v>1315</v>
      </c>
    </row>
    <row r="5287" spans="1:16" ht="102">
      <c r="A5287" s="266">
        <v>513</v>
      </c>
      <c r="B5287" s="124"/>
      <c r="C5287" s="125" t="s">
        <v>201</v>
      </c>
      <c r="D5287" s="195">
        <v>43206</v>
      </c>
      <c r="E5287" s="124" t="s">
        <v>9988</v>
      </c>
      <c r="F5287" s="124" t="s">
        <v>15</v>
      </c>
      <c r="G5287" s="124">
        <v>4783</v>
      </c>
      <c r="H5287" s="124"/>
      <c r="I5287" s="128" t="s">
        <v>11785</v>
      </c>
      <c r="J5287" s="124"/>
      <c r="K5287" s="124"/>
      <c r="L5287" s="124"/>
      <c r="M5287" s="124"/>
      <c r="N5287" s="197">
        <v>46732.92</v>
      </c>
      <c r="O5287" s="197">
        <v>0</v>
      </c>
      <c r="P5287" s="124" t="s">
        <v>1315</v>
      </c>
    </row>
    <row r="5288" spans="1:16" ht="89.25">
      <c r="A5288" s="266">
        <v>25</v>
      </c>
      <c r="B5288" s="124"/>
      <c r="C5288" s="125" t="s">
        <v>694</v>
      </c>
      <c r="D5288" s="195">
        <v>43206</v>
      </c>
      <c r="E5288" s="124" t="s">
        <v>9989</v>
      </c>
      <c r="F5288" s="124" t="s">
        <v>15</v>
      </c>
      <c r="G5288" s="124">
        <v>4775</v>
      </c>
      <c r="H5288" s="124"/>
      <c r="I5288" s="128" t="s">
        <v>11786</v>
      </c>
      <c r="J5288" s="124"/>
      <c r="K5288" s="124"/>
      <c r="L5288" s="124"/>
      <c r="M5288" s="124"/>
      <c r="N5288" s="197">
        <v>271.51</v>
      </c>
      <c r="O5288" s="197">
        <v>0</v>
      </c>
      <c r="P5288" s="124" t="s">
        <v>1315</v>
      </c>
    </row>
    <row r="5289" spans="1:16" ht="51">
      <c r="A5289" s="266">
        <v>513</v>
      </c>
      <c r="B5289" s="124"/>
      <c r="C5289" s="125" t="s">
        <v>201</v>
      </c>
      <c r="D5289" s="195">
        <v>43206</v>
      </c>
      <c r="E5289" s="124" t="s">
        <v>9990</v>
      </c>
      <c r="F5289" s="124" t="s">
        <v>15</v>
      </c>
      <c r="G5289" s="124">
        <v>713016</v>
      </c>
      <c r="H5289" s="124"/>
      <c r="I5289" s="128" t="s">
        <v>7646</v>
      </c>
      <c r="J5289" s="124"/>
      <c r="K5289" s="124"/>
      <c r="L5289" s="124"/>
      <c r="M5289" s="124"/>
      <c r="N5289" s="197">
        <v>50</v>
      </c>
      <c r="O5289" s="197">
        <v>0</v>
      </c>
      <c r="P5289" s="124" t="s">
        <v>1315</v>
      </c>
    </row>
    <row r="5290" spans="1:16" ht="51">
      <c r="A5290" s="266">
        <v>513</v>
      </c>
      <c r="B5290" s="124"/>
      <c r="C5290" s="125" t="s">
        <v>201</v>
      </c>
      <c r="D5290" s="195">
        <v>43206</v>
      </c>
      <c r="E5290" s="124" t="s">
        <v>9991</v>
      </c>
      <c r="F5290" s="124" t="s">
        <v>15</v>
      </c>
      <c r="G5290" s="124">
        <v>713018</v>
      </c>
      <c r="H5290" s="124"/>
      <c r="I5290" s="128" t="s">
        <v>7646</v>
      </c>
      <c r="J5290" s="124"/>
      <c r="K5290" s="124"/>
      <c r="L5290" s="124"/>
      <c r="M5290" s="124"/>
      <c r="N5290" s="197">
        <v>50</v>
      </c>
      <c r="O5290" s="197">
        <v>0</v>
      </c>
      <c r="P5290" s="124" t="s">
        <v>1315</v>
      </c>
    </row>
    <row r="5291" spans="1:16" ht="63.75">
      <c r="A5291" s="266">
        <v>513</v>
      </c>
      <c r="B5291" s="124"/>
      <c r="C5291" s="125" t="s">
        <v>201</v>
      </c>
      <c r="D5291" s="195">
        <v>43206</v>
      </c>
      <c r="E5291" s="124" t="s">
        <v>9992</v>
      </c>
      <c r="F5291" s="124" t="s">
        <v>15</v>
      </c>
      <c r="G5291" s="124">
        <v>713156</v>
      </c>
      <c r="H5291" s="124"/>
      <c r="I5291" s="128" t="s">
        <v>11787</v>
      </c>
      <c r="J5291" s="124"/>
      <c r="K5291" s="124"/>
      <c r="L5291" s="124"/>
      <c r="M5291" s="124"/>
      <c r="N5291" s="197">
        <v>50</v>
      </c>
      <c r="O5291" s="197">
        <v>0</v>
      </c>
      <c r="P5291" s="124" t="s">
        <v>1315</v>
      </c>
    </row>
    <row r="5292" spans="1:16" ht="76.5">
      <c r="A5292" s="266">
        <v>25</v>
      </c>
      <c r="B5292" s="124"/>
      <c r="C5292" s="125" t="s">
        <v>694</v>
      </c>
      <c r="D5292" s="195">
        <v>43206</v>
      </c>
      <c r="E5292" s="124" t="s">
        <v>9993</v>
      </c>
      <c r="F5292" s="124" t="s">
        <v>1316</v>
      </c>
      <c r="G5292" s="124">
        <v>17315441</v>
      </c>
      <c r="H5292" s="124"/>
      <c r="I5292" s="128" t="s">
        <v>11788</v>
      </c>
      <c r="J5292" s="124"/>
      <c r="K5292" s="124"/>
      <c r="L5292" s="124"/>
      <c r="M5292" s="124"/>
      <c r="N5292" s="197">
        <v>117546.48</v>
      </c>
      <c r="O5292" s="197">
        <v>0</v>
      </c>
      <c r="P5292" s="124" t="s">
        <v>1315</v>
      </c>
    </row>
    <row r="5293" spans="1:16" ht="76.5">
      <c r="A5293" s="266">
        <v>25</v>
      </c>
      <c r="B5293" s="124"/>
      <c r="C5293" s="125" t="s">
        <v>694</v>
      </c>
      <c r="D5293" s="195">
        <v>43206</v>
      </c>
      <c r="E5293" s="124" t="s">
        <v>9994</v>
      </c>
      <c r="F5293" s="124" t="s">
        <v>1316</v>
      </c>
      <c r="G5293" s="124">
        <v>17315428</v>
      </c>
      <c r="H5293" s="124"/>
      <c r="I5293" s="128" t="s">
        <v>11789</v>
      </c>
      <c r="J5293" s="124"/>
      <c r="K5293" s="124"/>
      <c r="L5293" s="124"/>
      <c r="M5293" s="124"/>
      <c r="N5293" s="197">
        <v>345796.08</v>
      </c>
      <c r="O5293" s="197">
        <v>0</v>
      </c>
      <c r="P5293" s="124" t="s">
        <v>1315</v>
      </c>
    </row>
    <row r="5294" spans="1:16" ht="76.5">
      <c r="A5294" s="266">
        <v>25</v>
      </c>
      <c r="B5294" s="124"/>
      <c r="C5294" s="125" t="s">
        <v>694</v>
      </c>
      <c r="D5294" s="195">
        <v>43206</v>
      </c>
      <c r="E5294" s="124" t="s">
        <v>9995</v>
      </c>
      <c r="F5294" s="124" t="s">
        <v>1316</v>
      </c>
      <c r="G5294" s="124">
        <v>17315260</v>
      </c>
      <c r="H5294" s="124"/>
      <c r="I5294" s="128" t="s">
        <v>11790</v>
      </c>
      <c r="J5294" s="124"/>
      <c r="K5294" s="124"/>
      <c r="L5294" s="124"/>
      <c r="M5294" s="124"/>
      <c r="N5294" s="197">
        <v>222431.48</v>
      </c>
      <c r="O5294" s="197">
        <v>0</v>
      </c>
      <c r="P5294" s="124" t="s">
        <v>1315</v>
      </c>
    </row>
    <row r="5295" spans="1:16" ht="76.5">
      <c r="A5295" s="266">
        <v>25</v>
      </c>
      <c r="B5295" s="124"/>
      <c r="C5295" s="125" t="s">
        <v>694</v>
      </c>
      <c r="D5295" s="195">
        <v>43206</v>
      </c>
      <c r="E5295" s="124" t="s">
        <v>9996</v>
      </c>
      <c r="F5295" s="124" t="s">
        <v>1316</v>
      </c>
      <c r="G5295" s="124">
        <v>17315583</v>
      </c>
      <c r="H5295" s="124"/>
      <c r="I5295" s="128" t="s">
        <v>11791</v>
      </c>
      <c r="J5295" s="124"/>
      <c r="K5295" s="124"/>
      <c r="L5295" s="124"/>
      <c r="M5295" s="124"/>
      <c r="N5295" s="197">
        <v>206361.21</v>
      </c>
      <c r="O5295" s="197">
        <v>0</v>
      </c>
      <c r="P5295" s="124" t="s">
        <v>1315</v>
      </c>
    </row>
    <row r="5296" spans="1:16" ht="76.5">
      <c r="A5296" s="266">
        <v>25</v>
      </c>
      <c r="B5296" s="124"/>
      <c r="C5296" s="125" t="s">
        <v>694</v>
      </c>
      <c r="D5296" s="195">
        <v>43206</v>
      </c>
      <c r="E5296" s="124" t="s">
        <v>9997</v>
      </c>
      <c r="F5296" s="124" t="s">
        <v>1316</v>
      </c>
      <c r="G5296" s="124">
        <v>17315582</v>
      </c>
      <c r="H5296" s="124"/>
      <c r="I5296" s="128" t="s">
        <v>11792</v>
      </c>
      <c r="J5296" s="124"/>
      <c r="K5296" s="124"/>
      <c r="L5296" s="124"/>
      <c r="M5296" s="124"/>
      <c r="N5296" s="197">
        <v>143430.48000000001</v>
      </c>
      <c r="O5296" s="197">
        <v>0</v>
      </c>
      <c r="P5296" s="124" t="s">
        <v>1315</v>
      </c>
    </row>
    <row r="5297" spans="1:16" ht="76.5">
      <c r="A5297" s="266">
        <v>25</v>
      </c>
      <c r="B5297" s="124"/>
      <c r="C5297" s="125" t="s">
        <v>694</v>
      </c>
      <c r="D5297" s="195">
        <v>43206</v>
      </c>
      <c r="E5297" s="124" t="s">
        <v>9998</v>
      </c>
      <c r="F5297" s="124" t="s">
        <v>1316</v>
      </c>
      <c r="G5297" s="124">
        <v>17315581</v>
      </c>
      <c r="H5297" s="124"/>
      <c r="I5297" s="128" t="s">
        <v>11793</v>
      </c>
      <c r="J5297" s="124"/>
      <c r="K5297" s="124"/>
      <c r="L5297" s="124"/>
      <c r="M5297" s="124"/>
      <c r="N5297" s="197">
        <v>634239.03</v>
      </c>
      <c r="O5297" s="197">
        <v>0</v>
      </c>
      <c r="P5297" s="124" t="s">
        <v>1315</v>
      </c>
    </row>
    <row r="5298" spans="1:16" ht="63.75">
      <c r="A5298" s="266">
        <v>10</v>
      </c>
      <c r="B5298" s="124"/>
      <c r="C5298" s="125" t="s">
        <v>690</v>
      </c>
      <c r="D5298" s="195">
        <v>43207</v>
      </c>
      <c r="E5298" s="124" t="s">
        <v>9999</v>
      </c>
      <c r="F5298" s="124" t="s">
        <v>6</v>
      </c>
      <c r="G5298" s="124">
        <v>713729</v>
      </c>
      <c r="H5298" s="124"/>
      <c r="I5298" s="128" t="s">
        <v>11794</v>
      </c>
      <c r="J5298" s="124"/>
      <c r="K5298" s="124"/>
      <c r="L5298" s="124"/>
      <c r="M5298" s="124"/>
      <c r="N5298" s="197">
        <v>0</v>
      </c>
      <c r="O5298" s="197">
        <v>212590.03</v>
      </c>
      <c r="P5298" s="124" t="s">
        <v>1315</v>
      </c>
    </row>
    <row r="5299" spans="1:16" ht="76.5">
      <c r="A5299" s="266" t="s">
        <v>619</v>
      </c>
      <c r="B5299" s="124"/>
      <c r="C5299" s="125" t="s">
        <v>713</v>
      </c>
      <c r="D5299" s="195">
        <v>43207</v>
      </c>
      <c r="E5299" s="124" t="s">
        <v>10000</v>
      </c>
      <c r="F5299" s="124" t="s">
        <v>1316</v>
      </c>
      <c r="G5299" s="124">
        <v>17317656</v>
      </c>
      <c r="H5299" s="124"/>
      <c r="I5299" s="128" t="s">
        <v>11795</v>
      </c>
      <c r="J5299" s="124"/>
      <c r="K5299" s="124"/>
      <c r="L5299" s="124"/>
      <c r="M5299" s="124"/>
      <c r="N5299" s="197">
        <v>0</v>
      </c>
      <c r="O5299" s="197">
        <v>449609.44</v>
      </c>
      <c r="P5299" s="124" t="s">
        <v>1315</v>
      </c>
    </row>
    <row r="5300" spans="1:16" ht="51">
      <c r="A5300" s="266" t="s">
        <v>620</v>
      </c>
      <c r="B5300" s="124"/>
      <c r="C5300" s="125" t="s">
        <v>714</v>
      </c>
      <c r="D5300" s="195">
        <v>43207</v>
      </c>
      <c r="E5300" s="124" t="s">
        <v>10001</v>
      </c>
      <c r="F5300" s="124" t="s">
        <v>1316</v>
      </c>
      <c r="G5300" s="124">
        <v>17348849</v>
      </c>
      <c r="H5300" s="124"/>
      <c r="I5300" s="128" t="s">
        <v>11796</v>
      </c>
      <c r="J5300" s="124"/>
      <c r="K5300" s="124"/>
      <c r="L5300" s="124"/>
      <c r="M5300" s="124"/>
      <c r="N5300" s="197">
        <v>0</v>
      </c>
      <c r="O5300" s="197">
        <v>944.76</v>
      </c>
      <c r="P5300" s="124" t="s">
        <v>1315</v>
      </c>
    </row>
    <row r="5301" spans="1:16" ht="51">
      <c r="A5301" s="266" t="s">
        <v>619</v>
      </c>
      <c r="B5301" s="124"/>
      <c r="C5301" s="125" t="s">
        <v>713</v>
      </c>
      <c r="D5301" s="195">
        <v>43207</v>
      </c>
      <c r="E5301" s="124" t="s">
        <v>10002</v>
      </c>
      <c r="F5301" s="124" t="s">
        <v>1316</v>
      </c>
      <c r="G5301" s="124">
        <v>17348724</v>
      </c>
      <c r="H5301" s="124"/>
      <c r="I5301" s="128" t="s">
        <v>11797</v>
      </c>
      <c r="J5301" s="124"/>
      <c r="K5301" s="124"/>
      <c r="L5301" s="124"/>
      <c r="M5301" s="124"/>
      <c r="N5301" s="197">
        <v>0</v>
      </c>
      <c r="O5301" s="197">
        <v>5409.74</v>
      </c>
      <c r="P5301" s="124" t="s">
        <v>1315</v>
      </c>
    </row>
    <row r="5302" spans="1:16" ht="63.75">
      <c r="A5302" s="266">
        <v>41</v>
      </c>
      <c r="B5302" s="124"/>
      <c r="C5302" s="125" t="s">
        <v>697</v>
      </c>
      <c r="D5302" s="195">
        <v>43207</v>
      </c>
      <c r="E5302" s="124" t="s">
        <v>10003</v>
      </c>
      <c r="F5302" s="124" t="s">
        <v>6</v>
      </c>
      <c r="G5302" s="124">
        <v>963726</v>
      </c>
      <c r="H5302" s="124"/>
      <c r="I5302" s="128" t="s">
        <v>11798</v>
      </c>
      <c r="J5302" s="124"/>
      <c r="K5302" s="124"/>
      <c r="L5302" s="124"/>
      <c r="M5302" s="124"/>
      <c r="N5302" s="197">
        <v>0</v>
      </c>
      <c r="O5302" s="197">
        <v>1645121.18</v>
      </c>
      <c r="P5302" s="124" t="s">
        <v>1315</v>
      </c>
    </row>
    <row r="5303" spans="1:16" ht="63.75">
      <c r="A5303" s="266">
        <v>514</v>
      </c>
      <c r="B5303" s="124"/>
      <c r="C5303" s="125" t="s">
        <v>841</v>
      </c>
      <c r="D5303" s="195">
        <v>43207</v>
      </c>
      <c r="E5303" s="124" t="s">
        <v>10004</v>
      </c>
      <c r="F5303" s="124" t="s">
        <v>6</v>
      </c>
      <c r="G5303" s="124">
        <v>964089</v>
      </c>
      <c r="H5303" s="124"/>
      <c r="I5303" s="128" t="s">
        <v>11799</v>
      </c>
      <c r="J5303" s="124"/>
      <c r="K5303" s="124"/>
      <c r="L5303" s="124"/>
      <c r="M5303" s="124"/>
      <c r="N5303" s="197">
        <v>0</v>
      </c>
      <c r="O5303" s="197">
        <v>40000000</v>
      </c>
      <c r="P5303" s="124" t="s">
        <v>1315</v>
      </c>
    </row>
    <row r="5304" spans="1:16" ht="51">
      <c r="A5304" s="266">
        <v>342</v>
      </c>
      <c r="B5304" s="124"/>
      <c r="C5304" s="125" t="s">
        <v>816</v>
      </c>
      <c r="D5304" s="195">
        <v>43207</v>
      </c>
      <c r="E5304" s="124" t="s">
        <v>10005</v>
      </c>
      <c r="F5304" s="124" t="s">
        <v>6</v>
      </c>
      <c r="G5304" s="124">
        <v>964116</v>
      </c>
      <c r="H5304" s="124"/>
      <c r="I5304" s="128" t="s">
        <v>1393</v>
      </c>
      <c r="J5304" s="124"/>
      <c r="K5304" s="124"/>
      <c r="L5304" s="124"/>
      <c r="M5304" s="124"/>
      <c r="N5304" s="197">
        <v>0</v>
      </c>
      <c r="O5304" s="197">
        <v>323770.7</v>
      </c>
      <c r="P5304" s="124" t="s">
        <v>1315</v>
      </c>
    </row>
    <row r="5305" spans="1:16" ht="76.5">
      <c r="A5305" s="266" t="s">
        <v>620</v>
      </c>
      <c r="B5305" s="124"/>
      <c r="C5305" s="125" t="s">
        <v>714</v>
      </c>
      <c r="D5305" s="195">
        <v>43207</v>
      </c>
      <c r="E5305" s="124" t="s">
        <v>10006</v>
      </c>
      <c r="F5305" s="124" t="s">
        <v>6</v>
      </c>
      <c r="G5305" s="124">
        <v>964185</v>
      </c>
      <c r="H5305" s="124"/>
      <c r="I5305" s="128" t="s">
        <v>11800</v>
      </c>
      <c r="J5305" s="124"/>
      <c r="K5305" s="124"/>
      <c r="L5305" s="124"/>
      <c r="M5305" s="124"/>
      <c r="N5305" s="197">
        <v>0</v>
      </c>
      <c r="O5305" s="197">
        <v>182000</v>
      </c>
      <c r="P5305" s="124" t="s">
        <v>1315</v>
      </c>
    </row>
    <row r="5306" spans="1:16" ht="63.75">
      <c r="A5306" s="266">
        <v>585</v>
      </c>
      <c r="B5306" s="124"/>
      <c r="C5306" s="125" t="s">
        <v>221</v>
      </c>
      <c r="D5306" s="195">
        <v>43207</v>
      </c>
      <c r="E5306" s="124" t="s">
        <v>10007</v>
      </c>
      <c r="F5306" s="124" t="s">
        <v>6</v>
      </c>
      <c r="G5306" s="124">
        <v>918888</v>
      </c>
      <c r="H5306" s="124"/>
      <c r="I5306" s="128" t="s">
        <v>11801</v>
      </c>
      <c r="J5306" s="124"/>
      <c r="K5306" s="124"/>
      <c r="L5306" s="124"/>
      <c r="M5306" s="124"/>
      <c r="N5306" s="197">
        <v>0</v>
      </c>
      <c r="O5306" s="197">
        <v>12073.6</v>
      </c>
      <c r="P5306" s="124" t="s">
        <v>1315</v>
      </c>
    </row>
    <row r="5307" spans="1:16" ht="89.25">
      <c r="A5307" s="266">
        <v>47</v>
      </c>
      <c r="B5307" s="124"/>
      <c r="C5307" s="125" t="s">
        <v>699</v>
      </c>
      <c r="D5307" s="195">
        <v>43207</v>
      </c>
      <c r="E5307" s="124" t="s">
        <v>10008</v>
      </c>
      <c r="F5307" s="124" t="s">
        <v>6</v>
      </c>
      <c r="G5307" s="124">
        <v>918958</v>
      </c>
      <c r="H5307" s="124"/>
      <c r="I5307" s="128" t="s">
        <v>11802</v>
      </c>
      <c r="J5307" s="124"/>
      <c r="K5307" s="124"/>
      <c r="L5307" s="124"/>
      <c r="M5307" s="124"/>
      <c r="N5307" s="197">
        <v>0</v>
      </c>
      <c r="O5307" s="197">
        <v>139324.71</v>
      </c>
      <c r="P5307" s="124" t="s">
        <v>1315</v>
      </c>
    </row>
    <row r="5308" spans="1:16" ht="51">
      <c r="A5308" s="266" t="s">
        <v>619</v>
      </c>
      <c r="B5308" s="124"/>
      <c r="C5308" s="125" t="s">
        <v>713</v>
      </c>
      <c r="D5308" s="195">
        <v>43207</v>
      </c>
      <c r="E5308" s="124" t="s">
        <v>10009</v>
      </c>
      <c r="F5308" s="124" t="s">
        <v>6</v>
      </c>
      <c r="G5308" s="124">
        <v>918959</v>
      </c>
      <c r="H5308" s="124"/>
      <c r="I5308" s="128" t="s">
        <v>11803</v>
      </c>
      <c r="J5308" s="124"/>
      <c r="K5308" s="124"/>
      <c r="L5308" s="124"/>
      <c r="M5308" s="124"/>
      <c r="N5308" s="197">
        <v>0</v>
      </c>
      <c r="O5308" s="197">
        <v>7.22</v>
      </c>
      <c r="P5308" s="124" t="s">
        <v>1315</v>
      </c>
    </row>
    <row r="5309" spans="1:16" ht="76.5">
      <c r="A5309" s="266">
        <v>25</v>
      </c>
      <c r="B5309" s="124"/>
      <c r="C5309" s="125" t="s">
        <v>694</v>
      </c>
      <c r="D5309" s="195">
        <v>43207</v>
      </c>
      <c r="E5309" s="124" t="s">
        <v>10010</v>
      </c>
      <c r="F5309" s="124" t="s">
        <v>1316</v>
      </c>
      <c r="G5309" s="124">
        <v>17335290</v>
      </c>
      <c r="H5309" s="124"/>
      <c r="I5309" s="128" t="s">
        <v>11804</v>
      </c>
      <c r="J5309" s="124"/>
      <c r="K5309" s="124"/>
      <c r="L5309" s="124"/>
      <c r="M5309" s="124"/>
      <c r="N5309" s="197">
        <v>9698.67</v>
      </c>
      <c r="O5309" s="197">
        <v>0</v>
      </c>
      <c r="P5309" s="124" t="s">
        <v>1315</v>
      </c>
    </row>
    <row r="5310" spans="1:16" ht="76.5">
      <c r="A5310" s="266">
        <v>25</v>
      </c>
      <c r="B5310" s="124"/>
      <c r="C5310" s="125" t="s">
        <v>694</v>
      </c>
      <c r="D5310" s="195">
        <v>43207</v>
      </c>
      <c r="E5310" s="124" t="s">
        <v>10011</v>
      </c>
      <c r="F5310" s="124" t="s">
        <v>1316</v>
      </c>
      <c r="G5310" s="124">
        <v>17335291</v>
      </c>
      <c r="H5310" s="124"/>
      <c r="I5310" s="128" t="s">
        <v>11805</v>
      </c>
      <c r="J5310" s="124"/>
      <c r="K5310" s="124"/>
      <c r="L5310" s="124"/>
      <c r="M5310" s="124"/>
      <c r="N5310" s="197">
        <v>12140.01</v>
      </c>
      <c r="O5310" s="197">
        <v>0</v>
      </c>
      <c r="P5310" s="124" t="s">
        <v>1315</v>
      </c>
    </row>
    <row r="5311" spans="1:16" ht="76.5">
      <c r="A5311" s="266">
        <v>25</v>
      </c>
      <c r="B5311" s="124"/>
      <c r="C5311" s="125" t="s">
        <v>694</v>
      </c>
      <c r="D5311" s="195">
        <v>43207</v>
      </c>
      <c r="E5311" s="124" t="s">
        <v>10012</v>
      </c>
      <c r="F5311" s="124" t="s">
        <v>1316</v>
      </c>
      <c r="G5311" s="124">
        <v>17335292</v>
      </c>
      <c r="H5311" s="124"/>
      <c r="I5311" s="128" t="s">
        <v>11806</v>
      </c>
      <c r="J5311" s="124"/>
      <c r="K5311" s="124"/>
      <c r="L5311" s="124"/>
      <c r="M5311" s="124"/>
      <c r="N5311" s="197">
        <v>2365</v>
      </c>
      <c r="O5311" s="197">
        <v>0</v>
      </c>
      <c r="P5311" s="124" t="s">
        <v>1315</v>
      </c>
    </row>
    <row r="5312" spans="1:16" ht="76.5">
      <c r="A5312" s="266">
        <v>25</v>
      </c>
      <c r="B5312" s="124"/>
      <c r="C5312" s="125" t="s">
        <v>694</v>
      </c>
      <c r="D5312" s="195">
        <v>43207</v>
      </c>
      <c r="E5312" s="124" t="s">
        <v>10013</v>
      </c>
      <c r="F5312" s="124" t="s">
        <v>1316</v>
      </c>
      <c r="G5312" s="124">
        <v>17335243</v>
      </c>
      <c r="H5312" s="124"/>
      <c r="I5312" s="128" t="s">
        <v>11807</v>
      </c>
      <c r="J5312" s="124"/>
      <c r="K5312" s="124"/>
      <c r="L5312" s="124"/>
      <c r="M5312" s="124"/>
      <c r="N5312" s="197">
        <v>61403.040000000001</v>
      </c>
      <c r="O5312" s="197">
        <v>0</v>
      </c>
      <c r="P5312" s="124" t="s">
        <v>1315</v>
      </c>
    </row>
    <row r="5313" spans="1:16" ht="76.5">
      <c r="A5313" s="266">
        <v>25</v>
      </c>
      <c r="B5313" s="124"/>
      <c r="C5313" s="125" t="s">
        <v>694</v>
      </c>
      <c r="D5313" s="195">
        <v>43207</v>
      </c>
      <c r="E5313" s="124" t="s">
        <v>10014</v>
      </c>
      <c r="F5313" s="124" t="s">
        <v>1316</v>
      </c>
      <c r="G5313" s="124">
        <v>17335289</v>
      </c>
      <c r="H5313" s="124"/>
      <c r="I5313" s="128" t="s">
        <v>11808</v>
      </c>
      <c r="J5313" s="124"/>
      <c r="K5313" s="124"/>
      <c r="L5313" s="124"/>
      <c r="M5313" s="124"/>
      <c r="N5313" s="197">
        <v>45299.48</v>
      </c>
      <c r="O5313" s="197">
        <v>0</v>
      </c>
      <c r="P5313" s="124" t="s">
        <v>1315</v>
      </c>
    </row>
    <row r="5314" spans="1:16" ht="76.5">
      <c r="A5314" s="266">
        <v>25</v>
      </c>
      <c r="B5314" s="124"/>
      <c r="C5314" s="125" t="s">
        <v>694</v>
      </c>
      <c r="D5314" s="195">
        <v>43207</v>
      </c>
      <c r="E5314" s="124" t="s">
        <v>10015</v>
      </c>
      <c r="F5314" s="124" t="s">
        <v>1316</v>
      </c>
      <c r="G5314" s="124">
        <v>17335242</v>
      </c>
      <c r="H5314" s="124"/>
      <c r="I5314" s="128" t="s">
        <v>11809</v>
      </c>
      <c r="J5314" s="124"/>
      <c r="K5314" s="124"/>
      <c r="L5314" s="124"/>
      <c r="M5314" s="124"/>
      <c r="N5314" s="197">
        <v>32012</v>
      </c>
      <c r="O5314" s="197">
        <v>0</v>
      </c>
      <c r="P5314" s="124" t="s">
        <v>1315</v>
      </c>
    </row>
    <row r="5315" spans="1:16" ht="63.75">
      <c r="A5315" s="266">
        <v>378</v>
      </c>
      <c r="B5315" s="124"/>
      <c r="C5315" s="125" t="s">
        <v>1274</v>
      </c>
      <c r="D5315" s="195">
        <v>43207</v>
      </c>
      <c r="E5315" s="124" t="s">
        <v>10016</v>
      </c>
      <c r="F5315" s="124" t="s">
        <v>11</v>
      </c>
      <c r="G5315" s="124">
        <v>918897</v>
      </c>
      <c r="H5315" s="124"/>
      <c r="I5315" s="128" t="s">
        <v>11810</v>
      </c>
      <c r="J5315" s="124"/>
      <c r="K5315" s="124"/>
      <c r="L5315" s="124"/>
      <c r="M5315" s="124"/>
      <c r="N5315" s="197">
        <v>50</v>
      </c>
      <c r="O5315" s="197">
        <v>0</v>
      </c>
      <c r="P5315" s="124" t="s">
        <v>1315</v>
      </c>
    </row>
    <row r="5316" spans="1:16" ht="38.25">
      <c r="A5316" s="266">
        <v>117</v>
      </c>
      <c r="B5316" s="124"/>
      <c r="C5316" s="125" t="s">
        <v>722</v>
      </c>
      <c r="D5316" s="195">
        <v>43207</v>
      </c>
      <c r="E5316" s="124" t="s">
        <v>10017</v>
      </c>
      <c r="F5316" s="124" t="s">
        <v>11</v>
      </c>
      <c r="G5316" s="124">
        <v>918927</v>
      </c>
      <c r="H5316" s="124"/>
      <c r="I5316" s="128" t="s">
        <v>11811</v>
      </c>
      <c r="J5316" s="124"/>
      <c r="K5316" s="124"/>
      <c r="L5316" s="124"/>
      <c r="M5316" s="124"/>
      <c r="N5316" s="197">
        <v>50</v>
      </c>
      <c r="O5316" s="197">
        <v>0</v>
      </c>
      <c r="P5316" s="124" t="s">
        <v>1315</v>
      </c>
    </row>
    <row r="5317" spans="1:16" ht="51">
      <c r="A5317" s="266">
        <v>117</v>
      </c>
      <c r="B5317" s="124"/>
      <c r="C5317" s="125" t="s">
        <v>722</v>
      </c>
      <c r="D5317" s="195">
        <v>43207</v>
      </c>
      <c r="E5317" s="124" t="s">
        <v>10018</v>
      </c>
      <c r="F5317" s="124" t="s">
        <v>11</v>
      </c>
      <c r="G5317" s="124">
        <v>918929</v>
      </c>
      <c r="H5317" s="124"/>
      <c r="I5317" s="128" t="s">
        <v>11812</v>
      </c>
      <c r="J5317" s="124"/>
      <c r="K5317" s="124"/>
      <c r="L5317" s="124"/>
      <c r="M5317" s="124"/>
      <c r="N5317" s="197">
        <v>50</v>
      </c>
      <c r="O5317" s="197">
        <v>0</v>
      </c>
      <c r="P5317" s="124" t="s">
        <v>1315</v>
      </c>
    </row>
    <row r="5318" spans="1:16" ht="76.5">
      <c r="A5318" s="266">
        <v>10</v>
      </c>
      <c r="B5318" s="124"/>
      <c r="C5318" s="125" t="s">
        <v>690</v>
      </c>
      <c r="D5318" s="195">
        <v>43207</v>
      </c>
      <c r="E5318" s="124" t="s">
        <v>10019</v>
      </c>
      <c r="F5318" s="124" t="s">
        <v>15</v>
      </c>
      <c r="G5318" s="124">
        <v>4777</v>
      </c>
      <c r="H5318" s="124"/>
      <c r="I5318" s="128" t="s">
        <v>11813</v>
      </c>
      <c r="J5318" s="124"/>
      <c r="K5318" s="124"/>
      <c r="L5318" s="124"/>
      <c r="M5318" s="124"/>
      <c r="N5318" s="197">
        <v>13103.13</v>
      </c>
      <c r="O5318" s="197">
        <v>0</v>
      </c>
      <c r="P5318" s="124" t="s">
        <v>1315</v>
      </c>
    </row>
    <row r="5319" spans="1:16" ht="76.5">
      <c r="A5319" s="266">
        <v>10</v>
      </c>
      <c r="B5319" s="124"/>
      <c r="C5319" s="125" t="s">
        <v>690</v>
      </c>
      <c r="D5319" s="195">
        <v>43207</v>
      </c>
      <c r="E5319" s="124" t="s">
        <v>10020</v>
      </c>
      <c r="F5319" s="124" t="s">
        <v>15</v>
      </c>
      <c r="G5319" s="124">
        <v>4779</v>
      </c>
      <c r="H5319" s="124"/>
      <c r="I5319" s="128" t="s">
        <v>11814</v>
      </c>
      <c r="J5319" s="124"/>
      <c r="K5319" s="124"/>
      <c r="L5319" s="124"/>
      <c r="M5319" s="124"/>
      <c r="N5319" s="197">
        <v>17506.5</v>
      </c>
      <c r="O5319" s="197">
        <v>0</v>
      </c>
      <c r="P5319" s="124" t="s">
        <v>1315</v>
      </c>
    </row>
    <row r="5320" spans="1:16" ht="63.75">
      <c r="A5320" s="266">
        <v>291</v>
      </c>
      <c r="B5320" s="124"/>
      <c r="C5320" s="125" t="s">
        <v>794</v>
      </c>
      <c r="D5320" s="195">
        <v>43207</v>
      </c>
      <c r="E5320" s="124" t="s">
        <v>10021</v>
      </c>
      <c r="F5320" s="124" t="s">
        <v>11</v>
      </c>
      <c r="G5320" s="124">
        <v>713587</v>
      </c>
      <c r="H5320" s="124"/>
      <c r="I5320" s="128" t="s">
        <v>11815</v>
      </c>
      <c r="J5320" s="124"/>
      <c r="K5320" s="124"/>
      <c r="L5320" s="124"/>
      <c r="M5320" s="124"/>
      <c r="N5320" s="197">
        <v>50</v>
      </c>
      <c r="O5320" s="197">
        <v>0</v>
      </c>
      <c r="P5320" s="124" t="s">
        <v>1315</v>
      </c>
    </row>
    <row r="5321" spans="1:16" ht="51">
      <c r="A5321" s="266">
        <v>513</v>
      </c>
      <c r="B5321" s="124"/>
      <c r="C5321" s="125" t="s">
        <v>201</v>
      </c>
      <c r="D5321" s="195">
        <v>43207</v>
      </c>
      <c r="E5321" s="124" t="s">
        <v>10022</v>
      </c>
      <c r="F5321" s="124" t="s">
        <v>15</v>
      </c>
      <c r="G5321" s="124">
        <v>713728</v>
      </c>
      <c r="H5321" s="124"/>
      <c r="I5321" s="128" t="s">
        <v>1396</v>
      </c>
      <c r="J5321" s="124"/>
      <c r="K5321" s="124"/>
      <c r="L5321" s="124"/>
      <c r="M5321" s="124"/>
      <c r="N5321" s="197">
        <v>50</v>
      </c>
      <c r="O5321" s="197">
        <v>0</v>
      </c>
      <c r="P5321" s="124" t="s">
        <v>1315</v>
      </c>
    </row>
    <row r="5322" spans="1:16" ht="63.75">
      <c r="A5322" s="266">
        <v>10</v>
      </c>
      <c r="B5322" s="124"/>
      <c r="C5322" s="125" t="s">
        <v>690</v>
      </c>
      <c r="D5322" s="195">
        <v>43207</v>
      </c>
      <c r="E5322" s="124" t="s">
        <v>10023</v>
      </c>
      <c r="F5322" s="124" t="s">
        <v>15</v>
      </c>
      <c r="G5322" s="124">
        <v>713730</v>
      </c>
      <c r="H5322" s="124"/>
      <c r="I5322" s="128" t="s">
        <v>11816</v>
      </c>
      <c r="J5322" s="124"/>
      <c r="K5322" s="124"/>
      <c r="L5322" s="124"/>
      <c r="M5322" s="124"/>
      <c r="N5322" s="197">
        <v>50</v>
      </c>
      <c r="O5322" s="197">
        <v>0</v>
      </c>
      <c r="P5322" s="124" t="s">
        <v>1315</v>
      </c>
    </row>
    <row r="5323" spans="1:16" ht="89.25">
      <c r="A5323" s="266">
        <v>46</v>
      </c>
      <c r="B5323" s="124"/>
      <c r="C5323" s="125" t="s">
        <v>698</v>
      </c>
      <c r="D5323" s="195">
        <v>43207</v>
      </c>
      <c r="E5323" s="124" t="s">
        <v>10024</v>
      </c>
      <c r="F5323" s="124" t="s">
        <v>15</v>
      </c>
      <c r="G5323" s="124">
        <v>4790</v>
      </c>
      <c r="H5323" s="124"/>
      <c r="I5323" s="128" t="s">
        <v>11817</v>
      </c>
      <c r="J5323" s="124"/>
      <c r="K5323" s="124"/>
      <c r="L5323" s="124"/>
      <c r="M5323" s="124"/>
      <c r="N5323" s="197">
        <v>301.76</v>
      </c>
      <c r="O5323" s="197">
        <v>0</v>
      </c>
      <c r="P5323" s="124" t="s">
        <v>1315</v>
      </c>
    </row>
    <row r="5324" spans="1:16" ht="89.25">
      <c r="A5324" s="266">
        <v>594</v>
      </c>
      <c r="B5324" s="124"/>
      <c r="C5324" s="125" t="s">
        <v>113</v>
      </c>
      <c r="D5324" s="195">
        <v>43207</v>
      </c>
      <c r="E5324" s="124" t="s">
        <v>10025</v>
      </c>
      <c r="F5324" s="124" t="s">
        <v>15</v>
      </c>
      <c r="G5324" s="124">
        <v>4791</v>
      </c>
      <c r="H5324" s="124"/>
      <c r="I5324" s="128" t="s">
        <v>11818</v>
      </c>
      <c r="J5324" s="124"/>
      <c r="K5324" s="124"/>
      <c r="L5324" s="124"/>
      <c r="M5324" s="124"/>
      <c r="N5324" s="197">
        <v>304.02999999999997</v>
      </c>
      <c r="O5324" s="197">
        <v>0</v>
      </c>
      <c r="P5324" s="124" t="s">
        <v>1315</v>
      </c>
    </row>
    <row r="5325" spans="1:16" ht="89.25">
      <c r="A5325" s="266">
        <v>594</v>
      </c>
      <c r="B5325" s="124"/>
      <c r="C5325" s="125" t="s">
        <v>113</v>
      </c>
      <c r="D5325" s="195">
        <v>43207</v>
      </c>
      <c r="E5325" s="124" t="s">
        <v>10026</v>
      </c>
      <c r="F5325" s="124" t="s">
        <v>15</v>
      </c>
      <c r="G5325" s="124">
        <v>4792</v>
      </c>
      <c r="H5325" s="124"/>
      <c r="I5325" s="128" t="s">
        <v>11819</v>
      </c>
      <c r="J5325" s="124"/>
      <c r="K5325" s="124"/>
      <c r="L5325" s="124"/>
      <c r="M5325" s="124"/>
      <c r="N5325" s="197">
        <v>516.21</v>
      </c>
      <c r="O5325" s="197">
        <v>0</v>
      </c>
      <c r="P5325" s="124" t="s">
        <v>1315</v>
      </c>
    </row>
    <row r="5326" spans="1:16" ht="89.25">
      <c r="A5326" s="266">
        <v>46</v>
      </c>
      <c r="B5326" s="124"/>
      <c r="C5326" s="125" t="s">
        <v>698</v>
      </c>
      <c r="D5326" s="195">
        <v>43207</v>
      </c>
      <c r="E5326" s="124" t="s">
        <v>10027</v>
      </c>
      <c r="F5326" s="124" t="s">
        <v>15</v>
      </c>
      <c r="G5326" s="124">
        <v>4789</v>
      </c>
      <c r="H5326" s="124"/>
      <c r="I5326" s="128" t="s">
        <v>11820</v>
      </c>
      <c r="J5326" s="124"/>
      <c r="K5326" s="124"/>
      <c r="L5326" s="124"/>
      <c r="M5326" s="124"/>
      <c r="N5326" s="197">
        <v>300.94</v>
      </c>
      <c r="O5326" s="197">
        <v>0</v>
      </c>
      <c r="P5326" s="124" t="s">
        <v>1315</v>
      </c>
    </row>
    <row r="5327" spans="1:16" ht="76.5">
      <c r="A5327" s="266">
        <v>340</v>
      </c>
      <c r="B5327" s="124"/>
      <c r="C5327" s="125" t="s">
        <v>814</v>
      </c>
      <c r="D5327" s="195">
        <v>43207</v>
      </c>
      <c r="E5327" s="124" t="s">
        <v>10028</v>
      </c>
      <c r="F5327" s="124" t="s">
        <v>1316</v>
      </c>
      <c r="G5327" s="124">
        <v>17317631</v>
      </c>
      <c r="H5327" s="124"/>
      <c r="I5327" s="128" t="s">
        <v>11821</v>
      </c>
      <c r="J5327" s="124"/>
      <c r="K5327" s="124"/>
      <c r="L5327" s="124"/>
      <c r="M5327" s="124"/>
      <c r="N5327" s="197">
        <v>842</v>
      </c>
      <c r="O5327" s="197">
        <v>0</v>
      </c>
      <c r="P5327" s="124" t="s">
        <v>1315</v>
      </c>
    </row>
    <row r="5328" spans="1:16" ht="76.5">
      <c r="A5328" s="266">
        <v>340</v>
      </c>
      <c r="B5328" s="124"/>
      <c r="C5328" s="125" t="s">
        <v>814</v>
      </c>
      <c r="D5328" s="195">
        <v>43207</v>
      </c>
      <c r="E5328" s="124" t="s">
        <v>10029</v>
      </c>
      <c r="F5328" s="124" t="s">
        <v>1316</v>
      </c>
      <c r="G5328" s="124">
        <v>17317632</v>
      </c>
      <c r="H5328" s="124"/>
      <c r="I5328" s="128" t="s">
        <v>11822</v>
      </c>
      <c r="J5328" s="124"/>
      <c r="K5328" s="124"/>
      <c r="L5328" s="124"/>
      <c r="M5328" s="124"/>
      <c r="N5328" s="197">
        <v>33745</v>
      </c>
      <c r="O5328" s="197">
        <v>0</v>
      </c>
      <c r="P5328" s="124" t="s">
        <v>1315</v>
      </c>
    </row>
    <row r="5329" spans="1:16" ht="76.5">
      <c r="A5329" s="266">
        <v>340</v>
      </c>
      <c r="B5329" s="124"/>
      <c r="C5329" s="125" t="s">
        <v>814</v>
      </c>
      <c r="D5329" s="195">
        <v>43207</v>
      </c>
      <c r="E5329" s="124" t="s">
        <v>10030</v>
      </c>
      <c r="F5329" s="124" t="s">
        <v>1316</v>
      </c>
      <c r="G5329" s="124">
        <v>17317633</v>
      </c>
      <c r="H5329" s="124"/>
      <c r="I5329" s="128" t="s">
        <v>11823</v>
      </c>
      <c r="J5329" s="124"/>
      <c r="K5329" s="124"/>
      <c r="L5329" s="124"/>
      <c r="M5329" s="124"/>
      <c r="N5329" s="197">
        <v>47756</v>
      </c>
      <c r="O5329" s="197">
        <v>0</v>
      </c>
      <c r="P5329" s="124" t="s">
        <v>1315</v>
      </c>
    </row>
    <row r="5330" spans="1:16" ht="76.5">
      <c r="A5330" s="266">
        <v>203</v>
      </c>
      <c r="B5330" s="124"/>
      <c r="C5330" s="125" t="s">
        <v>757</v>
      </c>
      <c r="D5330" s="195">
        <v>43207</v>
      </c>
      <c r="E5330" s="124" t="s">
        <v>10031</v>
      </c>
      <c r="F5330" s="124" t="s">
        <v>1316</v>
      </c>
      <c r="G5330" s="124">
        <v>17297001</v>
      </c>
      <c r="H5330" s="124"/>
      <c r="I5330" s="128" t="s">
        <v>11824</v>
      </c>
      <c r="J5330" s="124"/>
      <c r="K5330" s="124"/>
      <c r="L5330" s="124"/>
      <c r="M5330" s="124"/>
      <c r="N5330" s="197">
        <v>32124</v>
      </c>
      <c r="O5330" s="197">
        <v>0</v>
      </c>
      <c r="P5330" s="124" t="s">
        <v>1315</v>
      </c>
    </row>
    <row r="5331" spans="1:16" ht="76.5">
      <c r="A5331" s="266">
        <v>25</v>
      </c>
      <c r="B5331" s="124"/>
      <c r="C5331" s="125" t="s">
        <v>694</v>
      </c>
      <c r="D5331" s="195">
        <v>43207</v>
      </c>
      <c r="E5331" s="124" t="s">
        <v>10032</v>
      </c>
      <c r="F5331" s="124" t="s">
        <v>1316</v>
      </c>
      <c r="G5331" s="124">
        <v>17335237</v>
      </c>
      <c r="H5331" s="124"/>
      <c r="I5331" s="128" t="s">
        <v>11825</v>
      </c>
      <c r="J5331" s="124"/>
      <c r="K5331" s="124"/>
      <c r="L5331" s="124"/>
      <c r="M5331" s="124"/>
      <c r="N5331" s="197">
        <v>232860.82</v>
      </c>
      <c r="O5331" s="197">
        <v>0</v>
      </c>
      <c r="P5331" s="124" t="s">
        <v>1315</v>
      </c>
    </row>
    <row r="5332" spans="1:16" ht="76.5">
      <c r="A5332" s="266">
        <v>25</v>
      </c>
      <c r="B5332" s="124"/>
      <c r="C5332" s="125" t="s">
        <v>694</v>
      </c>
      <c r="D5332" s="195">
        <v>43207</v>
      </c>
      <c r="E5332" s="124" t="s">
        <v>10033</v>
      </c>
      <c r="F5332" s="124" t="s">
        <v>1316</v>
      </c>
      <c r="G5332" s="124">
        <v>17335161</v>
      </c>
      <c r="H5332" s="124"/>
      <c r="I5332" s="128" t="s">
        <v>11826</v>
      </c>
      <c r="J5332" s="124"/>
      <c r="K5332" s="124"/>
      <c r="L5332" s="124"/>
      <c r="M5332" s="124"/>
      <c r="N5332" s="197">
        <v>41040.239999999998</v>
      </c>
      <c r="O5332" s="197">
        <v>0</v>
      </c>
      <c r="P5332" s="124" t="s">
        <v>1315</v>
      </c>
    </row>
    <row r="5333" spans="1:16" ht="76.5">
      <c r="A5333" s="266">
        <v>25</v>
      </c>
      <c r="B5333" s="124"/>
      <c r="C5333" s="125" t="s">
        <v>694</v>
      </c>
      <c r="D5333" s="195">
        <v>43207</v>
      </c>
      <c r="E5333" s="124" t="s">
        <v>10034</v>
      </c>
      <c r="F5333" s="124" t="s">
        <v>1316</v>
      </c>
      <c r="G5333" s="124">
        <v>17335240</v>
      </c>
      <c r="H5333" s="124"/>
      <c r="I5333" s="128" t="s">
        <v>11827</v>
      </c>
      <c r="J5333" s="124"/>
      <c r="K5333" s="124"/>
      <c r="L5333" s="124"/>
      <c r="M5333" s="124"/>
      <c r="N5333" s="197">
        <v>214455.61</v>
      </c>
      <c r="O5333" s="197">
        <v>0</v>
      </c>
      <c r="P5333" s="124" t="s">
        <v>1315</v>
      </c>
    </row>
    <row r="5334" spans="1:16" ht="76.5">
      <c r="A5334" s="266">
        <v>25</v>
      </c>
      <c r="B5334" s="124"/>
      <c r="C5334" s="125" t="s">
        <v>694</v>
      </c>
      <c r="D5334" s="195">
        <v>43207</v>
      </c>
      <c r="E5334" s="124" t="s">
        <v>10035</v>
      </c>
      <c r="F5334" s="124" t="s">
        <v>1316</v>
      </c>
      <c r="G5334" s="124">
        <v>17335239</v>
      </c>
      <c r="H5334" s="124"/>
      <c r="I5334" s="128" t="s">
        <v>11828</v>
      </c>
      <c r="J5334" s="124"/>
      <c r="K5334" s="124"/>
      <c r="L5334" s="124"/>
      <c r="M5334" s="124"/>
      <c r="N5334" s="197">
        <v>457632.96</v>
      </c>
      <c r="O5334" s="197">
        <v>0</v>
      </c>
      <c r="P5334" s="124" t="s">
        <v>1315</v>
      </c>
    </row>
    <row r="5335" spans="1:16" ht="76.5">
      <c r="A5335" s="266">
        <v>25</v>
      </c>
      <c r="B5335" s="124"/>
      <c r="C5335" s="125" t="s">
        <v>694</v>
      </c>
      <c r="D5335" s="195">
        <v>43207</v>
      </c>
      <c r="E5335" s="124" t="s">
        <v>10036</v>
      </c>
      <c r="F5335" s="124" t="s">
        <v>1316</v>
      </c>
      <c r="G5335" s="124">
        <v>17332272</v>
      </c>
      <c r="H5335" s="124"/>
      <c r="I5335" s="128" t="s">
        <v>11829</v>
      </c>
      <c r="J5335" s="124"/>
      <c r="K5335" s="124"/>
      <c r="L5335" s="124"/>
      <c r="M5335" s="124"/>
      <c r="N5335" s="197">
        <v>398981.87</v>
      </c>
      <c r="O5335" s="197">
        <v>0</v>
      </c>
      <c r="P5335" s="124" t="s">
        <v>1315</v>
      </c>
    </row>
    <row r="5336" spans="1:16" ht="76.5">
      <c r="A5336" s="266">
        <v>25</v>
      </c>
      <c r="B5336" s="124"/>
      <c r="C5336" s="125" t="s">
        <v>694</v>
      </c>
      <c r="D5336" s="195">
        <v>43207</v>
      </c>
      <c r="E5336" s="124" t="s">
        <v>10037</v>
      </c>
      <c r="F5336" s="124" t="s">
        <v>1316</v>
      </c>
      <c r="G5336" s="124">
        <v>17334511</v>
      </c>
      <c r="H5336" s="124"/>
      <c r="I5336" s="128" t="s">
        <v>11830</v>
      </c>
      <c r="J5336" s="124"/>
      <c r="K5336" s="124"/>
      <c r="L5336" s="124"/>
      <c r="M5336" s="124"/>
      <c r="N5336" s="197">
        <v>210656.79</v>
      </c>
      <c r="O5336" s="197">
        <v>0</v>
      </c>
      <c r="P5336" s="124" t="s">
        <v>1315</v>
      </c>
    </row>
    <row r="5337" spans="1:16" ht="76.5">
      <c r="A5337" s="266">
        <v>25</v>
      </c>
      <c r="B5337" s="124"/>
      <c r="C5337" s="125" t="s">
        <v>694</v>
      </c>
      <c r="D5337" s="195">
        <v>43207</v>
      </c>
      <c r="E5337" s="124" t="s">
        <v>10038</v>
      </c>
      <c r="F5337" s="124" t="s">
        <v>1316</v>
      </c>
      <c r="G5337" s="124">
        <v>17333154</v>
      </c>
      <c r="H5337" s="124"/>
      <c r="I5337" s="128" t="s">
        <v>11831</v>
      </c>
      <c r="J5337" s="124"/>
      <c r="K5337" s="124"/>
      <c r="L5337" s="124"/>
      <c r="M5337" s="124"/>
      <c r="N5337" s="197">
        <v>157453.49</v>
      </c>
      <c r="O5337" s="197">
        <v>0</v>
      </c>
      <c r="P5337" s="124" t="s">
        <v>1315</v>
      </c>
    </row>
    <row r="5338" spans="1:16" ht="76.5">
      <c r="A5338" s="266">
        <v>25</v>
      </c>
      <c r="B5338" s="124"/>
      <c r="C5338" s="125" t="s">
        <v>694</v>
      </c>
      <c r="D5338" s="195">
        <v>43207</v>
      </c>
      <c r="E5338" s="124" t="s">
        <v>10039</v>
      </c>
      <c r="F5338" s="124" t="s">
        <v>1316</v>
      </c>
      <c r="G5338" s="124">
        <v>17333825</v>
      </c>
      <c r="H5338" s="124"/>
      <c r="I5338" s="128" t="s">
        <v>11832</v>
      </c>
      <c r="J5338" s="124"/>
      <c r="K5338" s="124"/>
      <c r="L5338" s="124"/>
      <c r="M5338" s="124"/>
      <c r="N5338" s="197">
        <v>101671.24</v>
      </c>
      <c r="O5338" s="197">
        <v>0</v>
      </c>
      <c r="P5338" s="124" t="s">
        <v>1315</v>
      </c>
    </row>
    <row r="5339" spans="1:16" ht="76.5">
      <c r="A5339" s="266">
        <v>25</v>
      </c>
      <c r="B5339" s="124"/>
      <c r="C5339" s="125" t="s">
        <v>694</v>
      </c>
      <c r="D5339" s="195">
        <v>43207</v>
      </c>
      <c r="E5339" s="124" t="s">
        <v>10040</v>
      </c>
      <c r="F5339" s="124" t="s">
        <v>1316</v>
      </c>
      <c r="G5339" s="124">
        <v>17333450</v>
      </c>
      <c r="H5339" s="124"/>
      <c r="I5339" s="128" t="s">
        <v>11833</v>
      </c>
      <c r="J5339" s="124"/>
      <c r="K5339" s="124"/>
      <c r="L5339" s="124"/>
      <c r="M5339" s="124"/>
      <c r="N5339" s="197">
        <v>16241.05</v>
      </c>
      <c r="O5339" s="197">
        <v>0</v>
      </c>
      <c r="P5339" s="124" t="s">
        <v>1315</v>
      </c>
    </row>
    <row r="5340" spans="1:16" ht="76.5">
      <c r="A5340" s="266">
        <v>25</v>
      </c>
      <c r="B5340" s="124"/>
      <c r="C5340" s="125" t="s">
        <v>694</v>
      </c>
      <c r="D5340" s="195">
        <v>43207</v>
      </c>
      <c r="E5340" s="124" t="s">
        <v>10041</v>
      </c>
      <c r="F5340" s="124" t="s">
        <v>1316</v>
      </c>
      <c r="G5340" s="124">
        <v>17334036</v>
      </c>
      <c r="H5340" s="124"/>
      <c r="I5340" s="128" t="s">
        <v>11834</v>
      </c>
      <c r="J5340" s="124"/>
      <c r="K5340" s="124"/>
      <c r="L5340" s="124"/>
      <c r="M5340" s="124"/>
      <c r="N5340" s="197">
        <v>2744.9</v>
      </c>
      <c r="O5340" s="197">
        <v>0</v>
      </c>
      <c r="P5340" s="124" t="s">
        <v>1315</v>
      </c>
    </row>
    <row r="5341" spans="1:16" ht="76.5">
      <c r="A5341" s="266">
        <v>25</v>
      </c>
      <c r="B5341" s="124"/>
      <c r="C5341" s="125" t="s">
        <v>694</v>
      </c>
      <c r="D5341" s="195">
        <v>43207</v>
      </c>
      <c r="E5341" s="124" t="s">
        <v>10042</v>
      </c>
      <c r="F5341" s="124" t="s">
        <v>1316</v>
      </c>
      <c r="G5341" s="124">
        <v>17334705</v>
      </c>
      <c r="H5341" s="124"/>
      <c r="I5341" s="128" t="s">
        <v>11835</v>
      </c>
      <c r="J5341" s="124"/>
      <c r="K5341" s="124"/>
      <c r="L5341" s="124"/>
      <c r="M5341" s="124"/>
      <c r="N5341" s="197">
        <v>399590.18</v>
      </c>
      <c r="O5341" s="197">
        <v>0</v>
      </c>
      <c r="P5341" s="124" t="s">
        <v>1315</v>
      </c>
    </row>
    <row r="5342" spans="1:16" ht="76.5">
      <c r="A5342" s="266">
        <v>25</v>
      </c>
      <c r="B5342" s="124"/>
      <c r="C5342" s="125" t="s">
        <v>694</v>
      </c>
      <c r="D5342" s="195">
        <v>43207</v>
      </c>
      <c r="E5342" s="124" t="s">
        <v>10043</v>
      </c>
      <c r="F5342" s="124" t="s">
        <v>1316</v>
      </c>
      <c r="G5342" s="124">
        <v>17335235</v>
      </c>
      <c r="H5342" s="124"/>
      <c r="I5342" s="128" t="s">
        <v>11836</v>
      </c>
      <c r="J5342" s="124"/>
      <c r="K5342" s="124"/>
      <c r="L5342" s="124"/>
      <c r="M5342" s="124"/>
      <c r="N5342" s="197">
        <v>3856.13</v>
      </c>
      <c r="O5342" s="197">
        <v>0</v>
      </c>
      <c r="P5342" s="124" t="s">
        <v>1315</v>
      </c>
    </row>
    <row r="5343" spans="1:16" ht="76.5">
      <c r="A5343" s="266">
        <v>25</v>
      </c>
      <c r="B5343" s="124"/>
      <c r="C5343" s="125" t="s">
        <v>694</v>
      </c>
      <c r="D5343" s="195">
        <v>43207</v>
      </c>
      <c r="E5343" s="124" t="s">
        <v>10044</v>
      </c>
      <c r="F5343" s="124" t="s">
        <v>1316</v>
      </c>
      <c r="G5343" s="124">
        <v>17335236</v>
      </c>
      <c r="H5343" s="124"/>
      <c r="I5343" s="128" t="s">
        <v>11837</v>
      </c>
      <c r="J5343" s="124"/>
      <c r="K5343" s="124"/>
      <c r="L5343" s="124"/>
      <c r="M5343" s="124"/>
      <c r="N5343" s="197">
        <v>114003.23</v>
      </c>
      <c r="O5343" s="197">
        <v>0</v>
      </c>
      <c r="P5343" s="124" t="s">
        <v>1315</v>
      </c>
    </row>
    <row r="5344" spans="1:16" ht="76.5">
      <c r="A5344" s="266">
        <v>25</v>
      </c>
      <c r="B5344" s="124"/>
      <c r="C5344" s="125" t="s">
        <v>694</v>
      </c>
      <c r="D5344" s="195">
        <v>43207</v>
      </c>
      <c r="E5344" s="124" t="s">
        <v>10045</v>
      </c>
      <c r="F5344" s="124" t="s">
        <v>1316</v>
      </c>
      <c r="G5344" s="124">
        <v>17335238</v>
      </c>
      <c r="H5344" s="124"/>
      <c r="I5344" s="128" t="s">
        <v>11838</v>
      </c>
      <c r="J5344" s="124"/>
      <c r="K5344" s="124"/>
      <c r="L5344" s="124"/>
      <c r="M5344" s="124"/>
      <c r="N5344" s="197">
        <v>2616.0700000000002</v>
      </c>
      <c r="O5344" s="197">
        <v>0</v>
      </c>
      <c r="P5344" s="124" t="s">
        <v>1315</v>
      </c>
    </row>
    <row r="5345" spans="1:16" ht="76.5">
      <c r="A5345" s="266">
        <v>25</v>
      </c>
      <c r="B5345" s="124"/>
      <c r="C5345" s="125" t="s">
        <v>694</v>
      </c>
      <c r="D5345" s="195">
        <v>43207</v>
      </c>
      <c r="E5345" s="124" t="s">
        <v>10046</v>
      </c>
      <c r="F5345" s="124" t="s">
        <v>1316</v>
      </c>
      <c r="G5345" s="124">
        <v>17335241</v>
      </c>
      <c r="H5345" s="124"/>
      <c r="I5345" s="128" t="s">
        <v>11839</v>
      </c>
      <c r="J5345" s="124"/>
      <c r="K5345" s="124"/>
      <c r="L5345" s="124"/>
      <c r="M5345" s="124"/>
      <c r="N5345" s="197">
        <v>45939.63</v>
      </c>
      <c r="O5345" s="197">
        <v>0</v>
      </c>
      <c r="P5345" s="124" t="s">
        <v>1315</v>
      </c>
    </row>
    <row r="5346" spans="1:16" ht="76.5">
      <c r="A5346" s="266" t="s">
        <v>620</v>
      </c>
      <c r="B5346" s="124"/>
      <c r="C5346" s="125" t="s">
        <v>714</v>
      </c>
      <c r="D5346" s="195">
        <v>43208</v>
      </c>
      <c r="E5346" s="124" t="s">
        <v>10047</v>
      </c>
      <c r="F5346" s="124" t="s">
        <v>6</v>
      </c>
      <c r="G5346" s="124">
        <v>964653</v>
      </c>
      <c r="H5346" s="124"/>
      <c r="I5346" s="128" t="s">
        <v>11840</v>
      </c>
      <c r="J5346" s="124"/>
      <c r="K5346" s="124"/>
      <c r="L5346" s="124"/>
      <c r="M5346" s="124"/>
      <c r="N5346" s="197">
        <v>0</v>
      </c>
      <c r="O5346" s="197">
        <v>30000</v>
      </c>
      <c r="P5346" s="124" t="s">
        <v>1315</v>
      </c>
    </row>
    <row r="5347" spans="1:16" ht="102">
      <c r="A5347" s="266">
        <v>41</v>
      </c>
      <c r="B5347" s="124"/>
      <c r="C5347" s="125" t="s">
        <v>697</v>
      </c>
      <c r="D5347" s="195">
        <v>43208</v>
      </c>
      <c r="E5347" s="124" t="s">
        <v>10048</v>
      </c>
      <c r="F5347" s="124" t="s">
        <v>6</v>
      </c>
      <c r="G5347" s="124">
        <v>919051</v>
      </c>
      <c r="H5347" s="124"/>
      <c r="I5347" s="128" t="s">
        <v>11841</v>
      </c>
      <c r="J5347" s="124"/>
      <c r="K5347" s="124"/>
      <c r="L5347" s="124"/>
      <c r="M5347" s="124"/>
      <c r="N5347" s="197">
        <v>0</v>
      </c>
      <c r="O5347" s="197">
        <v>1376514</v>
      </c>
      <c r="P5347" s="124" t="s">
        <v>1315</v>
      </c>
    </row>
    <row r="5348" spans="1:16" ht="51">
      <c r="A5348" s="266" t="s">
        <v>620</v>
      </c>
      <c r="B5348" s="124"/>
      <c r="C5348" s="125" t="s">
        <v>714</v>
      </c>
      <c r="D5348" s="195">
        <v>43208</v>
      </c>
      <c r="E5348" s="124" t="s">
        <v>10049</v>
      </c>
      <c r="F5348" s="124" t="s">
        <v>11</v>
      </c>
      <c r="G5348" s="124">
        <v>10633</v>
      </c>
      <c r="H5348" s="124"/>
      <c r="I5348" s="128" t="s">
        <v>11842</v>
      </c>
      <c r="J5348" s="124"/>
      <c r="K5348" s="124"/>
      <c r="L5348" s="124"/>
      <c r="M5348" s="124"/>
      <c r="N5348" s="197">
        <v>686.13</v>
      </c>
      <c r="O5348" s="197">
        <v>0</v>
      </c>
      <c r="P5348" s="124" t="s">
        <v>1315</v>
      </c>
    </row>
    <row r="5349" spans="1:16" ht="51">
      <c r="A5349" s="266">
        <v>117</v>
      </c>
      <c r="B5349" s="124"/>
      <c r="C5349" s="125" t="s">
        <v>722</v>
      </c>
      <c r="D5349" s="195">
        <v>43208</v>
      </c>
      <c r="E5349" s="124" t="s">
        <v>10050</v>
      </c>
      <c r="F5349" s="124" t="s">
        <v>11</v>
      </c>
      <c r="G5349" s="124">
        <v>919050</v>
      </c>
      <c r="H5349" s="124"/>
      <c r="I5349" s="128" t="s">
        <v>11843</v>
      </c>
      <c r="J5349" s="124"/>
      <c r="K5349" s="124"/>
      <c r="L5349" s="124"/>
      <c r="M5349" s="124"/>
      <c r="N5349" s="197">
        <v>50</v>
      </c>
      <c r="O5349" s="197">
        <v>0</v>
      </c>
      <c r="P5349" s="124" t="s">
        <v>1315</v>
      </c>
    </row>
    <row r="5350" spans="1:16" ht="63.75">
      <c r="A5350" s="266" t="s">
        <v>620</v>
      </c>
      <c r="B5350" s="124"/>
      <c r="C5350" s="125" t="s">
        <v>714</v>
      </c>
      <c r="D5350" s="195">
        <v>43208</v>
      </c>
      <c r="E5350" s="124" t="s">
        <v>10051</v>
      </c>
      <c r="F5350" s="124" t="s">
        <v>11</v>
      </c>
      <c r="G5350" s="124">
        <v>714765</v>
      </c>
      <c r="H5350" s="124"/>
      <c r="I5350" s="128" t="s">
        <v>11844</v>
      </c>
      <c r="J5350" s="124"/>
      <c r="K5350" s="124"/>
      <c r="L5350" s="124"/>
      <c r="M5350" s="124"/>
      <c r="N5350" s="197">
        <v>460</v>
      </c>
      <c r="O5350" s="197">
        <v>0</v>
      </c>
      <c r="P5350" s="124" t="s">
        <v>1315</v>
      </c>
    </row>
    <row r="5351" spans="1:16" ht="63.75">
      <c r="A5351" s="266">
        <v>513</v>
      </c>
      <c r="B5351" s="124"/>
      <c r="C5351" s="125" t="s">
        <v>201</v>
      </c>
      <c r="D5351" s="195">
        <v>43208</v>
      </c>
      <c r="E5351" s="124" t="s">
        <v>10052</v>
      </c>
      <c r="F5351" s="124" t="s">
        <v>15</v>
      </c>
      <c r="G5351" s="124">
        <v>714890</v>
      </c>
      <c r="H5351" s="124"/>
      <c r="I5351" s="128" t="s">
        <v>11845</v>
      </c>
      <c r="J5351" s="124"/>
      <c r="K5351" s="124"/>
      <c r="L5351" s="124"/>
      <c r="M5351" s="124"/>
      <c r="N5351" s="197">
        <v>50</v>
      </c>
      <c r="O5351" s="197">
        <v>0</v>
      </c>
      <c r="P5351" s="124" t="s">
        <v>1315</v>
      </c>
    </row>
    <row r="5352" spans="1:16" ht="63.75">
      <c r="A5352" s="266">
        <v>513</v>
      </c>
      <c r="B5352" s="124"/>
      <c r="C5352" s="125" t="s">
        <v>201</v>
      </c>
      <c r="D5352" s="195">
        <v>43208</v>
      </c>
      <c r="E5352" s="124" t="s">
        <v>10053</v>
      </c>
      <c r="F5352" s="124" t="s">
        <v>15</v>
      </c>
      <c r="G5352" s="124">
        <v>714892</v>
      </c>
      <c r="H5352" s="124"/>
      <c r="I5352" s="128" t="s">
        <v>7939</v>
      </c>
      <c r="J5352" s="124"/>
      <c r="K5352" s="124"/>
      <c r="L5352" s="124"/>
      <c r="M5352" s="124"/>
      <c r="N5352" s="197">
        <v>50</v>
      </c>
      <c r="O5352" s="197">
        <v>0</v>
      </c>
      <c r="P5352" s="124" t="s">
        <v>1315</v>
      </c>
    </row>
    <row r="5353" spans="1:16" ht="89.25">
      <c r="A5353" s="266">
        <v>594</v>
      </c>
      <c r="B5353" s="124"/>
      <c r="C5353" s="125" t="s">
        <v>113</v>
      </c>
      <c r="D5353" s="195">
        <v>43208</v>
      </c>
      <c r="E5353" s="124" t="s">
        <v>10054</v>
      </c>
      <c r="F5353" s="124" t="s">
        <v>15</v>
      </c>
      <c r="G5353" s="124">
        <v>4800</v>
      </c>
      <c r="H5353" s="124"/>
      <c r="I5353" s="128" t="s">
        <v>11846</v>
      </c>
      <c r="J5353" s="124"/>
      <c r="K5353" s="124"/>
      <c r="L5353" s="124"/>
      <c r="M5353" s="124"/>
      <c r="N5353" s="197">
        <v>272.54000000000002</v>
      </c>
      <c r="O5353" s="197">
        <v>0</v>
      </c>
      <c r="P5353" s="124" t="s">
        <v>1315</v>
      </c>
    </row>
    <row r="5354" spans="1:16" ht="89.25">
      <c r="A5354" s="266">
        <v>594</v>
      </c>
      <c r="B5354" s="124"/>
      <c r="C5354" s="125" t="s">
        <v>113</v>
      </c>
      <c r="D5354" s="195">
        <v>43208</v>
      </c>
      <c r="E5354" s="124" t="s">
        <v>10055</v>
      </c>
      <c r="F5354" s="124" t="s">
        <v>15</v>
      </c>
      <c r="G5354" s="124">
        <v>4799</v>
      </c>
      <c r="H5354" s="124"/>
      <c r="I5354" s="128" t="s">
        <v>11847</v>
      </c>
      <c r="J5354" s="124"/>
      <c r="K5354" s="124"/>
      <c r="L5354" s="124"/>
      <c r="M5354" s="124"/>
      <c r="N5354" s="197">
        <v>1556.25</v>
      </c>
      <c r="O5354" s="197">
        <v>0</v>
      </c>
      <c r="P5354" s="124" t="s">
        <v>1315</v>
      </c>
    </row>
    <row r="5355" spans="1:16" ht="89.25">
      <c r="A5355" s="266">
        <v>87</v>
      </c>
      <c r="B5355" s="124"/>
      <c r="C5355" s="125" t="s">
        <v>711</v>
      </c>
      <c r="D5355" s="195">
        <v>43208</v>
      </c>
      <c r="E5355" s="124" t="s">
        <v>10056</v>
      </c>
      <c r="F5355" s="124" t="s">
        <v>15</v>
      </c>
      <c r="G5355" s="124">
        <v>4798</v>
      </c>
      <c r="H5355" s="124"/>
      <c r="I5355" s="128" t="s">
        <v>11848</v>
      </c>
      <c r="J5355" s="124"/>
      <c r="K5355" s="124"/>
      <c r="L5355" s="124"/>
      <c r="M5355" s="124"/>
      <c r="N5355" s="197">
        <v>623.91</v>
      </c>
      <c r="O5355" s="197">
        <v>0</v>
      </c>
      <c r="P5355" s="124" t="s">
        <v>1315</v>
      </c>
    </row>
    <row r="5356" spans="1:16" ht="89.25">
      <c r="A5356" s="266">
        <v>87</v>
      </c>
      <c r="B5356" s="124"/>
      <c r="C5356" s="125" t="s">
        <v>711</v>
      </c>
      <c r="D5356" s="195">
        <v>43208</v>
      </c>
      <c r="E5356" s="124" t="s">
        <v>10057</v>
      </c>
      <c r="F5356" s="124" t="s">
        <v>15</v>
      </c>
      <c r="G5356" s="124">
        <v>4797</v>
      </c>
      <c r="H5356" s="124"/>
      <c r="I5356" s="128" t="s">
        <v>11849</v>
      </c>
      <c r="J5356" s="124"/>
      <c r="K5356" s="124"/>
      <c r="L5356" s="124"/>
      <c r="M5356" s="124"/>
      <c r="N5356" s="197">
        <v>681.6</v>
      </c>
      <c r="O5356" s="197">
        <v>0</v>
      </c>
      <c r="P5356" s="124" t="s">
        <v>1315</v>
      </c>
    </row>
    <row r="5357" spans="1:16" ht="89.25">
      <c r="A5357" s="266">
        <v>291</v>
      </c>
      <c r="B5357" s="124"/>
      <c r="C5357" s="125" t="s">
        <v>794</v>
      </c>
      <c r="D5357" s="195">
        <v>43208</v>
      </c>
      <c r="E5357" s="124" t="s">
        <v>10058</v>
      </c>
      <c r="F5357" s="124" t="s">
        <v>15</v>
      </c>
      <c r="G5357" s="124">
        <v>4796</v>
      </c>
      <c r="H5357" s="124"/>
      <c r="I5357" s="128" t="s">
        <v>11850</v>
      </c>
      <c r="J5357" s="124"/>
      <c r="K5357" s="124"/>
      <c r="L5357" s="124"/>
      <c r="M5357" s="124"/>
      <c r="N5357" s="197">
        <v>1386.33</v>
      </c>
      <c r="O5357" s="197">
        <v>0</v>
      </c>
      <c r="P5357" s="124" t="s">
        <v>1315</v>
      </c>
    </row>
    <row r="5358" spans="1:16" ht="89.25">
      <c r="A5358" s="266">
        <v>576</v>
      </c>
      <c r="B5358" s="124"/>
      <c r="C5358" s="125" t="s">
        <v>852</v>
      </c>
      <c r="D5358" s="195">
        <v>43208</v>
      </c>
      <c r="E5358" s="124" t="s">
        <v>10059</v>
      </c>
      <c r="F5358" s="124" t="s">
        <v>15</v>
      </c>
      <c r="G5358" s="124">
        <v>4802</v>
      </c>
      <c r="H5358" s="124"/>
      <c r="I5358" s="128" t="s">
        <v>11851</v>
      </c>
      <c r="J5358" s="124"/>
      <c r="K5358" s="124"/>
      <c r="L5358" s="124"/>
      <c r="M5358" s="124"/>
      <c r="N5358" s="197">
        <v>790.26</v>
      </c>
      <c r="O5358" s="197">
        <v>0</v>
      </c>
      <c r="P5358" s="124" t="s">
        <v>1315</v>
      </c>
    </row>
    <row r="5359" spans="1:16" ht="63.75">
      <c r="A5359" s="266">
        <v>287</v>
      </c>
      <c r="B5359" s="124"/>
      <c r="C5359" s="125" t="s">
        <v>790</v>
      </c>
      <c r="D5359" s="195">
        <v>43208</v>
      </c>
      <c r="E5359" s="124" t="s">
        <v>10060</v>
      </c>
      <c r="F5359" s="124" t="s">
        <v>11</v>
      </c>
      <c r="G5359" s="124">
        <v>715487</v>
      </c>
      <c r="H5359" s="124"/>
      <c r="I5359" s="128" t="s">
        <v>11852</v>
      </c>
      <c r="J5359" s="124"/>
      <c r="K5359" s="124"/>
      <c r="L5359" s="124"/>
      <c r="M5359" s="124"/>
      <c r="N5359" s="197">
        <v>50</v>
      </c>
      <c r="O5359" s="197">
        <v>0</v>
      </c>
      <c r="P5359" s="124" t="s">
        <v>1315</v>
      </c>
    </row>
    <row r="5360" spans="1:16" ht="51">
      <c r="A5360" s="266">
        <v>513</v>
      </c>
      <c r="B5360" s="124"/>
      <c r="C5360" s="125" t="s">
        <v>201</v>
      </c>
      <c r="D5360" s="195">
        <v>43208</v>
      </c>
      <c r="E5360" s="124" t="s">
        <v>10061</v>
      </c>
      <c r="F5360" s="124" t="s">
        <v>15</v>
      </c>
      <c r="G5360" s="124">
        <v>715564</v>
      </c>
      <c r="H5360" s="124"/>
      <c r="I5360" s="128" t="s">
        <v>11853</v>
      </c>
      <c r="J5360" s="124"/>
      <c r="K5360" s="124"/>
      <c r="L5360" s="124"/>
      <c r="M5360" s="124"/>
      <c r="N5360" s="197">
        <v>50</v>
      </c>
      <c r="O5360" s="197">
        <v>0</v>
      </c>
      <c r="P5360" s="124" t="s">
        <v>1315</v>
      </c>
    </row>
    <row r="5361" spans="1:16" ht="38.25">
      <c r="A5361" s="266">
        <v>117</v>
      </c>
      <c r="B5361" s="124"/>
      <c r="C5361" s="125" t="s">
        <v>722</v>
      </c>
      <c r="D5361" s="195">
        <v>43208</v>
      </c>
      <c r="E5361" s="124" t="s">
        <v>10062</v>
      </c>
      <c r="F5361" s="124" t="s">
        <v>11</v>
      </c>
      <c r="G5361" s="124">
        <v>919048</v>
      </c>
      <c r="H5361" s="124"/>
      <c r="I5361" s="128" t="s">
        <v>11854</v>
      </c>
      <c r="J5361" s="124"/>
      <c r="K5361" s="124"/>
      <c r="L5361" s="124"/>
      <c r="M5361" s="124"/>
      <c r="N5361" s="197">
        <v>50</v>
      </c>
      <c r="O5361" s="197">
        <v>0</v>
      </c>
      <c r="P5361" s="124" t="s">
        <v>1315</v>
      </c>
    </row>
    <row r="5362" spans="1:16" ht="76.5">
      <c r="A5362" s="266">
        <v>10</v>
      </c>
      <c r="B5362" s="124"/>
      <c r="C5362" s="125" t="s">
        <v>690</v>
      </c>
      <c r="D5362" s="195">
        <v>43209</v>
      </c>
      <c r="E5362" s="124" t="s">
        <v>10063</v>
      </c>
      <c r="F5362" s="124" t="s">
        <v>6</v>
      </c>
      <c r="G5362" s="124">
        <v>716043</v>
      </c>
      <c r="H5362" s="124"/>
      <c r="I5362" s="128" t="s">
        <v>11855</v>
      </c>
      <c r="J5362" s="124"/>
      <c r="K5362" s="124"/>
      <c r="L5362" s="124"/>
      <c r="M5362" s="124"/>
      <c r="N5362" s="197">
        <v>0</v>
      </c>
      <c r="O5362" s="197">
        <v>19688.89</v>
      </c>
      <c r="P5362" s="124" t="s">
        <v>1315</v>
      </c>
    </row>
    <row r="5363" spans="1:16" ht="51">
      <c r="A5363" s="266">
        <v>10</v>
      </c>
      <c r="B5363" s="124"/>
      <c r="C5363" s="125" t="s">
        <v>690</v>
      </c>
      <c r="D5363" s="195">
        <v>43209</v>
      </c>
      <c r="E5363" s="124" t="s">
        <v>10064</v>
      </c>
      <c r="F5363" s="124" t="s">
        <v>6</v>
      </c>
      <c r="G5363" s="124">
        <v>716468</v>
      </c>
      <c r="H5363" s="124"/>
      <c r="I5363" s="128" t="s">
        <v>11856</v>
      </c>
      <c r="J5363" s="124"/>
      <c r="K5363" s="124"/>
      <c r="L5363" s="124"/>
      <c r="M5363" s="124"/>
      <c r="N5363" s="197">
        <v>0</v>
      </c>
      <c r="O5363" s="197">
        <v>49803.6</v>
      </c>
      <c r="P5363" s="124" t="s">
        <v>1315</v>
      </c>
    </row>
    <row r="5364" spans="1:16" ht="51">
      <c r="A5364" s="266">
        <v>373</v>
      </c>
      <c r="B5364" s="124"/>
      <c r="C5364" s="125" t="s">
        <v>1269</v>
      </c>
      <c r="D5364" s="195">
        <v>43209</v>
      </c>
      <c r="E5364" s="124" t="s">
        <v>10065</v>
      </c>
      <c r="F5364" s="124" t="s">
        <v>1316</v>
      </c>
      <c r="G5364" s="124">
        <v>17368868</v>
      </c>
      <c r="H5364" s="124"/>
      <c r="I5364" s="128" t="s">
        <v>11857</v>
      </c>
      <c r="J5364" s="124"/>
      <c r="K5364" s="124"/>
      <c r="L5364" s="124"/>
      <c r="M5364" s="124"/>
      <c r="N5364" s="197">
        <v>0</v>
      </c>
      <c r="O5364" s="197">
        <v>1148805.58</v>
      </c>
      <c r="P5364" s="124" t="s">
        <v>1315</v>
      </c>
    </row>
    <row r="5365" spans="1:16" ht="51">
      <c r="A5365" s="266">
        <v>373</v>
      </c>
      <c r="B5365" s="124"/>
      <c r="C5365" s="125" t="s">
        <v>1269</v>
      </c>
      <c r="D5365" s="195">
        <v>43209</v>
      </c>
      <c r="E5365" s="124" t="s">
        <v>10066</v>
      </c>
      <c r="F5365" s="124" t="s">
        <v>1316</v>
      </c>
      <c r="G5365" s="124">
        <v>17382594</v>
      </c>
      <c r="H5365" s="124"/>
      <c r="I5365" s="128" t="s">
        <v>11858</v>
      </c>
      <c r="J5365" s="124"/>
      <c r="K5365" s="124"/>
      <c r="L5365" s="124"/>
      <c r="M5365" s="124"/>
      <c r="N5365" s="197">
        <v>0</v>
      </c>
      <c r="O5365" s="197">
        <v>3829351.94</v>
      </c>
      <c r="P5365" s="124" t="s">
        <v>1315</v>
      </c>
    </row>
    <row r="5366" spans="1:16" ht="76.5">
      <c r="A5366" s="266" t="s">
        <v>620</v>
      </c>
      <c r="B5366" s="124"/>
      <c r="C5366" s="125" t="s">
        <v>714</v>
      </c>
      <c r="D5366" s="195">
        <v>43209</v>
      </c>
      <c r="E5366" s="124" t="s">
        <v>10067</v>
      </c>
      <c r="F5366" s="124" t="s">
        <v>6</v>
      </c>
      <c r="G5366" s="124">
        <v>965054</v>
      </c>
      <c r="H5366" s="124"/>
      <c r="I5366" s="128" t="s">
        <v>11859</v>
      </c>
      <c r="J5366" s="124"/>
      <c r="K5366" s="124"/>
      <c r="L5366" s="124"/>
      <c r="M5366" s="124"/>
      <c r="N5366" s="197">
        <v>0</v>
      </c>
      <c r="O5366" s="197">
        <v>254000</v>
      </c>
      <c r="P5366" s="124" t="s">
        <v>1315</v>
      </c>
    </row>
    <row r="5367" spans="1:16" ht="51">
      <c r="A5367" s="266" t="s">
        <v>622</v>
      </c>
      <c r="B5367" s="124"/>
      <c r="C5367" s="125" t="s">
        <v>715</v>
      </c>
      <c r="D5367" s="195">
        <v>43209</v>
      </c>
      <c r="E5367" s="124" t="s">
        <v>10068</v>
      </c>
      <c r="F5367" s="124" t="s">
        <v>6</v>
      </c>
      <c r="G5367" s="124">
        <v>919201</v>
      </c>
      <c r="H5367" s="124"/>
      <c r="I5367" s="128" t="s">
        <v>11860</v>
      </c>
      <c r="J5367" s="124"/>
      <c r="K5367" s="124"/>
      <c r="L5367" s="124"/>
      <c r="M5367" s="124"/>
      <c r="N5367" s="197">
        <v>0</v>
      </c>
      <c r="O5367" s="197">
        <v>172.33</v>
      </c>
      <c r="P5367" s="124" t="s">
        <v>1315</v>
      </c>
    </row>
    <row r="5368" spans="1:16" ht="63.75">
      <c r="A5368" s="266">
        <v>25</v>
      </c>
      <c r="B5368" s="124"/>
      <c r="C5368" s="125" t="s">
        <v>694</v>
      </c>
      <c r="D5368" s="195">
        <v>43209</v>
      </c>
      <c r="E5368" s="124" t="s">
        <v>10069</v>
      </c>
      <c r="F5368" s="124" t="s">
        <v>6</v>
      </c>
      <c r="G5368" s="124">
        <v>919203</v>
      </c>
      <c r="H5368" s="124"/>
      <c r="I5368" s="128" t="s">
        <v>11861</v>
      </c>
      <c r="J5368" s="124"/>
      <c r="K5368" s="124"/>
      <c r="L5368" s="124"/>
      <c r="M5368" s="124"/>
      <c r="N5368" s="197">
        <v>0</v>
      </c>
      <c r="O5368" s="197">
        <v>59087.09</v>
      </c>
      <c r="P5368" s="124" t="s">
        <v>1315</v>
      </c>
    </row>
    <row r="5369" spans="1:16" ht="76.5">
      <c r="A5369" s="266">
        <v>513</v>
      </c>
      <c r="B5369" s="124"/>
      <c r="C5369" s="125" t="s">
        <v>201</v>
      </c>
      <c r="D5369" s="195">
        <v>43209</v>
      </c>
      <c r="E5369" s="124" t="s">
        <v>10070</v>
      </c>
      <c r="F5369" s="124" t="s">
        <v>1316</v>
      </c>
      <c r="G5369" s="124">
        <v>17382617</v>
      </c>
      <c r="H5369" s="124"/>
      <c r="I5369" s="128" t="s">
        <v>11862</v>
      </c>
      <c r="J5369" s="124"/>
      <c r="K5369" s="124"/>
      <c r="L5369" s="124"/>
      <c r="M5369" s="124"/>
      <c r="N5369" s="197">
        <v>42256.6</v>
      </c>
      <c r="O5369" s="197">
        <v>0</v>
      </c>
      <c r="P5369" s="124" t="s">
        <v>1315</v>
      </c>
    </row>
    <row r="5370" spans="1:16" ht="76.5">
      <c r="A5370" s="266">
        <v>513</v>
      </c>
      <c r="B5370" s="124"/>
      <c r="C5370" s="125" t="s">
        <v>201</v>
      </c>
      <c r="D5370" s="195">
        <v>43209</v>
      </c>
      <c r="E5370" s="124" t="s">
        <v>10071</v>
      </c>
      <c r="F5370" s="124" t="s">
        <v>1316</v>
      </c>
      <c r="G5370" s="124">
        <v>17382703</v>
      </c>
      <c r="H5370" s="124"/>
      <c r="I5370" s="128" t="s">
        <v>11863</v>
      </c>
      <c r="J5370" s="124"/>
      <c r="K5370" s="124"/>
      <c r="L5370" s="124"/>
      <c r="M5370" s="124"/>
      <c r="N5370" s="197">
        <v>367327.8</v>
      </c>
      <c r="O5370" s="197">
        <v>0</v>
      </c>
      <c r="P5370" s="124" t="s">
        <v>1315</v>
      </c>
    </row>
    <row r="5371" spans="1:16" ht="76.5">
      <c r="A5371" s="266">
        <v>513</v>
      </c>
      <c r="B5371" s="124"/>
      <c r="C5371" s="125" t="s">
        <v>201</v>
      </c>
      <c r="D5371" s="195">
        <v>43209</v>
      </c>
      <c r="E5371" s="124" t="s">
        <v>10072</v>
      </c>
      <c r="F5371" s="124" t="s">
        <v>1316</v>
      </c>
      <c r="G5371" s="124">
        <v>17382709</v>
      </c>
      <c r="H5371" s="124"/>
      <c r="I5371" s="128" t="s">
        <v>11864</v>
      </c>
      <c r="J5371" s="124"/>
      <c r="K5371" s="124"/>
      <c r="L5371" s="124"/>
      <c r="M5371" s="124"/>
      <c r="N5371" s="197">
        <v>10884.42</v>
      </c>
      <c r="O5371" s="197">
        <v>0</v>
      </c>
      <c r="P5371" s="124" t="s">
        <v>1315</v>
      </c>
    </row>
    <row r="5372" spans="1:16" ht="38.25">
      <c r="A5372" s="266">
        <v>117</v>
      </c>
      <c r="B5372" s="124"/>
      <c r="C5372" s="125" t="s">
        <v>722</v>
      </c>
      <c r="D5372" s="195">
        <v>43209</v>
      </c>
      <c r="E5372" s="124" t="s">
        <v>10073</v>
      </c>
      <c r="F5372" s="124" t="s">
        <v>11</v>
      </c>
      <c r="G5372" s="124">
        <v>919192</v>
      </c>
      <c r="H5372" s="124"/>
      <c r="I5372" s="128" t="s">
        <v>11865</v>
      </c>
      <c r="J5372" s="124"/>
      <c r="K5372" s="124"/>
      <c r="L5372" s="124"/>
      <c r="M5372" s="124"/>
      <c r="N5372" s="197">
        <v>50</v>
      </c>
      <c r="O5372" s="197">
        <v>0</v>
      </c>
      <c r="P5372" s="124" t="s">
        <v>1315</v>
      </c>
    </row>
    <row r="5373" spans="1:16" ht="89.25">
      <c r="A5373" s="266" t="s">
        <v>620</v>
      </c>
      <c r="B5373" s="124"/>
      <c r="C5373" s="125" t="s">
        <v>714</v>
      </c>
      <c r="D5373" s="195">
        <v>43209</v>
      </c>
      <c r="E5373" s="124" t="s">
        <v>10074</v>
      </c>
      <c r="F5373" s="124" t="s">
        <v>13</v>
      </c>
      <c r="G5373" s="124">
        <v>919219</v>
      </c>
      <c r="H5373" s="124"/>
      <c r="I5373" s="128" t="s">
        <v>11866</v>
      </c>
      <c r="J5373" s="124"/>
      <c r="K5373" s="124"/>
      <c r="L5373" s="124"/>
      <c r="M5373" s="124"/>
      <c r="N5373" s="197">
        <v>167706</v>
      </c>
      <c r="O5373" s="197">
        <v>0</v>
      </c>
      <c r="P5373" s="124" t="s">
        <v>1315</v>
      </c>
    </row>
    <row r="5374" spans="1:16" ht="63.75">
      <c r="A5374" s="266" t="s">
        <v>620</v>
      </c>
      <c r="B5374" s="124"/>
      <c r="C5374" s="125" t="s">
        <v>714</v>
      </c>
      <c r="D5374" s="195">
        <v>43209</v>
      </c>
      <c r="E5374" s="124" t="s">
        <v>10075</v>
      </c>
      <c r="F5374" s="124" t="s">
        <v>11</v>
      </c>
      <c r="G5374" s="124">
        <v>919220</v>
      </c>
      <c r="H5374" s="124"/>
      <c r="I5374" s="128" t="s">
        <v>11867</v>
      </c>
      <c r="J5374" s="124"/>
      <c r="K5374" s="124"/>
      <c r="L5374" s="124"/>
      <c r="M5374" s="124"/>
      <c r="N5374" s="197">
        <v>270</v>
      </c>
      <c r="O5374" s="197">
        <v>0</v>
      </c>
      <c r="P5374" s="124" t="s">
        <v>1315</v>
      </c>
    </row>
    <row r="5375" spans="1:16" ht="76.5">
      <c r="A5375" s="266">
        <v>10</v>
      </c>
      <c r="B5375" s="124"/>
      <c r="C5375" s="125" t="s">
        <v>690</v>
      </c>
      <c r="D5375" s="195">
        <v>43209</v>
      </c>
      <c r="E5375" s="124" t="s">
        <v>10076</v>
      </c>
      <c r="F5375" s="124" t="s">
        <v>15</v>
      </c>
      <c r="G5375" s="124">
        <v>716044</v>
      </c>
      <c r="H5375" s="124"/>
      <c r="I5375" s="128" t="s">
        <v>11868</v>
      </c>
      <c r="J5375" s="124"/>
      <c r="K5375" s="124"/>
      <c r="L5375" s="124"/>
      <c r="M5375" s="124"/>
      <c r="N5375" s="197">
        <v>50</v>
      </c>
      <c r="O5375" s="197">
        <v>0</v>
      </c>
      <c r="P5375" s="124" t="s">
        <v>1315</v>
      </c>
    </row>
    <row r="5376" spans="1:16" ht="102">
      <c r="A5376" s="266">
        <v>586</v>
      </c>
      <c r="B5376" s="124"/>
      <c r="C5376" s="125" t="s">
        <v>222</v>
      </c>
      <c r="D5376" s="195">
        <v>43209</v>
      </c>
      <c r="E5376" s="124" t="s">
        <v>10077</v>
      </c>
      <c r="F5376" s="124" t="s">
        <v>15</v>
      </c>
      <c r="G5376" s="124">
        <v>4809</v>
      </c>
      <c r="H5376" s="124"/>
      <c r="I5376" s="128" t="s">
        <v>11869</v>
      </c>
      <c r="J5376" s="124"/>
      <c r="K5376" s="124"/>
      <c r="L5376" s="124"/>
      <c r="M5376" s="124"/>
      <c r="N5376" s="197">
        <v>343.88</v>
      </c>
      <c r="O5376" s="197">
        <v>0</v>
      </c>
      <c r="P5376" s="124" t="s">
        <v>1315</v>
      </c>
    </row>
    <row r="5377" spans="1:16" ht="76.5">
      <c r="A5377" s="266">
        <v>10</v>
      </c>
      <c r="B5377" s="124"/>
      <c r="C5377" s="125" t="s">
        <v>690</v>
      </c>
      <c r="D5377" s="195">
        <v>43209</v>
      </c>
      <c r="E5377" s="124" t="s">
        <v>10078</v>
      </c>
      <c r="F5377" s="124" t="s">
        <v>15</v>
      </c>
      <c r="G5377" s="124">
        <v>4807</v>
      </c>
      <c r="H5377" s="124"/>
      <c r="I5377" s="128" t="s">
        <v>11870</v>
      </c>
      <c r="J5377" s="124"/>
      <c r="K5377" s="124"/>
      <c r="L5377" s="124"/>
      <c r="M5377" s="124"/>
      <c r="N5377" s="197">
        <v>2426.7800000000002</v>
      </c>
      <c r="O5377" s="197">
        <v>0</v>
      </c>
      <c r="P5377" s="124" t="s">
        <v>1315</v>
      </c>
    </row>
    <row r="5378" spans="1:16" ht="76.5">
      <c r="A5378" s="266">
        <v>10</v>
      </c>
      <c r="B5378" s="124"/>
      <c r="C5378" s="125" t="s">
        <v>690</v>
      </c>
      <c r="D5378" s="195">
        <v>43209</v>
      </c>
      <c r="E5378" s="124" t="s">
        <v>10079</v>
      </c>
      <c r="F5378" s="124" t="s">
        <v>15</v>
      </c>
      <c r="G5378" s="124">
        <v>4806</v>
      </c>
      <c r="H5378" s="124"/>
      <c r="I5378" s="128" t="s">
        <v>11871</v>
      </c>
      <c r="J5378" s="124"/>
      <c r="K5378" s="124"/>
      <c r="L5378" s="124"/>
      <c r="M5378" s="124"/>
      <c r="N5378" s="197">
        <v>711.72</v>
      </c>
      <c r="O5378" s="197">
        <v>0</v>
      </c>
      <c r="P5378" s="124" t="s">
        <v>1315</v>
      </c>
    </row>
    <row r="5379" spans="1:16" ht="76.5">
      <c r="A5379" s="266">
        <v>10</v>
      </c>
      <c r="B5379" s="124"/>
      <c r="C5379" s="125" t="s">
        <v>690</v>
      </c>
      <c r="D5379" s="195">
        <v>43209</v>
      </c>
      <c r="E5379" s="124" t="s">
        <v>10080</v>
      </c>
      <c r="F5379" s="124" t="s">
        <v>15</v>
      </c>
      <c r="G5379" s="124">
        <v>4805</v>
      </c>
      <c r="H5379" s="124"/>
      <c r="I5379" s="128" t="s">
        <v>11872</v>
      </c>
      <c r="J5379" s="124"/>
      <c r="K5379" s="124"/>
      <c r="L5379" s="124"/>
      <c r="M5379" s="124"/>
      <c r="N5379" s="197">
        <v>1299</v>
      </c>
      <c r="O5379" s="197">
        <v>0</v>
      </c>
      <c r="P5379" s="124" t="s">
        <v>1315</v>
      </c>
    </row>
    <row r="5380" spans="1:16" ht="51">
      <c r="A5380" s="266">
        <v>16</v>
      </c>
      <c r="B5380" s="124"/>
      <c r="C5380" s="125" t="s">
        <v>692</v>
      </c>
      <c r="D5380" s="195">
        <v>43209</v>
      </c>
      <c r="E5380" s="124" t="s">
        <v>10081</v>
      </c>
      <c r="F5380" s="124" t="s">
        <v>15</v>
      </c>
      <c r="G5380" s="124">
        <v>4803</v>
      </c>
      <c r="H5380" s="124"/>
      <c r="I5380" s="128" t="s">
        <v>11873</v>
      </c>
      <c r="J5380" s="124"/>
      <c r="K5380" s="124"/>
      <c r="L5380" s="124"/>
      <c r="M5380" s="124"/>
      <c r="N5380" s="197">
        <v>278.58</v>
      </c>
      <c r="O5380" s="197">
        <v>0</v>
      </c>
      <c r="P5380" s="124" t="s">
        <v>1315</v>
      </c>
    </row>
    <row r="5381" spans="1:16" ht="51">
      <c r="A5381" s="266">
        <v>10</v>
      </c>
      <c r="B5381" s="124"/>
      <c r="C5381" s="125" t="s">
        <v>690</v>
      </c>
      <c r="D5381" s="195">
        <v>43209</v>
      </c>
      <c r="E5381" s="124" t="s">
        <v>10082</v>
      </c>
      <c r="F5381" s="124" t="s">
        <v>15</v>
      </c>
      <c r="G5381" s="124">
        <v>716469</v>
      </c>
      <c r="H5381" s="124"/>
      <c r="I5381" s="128" t="s">
        <v>11874</v>
      </c>
      <c r="J5381" s="124"/>
      <c r="K5381" s="124"/>
      <c r="L5381" s="124"/>
      <c r="M5381" s="124"/>
      <c r="N5381" s="197">
        <v>50</v>
      </c>
      <c r="O5381" s="197">
        <v>0</v>
      </c>
      <c r="P5381" s="124" t="s">
        <v>1315</v>
      </c>
    </row>
    <row r="5382" spans="1:16" ht="51">
      <c r="A5382" s="266">
        <v>513</v>
      </c>
      <c r="B5382" s="124"/>
      <c r="C5382" s="125" t="s">
        <v>201</v>
      </c>
      <c r="D5382" s="195">
        <v>43209</v>
      </c>
      <c r="E5382" s="124" t="s">
        <v>10083</v>
      </c>
      <c r="F5382" s="124" t="s">
        <v>15</v>
      </c>
      <c r="G5382" s="124">
        <v>716617</v>
      </c>
      <c r="H5382" s="124"/>
      <c r="I5382" s="128" t="s">
        <v>2827</v>
      </c>
      <c r="J5382" s="124"/>
      <c r="K5382" s="124"/>
      <c r="L5382" s="124"/>
      <c r="M5382" s="124"/>
      <c r="N5382" s="197">
        <v>50</v>
      </c>
      <c r="O5382" s="197">
        <v>0</v>
      </c>
      <c r="P5382" s="124" t="s">
        <v>1315</v>
      </c>
    </row>
    <row r="5383" spans="1:16" ht="51">
      <c r="A5383" s="266">
        <v>513</v>
      </c>
      <c r="B5383" s="124"/>
      <c r="C5383" s="125" t="s">
        <v>201</v>
      </c>
      <c r="D5383" s="195">
        <v>43209</v>
      </c>
      <c r="E5383" s="124" t="s">
        <v>10084</v>
      </c>
      <c r="F5383" s="124" t="s">
        <v>15</v>
      </c>
      <c r="G5383" s="124">
        <v>716620</v>
      </c>
      <c r="H5383" s="124"/>
      <c r="I5383" s="128" t="s">
        <v>8284</v>
      </c>
      <c r="J5383" s="124"/>
      <c r="K5383" s="124"/>
      <c r="L5383" s="124"/>
      <c r="M5383" s="124"/>
      <c r="N5383" s="197">
        <v>50</v>
      </c>
      <c r="O5383" s="197">
        <v>0</v>
      </c>
      <c r="P5383" s="124" t="s">
        <v>1315</v>
      </c>
    </row>
    <row r="5384" spans="1:16" ht="51">
      <c r="A5384" s="266">
        <v>86</v>
      </c>
      <c r="B5384" s="124"/>
      <c r="C5384" s="125" t="s">
        <v>710</v>
      </c>
      <c r="D5384" s="195">
        <v>43209</v>
      </c>
      <c r="E5384" s="124" t="s">
        <v>10085</v>
      </c>
      <c r="F5384" s="124" t="s">
        <v>15</v>
      </c>
      <c r="G5384" s="124">
        <v>716706</v>
      </c>
      <c r="H5384" s="124"/>
      <c r="I5384" s="128" t="s">
        <v>11875</v>
      </c>
      <c r="J5384" s="124"/>
      <c r="K5384" s="124"/>
      <c r="L5384" s="124"/>
      <c r="M5384" s="124"/>
      <c r="N5384" s="197">
        <v>50</v>
      </c>
      <c r="O5384" s="197">
        <v>0</v>
      </c>
      <c r="P5384" s="124" t="s">
        <v>1315</v>
      </c>
    </row>
    <row r="5385" spans="1:16" ht="76.5">
      <c r="A5385" s="266">
        <v>25</v>
      </c>
      <c r="B5385" s="124"/>
      <c r="C5385" s="125" t="s">
        <v>694</v>
      </c>
      <c r="D5385" s="195">
        <v>43209</v>
      </c>
      <c r="E5385" s="124" t="s">
        <v>10086</v>
      </c>
      <c r="F5385" s="124" t="s">
        <v>1316</v>
      </c>
      <c r="G5385" s="124">
        <v>17368871</v>
      </c>
      <c r="H5385" s="124"/>
      <c r="I5385" s="128" t="s">
        <v>11876</v>
      </c>
      <c r="J5385" s="124"/>
      <c r="K5385" s="124"/>
      <c r="L5385" s="124"/>
      <c r="M5385" s="124"/>
      <c r="N5385" s="197">
        <v>240066.57</v>
      </c>
      <c r="O5385" s="197">
        <v>0</v>
      </c>
      <c r="P5385" s="124" t="s">
        <v>1315</v>
      </c>
    </row>
    <row r="5386" spans="1:16" ht="76.5">
      <c r="A5386" s="266">
        <v>25</v>
      </c>
      <c r="B5386" s="124"/>
      <c r="C5386" s="125" t="s">
        <v>694</v>
      </c>
      <c r="D5386" s="195">
        <v>43209</v>
      </c>
      <c r="E5386" s="124" t="s">
        <v>10087</v>
      </c>
      <c r="F5386" s="124" t="s">
        <v>1316</v>
      </c>
      <c r="G5386" s="124">
        <v>17368866</v>
      </c>
      <c r="H5386" s="124"/>
      <c r="I5386" s="128" t="s">
        <v>11877</v>
      </c>
      <c r="J5386" s="124"/>
      <c r="K5386" s="124"/>
      <c r="L5386" s="124"/>
      <c r="M5386" s="124"/>
      <c r="N5386" s="197">
        <v>1256581.51</v>
      </c>
      <c r="O5386" s="197">
        <v>0</v>
      </c>
      <c r="P5386" s="124" t="s">
        <v>1315</v>
      </c>
    </row>
    <row r="5387" spans="1:16" ht="76.5">
      <c r="A5387" s="266">
        <v>25</v>
      </c>
      <c r="B5387" s="124"/>
      <c r="C5387" s="125" t="s">
        <v>694</v>
      </c>
      <c r="D5387" s="195">
        <v>43209</v>
      </c>
      <c r="E5387" s="124" t="s">
        <v>10088</v>
      </c>
      <c r="F5387" s="124" t="s">
        <v>1316</v>
      </c>
      <c r="G5387" s="124">
        <v>17368850</v>
      </c>
      <c r="H5387" s="124"/>
      <c r="I5387" s="128" t="s">
        <v>11878</v>
      </c>
      <c r="J5387" s="124"/>
      <c r="K5387" s="124"/>
      <c r="L5387" s="124"/>
      <c r="M5387" s="124"/>
      <c r="N5387" s="197">
        <v>909894.82</v>
      </c>
      <c r="O5387" s="197">
        <v>0</v>
      </c>
      <c r="P5387" s="124" t="s">
        <v>1315</v>
      </c>
    </row>
    <row r="5388" spans="1:16" ht="76.5">
      <c r="A5388" s="266">
        <v>25</v>
      </c>
      <c r="B5388" s="124"/>
      <c r="C5388" s="125" t="s">
        <v>694</v>
      </c>
      <c r="D5388" s="195">
        <v>43209</v>
      </c>
      <c r="E5388" s="124" t="s">
        <v>10089</v>
      </c>
      <c r="F5388" s="124" t="s">
        <v>1316</v>
      </c>
      <c r="G5388" s="124">
        <v>17368028</v>
      </c>
      <c r="H5388" s="124"/>
      <c r="I5388" s="128" t="s">
        <v>11879</v>
      </c>
      <c r="J5388" s="124"/>
      <c r="K5388" s="124"/>
      <c r="L5388" s="124"/>
      <c r="M5388" s="124"/>
      <c r="N5388" s="197">
        <v>44867.58</v>
      </c>
      <c r="O5388" s="197">
        <v>0</v>
      </c>
      <c r="P5388" s="124" t="s">
        <v>1315</v>
      </c>
    </row>
    <row r="5389" spans="1:16" ht="76.5">
      <c r="A5389" s="266">
        <v>25</v>
      </c>
      <c r="B5389" s="124"/>
      <c r="C5389" s="125" t="s">
        <v>694</v>
      </c>
      <c r="D5389" s="195">
        <v>43209</v>
      </c>
      <c r="E5389" s="124" t="s">
        <v>10090</v>
      </c>
      <c r="F5389" s="124" t="s">
        <v>1316</v>
      </c>
      <c r="G5389" s="124">
        <v>17352428</v>
      </c>
      <c r="H5389" s="124"/>
      <c r="I5389" s="128" t="s">
        <v>11880</v>
      </c>
      <c r="J5389" s="124"/>
      <c r="K5389" s="124"/>
      <c r="L5389" s="124"/>
      <c r="M5389" s="124"/>
      <c r="N5389" s="197">
        <v>373781.23</v>
      </c>
      <c r="O5389" s="197">
        <v>0</v>
      </c>
      <c r="P5389" s="124" t="s">
        <v>1315</v>
      </c>
    </row>
    <row r="5390" spans="1:16" ht="76.5">
      <c r="A5390" s="266">
        <v>25</v>
      </c>
      <c r="B5390" s="124"/>
      <c r="C5390" s="125" t="s">
        <v>694</v>
      </c>
      <c r="D5390" s="195">
        <v>43209</v>
      </c>
      <c r="E5390" s="124" t="s">
        <v>10091</v>
      </c>
      <c r="F5390" s="124" t="s">
        <v>1316</v>
      </c>
      <c r="G5390" s="124">
        <v>17352427</v>
      </c>
      <c r="H5390" s="124"/>
      <c r="I5390" s="128" t="s">
        <v>11881</v>
      </c>
      <c r="J5390" s="124"/>
      <c r="K5390" s="124"/>
      <c r="L5390" s="124"/>
      <c r="M5390" s="124"/>
      <c r="N5390" s="197">
        <v>372460.53</v>
      </c>
      <c r="O5390" s="197">
        <v>0</v>
      </c>
      <c r="P5390" s="124" t="s">
        <v>1315</v>
      </c>
    </row>
    <row r="5391" spans="1:16" ht="76.5">
      <c r="A5391" s="266">
        <v>25</v>
      </c>
      <c r="B5391" s="124"/>
      <c r="C5391" s="125" t="s">
        <v>694</v>
      </c>
      <c r="D5391" s="195">
        <v>43209</v>
      </c>
      <c r="E5391" s="124" t="s">
        <v>10092</v>
      </c>
      <c r="F5391" s="124" t="s">
        <v>1316</v>
      </c>
      <c r="G5391" s="124">
        <v>17352426</v>
      </c>
      <c r="H5391" s="124"/>
      <c r="I5391" s="128" t="s">
        <v>11882</v>
      </c>
      <c r="J5391" s="124"/>
      <c r="K5391" s="124"/>
      <c r="L5391" s="124"/>
      <c r="M5391" s="124"/>
      <c r="N5391" s="197">
        <v>289865.25</v>
      </c>
      <c r="O5391" s="197">
        <v>0</v>
      </c>
      <c r="P5391" s="124" t="s">
        <v>1315</v>
      </c>
    </row>
    <row r="5392" spans="1:16" ht="76.5">
      <c r="A5392" s="266">
        <v>25</v>
      </c>
      <c r="B5392" s="124"/>
      <c r="C5392" s="125" t="s">
        <v>694</v>
      </c>
      <c r="D5392" s="195">
        <v>43209</v>
      </c>
      <c r="E5392" s="124" t="s">
        <v>10093</v>
      </c>
      <c r="F5392" s="124" t="s">
        <v>1316</v>
      </c>
      <c r="G5392" s="124">
        <v>17352425</v>
      </c>
      <c r="H5392" s="124"/>
      <c r="I5392" s="128" t="s">
        <v>11883</v>
      </c>
      <c r="J5392" s="124"/>
      <c r="K5392" s="124"/>
      <c r="L5392" s="124"/>
      <c r="M5392" s="124"/>
      <c r="N5392" s="197">
        <v>853454.91</v>
      </c>
      <c r="O5392" s="197">
        <v>0</v>
      </c>
      <c r="P5392" s="124" t="s">
        <v>1315</v>
      </c>
    </row>
    <row r="5393" spans="1:16" ht="76.5">
      <c r="A5393" s="266">
        <v>25</v>
      </c>
      <c r="B5393" s="124"/>
      <c r="C5393" s="125" t="s">
        <v>694</v>
      </c>
      <c r="D5393" s="195">
        <v>43209</v>
      </c>
      <c r="E5393" s="124" t="s">
        <v>10094</v>
      </c>
      <c r="F5393" s="124" t="s">
        <v>1316</v>
      </c>
      <c r="G5393" s="124">
        <v>17352424</v>
      </c>
      <c r="H5393" s="124"/>
      <c r="I5393" s="128" t="s">
        <v>11884</v>
      </c>
      <c r="J5393" s="124"/>
      <c r="K5393" s="124"/>
      <c r="L5393" s="124"/>
      <c r="M5393" s="124"/>
      <c r="N5393" s="197">
        <v>1531358.89</v>
      </c>
      <c r="O5393" s="197">
        <v>0</v>
      </c>
      <c r="P5393" s="124" t="s">
        <v>1315</v>
      </c>
    </row>
    <row r="5394" spans="1:16" ht="76.5">
      <c r="A5394" s="266">
        <v>25</v>
      </c>
      <c r="B5394" s="124"/>
      <c r="C5394" s="125" t="s">
        <v>694</v>
      </c>
      <c r="D5394" s="195">
        <v>43209</v>
      </c>
      <c r="E5394" s="124" t="s">
        <v>10095</v>
      </c>
      <c r="F5394" s="124" t="s">
        <v>1316</v>
      </c>
      <c r="G5394" s="124">
        <v>17352423</v>
      </c>
      <c r="H5394" s="124"/>
      <c r="I5394" s="128" t="s">
        <v>11885</v>
      </c>
      <c r="J5394" s="124"/>
      <c r="K5394" s="124"/>
      <c r="L5394" s="124"/>
      <c r="M5394" s="124"/>
      <c r="N5394" s="197">
        <v>1062364.48</v>
      </c>
      <c r="O5394" s="197">
        <v>0</v>
      </c>
      <c r="P5394" s="124" t="s">
        <v>1315</v>
      </c>
    </row>
    <row r="5395" spans="1:16" ht="76.5">
      <c r="A5395" s="266">
        <v>25</v>
      </c>
      <c r="B5395" s="124"/>
      <c r="C5395" s="125" t="s">
        <v>694</v>
      </c>
      <c r="D5395" s="195">
        <v>43209</v>
      </c>
      <c r="E5395" s="124" t="s">
        <v>10096</v>
      </c>
      <c r="F5395" s="124" t="s">
        <v>1316</v>
      </c>
      <c r="G5395" s="124">
        <v>17352422</v>
      </c>
      <c r="H5395" s="124"/>
      <c r="I5395" s="128" t="s">
        <v>11886</v>
      </c>
      <c r="J5395" s="124"/>
      <c r="K5395" s="124"/>
      <c r="L5395" s="124"/>
      <c r="M5395" s="124"/>
      <c r="N5395" s="197">
        <v>266233.13</v>
      </c>
      <c r="O5395" s="197">
        <v>0</v>
      </c>
      <c r="P5395" s="124" t="s">
        <v>1315</v>
      </c>
    </row>
    <row r="5396" spans="1:16" ht="76.5">
      <c r="A5396" s="266">
        <v>25</v>
      </c>
      <c r="B5396" s="124"/>
      <c r="C5396" s="125" t="s">
        <v>694</v>
      </c>
      <c r="D5396" s="195">
        <v>43209</v>
      </c>
      <c r="E5396" s="124" t="s">
        <v>10097</v>
      </c>
      <c r="F5396" s="124" t="s">
        <v>1316</v>
      </c>
      <c r="G5396" s="124">
        <v>17352421</v>
      </c>
      <c r="H5396" s="124"/>
      <c r="I5396" s="128" t="s">
        <v>11887</v>
      </c>
      <c r="J5396" s="124"/>
      <c r="K5396" s="124"/>
      <c r="L5396" s="124"/>
      <c r="M5396" s="124"/>
      <c r="N5396" s="197">
        <v>318252.26</v>
      </c>
      <c r="O5396" s="197">
        <v>0</v>
      </c>
      <c r="P5396" s="124" t="s">
        <v>1315</v>
      </c>
    </row>
    <row r="5397" spans="1:16" ht="76.5">
      <c r="A5397" s="266">
        <v>25</v>
      </c>
      <c r="B5397" s="124"/>
      <c r="C5397" s="125" t="s">
        <v>694</v>
      </c>
      <c r="D5397" s="195">
        <v>43209</v>
      </c>
      <c r="E5397" s="124" t="s">
        <v>10098</v>
      </c>
      <c r="F5397" s="124" t="s">
        <v>1316</v>
      </c>
      <c r="G5397" s="124">
        <v>17352420</v>
      </c>
      <c r="H5397" s="124"/>
      <c r="I5397" s="128" t="s">
        <v>11888</v>
      </c>
      <c r="J5397" s="124"/>
      <c r="K5397" s="124"/>
      <c r="L5397" s="124"/>
      <c r="M5397" s="124"/>
      <c r="N5397" s="197">
        <v>299986.73</v>
      </c>
      <c r="O5397" s="197">
        <v>0</v>
      </c>
      <c r="P5397" s="124" t="s">
        <v>1315</v>
      </c>
    </row>
    <row r="5398" spans="1:16" ht="76.5">
      <c r="A5398" s="266">
        <v>25</v>
      </c>
      <c r="B5398" s="124"/>
      <c r="C5398" s="125" t="s">
        <v>694</v>
      </c>
      <c r="D5398" s="195">
        <v>43209</v>
      </c>
      <c r="E5398" s="124" t="s">
        <v>10099</v>
      </c>
      <c r="F5398" s="124" t="s">
        <v>1316</v>
      </c>
      <c r="G5398" s="124">
        <v>17352419</v>
      </c>
      <c r="H5398" s="124"/>
      <c r="I5398" s="128" t="s">
        <v>11889</v>
      </c>
      <c r="J5398" s="124"/>
      <c r="K5398" s="124"/>
      <c r="L5398" s="124"/>
      <c r="M5398" s="124"/>
      <c r="N5398" s="197">
        <v>211544.32000000001</v>
      </c>
      <c r="O5398" s="197">
        <v>0</v>
      </c>
      <c r="P5398" s="124" t="s">
        <v>1315</v>
      </c>
    </row>
    <row r="5399" spans="1:16" ht="76.5">
      <c r="A5399" s="266">
        <v>25</v>
      </c>
      <c r="B5399" s="124"/>
      <c r="C5399" s="125" t="s">
        <v>694</v>
      </c>
      <c r="D5399" s="195">
        <v>43209</v>
      </c>
      <c r="E5399" s="124" t="s">
        <v>10100</v>
      </c>
      <c r="F5399" s="124" t="s">
        <v>1316</v>
      </c>
      <c r="G5399" s="124">
        <v>17352379</v>
      </c>
      <c r="H5399" s="124"/>
      <c r="I5399" s="128" t="s">
        <v>11890</v>
      </c>
      <c r="J5399" s="124"/>
      <c r="K5399" s="124"/>
      <c r="L5399" s="124"/>
      <c r="M5399" s="124"/>
      <c r="N5399" s="197">
        <v>132168.29999999999</v>
      </c>
      <c r="O5399" s="197">
        <v>0</v>
      </c>
      <c r="P5399" s="124" t="s">
        <v>1315</v>
      </c>
    </row>
    <row r="5400" spans="1:16" ht="76.5">
      <c r="A5400" s="266">
        <v>25</v>
      </c>
      <c r="B5400" s="124"/>
      <c r="C5400" s="125" t="s">
        <v>694</v>
      </c>
      <c r="D5400" s="195">
        <v>43209</v>
      </c>
      <c r="E5400" s="124" t="s">
        <v>10101</v>
      </c>
      <c r="F5400" s="124" t="s">
        <v>1316</v>
      </c>
      <c r="G5400" s="124">
        <v>17352378</v>
      </c>
      <c r="H5400" s="124"/>
      <c r="I5400" s="128" t="s">
        <v>11891</v>
      </c>
      <c r="J5400" s="124"/>
      <c r="K5400" s="124"/>
      <c r="L5400" s="124"/>
      <c r="M5400" s="124"/>
      <c r="N5400" s="197">
        <v>140799.06</v>
      </c>
      <c r="O5400" s="197">
        <v>0</v>
      </c>
      <c r="P5400" s="124" t="s">
        <v>1315</v>
      </c>
    </row>
    <row r="5401" spans="1:16" ht="76.5">
      <c r="A5401" s="266">
        <v>25</v>
      </c>
      <c r="B5401" s="124"/>
      <c r="C5401" s="125" t="s">
        <v>694</v>
      </c>
      <c r="D5401" s="195">
        <v>43209</v>
      </c>
      <c r="E5401" s="124" t="s">
        <v>10102</v>
      </c>
      <c r="F5401" s="124" t="s">
        <v>1316</v>
      </c>
      <c r="G5401" s="124">
        <v>17352264</v>
      </c>
      <c r="H5401" s="124"/>
      <c r="I5401" s="128" t="s">
        <v>11892</v>
      </c>
      <c r="J5401" s="124"/>
      <c r="K5401" s="124"/>
      <c r="L5401" s="124"/>
      <c r="M5401" s="124"/>
      <c r="N5401" s="197">
        <v>54516.58</v>
      </c>
      <c r="O5401" s="197">
        <v>0</v>
      </c>
      <c r="P5401" s="124" t="s">
        <v>1315</v>
      </c>
    </row>
    <row r="5402" spans="1:16" ht="76.5">
      <c r="A5402" s="266">
        <v>25</v>
      </c>
      <c r="B5402" s="124"/>
      <c r="C5402" s="125" t="s">
        <v>694</v>
      </c>
      <c r="D5402" s="195">
        <v>43209</v>
      </c>
      <c r="E5402" s="124" t="s">
        <v>10103</v>
      </c>
      <c r="F5402" s="124" t="s">
        <v>1316</v>
      </c>
      <c r="G5402" s="124">
        <v>17352263</v>
      </c>
      <c r="H5402" s="124"/>
      <c r="I5402" s="128" t="s">
        <v>11893</v>
      </c>
      <c r="J5402" s="124"/>
      <c r="K5402" s="124"/>
      <c r="L5402" s="124"/>
      <c r="M5402" s="124"/>
      <c r="N5402" s="197">
        <v>374304.84</v>
      </c>
      <c r="O5402" s="197">
        <v>0</v>
      </c>
      <c r="P5402" s="124" t="s">
        <v>1315</v>
      </c>
    </row>
    <row r="5403" spans="1:16" ht="76.5">
      <c r="A5403" s="266">
        <v>25</v>
      </c>
      <c r="B5403" s="124"/>
      <c r="C5403" s="125" t="s">
        <v>694</v>
      </c>
      <c r="D5403" s="195">
        <v>43209</v>
      </c>
      <c r="E5403" s="124" t="s">
        <v>10104</v>
      </c>
      <c r="F5403" s="124" t="s">
        <v>1316</v>
      </c>
      <c r="G5403" s="124">
        <v>17352262</v>
      </c>
      <c r="H5403" s="124"/>
      <c r="I5403" s="128" t="s">
        <v>11894</v>
      </c>
      <c r="J5403" s="124"/>
      <c r="K5403" s="124"/>
      <c r="L5403" s="124"/>
      <c r="M5403" s="124"/>
      <c r="N5403" s="197">
        <v>66860.86</v>
      </c>
      <c r="O5403" s="197">
        <v>0</v>
      </c>
      <c r="P5403" s="124" t="s">
        <v>1315</v>
      </c>
    </row>
    <row r="5404" spans="1:16" ht="76.5">
      <c r="A5404" s="266">
        <v>25</v>
      </c>
      <c r="B5404" s="124"/>
      <c r="C5404" s="125" t="s">
        <v>694</v>
      </c>
      <c r="D5404" s="195">
        <v>43209</v>
      </c>
      <c r="E5404" s="124" t="s">
        <v>10105</v>
      </c>
      <c r="F5404" s="124" t="s">
        <v>1316</v>
      </c>
      <c r="G5404" s="124">
        <v>17352229</v>
      </c>
      <c r="H5404" s="124"/>
      <c r="I5404" s="128" t="s">
        <v>11895</v>
      </c>
      <c r="J5404" s="124"/>
      <c r="K5404" s="124"/>
      <c r="L5404" s="124"/>
      <c r="M5404" s="124"/>
      <c r="N5404" s="197">
        <v>1495125.93</v>
      </c>
      <c r="O5404" s="197">
        <v>0</v>
      </c>
      <c r="P5404" s="124" t="s">
        <v>1315</v>
      </c>
    </row>
    <row r="5405" spans="1:16" ht="76.5">
      <c r="A5405" s="266">
        <v>25</v>
      </c>
      <c r="B5405" s="124"/>
      <c r="C5405" s="125" t="s">
        <v>694</v>
      </c>
      <c r="D5405" s="195">
        <v>43209</v>
      </c>
      <c r="E5405" s="124" t="s">
        <v>10106</v>
      </c>
      <c r="F5405" s="124" t="s">
        <v>1316</v>
      </c>
      <c r="G5405" s="124">
        <v>17332274</v>
      </c>
      <c r="H5405" s="124"/>
      <c r="I5405" s="128" t="s">
        <v>11896</v>
      </c>
      <c r="J5405" s="124"/>
      <c r="K5405" s="124"/>
      <c r="L5405" s="124"/>
      <c r="M5405" s="124"/>
      <c r="N5405" s="197">
        <v>158681.62</v>
      </c>
      <c r="O5405" s="197">
        <v>0</v>
      </c>
      <c r="P5405" s="124" t="s">
        <v>1315</v>
      </c>
    </row>
    <row r="5406" spans="1:16" ht="76.5">
      <c r="A5406" s="266">
        <v>25</v>
      </c>
      <c r="B5406" s="124"/>
      <c r="C5406" s="125" t="s">
        <v>694</v>
      </c>
      <c r="D5406" s="195">
        <v>43209</v>
      </c>
      <c r="E5406" s="124" t="s">
        <v>10107</v>
      </c>
      <c r="F5406" s="124" t="s">
        <v>1316</v>
      </c>
      <c r="G5406" s="124">
        <v>17368849</v>
      </c>
      <c r="H5406" s="124"/>
      <c r="I5406" s="128" t="s">
        <v>11897</v>
      </c>
      <c r="J5406" s="124"/>
      <c r="K5406" s="124"/>
      <c r="L5406" s="124"/>
      <c r="M5406" s="124"/>
      <c r="N5406" s="197">
        <v>295410.14</v>
      </c>
      <c r="O5406" s="197">
        <v>0</v>
      </c>
      <c r="P5406" s="124" t="s">
        <v>1315</v>
      </c>
    </row>
    <row r="5407" spans="1:16" ht="76.5">
      <c r="A5407" s="266">
        <v>25</v>
      </c>
      <c r="B5407" s="124"/>
      <c r="C5407" s="125" t="s">
        <v>694</v>
      </c>
      <c r="D5407" s="195">
        <v>43209</v>
      </c>
      <c r="E5407" s="124" t="s">
        <v>10108</v>
      </c>
      <c r="F5407" s="124" t="s">
        <v>1316</v>
      </c>
      <c r="G5407" s="124">
        <v>17368874</v>
      </c>
      <c r="H5407" s="124"/>
      <c r="I5407" s="128" t="s">
        <v>11898</v>
      </c>
      <c r="J5407" s="124"/>
      <c r="K5407" s="124"/>
      <c r="L5407" s="124"/>
      <c r="M5407" s="124"/>
      <c r="N5407" s="197">
        <v>122944.26</v>
      </c>
      <c r="O5407" s="197">
        <v>0</v>
      </c>
      <c r="P5407" s="124" t="s">
        <v>1315</v>
      </c>
    </row>
    <row r="5408" spans="1:16" ht="76.5">
      <c r="A5408" s="266">
        <v>25</v>
      </c>
      <c r="B5408" s="124"/>
      <c r="C5408" s="125" t="s">
        <v>694</v>
      </c>
      <c r="D5408" s="195">
        <v>43209</v>
      </c>
      <c r="E5408" s="124" t="s">
        <v>10109</v>
      </c>
      <c r="F5408" s="124" t="s">
        <v>1316</v>
      </c>
      <c r="G5408" s="124">
        <v>17368872</v>
      </c>
      <c r="H5408" s="124"/>
      <c r="I5408" s="128" t="s">
        <v>11899</v>
      </c>
      <c r="J5408" s="124"/>
      <c r="K5408" s="124"/>
      <c r="L5408" s="124"/>
      <c r="M5408" s="124"/>
      <c r="N5408" s="197">
        <v>533043.79</v>
      </c>
      <c r="O5408" s="197">
        <v>0</v>
      </c>
      <c r="P5408" s="124" t="s">
        <v>1315</v>
      </c>
    </row>
    <row r="5409" spans="1:16" ht="76.5">
      <c r="A5409" s="266">
        <v>25</v>
      </c>
      <c r="B5409" s="124"/>
      <c r="C5409" s="125" t="s">
        <v>694</v>
      </c>
      <c r="D5409" s="195">
        <v>43209</v>
      </c>
      <c r="E5409" s="124" t="s">
        <v>10110</v>
      </c>
      <c r="F5409" s="124" t="s">
        <v>1316</v>
      </c>
      <c r="G5409" s="124">
        <v>17368870</v>
      </c>
      <c r="H5409" s="124"/>
      <c r="I5409" s="128" t="s">
        <v>11900</v>
      </c>
      <c r="J5409" s="124"/>
      <c r="K5409" s="124"/>
      <c r="L5409" s="124"/>
      <c r="M5409" s="124"/>
      <c r="N5409" s="197">
        <v>29384.14</v>
      </c>
      <c r="O5409" s="197">
        <v>0</v>
      </c>
      <c r="P5409" s="124" t="s">
        <v>1315</v>
      </c>
    </row>
    <row r="5410" spans="1:16" ht="76.5">
      <c r="A5410" s="266">
        <v>25</v>
      </c>
      <c r="B5410" s="124"/>
      <c r="C5410" s="125" t="s">
        <v>694</v>
      </c>
      <c r="D5410" s="195">
        <v>43209</v>
      </c>
      <c r="E5410" s="124" t="s">
        <v>10111</v>
      </c>
      <c r="F5410" s="124" t="s">
        <v>1316</v>
      </c>
      <c r="G5410" s="124">
        <v>17368867</v>
      </c>
      <c r="H5410" s="124"/>
      <c r="I5410" s="128" t="s">
        <v>7540</v>
      </c>
      <c r="J5410" s="124"/>
      <c r="K5410" s="124"/>
      <c r="L5410" s="124"/>
      <c r="M5410" s="124"/>
      <c r="N5410" s="197">
        <v>71712.98</v>
      </c>
      <c r="O5410" s="197">
        <v>0</v>
      </c>
      <c r="P5410" s="124" t="s">
        <v>1315</v>
      </c>
    </row>
    <row r="5411" spans="1:16" ht="76.5">
      <c r="A5411" s="266">
        <v>25</v>
      </c>
      <c r="B5411" s="124"/>
      <c r="C5411" s="125" t="s">
        <v>694</v>
      </c>
      <c r="D5411" s="195">
        <v>43209</v>
      </c>
      <c r="E5411" s="124" t="s">
        <v>10112</v>
      </c>
      <c r="F5411" s="124" t="s">
        <v>1316</v>
      </c>
      <c r="G5411" s="124">
        <v>17368883</v>
      </c>
      <c r="H5411" s="124"/>
      <c r="I5411" s="128" t="s">
        <v>11901</v>
      </c>
      <c r="J5411" s="124"/>
      <c r="K5411" s="124"/>
      <c r="L5411" s="124"/>
      <c r="M5411" s="124"/>
      <c r="N5411" s="197">
        <v>283758.12</v>
      </c>
      <c r="O5411" s="197">
        <v>0</v>
      </c>
      <c r="P5411" s="124" t="s">
        <v>1315</v>
      </c>
    </row>
    <row r="5412" spans="1:16" ht="76.5">
      <c r="A5412" s="266">
        <v>25</v>
      </c>
      <c r="B5412" s="124"/>
      <c r="C5412" s="125" t="s">
        <v>694</v>
      </c>
      <c r="D5412" s="195">
        <v>43209</v>
      </c>
      <c r="E5412" s="124" t="s">
        <v>10113</v>
      </c>
      <c r="F5412" s="124" t="s">
        <v>1316</v>
      </c>
      <c r="G5412" s="124">
        <v>17368882</v>
      </c>
      <c r="H5412" s="124"/>
      <c r="I5412" s="128" t="s">
        <v>11902</v>
      </c>
      <c r="J5412" s="124"/>
      <c r="K5412" s="124"/>
      <c r="L5412" s="124"/>
      <c r="M5412" s="124"/>
      <c r="N5412" s="197">
        <v>240066.57</v>
      </c>
      <c r="O5412" s="197">
        <v>0</v>
      </c>
      <c r="P5412" s="124" t="s">
        <v>1315</v>
      </c>
    </row>
    <row r="5413" spans="1:16" ht="76.5">
      <c r="A5413" s="266">
        <v>25</v>
      </c>
      <c r="B5413" s="124"/>
      <c r="C5413" s="125" t="s">
        <v>694</v>
      </c>
      <c r="D5413" s="195">
        <v>43209</v>
      </c>
      <c r="E5413" s="124" t="s">
        <v>10114</v>
      </c>
      <c r="F5413" s="124" t="s">
        <v>1316</v>
      </c>
      <c r="G5413" s="124">
        <v>17368881</v>
      </c>
      <c r="H5413" s="124"/>
      <c r="I5413" s="128" t="s">
        <v>11903</v>
      </c>
      <c r="J5413" s="124"/>
      <c r="K5413" s="124"/>
      <c r="L5413" s="124"/>
      <c r="M5413" s="124"/>
      <c r="N5413" s="197">
        <v>454350.53</v>
      </c>
      <c r="O5413" s="197">
        <v>0</v>
      </c>
      <c r="P5413" s="124" t="s">
        <v>1315</v>
      </c>
    </row>
    <row r="5414" spans="1:16" ht="76.5">
      <c r="A5414" s="266">
        <v>25</v>
      </c>
      <c r="B5414" s="124"/>
      <c r="C5414" s="125" t="s">
        <v>694</v>
      </c>
      <c r="D5414" s="195">
        <v>43209</v>
      </c>
      <c r="E5414" s="124" t="s">
        <v>10115</v>
      </c>
      <c r="F5414" s="124" t="s">
        <v>1316</v>
      </c>
      <c r="G5414" s="124">
        <v>17368880</v>
      </c>
      <c r="H5414" s="124"/>
      <c r="I5414" s="128" t="s">
        <v>11904</v>
      </c>
      <c r="J5414" s="124"/>
      <c r="K5414" s="124"/>
      <c r="L5414" s="124"/>
      <c r="M5414" s="124"/>
      <c r="N5414" s="197">
        <v>389543.13</v>
      </c>
      <c r="O5414" s="197">
        <v>0</v>
      </c>
      <c r="P5414" s="124" t="s">
        <v>1315</v>
      </c>
    </row>
    <row r="5415" spans="1:16" ht="76.5">
      <c r="A5415" s="266">
        <v>25</v>
      </c>
      <c r="B5415" s="124"/>
      <c r="C5415" s="125" t="s">
        <v>694</v>
      </c>
      <c r="D5415" s="195">
        <v>43209</v>
      </c>
      <c r="E5415" s="124" t="s">
        <v>10116</v>
      </c>
      <c r="F5415" s="124" t="s">
        <v>1316</v>
      </c>
      <c r="G5415" s="124">
        <v>17368878</v>
      </c>
      <c r="H5415" s="124"/>
      <c r="I5415" s="128" t="s">
        <v>11905</v>
      </c>
      <c r="J5415" s="124"/>
      <c r="K5415" s="124"/>
      <c r="L5415" s="124"/>
      <c r="M5415" s="124"/>
      <c r="N5415" s="197">
        <v>129009.87</v>
      </c>
      <c r="O5415" s="197">
        <v>0</v>
      </c>
      <c r="P5415" s="124" t="s">
        <v>1315</v>
      </c>
    </row>
    <row r="5416" spans="1:16" ht="76.5">
      <c r="A5416" s="266">
        <v>25</v>
      </c>
      <c r="B5416" s="124"/>
      <c r="C5416" s="125" t="s">
        <v>694</v>
      </c>
      <c r="D5416" s="195">
        <v>43209</v>
      </c>
      <c r="E5416" s="124" t="s">
        <v>10117</v>
      </c>
      <c r="F5416" s="124" t="s">
        <v>1316</v>
      </c>
      <c r="G5416" s="124">
        <v>17368877</v>
      </c>
      <c r="H5416" s="124"/>
      <c r="I5416" s="128" t="s">
        <v>11906</v>
      </c>
      <c r="J5416" s="124"/>
      <c r="K5416" s="124"/>
      <c r="L5416" s="124"/>
      <c r="M5416" s="124"/>
      <c r="N5416" s="197">
        <v>132377.56</v>
      </c>
      <c r="O5416" s="197">
        <v>0</v>
      </c>
      <c r="P5416" s="124" t="s">
        <v>1315</v>
      </c>
    </row>
    <row r="5417" spans="1:16" ht="76.5">
      <c r="A5417" s="266">
        <v>25</v>
      </c>
      <c r="B5417" s="124"/>
      <c r="C5417" s="125" t="s">
        <v>694</v>
      </c>
      <c r="D5417" s="195">
        <v>43209</v>
      </c>
      <c r="E5417" s="124" t="s">
        <v>10118</v>
      </c>
      <c r="F5417" s="124" t="s">
        <v>1316</v>
      </c>
      <c r="G5417" s="124">
        <v>17368876</v>
      </c>
      <c r="H5417" s="124"/>
      <c r="I5417" s="128" t="s">
        <v>11907</v>
      </c>
      <c r="J5417" s="124"/>
      <c r="K5417" s="124"/>
      <c r="L5417" s="124"/>
      <c r="M5417" s="124"/>
      <c r="N5417" s="197">
        <v>208517.93</v>
      </c>
      <c r="O5417" s="197">
        <v>0</v>
      </c>
      <c r="P5417" s="124" t="s">
        <v>1315</v>
      </c>
    </row>
    <row r="5418" spans="1:16" ht="76.5">
      <c r="A5418" s="266">
        <v>25</v>
      </c>
      <c r="B5418" s="124"/>
      <c r="C5418" s="125" t="s">
        <v>694</v>
      </c>
      <c r="D5418" s="195">
        <v>43209</v>
      </c>
      <c r="E5418" s="124" t="s">
        <v>10119</v>
      </c>
      <c r="F5418" s="124" t="s">
        <v>1316</v>
      </c>
      <c r="G5418" s="124">
        <v>17368875</v>
      </c>
      <c r="H5418" s="124"/>
      <c r="I5418" s="128" t="s">
        <v>11908</v>
      </c>
      <c r="J5418" s="124"/>
      <c r="K5418" s="124"/>
      <c r="L5418" s="124"/>
      <c r="M5418" s="124"/>
      <c r="N5418" s="197">
        <v>135433.37</v>
      </c>
      <c r="O5418" s="197">
        <v>0</v>
      </c>
      <c r="P5418" s="124" t="s">
        <v>1315</v>
      </c>
    </row>
    <row r="5419" spans="1:16" ht="76.5">
      <c r="A5419" s="266">
        <v>25</v>
      </c>
      <c r="B5419" s="124"/>
      <c r="C5419" s="125" t="s">
        <v>694</v>
      </c>
      <c r="D5419" s="195">
        <v>43209</v>
      </c>
      <c r="E5419" s="124" t="s">
        <v>10120</v>
      </c>
      <c r="F5419" s="124" t="s">
        <v>1316</v>
      </c>
      <c r="G5419" s="124">
        <v>17368896</v>
      </c>
      <c r="H5419" s="124"/>
      <c r="I5419" s="128" t="s">
        <v>11909</v>
      </c>
      <c r="J5419" s="124"/>
      <c r="K5419" s="124"/>
      <c r="L5419" s="124"/>
      <c r="M5419" s="124"/>
      <c r="N5419" s="197">
        <v>363529.88</v>
      </c>
      <c r="O5419" s="197">
        <v>0</v>
      </c>
      <c r="P5419" s="124" t="s">
        <v>1315</v>
      </c>
    </row>
    <row r="5420" spans="1:16" ht="76.5">
      <c r="A5420" s="266">
        <v>25</v>
      </c>
      <c r="B5420" s="124"/>
      <c r="C5420" s="125" t="s">
        <v>694</v>
      </c>
      <c r="D5420" s="195">
        <v>43209</v>
      </c>
      <c r="E5420" s="124" t="s">
        <v>10121</v>
      </c>
      <c r="F5420" s="124" t="s">
        <v>1316</v>
      </c>
      <c r="G5420" s="124">
        <v>17368895</v>
      </c>
      <c r="H5420" s="124"/>
      <c r="I5420" s="128" t="s">
        <v>11910</v>
      </c>
      <c r="J5420" s="124"/>
      <c r="K5420" s="124"/>
      <c r="L5420" s="124"/>
      <c r="M5420" s="124"/>
      <c r="N5420" s="197">
        <v>234283.45</v>
      </c>
      <c r="O5420" s="197">
        <v>0</v>
      </c>
      <c r="P5420" s="124" t="s">
        <v>1315</v>
      </c>
    </row>
    <row r="5421" spans="1:16" ht="76.5">
      <c r="A5421" s="266">
        <v>25</v>
      </c>
      <c r="B5421" s="124"/>
      <c r="C5421" s="125" t="s">
        <v>694</v>
      </c>
      <c r="D5421" s="195">
        <v>43209</v>
      </c>
      <c r="E5421" s="124" t="s">
        <v>10122</v>
      </c>
      <c r="F5421" s="124" t="s">
        <v>1316</v>
      </c>
      <c r="G5421" s="124">
        <v>17368879</v>
      </c>
      <c r="H5421" s="124"/>
      <c r="I5421" s="128" t="s">
        <v>11911</v>
      </c>
      <c r="J5421" s="124"/>
      <c r="K5421" s="124"/>
      <c r="L5421" s="124"/>
      <c r="M5421" s="124"/>
      <c r="N5421" s="197">
        <v>797660.18</v>
      </c>
      <c r="O5421" s="197">
        <v>0</v>
      </c>
      <c r="P5421" s="124" t="s">
        <v>1315</v>
      </c>
    </row>
    <row r="5422" spans="1:16" ht="76.5">
      <c r="A5422" s="266">
        <v>25</v>
      </c>
      <c r="B5422" s="124"/>
      <c r="C5422" s="125" t="s">
        <v>694</v>
      </c>
      <c r="D5422" s="195">
        <v>43209</v>
      </c>
      <c r="E5422" s="124" t="s">
        <v>10123</v>
      </c>
      <c r="F5422" s="124" t="s">
        <v>1316</v>
      </c>
      <c r="G5422" s="124">
        <v>17368873</v>
      </c>
      <c r="H5422" s="124"/>
      <c r="I5422" s="128" t="s">
        <v>11912</v>
      </c>
      <c r="J5422" s="124"/>
      <c r="K5422" s="124"/>
      <c r="L5422" s="124"/>
      <c r="M5422" s="124"/>
      <c r="N5422" s="197">
        <v>214133.28</v>
      </c>
      <c r="O5422" s="197">
        <v>0</v>
      </c>
      <c r="P5422" s="124" t="s">
        <v>1315</v>
      </c>
    </row>
    <row r="5423" spans="1:16" ht="63.75">
      <c r="A5423" s="266">
        <v>10</v>
      </c>
      <c r="B5423" s="124"/>
      <c r="C5423" s="125" t="s">
        <v>690</v>
      </c>
      <c r="D5423" s="195">
        <v>43210</v>
      </c>
      <c r="E5423" s="124" t="s">
        <v>10124</v>
      </c>
      <c r="F5423" s="124" t="s">
        <v>6</v>
      </c>
      <c r="G5423" s="124">
        <v>717204</v>
      </c>
      <c r="H5423" s="124"/>
      <c r="I5423" s="128" t="s">
        <v>11913</v>
      </c>
      <c r="J5423" s="124"/>
      <c r="K5423" s="124"/>
      <c r="L5423" s="124"/>
      <c r="M5423" s="124"/>
      <c r="N5423" s="197">
        <v>0</v>
      </c>
      <c r="O5423" s="197">
        <v>443533.3</v>
      </c>
      <c r="P5423" s="124" t="s">
        <v>1315</v>
      </c>
    </row>
    <row r="5424" spans="1:16" ht="63.75">
      <c r="A5424" s="266">
        <v>10</v>
      </c>
      <c r="B5424" s="124"/>
      <c r="C5424" s="125" t="s">
        <v>690</v>
      </c>
      <c r="D5424" s="195">
        <v>43210</v>
      </c>
      <c r="E5424" s="124" t="s">
        <v>10125</v>
      </c>
      <c r="F5424" s="124" t="s">
        <v>6</v>
      </c>
      <c r="G5424" s="124">
        <v>717781</v>
      </c>
      <c r="H5424" s="124"/>
      <c r="I5424" s="128" t="s">
        <v>11914</v>
      </c>
      <c r="J5424" s="124"/>
      <c r="K5424" s="124"/>
      <c r="L5424" s="124"/>
      <c r="M5424" s="124"/>
      <c r="N5424" s="197">
        <v>0</v>
      </c>
      <c r="O5424" s="197">
        <v>25585.95</v>
      </c>
      <c r="P5424" s="124" t="s">
        <v>1315</v>
      </c>
    </row>
    <row r="5425" spans="1:16" ht="76.5">
      <c r="A5425" s="266" t="s">
        <v>620</v>
      </c>
      <c r="B5425" s="124"/>
      <c r="C5425" s="125" t="s">
        <v>714</v>
      </c>
      <c r="D5425" s="195">
        <v>43210</v>
      </c>
      <c r="E5425" s="124" t="s">
        <v>10126</v>
      </c>
      <c r="F5425" s="124" t="s">
        <v>1256</v>
      </c>
      <c r="G5425" s="124">
        <v>17387056</v>
      </c>
      <c r="H5425" s="124"/>
      <c r="I5425" s="128" t="s">
        <v>5322</v>
      </c>
      <c r="J5425" s="124"/>
      <c r="K5425" s="124"/>
      <c r="L5425" s="124"/>
      <c r="M5425" s="124"/>
      <c r="N5425" s="197">
        <v>0</v>
      </c>
      <c r="O5425" s="197">
        <v>1047.93</v>
      </c>
      <c r="P5425" s="124" t="s">
        <v>1315</v>
      </c>
    </row>
    <row r="5426" spans="1:16" ht="76.5">
      <c r="A5426" s="266" t="s">
        <v>620</v>
      </c>
      <c r="B5426" s="124"/>
      <c r="C5426" s="125" t="s">
        <v>714</v>
      </c>
      <c r="D5426" s="195">
        <v>43210</v>
      </c>
      <c r="E5426" s="124" t="s">
        <v>10127</v>
      </c>
      <c r="F5426" s="124" t="s">
        <v>6</v>
      </c>
      <c r="G5426" s="124">
        <v>965655</v>
      </c>
      <c r="H5426" s="124"/>
      <c r="I5426" s="128" t="s">
        <v>11915</v>
      </c>
      <c r="J5426" s="124"/>
      <c r="K5426" s="124"/>
      <c r="L5426" s="124"/>
      <c r="M5426" s="124"/>
      <c r="N5426" s="197">
        <v>0</v>
      </c>
      <c r="O5426" s="197">
        <v>265000</v>
      </c>
      <c r="P5426" s="124" t="s">
        <v>1315</v>
      </c>
    </row>
    <row r="5427" spans="1:16" ht="63.75">
      <c r="A5427" s="266" t="s">
        <v>619</v>
      </c>
      <c r="B5427" s="124"/>
      <c r="C5427" s="125" t="s">
        <v>713</v>
      </c>
      <c r="D5427" s="195">
        <v>43210</v>
      </c>
      <c r="E5427" s="124" t="s">
        <v>10128</v>
      </c>
      <c r="F5427" s="124" t="s">
        <v>6</v>
      </c>
      <c r="G5427" s="124">
        <v>965689</v>
      </c>
      <c r="H5427" s="124"/>
      <c r="I5427" s="128" t="s">
        <v>11916</v>
      </c>
      <c r="J5427" s="124"/>
      <c r="K5427" s="124"/>
      <c r="L5427" s="124"/>
      <c r="M5427" s="124"/>
      <c r="N5427" s="197">
        <v>0</v>
      </c>
      <c r="O5427" s="197">
        <v>267967.84999999998</v>
      </c>
      <c r="P5427" s="124" t="s">
        <v>1315</v>
      </c>
    </row>
    <row r="5428" spans="1:16" ht="51">
      <c r="A5428" s="266" t="s">
        <v>619</v>
      </c>
      <c r="B5428" s="124"/>
      <c r="C5428" s="125" t="s">
        <v>713</v>
      </c>
      <c r="D5428" s="195">
        <v>43210</v>
      </c>
      <c r="E5428" s="124" t="s">
        <v>10129</v>
      </c>
      <c r="F5428" s="124" t="s">
        <v>6</v>
      </c>
      <c r="G5428" s="124">
        <v>965691</v>
      </c>
      <c r="H5428" s="124"/>
      <c r="I5428" s="128" t="s">
        <v>11917</v>
      </c>
      <c r="J5428" s="124"/>
      <c r="K5428" s="124"/>
      <c r="L5428" s="124"/>
      <c r="M5428" s="124"/>
      <c r="N5428" s="197">
        <v>0</v>
      </c>
      <c r="O5428" s="197">
        <v>8.51</v>
      </c>
      <c r="P5428" s="124" t="s">
        <v>1315</v>
      </c>
    </row>
    <row r="5429" spans="1:16" ht="63.75">
      <c r="A5429" s="266">
        <v>287</v>
      </c>
      <c r="B5429" s="124"/>
      <c r="C5429" s="125" t="s">
        <v>790</v>
      </c>
      <c r="D5429" s="195">
        <v>43210</v>
      </c>
      <c r="E5429" s="124" t="s">
        <v>10130</v>
      </c>
      <c r="F5429" s="124" t="s">
        <v>6</v>
      </c>
      <c r="G5429" s="124">
        <v>919255</v>
      </c>
      <c r="H5429" s="124"/>
      <c r="I5429" s="128" t="s">
        <v>11918</v>
      </c>
      <c r="J5429" s="124"/>
      <c r="K5429" s="124"/>
      <c r="L5429" s="124"/>
      <c r="M5429" s="124"/>
      <c r="N5429" s="197">
        <v>0</v>
      </c>
      <c r="O5429" s="197">
        <v>211718</v>
      </c>
      <c r="P5429" s="124" t="s">
        <v>1315</v>
      </c>
    </row>
    <row r="5430" spans="1:16" ht="76.5">
      <c r="A5430" s="266">
        <v>287</v>
      </c>
      <c r="B5430" s="124"/>
      <c r="C5430" s="125" t="s">
        <v>790</v>
      </c>
      <c r="D5430" s="195">
        <v>43210</v>
      </c>
      <c r="E5430" s="124" t="s">
        <v>10131</v>
      </c>
      <c r="F5430" s="124" t="s">
        <v>11</v>
      </c>
      <c r="G5430" s="124">
        <v>919255</v>
      </c>
      <c r="H5430" s="124"/>
      <c r="I5430" s="128" t="s">
        <v>11919</v>
      </c>
      <c r="J5430" s="124"/>
      <c r="K5430" s="124"/>
      <c r="L5430" s="124"/>
      <c r="M5430" s="124"/>
      <c r="N5430" s="197">
        <v>50</v>
      </c>
      <c r="O5430" s="197">
        <v>0</v>
      </c>
      <c r="P5430" s="124" t="s">
        <v>1315</v>
      </c>
    </row>
    <row r="5431" spans="1:16" ht="51">
      <c r="A5431" s="266">
        <v>117</v>
      </c>
      <c r="B5431" s="124"/>
      <c r="C5431" s="125" t="s">
        <v>722</v>
      </c>
      <c r="D5431" s="195">
        <v>43210</v>
      </c>
      <c r="E5431" s="124" t="s">
        <v>10132</v>
      </c>
      <c r="F5431" s="124" t="s">
        <v>11</v>
      </c>
      <c r="G5431" s="124">
        <v>919263</v>
      </c>
      <c r="H5431" s="124"/>
      <c r="I5431" s="128" t="s">
        <v>11920</v>
      </c>
      <c r="J5431" s="124"/>
      <c r="K5431" s="124"/>
      <c r="L5431" s="124"/>
      <c r="M5431" s="124"/>
      <c r="N5431" s="197">
        <v>50</v>
      </c>
      <c r="O5431" s="197">
        <v>0</v>
      </c>
      <c r="P5431" s="124" t="s">
        <v>1315</v>
      </c>
    </row>
    <row r="5432" spans="1:16" ht="38.25">
      <c r="A5432" s="266">
        <v>117</v>
      </c>
      <c r="B5432" s="124"/>
      <c r="C5432" s="125" t="s">
        <v>722</v>
      </c>
      <c r="D5432" s="195">
        <v>43210</v>
      </c>
      <c r="E5432" s="124" t="s">
        <v>10133</v>
      </c>
      <c r="F5432" s="124" t="s">
        <v>11</v>
      </c>
      <c r="G5432" s="124">
        <v>919311</v>
      </c>
      <c r="H5432" s="124"/>
      <c r="I5432" s="128" t="s">
        <v>11921</v>
      </c>
      <c r="J5432" s="124"/>
      <c r="K5432" s="124"/>
      <c r="L5432" s="124"/>
      <c r="M5432" s="124"/>
      <c r="N5432" s="197">
        <v>50</v>
      </c>
      <c r="O5432" s="197">
        <v>0</v>
      </c>
      <c r="P5432" s="124" t="s">
        <v>1315</v>
      </c>
    </row>
    <row r="5433" spans="1:16" ht="51">
      <c r="A5433" s="266">
        <v>513</v>
      </c>
      <c r="B5433" s="124"/>
      <c r="C5433" s="125" t="s">
        <v>201</v>
      </c>
      <c r="D5433" s="195">
        <v>43210</v>
      </c>
      <c r="E5433" s="124" t="s">
        <v>10134</v>
      </c>
      <c r="F5433" s="124" t="s">
        <v>11</v>
      </c>
      <c r="G5433" s="124">
        <v>919318</v>
      </c>
      <c r="H5433" s="124"/>
      <c r="I5433" s="128" t="s">
        <v>11922</v>
      </c>
      <c r="J5433" s="124"/>
      <c r="K5433" s="124"/>
      <c r="L5433" s="124"/>
      <c r="M5433" s="124"/>
      <c r="N5433" s="197">
        <v>50</v>
      </c>
      <c r="O5433" s="197">
        <v>0</v>
      </c>
      <c r="P5433" s="124" t="s">
        <v>1315</v>
      </c>
    </row>
    <row r="5434" spans="1:16" ht="51">
      <c r="A5434" s="266">
        <v>117</v>
      </c>
      <c r="B5434" s="124"/>
      <c r="C5434" s="125" t="s">
        <v>722</v>
      </c>
      <c r="D5434" s="195">
        <v>43210</v>
      </c>
      <c r="E5434" s="124" t="s">
        <v>10135</v>
      </c>
      <c r="F5434" s="124" t="s">
        <v>11</v>
      </c>
      <c r="G5434" s="124">
        <v>919320</v>
      </c>
      <c r="H5434" s="124"/>
      <c r="I5434" s="128" t="s">
        <v>11923</v>
      </c>
      <c r="J5434" s="124"/>
      <c r="K5434" s="124"/>
      <c r="L5434" s="124"/>
      <c r="M5434" s="124"/>
      <c r="N5434" s="197">
        <v>50</v>
      </c>
      <c r="O5434" s="197">
        <v>0</v>
      </c>
      <c r="P5434" s="124" t="s">
        <v>1315</v>
      </c>
    </row>
    <row r="5435" spans="1:16" ht="63.75">
      <c r="A5435" s="266">
        <v>16</v>
      </c>
      <c r="B5435" s="124"/>
      <c r="C5435" s="125" t="s">
        <v>692</v>
      </c>
      <c r="D5435" s="195">
        <v>43210</v>
      </c>
      <c r="E5435" s="124" t="s">
        <v>10136</v>
      </c>
      <c r="F5435" s="124" t="s">
        <v>1257</v>
      </c>
      <c r="G5435" s="124">
        <v>4804</v>
      </c>
      <c r="H5435" s="124"/>
      <c r="I5435" s="128" t="s">
        <v>11924</v>
      </c>
      <c r="J5435" s="124"/>
      <c r="K5435" s="124"/>
      <c r="L5435" s="124"/>
      <c r="M5435" s="124"/>
      <c r="N5435" s="197">
        <v>269.44</v>
      </c>
      <c r="O5435" s="197">
        <v>0</v>
      </c>
      <c r="P5435" s="124" t="s">
        <v>1315</v>
      </c>
    </row>
    <row r="5436" spans="1:16" ht="63.75">
      <c r="A5436" s="266">
        <v>16</v>
      </c>
      <c r="B5436" s="124"/>
      <c r="C5436" s="125" t="s">
        <v>692</v>
      </c>
      <c r="D5436" s="195">
        <v>43210</v>
      </c>
      <c r="E5436" s="124" t="s">
        <v>10137</v>
      </c>
      <c r="F5436" s="124" t="s">
        <v>15</v>
      </c>
      <c r="G5436" s="124">
        <v>4804</v>
      </c>
      <c r="H5436" s="124"/>
      <c r="I5436" s="128" t="s">
        <v>11925</v>
      </c>
      <c r="J5436" s="124"/>
      <c r="K5436" s="124"/>
      <c r="L5436" s="124"/>
      <c r="M5436" s="124"/>
      <c r="N5436" s="197">
        <v>292.16000000000003</v>
      </c>
      <c r="O5436" s="197">
        <v>0</v>
      </c>
      <c r="P5436" s="124" t="s">
        <v>1315</v>
      </c>
    </row>
    <row r="5437" spans="1:16" ht="63.75">
      <c r="A5437" s="266">
        <v>16</v>
      </c>
      <c r="B5437" s="124"/>
      <c r="C5437" s="125" t="s">
        <v>692</v>
      </c>
      <c r="D5437" s="195">
        <v>43210</v>
      </c>
      <c r="E5437" s="124" t="s">
        <v>10138</v>
      </c>
      <c r="F5437" s="124" t="s">
        <v>1257</v>
      </c>
      <c r="G5437" s="124">
        <v>4808</v>
      </c>
      <c r="H5437" s="124"/>
      <c r="I5437" s="128" t="s">
        <v>11926</v>
      </c>
      <c r="J5437" s="124"/>
      <c r="K5437" s="124"/>
      <c r="L5437" s="124"/>
      <c r="M5437" s="124"/>
      <c r="N5437" s="197">
        <v>19.38</v>
      </c>
      <c r="O5437" s="197">
        <v>0</v>
      </c>
      <c r="P5437" s="124" t="s">
        <v>1315</v>
      </c>
    </row>
    <row r="5438" spans="1:16" ht="63.75">
      <c r="A5438" s="266">
        <v>16</v>
      </c>
      <c r="B5438" s="124"/>
      <c r="C5438" s="125" t="s">
        <v>692</v>
      </c>
      <c r="D5438" s="195">
        <v>43210</v>
      </c>
      <c r="E5438" s="124" t="s">
        <v>10139</v>
      </c>
      <c r="F5438" s="124" t="s">
        <v>15</v>
      </c>
      <c r="G5438" s="124">
        <v>4808</v>
      </c>
      <c r="H5438" s="124"/>
      <c r="I5438" s="128" t="s">
        <v>11927</v>
      </c>
      <c r="J5438" s="124"/>
      <c r="K5438" s="124"/>
      <c r="L5438" s="124"/>
      <c r="M5438" s="124"/>
      <c r="N5438" s="197">
        <v>271.72000000000003</v>
      </c>
      <c r="O5438" s="197">
        <v>0</v>
      </c>
      <c r="P5438" s="124" t="s">
        <v>1315</v>
      </c>
    </row>
    <row r="5439" spans="1:16" ht="51">
      <c r="A5439" s="266">
        <v>513</v>
      </c>
      <c r="B5439" s="124"/>
      <c r="C5439" s="125" t="s">
        <v>201</v>
      </c>
      <c r="D5439" s="195">
        <v>43210</v>
      </c>
      <c r="E5439" s="124" t="s">
        <v>10140</v>
      </c>
      <c r="F5439" s="124" t="s">
        <v>15</v>
      </c>
      <c r="G5439" s="124">
        <v>717197</v>
      </c>
      <c r="H5439" s="124"/>
      <c r="I5439" s="128" t="s">
        <v>8314</v>
      </c>
      <c r="J5439" s="124"/>
      <c r="K5439" s="124"/>
      <c r="L5439" s="124"/>
      <c r="M5439" s="124"/>
      <c r="N5439" s="197">
        <v>50</v>
      </c>
      <c r="O5439" s="197">
        <v>0</v>
      </c>
      <c r="P5439" s="124" t="s">
        <v>1315</v>
      </c>
    </row>
    <row r="5440" spans="1:16" ht="63.75">
      <c r="A5440" s="266">
        <v>10</v>
      </c>
      <c r="B5440" s="124"/>
      <c r="C5440" s="125" t="s">
        <v>690</v>
      </c>
      <c r="D5440" s="195">
        <v>43210</v>
      </c>
      <c r="E5440" s="124" t="s">
        <v>10141</v>
      </c>
      <c r="F5440" s="124" t="s">
        <v>15</v>
      </c>
      <c r="G5440" s="124">
        <v>717205</v>
      </c>
      <c r="H5440" s="124"/>
      <c r="I5440" s="128" t="s">
        <v>11928</v>
      </c>
      <c r="J5440" s="124"/>
      <c r="K5440" s="124"/>
      <c r="L5440" s="124"/>
      <c r="M5440" s="124"/>
      <c r="N5440" s="197">
        <v>50</v>
      </c>
      <c r="O5440" s="197">
        <v>0</v>
      </c>
      <c r="P5440" s="124" t="s">
        <v>1315</v>
      </c>
    </row>
    <row r="5441" spans="1:16" ht="102">
      <c r="A5441" s="266">
        <v>513</v>
      </c>
      <c r="B5441" s="124"/>
      <c r="C5441" s="125" t="s">
        <v>201</v>
      </c>
      <c r="D5441" s="195">
        <v>43210</v>
      </c>
      <c r="E5441" s="124" t="s">
        <v>10142</v>
      </c>
      <c r="F5441" s="124" t="s">
        <v>15</v>
      </c>
      <c r="G5441" s="124">
        <v>4816</v>
      </c>
      <c r="H5441" s="124"/>
      <c r="I5441" s="128" t="s">
        <v>11929</v>
      </c>
      <c r="J5441" s="124"/>
      <c r="K5441" s="124"/>
      <c r="L5441" s="124"/>
      <c r="M5441" s="124"/>
      <c r="N5441" s="197">
        <v>448.91</v>
      </c>
      <c r="O5441" s="197">
        <v>0</v>
      </c>
      <c r="P5441" s="124" t="s">
        <v>1315</v>
      </c>
    </row>
    <row r="5442" spans="1:16" ht="89.25">
      <c r="A5442" s="266">
        <v>87</v>
      </c>
      <c r="B5442" s="124"/>
      <c r="C5442" s="125" t="s">
        <v>711</v>
      </c>
      <c r="D5442" s="195">
        <v>43210</v>
      </c>
      <c r="E5442" s="124" t="s">
        <v>10143</v>
      </c>
      <c r="F5442" s="124" t="s">
        <v>15</v>
      </c>
      <c r="G5442" s="124">
        <v>4815</v>
      </c>
      <c r="H5442" s="124"/>
      <c r="I5442" s="128" t="s">
        <v>11930</v>
      </c>
      <c r="J5442" s="124"/>
      <c r="K5442" s="124"/>
      <c r="L5442" s="124"/>
      <c r="M5442" s="124"/>
      <c r="N5442" s="197">
        <v>623.91</v>
      </c>
      <c r="O5442" s="197">
        <v>0</v>
      </c>
      <c r="P5442" s="124" t="s">
        <v>1315</v>
      </c>
    </row>
    <row r="5443" spans="1:16" ht="89.25">
      <c r="A5443" s="266">
        <v>25</v>
      </c>
      <c r="B5443" s="124"/>
      <c r="C5443" s="125" t="s">
        <v>694</v>
      </c>
      <c r="D5443" s="195">
        <v>43210</v>
      </c>
      <c r="E5443" s="124" t="s">
        <v>10144</v>
      </c>
      <c r="F5443" s="124" t="s">
        <v>15</v>
      </c>
      <c r="G5443" s="124">
        <v>4810</v>
      </c>
      <c r="H5443" s="124"/>
      <c r="I5443" s="128" t="s">
        <v>11931</v>
      </c>
      <c r="J5443" s="124"/>
      <c r="K5443" s="124"/>
      <c r="L5443" s="124"/>
      <c r="M5443" s="124"/>
      <c r="N5443" s="197">
        <v>318.57</v>
      </c>
      <c r="O5443" s="197">
        <v>0</v>
      </c>
      <c r="P5443" s="124" t="s">
        <v>1315</v>
      </c>
    </row>
    <row r="5444" spans="1:16" ht="89.25">
      <c r="A5444" s="266">
        <v>87</v>
      </c>
      <c r="B5444" s="124"/>
      <c r="C5444" s="125" t="s">
        <v>711</v>
      </c>
      <c r="D5444" s="195">
        <v>43210</v>
      </c>
      <c r="E5444" s="124" t="s">
        <v>10145</v>
      </c>
      <c r="F5444" s="124" t="s">
        <v>15</v>
      </c>
      <c r="G5444" s="124">
        <v>4814</v>
      </c>
      <c r="H5444" s="124"/>
      <c r="I5444" s="128" t="s">
        <v>11932</v>
      </c>
      <c r="J5444" s="124"/>
      <c r="K5444" s="124"/>
      <c r="L5444" s="124"/>
      <c r="M5444" s="124"/>
      <c r="N5444" s="197">
        <v>681.6</v>
      </c>
      <c r="O5444" s="197">
        <v>0</v>
      </c>
      <c r="P5444" s="124" t="s">
        <v>1315</v>
      </c>
    </row>
    <row r="5445" spans="1:16" ht="89.25">
      <c r="A5445" s="266">
        <v>10</v>
      </c>
      <c r="B5445" s="124"/>
      <c r="C5445" s="125" t="s">
        <v>690</v>
      </c>
      <c r="D5445" s="195">
        <v>43210</v>
      </c>
      <c r="E5445" s="124" t="s">
        <v>10146</v>
      </c>
      <c r="F5445" s="124" t="s">
        <v>15</v>
      </c>
      <c r="G5445" s="124">
        <v>4813</v>
      </c>
      <c r="H5445" s="124"/>
      <c r="I5445" s="128" t="s">
        <v>11933</v>
      </c>
      <c r="J5445" s="124"/>
      <c r="K5445" s="124"/>
      <c r="L5445" s="124"/>
      <c r="M5445" s="124"/>
      <c r="N5445" s="197">
        <v>279.60000000000002</v>
      </c>
      <c r="O5445" s="197">
        <v>0</v>
      </c>
      <c r="P5445" s="124" t="s">
        <v>1315</v>
      </c>
    </row>
    <row r="5446" spans="1:16" ht="63.75">
      <c r="A5446" s="266">
        <v>513</v>
      </c>
      <c r="B5446" s="124"/>
      <c r="C5446" s="125" t="s">
        <v>201</v>
      </c>
      <c r="D5446" s="195">
        <v>43210</v>
      </c>
      <c r="E5446" s="124" t="s">
        <v>10147</v>
      </c>
      <c r="F5446" s="124" t="s">
        <v>15</v>
      </c>
      <c r="G5446" s="124">
        <v>717766</v>
      </c>
      <c r="H5446" s="124"/>
      <c r="I5446" s="128" t="s">
        <v>11934</v>
      </c>
      <c r="J5446" s="124"/>
      <c r="K5446" s="124"/>
      <c r="L5446" s="124"/>
      <c r="M5446" s="124"/>
      <c r="N5446" s="197">
        <v>50</v>
      </c>
      <c r="O5446" s="197">
        <v>0</v>
      </c>
      <c r="P5446" s="124" t="s">
        <v>1315</v>
      </c>
    </row>
    <row r="5447" spans="1:16" ht="51">
      <c r="A5447" s="266">
        <v>513</v>
      </c>
      <c r="B5447" s="124"/>
      <c r="C5447" s="125" t="s">
        <v>201</v>
      </c>
      <c r="D5447" s="195">
        <v>43210</v>
      </c>
      <c r="E5447" s="124" t="s">
        <v>10148</v>
      </c>
      <c r="F5447" s="124" t="s">
        <v>15</v>
      </c>
      <c r="G5447" s="124">
        <v>717778</v>
      </c>
      <c r="H5447" s="124"/>
      <c r="I5447" s="128" t="s">
        <v>11935</v>
      </c>
      <c r="J5447" s="124"/>
      <c r="K5447" s="124"/>
      <c r="L5447" s="124"/>
      <c r="M5447" s="124"/>
      <c r="N5447" s="197">
        <v>50</v>
      </c>
      <c r="O5447" s="197">
        <v>0</v>
      </c>
      <c r="P5447" s="124" t="s">
        <v>1315</v>
      </c>
    </row>
    <row r="5448" spans="1:16" ht="63.75">
      <c r="A5448" s="266">
        <v>10</v>
      </c>
      <c r="B5448" s="124"/>
      <c r="C5448" s="125" t="s">
        <v>690</v>
      </c>
      <c r="D5448" s="195">
        <v>43210</v>
      </c>
      <c r="E5448" s="124" t="s">
        <v>10149</v>
      </c>
      <c r="F5448" s="124" t="s">
        <v>15</v>
      </c>
      <c r="G5448" s="124">
        <v>717782</v>
      </c>
      <c r="H5448" s="124"/>
      <c r="I5448" s="128" t="s">
        <v>11936</v>
      </c>
      <c r="J5448" s="124"/>
      <c r="K5448" s="124"/>
      <c r="L5448" s="124"/>
      <c r="M5448" s="124"/>
      <c r="N5448" s="197">
        <v>50</v>
      </c>
      <c r="O5448" s="197">
        <v>0</v>
      </c>
      <c r="P5448" s="124" t="s">
        <v>1315</v>
      </c>
    </row>
    <row r="5449" spans="1:16" ht="51">
      <c r="A5449" s="266">
        <v>513</v>
      </c>
      <c r="B5449" s="124"/>
      <c r="C5449" s="125" t="s">
        <v>201</v>
      </c>
      <c r="D5449" s="195">
        <v>43210</v>
      </c>
      <c r="E5449" s="124" t="s">
        <v>10150</v>
      </c>
      <c r="F5449" s="124" t="s">
        <v>15</v>
      </c>
      <c r="G5449" s="124">
        <v>717784</v>
      </c>
      <c r="H5449" s="124"/>
      <c r="I5449" s="128" t="s">
        <v>8284</v>
      </c>
      <c r="J5449" s="124"/>
      <c r="K5449" s="124"/>
      <c r="L5449" s="124"/>
      <c r="M5449" s="124"/>
      <c r="N5449" s="197">
        <v>50</v>
      </c>
      <c r="O5449" s="197">
        <v>0</v>
      </c>
      <c r="P5449" s="124" t="s">
        <v>1315</v>
      </c>
    </row>
    <row r="5450" spans="1:16" ht="51">
      <c r="A5450" s="266">
        <v>10</v>
      </c>
      <c r="B5450" s="124"/>
      <c r="C5450" s="125" t="s">
        <v>690</v>
      </c>
      <c r="D5450" s="195">
        <v>43213</v>
      </c>
      <c r="E5450" s="124" t="s">
        <v>10151</v>
      </c>
      <c r="F5450" s="124" t="s">
        <v>6</v>
      </c>
      <c r="G5450" s="124">
        <v>718257</v>
      </c>
      <c r="H5450" s="124"/>
      <c r="I5450" s="128" t="s">
        <v>11937</v>
      </c>
      <c r="J5450" s="124"/>
      <c r="K5450" s="124"/>
      <c r="L5450" s="124"/>
      <c r="M5450" s="124"/>
      <c r="N5450" s="197">
        <v>0</v>
      </c>
      <c r="O5450" s="197">
        <v>30643.83</v>
      </c>
      <c r="P5450" s="124" t="s">
        <v>1315</v>
      </c>
    </row>
    <row r="5451" spans="1:16" ht="63.75">
      <c r="A5451" s="266">
        <v>340</v>
      </c>
      <c r="B5451" s="124"/>
      <c r="C5451" s="125" t="s">
        <v>814</v>
      </c>
      <c r="D5451" s="195">
        <v>43213</v>
      </c>
      <c r="E5451" s="124" t="s">
        <v>10152</v>
      </c>
      <c r="F5451" s="124" t="s">
        <v>6</v>
      </c>
      <c r="G5451" s="124">
        <v>718260</v>
      </c>
      <c r="H5451" s="124"/>
      <c r="I5451" s="128" t="s">
        <v>11938</v>
      </c>
      <c r="J5451" s="124"/>
      <c r="K5451" s="124"/>
      <c r="L5451" s="124"/>
      <c r="M5451" s="124"/>
      <c r="N5451" s="197">
        <v>0</v>
      </c>
      <c r="O5451" s="197">
        <v>76745.149999999994</v>
      </c>
      <c r="P5451" s="124" t="s">
        <v>1315</v>
      </c>
    </row>
    <row r="5452" spans="1:16" ht="76.5">
      <c r="A5452" s="266">
        <v>25</v>
      </c>
      <c r="B5452" s="124"/>
      <c r="C5452" s="125" t="s">
        <v>694</v>
      </c>
      <c r="D5452" s="195">
        <v>43213</v>
      </c>
      <c r="E5452" s="124" t="s">
        <v>10153</v>
      </c>
      <c r="F5452" s="124" t="s">
        <v>1256</v>
      </c>
      <c r="G5452" s="124">
        <v>17402020</v>
      </c>
      <c r="H5452" s="124"/>
      <c r="I5452" s="128" t="s">
        <v>11939</v>
      </c>
      <c r="J5452" s="124"/>
      <c r="K5452" s="124"/>
      <c r="L5452" s="124"/>
      <c r="M5452" s="124"/>
      <c r="N5452" s="197">
        <v>0</v>
      </c>
      <c r="O5452" s="197">
        <v>2092703.43</v>
      </c>
      <c r="P5452" s="124" t="s">
        <v>1315</v>
      </c>
    </row>
    <row r="5453" spans="1:16" ht="76.5">
      <c r="A5453" s="266" t="s">
        <v>620</v>
      </c>
      <c r="B5453" s="124"/>
      <c r="C5453" s="125" t="s">
        <v>714</v>
      </c>
      <c r="D5453" s="195">
        <v>43213</v>
      </c>
      <c r="E5453" s="124" t="s">
        <v>10154</v>
      </c>
      <c r="F5453" s="124" t="s">
        <v>6</v>
      </c>
      <c r="G5453" s="124">
        <v>966260</v>
      </c>
      <c r="H5453" s="124"/>
      <c r="I5453" s="128" t="s">
        <v>11940</v>
      </c>
      <c r="J5453" s="124"/>
      <c r="K5453" s="124"/>
      <c r="L5453" s="124"/>
      <c r="M5453" s="124"/>
      <c r="N5453" s="197">
        <v>0</v>
      </c>
      <c r="O5453" s="197">
        <v>40000</v>
      </c>
      <c r="P5453" s="124" t="s">
        <v>1315</v>
      </c>
    </row>
    <row r="5454" spans="1:16" ht="89.25">
      <c r="A5454" s="266" t="s">
        <v>622</v>
      </c>
      <c r="B5454" s="124"/>
      <c r="C5454" s="125" t="s">
        <v>715</v>
      </c>
      <c r="D5454" s="195">
        <v>43213</v>
      </c>
      <c r="E5454" s="124" t="s">
        <v>10155</v>
      </c>
      <c r="F5454" s="124" t="s">
        <v>6</v>
      </c>
      <c r="G5454" s="124">
        <v>919471</v>
      </c>
      <c r="H5454" s="124"/>
      <c r="I5454" s="128" t="s">
        <v>11941</v>
      </c>
      <c r="J5454" s="124"/>
      <c r="K5454" s="124"/>
      <c r="L5454" s="124"/>
      <c r="M5454" s="124"/>
      <c r="N5454" s="197">
        <v>0</v>
      </c>
      <c r="O5454" s="197">
        <v>59359.83</v>
      </c>
      <c r="P5454" s="124" t="s">
        <v>1315</v>
      </c>
    </row>
    <row r="5455" spans="1:16" ht="89.25">
      <c r="A5455" s="266">
        <v>47</v>
      </c>
      <c r="B5455" s="124"/>
      <c r="C5455" s="125" t="s">
        <v>699</v>
      </c>
      <c r="D5455" s="195">
        <v>43213</v>
      </c>
      <c r="E5455" s="124" t="s">
        <v>10156</v>
      </c>
      <c r="F5455" s="124" t="s">
        <v>6</v>
      </c>
      <c r="G5455" s="124">
        <v>919472</v>
      </c>
      <c r="H5455" s="124"/>
      <c r="I5455" s="128" t="s">
        <v>11942</v>
      </c>
      <c r="J5455" s="124"/>
      <c r="K5455" s="124"/>
      <c r="L5455" s="124"/>
      <c r="M5455" s="124"/>
      <c r="N5455" s="197">
        <v>0</v>
      </c>
      <c r="O5455" s="197">
        <v>105220.69</v>
      </c>
      <c r="P5455" s="124" t="s">
        <v>1315</v>
      </c>
    </row>
    <row r="5456" spans="1:16" ht="63.75">
      <c r="A5456" s="266" t="s">
        <v>620</v>
      </c>
      <c r="B5456" s="124"/>
      <c r="C5456" s="125" t="s">
        <v>714</v>
      </c>
      <c r="D5456" s="195">
        <v>43213</v>
      </c>
      <c r="E5456" s="124" t="s">
        <v>10157</v>
      </c>
      <c r="F5456" s="124" t="s">
        <v>11</v>
      </c>
      <c r="G5456" s="124">
        <v>10637</v>
      </c>
      <c r="H5456" s="124"/>
      <c r="I5456" s="128" t="s">
        <v>11943</v>
      </c>
      <c r="J5456" s="124"/>
      <c r="K5456" s="124"/>
      <c r="L5456" s="124"/>
      <c r="M5456" s="124"/>
      <c r="N5456" s="197">
        <v>1453.14</v>
      </c>
      <c r="O5456" s="197">
        <v>0</v>
      </c>
      <c r="P5456" s="124" t="s">
        <v>1315</v>
      </c>
    </row>
    <row r="5457" spans="1:16" ht="89.25">
      <c r="A5457" s="266">
        <v>41</v>
      </c>
      <c r="B5457" s="124"/>
      <c r="C5457" s="125" t="s">
        <v>697</v>
      </c>
      <c r="D5457" s="195">
        <v>43213</v>
      </c>
      <c r="E5457" s="124" t="s">
        <v>10158</v>
      </c>
      <c r="F5457" s="124" t="s">
        <v>11</v>
      </c>
      <c r="G5457" s="124">
        <v>919479</v>
      </c>
      <c r="H5457" s="124"/>
      <c r="I5457" s="128" t="s">
        <v>11944</v>
      </c>
      <c r="J5457" s="124"/>
      <c r="K5457" s="124"/>
      <c r="L5457" s="124"/>
      <c r="M5457" s="124"/>
      <c r="N5457" s="197">
        <v>50</v>
      </c>
      <c r="O5457" s="197">
        <v>0</v>
      </c>
      <c r="P5457" s="124" t="s">
        <v>1315</v>
      </c>
    </row>
    <row r="5458" spans="1:16" ht="51">
      <c r="A5458" s="266">
        <v>513</v>
      </c>
      <c r="B5458" s="124"/>
      <c r="C5458" s="125" t="s">
        <v>201</v>
      </c>
      <c r="D5458" s="195">
        <v>43213</v>
      </c>
      <c r="E5458" s="124" t="s">
        <v>10159</v>
      </c>
      <c r="F5458" s="124" t="s">
        <v>15</v>
      </c>
      <c r="G5458" s="124">
        <v>718256</v>
      </c>
      <c r="H5458" s="124"/>
      <c r="I5458" s="128" t="s">
        <v>11945</v>
      </c>
      <c r="J5458" s="124"/>
      <c r="K5458" s="124"/>
      <c r="L5458" s="124"/>
      <c r="M5458" s="124"/>
      <c r="N5458" s="197">
        <v>50</v>
      </c>
      <c r="O5458" s="197">
        <v>0</v>
      </c>
      <c r="P5458" s="124" t="s">
        <v>1315</v>
      </c>
    </row>
    <row r="5459" spans="1:16" ht="51">
      <c r="A5459" s="266">
        <v>10</v>
      </c>
      <c r="B5459" s="124"/>
      <c r="C5459" s="125" t="s">
        <v>690</v>
      </c>
      <c r="D5459" s="195">
        <v>43213</v>
      </c>
      <c r="E5459" s="124" t="s">
        <v>10160</v>
      </c>
      <c r="F5459" s="124" t="s">
        <v>15</v>
      </c>
      <c r="G5459" s="124">
        <v>718258</v>
      </c>
      <c r="H5459" s="124"/>
      <c r="I5459" s="128" t="s">
        <v>11946</v>
      </c>
      <c r="J5459" s="124"/>
      <c r="K5459" s="124"/>
      <c r="L5459" s="124"/>
      <c r="M5459" s="124"/>
      <c r="N5459" s="197">
        <v>50</v>
      </c>
      <c r="O5459" s="197">
        <v>0</v>
      </c>
      <c r="P5459" s="124" t="s">
        <v>1315</v>
      </c>
    </row>
    <row r="5460" spans="1:16" ht="51">
      <c r="A5460" s="266">
        <v>340</v>
      </c>
      <c r="B5460" s="124"/>
      <c r="C5460" s="125" t="s">
        <v>814</v>
      </c>
      <c r="D5460" s="195">
        <v>43213</v>
      </c>
      <c r="E5460" s="124" t="s">
        <v>10161</v>
      </c>
      <c r="F5460" s="124" t="s">
        <v>15</v>
      </c>
      <c r="G5460" s="124">
        <v>718261</v>
      </c>
      <c r="H5460" s="124"/>
      <c r="I5460" s="128" t="s">
        <v>11947</v>
      </c>
      <c r="J5460" s="124"/>
      <c r="K5460" s="124"/>
      <c r="L5460" s="124"/>
      <c r="M5460" s="124"/>
      <c r="N5460" s="197">
        <v>50</v>
      </c>
      <c r="O5460" s="197">
        <v>0</v>
      </c>
      <c r="P5460" s="124" t="s">
        <v>1315</v>
      </c>
    </row>
    <row r="5461" spans="1:16" ht="89.25">
      <c r="A5461" s="266">
        <v>291</v>
      </c>
      <c r="B5461" s="124"/>
      <c r="C5461" s="125" t="s">
        <v>794</v>
      </c>
      <c r="D5461" s="195">
        <v>43213</v>
      </c>
      <c r="E5461" s="124" t="s">
        <v>10162</v>
      </c>
      <c r="F5461" s="124" t="s">
        <v>15</v>
      </c>
      <c r="G5461" s="124">
        <v>4824</v>
      </c>
      <c r="H5461" s="124"/>
      <c r="I5461" s="128" t="s">
        <v>11948</v>
      </c>
      <c r="J5461" s="124"/>
      <c r="K5461" s="124"/>
      <c r="L5461" s="124"/>
      <c r="M5461" s="124"/>
      <c r="N5461" s="197">
        <v>298.81</v>
      </c>
      <c r="O5461" s="197">
        <v>0</v>
      </c>
      <c r="P5461" s="124" t="s">
        <v>1315</v>
      </c>
    </row>
    <row r="5462" spans="1:16" ht="102">
      <c r="A5462" s="266">
        <v>197</v>
      </c>
      <c r="B5462" s="124"/>
      <c r="C5462" s="125" t="s">
        <v>754</v>
      </c>
      <c r="D5462" s="195">
        <v>43213</v>
      </c>
      <c r="E5462" s="124" t="s">
        <v>10163</v>
      </c>
      <c r="F5462" s="124" t="s">
        <v>1257</v>
      </c>
      <c r="G5462" s="124">
        <v>4812</v>
      </c>
      <c r="H5462" s="124"/>
      <c r="I5462" s="128" t="s">
        <v>11949</v>
      </c>
      <c r="J5462" s="124"/>
      <c r="K5462" s="124"/>
      <c r="L5462" s="124"/>
      <c r="M5462" s="124"/>
      <c r="N5462" s="197">
        <v>361.14</v>
      </c>
      <c r="O5462" s="197">
        <v>0</v>
      </c>
      <c r="P5462" s="124" t="s">
        <v>1315</v>
      </c>
    </row>
    <row r="5463" spans="1:16" ht="89.25">
      <c r="A5463" s="266">
        <v>197</v>
      </c>
      <c r="B5463" s="124"/>
      <c r="C5463" s="125" t="s">
        <v>754</v>
      </c>
      <c r="D5463" s="195">
        <v>43213</v>
      </c>
      <c r="E5463" s="124" t="s">
        <v>10164</v>
      </c>
      <c r="F5463" s="124" t="s">
        <v>15</v>
      </c>
      <c r="G5463" s="124">
        <v>4812</v>
      </c>
      <c r="H5463" s="124"/>
      <c r="I5463" s="128" t="s">
        <v>11950</v>
      </c>
      <c r="J5463" s="124"/>
      <c r="K5463" s="124"/>
      <c r="L5463" s="124"/>
      <c r="M5463" s="124"/>
      <c r="N5463" s="197">
        <v>319.25</v>
      </c>
      <c r="O5463" s="197">
        <v>0</v>
      </c>
      <c r="P5463" s="124" t="s">
        <v>1315</v>
      </c>
    </row>
    <row r="5464" spans="1:16" ht="102">
      <c r="A5464" s="266">
        <v>197</v>
      </c>
      <c r="B5464" s="124"/>
      <c r="C5464" s="125" t="s">
        <v>754</v>
      </c>
      <c r="D5464" s="195">
        <v>43213</v>
      </c>
      <c r="E5464" s="124" t="s">
        <v>10165</v>
      </c>
      <c r="F5464" s="124" t="s">
        <v>1257</v>
      </c>
      <c r="G5464" s="124">
        <v>4811</v>
      </c>
      <c r="H5464" s="124"/>
      <c r="I5464" s="128" t="s">
        <v>11951</v>
      </c>
      <c r="J5464" s="124"/>
      <c r="K5464" s="124"/>
      <c r="L5464" s="124"/>
      <c r="M5464" s="124"/>
      <c r="N5464" s="197">
        <v>154.62</v>
      </c>
      <c r="O5464" s="197">
        <v>0</v>
      </c>
      <c r="P5464" s="124" t="s">
        <v>1315</v>
      </c>
    </row>
    <row r="5465" spans="1:16" ht="89.25">
      <c r="A5465" s="266">
        <v>197</v>
      </c>
      <c r="B5465" s="124"/>
      <c r="C5465" s="125" t="s">
        <v>754</v>
      </c>
      <c r="D5465" s="195">
        <v>43213</v>
      </c>
      <c r="E5465" s="124" t="s">
        <v>10166</v>
      </c>
      <c r="F5465" s="124" t="s">
        <v>15</v>
      </c>
      <c r="G5465" s="124">
        <v>4811</v>
      </c>
      <c r="H5465" s="124"/>
      <c r="I5465" s="128" t="s">
        <v>11952</v>
      </c>
      <c r="J5465" s="124"/>
      <c r="K5465" s="124"/>
      <c r="L5465" s="124"/>
      <c r="M5465" s="124"/>
      <c r="N5465" s="197">
        <v>291.06</v>
      </c>
      <c r="O5465" s="197">
        <v>0</v>
      </c>
      <c r="P5465" s="124" t="s">
        <v>1315</v>
      </c>
    </row>
    <row r="5466" spans="1:16" ht="63.75">
      <c r="A5466" s="266">
        <v>513</v>
      </c>
      <c r="B5466" s="124"/>
      <c r="C5466" s="125" t="s">
        <v>201</v>
      </c>
      <c r="D5466" s="195">
        <v>43213</v>
      </c>
      <c r="E5466" s="124" t="s">
        <v>10167</v>
      </c>
      <c r="F5466" s="124" t="s">
        <v>15</v>
      </c>
      <c r="G5466" s="124">
        <v>718389</v>
      </c>
      <c r="H5466" s="124"/>
      <c r="I5466" s="128" t="s">
        <v>11953</v>
      </c>
      <c r="J5466" s="124"/>
      <c r="K5466" s="124"/>
      <c r="L5466" s="124"/>
      <c r="M5466" s="124"/>
      <c r="N5466" s="197">
        <v>50</v>
      </c>
      <c r="O5466" s="197">
        <v>0</v>
      </c>
      <c r="P5466" s="124" t="s">
        <v>1315</v>
      </c>
    </row>
    <row r="5467" spans="1:16" ht="76.5">
      <c r="A5467" s="266">
        <v>10</v>
      </c>
      <c r="B5467" s="124"/>
      <c r="C5467" s="125" t="s">
        <v>690</v>
      </c>
      <c r="D5467" s="195">
        <v>43213</v>
      </c>
      <c r="E5467" s="124" t="s">
        <v>10168</v>
      </c>
      <c r="F5467" s="124" t="s">
        <v>15</v>
      </c>
      <c r="G5467" s="124">
        <v>4831</v>
      </c>
      <c r="H5467" s="124"/>
      <c r="I5467" s="128" t="s">
        <v>11954</v>
      </c>
      <c r="J5467" s="124"/>
      <c r="K5467" s="124"/>
      <c r="L5467" s="124"/>
      <c r="M5467" s="124"/>
      <c r="N5467" s="197">
        <v>672.96</v>
      </c>
      <c r="O5467" s="197">
        <v>0</v>
      </c>
      <c r="P5467" s="124" t="s">
        <v>1315</v>
      </c>
    </row>
    <row r="5468" spans="1:16" ht="76.5">
      <c r="A5468" s="266">
        <v>10</v>
      </c>
      <c r="B5468" s="124"/>
      <c r="C5468" s="125" t="s">
        <v>690</v>
      </c>
      <c r="D5468" s="195">
        <v>43213</v>
      </c>
      <c r="E5468" s="124" t="s">
        <v>10169</v>
      </c>
      <c r="F5468" s="124" t="s">
        <v>15</v>
      </c>
      <c r="G5468" s="124">
        <v>4832</v>
      </c>
      <c r="H5468" s="124"/>
      <c r="I5468" s="128" t="s">
        <v>11955</v>
      </c>
      <c r="J5468" s="124"/>
      <c r="K5468" s="124"/>
      <c r="L5468" s="124"/>
      <c r="M5468" s="124"/>
      <c r="N5468" s="197">
        <v>1122.6300000000001</v>
      </c>
      <c r="O5468" s="197">
        <v>0</v>
      </c>
      <c r="P5468" s="124" t="s">
        <v>1315</v>
      </c>
    </row>
    <row r="5469" spans="1:16" ht="89.25">
      <c r="A5469" s="266">
        <v>10</v>
      </c>
      <c r="B5469" s="124"/>
      <c r="C5469" s="125" t="s">
        <v>690</v>
      </c>
      <c r="D5469" s="195">
        <v>43213</v>
      </c>
      <c r="E5469" s="124" t="s">
        <v>10170</v>
      </c>
      <c r="F5469" s="124" t="s">
        <v>15</v>
      </c>
      <c r="G5469" s="124">
        <v>4833</v>
      </c>
      <c r="H5469" s="124"/>
      <c r="I5469" s="128" t="s">
        <v>11956</v>
      </c>
      <c r="J5469" s="124"/>
      <c r="K5469" s="124"/>
      <c r="L5469" s="124"/>
      <c r="M5469" s="124"/>
      <c r="N5469" s="197">
        <v>1527.23</v>
      </c>
      <c r="O5469" s="197">
        <v>0</v>
      </c>
      <c r="P5469" s="124" t="s">
        <v>1315</v>
      </c>
    </row>
    <row r="5470" spans="1:16" ht="89.25">
      <c r="A5470" s="266">
        <v>594</v>
      </c>
      <c r="B5470" s="124"/>
      <c r="C5470" s="125" t="s">
        <v>113</v>
      </c>
      <c r="D5470" s="195">
        <v>43213</v>
      </c>
      <c r="E5470" s="124" t="s">
        <v>10171</v>
      </c>
      <c r="F5470" s="124" t="s">
        <v>15</v>
      </c>
      <c r="G5470" s="124">
        <v>4828</v>
      </c>
      <c r="H5470" s="124"/>
      <c r="I5470" s="128" t="s">
        <v>11957</v>
      </c>
      <c r="J5470" s="124"/>
      <c r="K5470" s="124"/>
      <c r="L5470" s="124"/>
      <c r="M5470" s="124"/>
      <c r="N5470" s="197">
        <v>292.5</v>
      </c>
      <c r="O5470" s="197">
        <v>0</v>
      </c>
      <c r="P5470" s="124" t="s">
        <v>1315</v>
      </c>
    </row>
    <row r="5471" spans="1:16" ht="89.25">
      <c r="A5471" s="266">
        <v>683</v>
      </c>
      <c r="B5471" s="124"/>
      <c r="C5471" s="125" t="s">
        <v>868</v>
      </c>
      <c r="D5471" s="195">
        <v>43213</v>
      </c>
      <c r="E5471" s="124" t="s">
        <v>10172</v>
      </c>
      <c r="F5471" s="124" t="s">
        <v>15</v>
      </c>
      <c r="G5471" s="124">
        <v>4829</v>
      </c>
      <c r="H5471" s="124"/>
      <c r="I5471" s="128" t="s">
        <v>11958</v>
      </c>
      <c r="J5471" s="124"/>
      <c r="K5471" s="124"/>
      <c r="L5471" s="124"/>
      <c r="M5471" s="124"/>
      <c r="N5471" s="197">
        <v>281.45999999999998</v>
      </c>
      <c r="O5471" s="197">
        <v>0</v>
      </c>
      <c r="P5471" s="124" t="s">
        <v>1315</v>
      </c>
    </row>
    <row r="5472" spans="1:16" ht="51">
      <c r="A5472" s="266">
        <v>117</v>
      </c>
      <c r="B5472" s="124"/>
      <c r="C5472" s="125" t="s">
        <v>722</v>
      </c>
      <c r="D5472" s="195">
        <v>43213</v>
      </c>
      <c r="E5472" s="124" t="s">
        <v>10173</v>
      </c>
      <c r="F5472" s="124" t="s">
        <v>11</v>
      </c>
      <c r="G5472" s="124">
        <v>919469</v>
      </c>
      <c r="H5472" s="124"/>
      <c r="I5472" s="128" t="s">
        <v>11959</v>
      </c>
      <c r="J5472" s="124"/>
      <c r="K5472" s="124"/>
      <c r="L5472" s="124"/>
      <c r="M5472" s="124"/>
      <c r="N5472" s="197">
        <v>50</v>
      </c>
      <c r="O5472" s="197">
        <v>0</v>
      </c>
      <c r="P5472" s="124" t="s">
        <v>1315</v>
      </c>
    </row>
    <row r="5473" spans="1:16" ht="89.25">
      <c r="A5473" s="266">
        <v>41</v>
      </c>
      <c r="B5473" s="124"/>
      <c r="C5473" s="125" t="s">
        <v>697</v>
      </c>
      <c r="D5473" s="195">
        <v>43213</v>
      </c>
      <c r="E5473" s="124" t="s">
        <v>10174</v>
      </c>
      <c r="F5473" s="124" t="s">
        <v>13</v>
      </c>
      <c r="G5473" s="124">
        <v>919479</v>
      </c>
      <c r="H5473" s="124"/>
      <c r="I5473" s="128" t="s">
        <v>11960</v>
      </c>
      <c r="J5473" s="124"/>
      <c r="K5473" s="124"/>
      <c r="L5473" s="124"/>
      <c r="M5473" s="124"/>
      <c r="N5473" s="197">
        <v>171.08</v>
      </c>
      <c r="O5473" s="197">
        <v>0</v>
      </c>
      <c r="P5473" s="124" t="s">
        <v>1315</v>
      </c>
    </row>
    <row r="5474" spans="1:16" ht="63.75">
      <c r="A5474" s="266">
        <v>10</v>
      </c>
      <c r="B5474" s="124"/>
      <c r="C5474" s="125" t="s">
        <v>690</v>
      </c>
      <c r="D5474" s="195">
        <v>43214</v>
      </c>
      <c r="E5474" s="124" t="s">
        <v>10175</v>
      </c>
      <c r="F5474" s="124" t="s">
        <v>6</v>
      </c>
      <c r="G5474" s="124">
        <v>720056</v>
      </c>
      <c r="H5474" s="124"/>
      <c r="I5474" s="128" t="s">
        <v>11961</v>
      </c>
      <c r="J5474" s="124"/>
      <c r="K5474" s="124"/>
      <c r="L5474" s="124"/>
      <c r="M5474" s="124"/>
      <c r="N5474" s="197">
        <v>0</v>
      </c>
      <c r="O5474" s="197">
        <v>13568.74</v>
      </c>
      <c r="P5474" s="124" t="s">
        <v>1315</v>
      </c>
    </row>
    <row r="5475" spans="1:16" ht="51">
      <c r="A5475" s="266" t="s">
        <v>619</v>
      </c>
      <c r="B5475" s="124"/>
      <c r="C5475" s="125" t="s">
        <v>713</v>
      </c>
      <c r="D5475" s="195">
        <v>43214</v>
      </c>
      <c r="E5475" s="124" t="s">
        <v>10176</v>
      </c>
      <c r="F5475" s="124" t="s">
        <v>6</v>
      </c>
      <c r="G5475" s="124">
        <v>966565</v>
      </c>
      <c r="H5475" s="124"/>
      <c r="I5475" s="128" t="s">
        <v>11962</v>
      </c>
      <c r="J5475" s="124"/>
      <c r="K5475" s="124"/>
      <c r="L5475" s="124"/>
      <c r="M5475" s="124"/>
      <c r="N5475" s="197">
        <v>0</v>
      </c>
      <c r="O5475" s="197">
        <v>9333503.1300000008</v>
      </c>
      <c r="P5475" s="124" t="s">
        <v>1315</v>
      </c>
    </row>
    <row r="5476" spans="1:16" ht="51">
      <c r="A5476" s="266">
        <v>342</v>
      </c>
      <c r="B5476" s="124"/>
      <c r="C5476" s="125" t="s">
        <v>816</v>
      </c>
      <c r="D5476" s="195">
        <v>43214</v>
      </c>
      <c r="E5476" s="124" t="s">
        <v>10177</v>
      </c>
      <c r="F5476" s="124" t="s">
        <v>6</v>
      </c>
      <c r="G5476" s="124">
        <v>966653</v>
      </c>
      <c r="H5476" s="124"/>
      <c r="I5476" s="128" t="s">
        <v>1393</v>
      </c>
      <c r="J5476" s="124"/>
      <c r="K5476" s="124"/>
      <c r="L5476" s="124"/>
      <c r="M5476" s="124"/>
      <c r="N5476" s="197">
        <v>0</v>
      </c>
      <c r="O5476" s="197">
        <v>364855.8</v>
      </c>
      <c r="P5476" s="124" t="s">
        <v>1315</v>
      </c>
    </row>
    <row r="5477" spans="1:16" ht="76.5">
      <c r="A5477" s="266" t="s">
        <v>620</v>
      </c>
      <c r="B5477" s="124"/>
      <c r="C5477" s="125" t="s">
        <v>714</v>
      </c>
      <c r="D5477" s="195">
        <v>43214</v>
      </c>
      <c r="E5477" s="124" t="s">
        <v>10178</v>
      </c>
      <c r="F5477" s="124" t="s">
        <v>6</v>
      </c>
      <c r="G5477" s="124">
        <v>966718</v>
      </c>
      <c r="H5477" s="124"/>
      <c r="I5477" s="128" t="s">
        <v>11963</v>
      </c>
      <c r="J5477" s="124"/>
      <c r="K5477" s="124"/>
      <c r="L5477" s="124"/>
      <c r="M5477" s="124"/>
      <c r="N5477" s="197">
        <v>0</v>
      </c>
      <c r="O5477" s="197">
        <v>176000</v>
      </c>
      <c r="P5477" s="124" t="s">
        <v>1315</v>
      </c>
    </row>
    <row r="5478" spans="1:16" ht="102">
      <c r="A5478" s="266">
        <v>574</v>
      </c>
      <c r="B5478" s="124"/>
      <c r="C5478" s="125" t="s">
        <v>850</v>
      </c>
      <c r="D5478" s="195">
        <v>43214</v>
      </c>
      <c r="E5478" s="124" t="s">
        <v>10179</v>
      </c>
      <c r="F5478" s="124" t="s">
        <v>6</v>
      </c>
      <c r="G5478" s="124">
        <v>919584</v>
      </c>
      <c r="H5478" s="124"/>
      <c r="I5478" s="128" t="s">
        <v>11964</v>
      </c>
      <c r="J5478" s="124"/>
      <c r="K5478" s="124"/>
      <c r="L5478" s="124"/>
      <c r="M5478" s="124"/>
      <c r="N5478" s="197">
        <v>0</v>
      </c>
      <c r="O5478" s="197">
        <v>1295217</v>
      </c>
      <c r="P5478" s="124" t="s">
        <v>1315</v>
      </c>
    </row>
    <row r="5479" spans="1:16" ht="76.5">
      <c r="A5479" s="266">
        <v>572</v>
      </c>
      <c r="B5479" s="124"/>
      <c r="C5479" s="125" t="s">
        <v>848</v>
      </c>
      <c r="D5479" s="195">
        <v>43214</v>
      </c>
      <c r="E5479" s="124" t="s">
        <v>10180</v>
      </c>
      <c r="F5479" s="124" t="s">
        <v>6</v>
      </c>
      <c r="G5479" s="124">
        <v>919587</v>
      </c>
      <c r="H5479" s="124"/>
      <c r="I5479" s="128" t="s">
        <v>11965</v>
      </c>
      <c r="J5479" s="124"/>
      <c r="K5479" s="124"/>
      <c r="L5479" s="124"/>
      <c r="M5479" s="124"/>
      <c r="N5479" s="197">
        <v>0</v>
      </c>
      <c r="O5479" s="197">
        <v>46660.56</v>
      </c>
      <c r="P5479" s="124" t="s">
        <v>1315</v>
      </c>
    </row>
    <row r="5480" spans="1:16" ht="25.5">
      <c r="A5480" s="266">
        <v>16</v>
      </c>
      <c r="B5480" s="124"/>
      <c r="C5480" s="125" t="s">
        <v>692</v>
      </c>
      <c r="D5480" s="195">
        <v>43214</v>
      </c>
      <c r="E5480" s="124" t="s">
        <v>10181</v>
      </c>
      <c r="F5480" s="124" t="s">
        <v>1316</v>
      </c>
      <c r="G5480" s="124">
        <v>17440003</v>
      </c>
      <c r="H5480" s="124"/>
      <c r="I5480" s="128" t="s">
        <v>11966</v>
      </c>
      <c r="J5480" s="124"/>
      <c r="K5480" s="124"/>
      <c r="L5480" s="124"/>
      <c r="M5480" s="124"/>
      <c r="N5480" s="197">
        <v>3000</v>
      </c>
      <c r="O5480" s="197">
        <v>0</v>
      </c>
      <c r="P5480" s="124" t="s">
        <v>1315</v>
      </c>
    </row>
    <row r="5481" spans="1:16" ht="76.5">
      <c r="A5481" s="266">
        <v>661</v>
      </c>
      <c r="B5481" s="124"/>
      <c r="C5481" s="125" t="s">
        <v>234</v>
      </c>
      <c r="D5481" s="195">
        <v>43214</v>
      </c>
      <c r="E5481" s="124" t="s">
        <v>10182</v>
      </c>
      <c r="F5481" s="124" t="s">
        <v>1316</v>
      </c>
      <c r="G5481" s="124">
        <v>17063551</v>
      </c>
      <c r="H5481" s="124"/>
      <c r="I5481" s="128" t="s">
        <v>11967</v>
      </c>
      <c r="J5481" s="124"/>
      <c r="K5481" s="124"/>
      <c r="L5481" s="124"/>
      <c r="M5481" s="124"/>
      <c r="N5481" s="197">
        <v>7417</v>
      </c>
      <c r="O5481" s="197">
        <v>0</v>
      </c>
      <c r="P5481" s="124" t="s">
        <v>1315</v>
      </c>
    </row>
    <row r="5482" spans="1:16" ht="76.5">
      <c r="A5482" s="266">
        <v>513</v>
      </c>
      <c r="B5482" s="124"/>
      <c r="C5482" s="125" t="s">
        <v>201</v>
      </c>
      <c r="D5482" s="195">
        <v>43214</v>
      </c>
      <c r="E5482" s="124" t="s">
        <v>10183</v>
      </c>
      <c r="F5482" s="124" t="s">
        <v>11</v>
      </c>
      <c r="G5482" s="124">
        <v>919561</v>
      </c>
      <c r="H5482" s="124"/>
      <c r="I5482" s="128" t="s">
        <v>11968</v>
      </c>
      <c r="J5482" s="124"/>
      <c r="K5482" s="124"/>
      <c r="L5482" s="124"/>
      <c r="M5482" s="124"/>
      <c r="N5482" s="197">
        <v>270</v>
      </c>
      <c r="O5482" s="197">
        <v>0</v>
      </c>
      <c r="P5482" s="124" t="s">
        <v>1315</v>
      </c>
    </row>
    <row r="5483" spans="1:16" ht="63.75">
      <c r="A5483" s="266">
        <v>117</v>
      </c>
      <c r="B5483" s="124"/>
      <c r="C5483" s="125" t="s">
        <v>722</v>
      </c>
      <c r="D5483" s="195">
        <v>43214</v>
      </c>
      <c r="E5483" s="124" t="s">
        <v>10184</v>
      </c>
      <c r="F5483" s="124" t="s">
        <v>11</v>
      </c>
      <c r="G5483" s="124">
        <v>919660</v>
      </c>
      <c r="H5483" s="124"/>
      <c r="I5483" s="128" t="s">
        <v>11969</v>
      </c>
      <c r="J5483" s="124"/>
      <c r="K5483" s="124"/>
      <c r="L5483" s="124"/>
      <c r="M5483" s="124"/>
      <c r="N5483" s="197">
        <v>50</v>
      </c>
      <c r="O5483" s="197">
        <v>0</v>
      </c>
      <c r="P5483" s="124" t="s">
        <v>1315</v>
      </c>
    </row>
    <row r="5484" spans="1:16" ht="76.5">
      <c r="A5484" s="266">
        <v>513</v>
      </c>
      <c r="B5484" s="124"/>
      <c r="C5484" s="125" t="s">
        <v>201</v>
      </c>
      <c r="D5484" s="195">
        <v>43214</v>
      </c>
      <c r="E5484" s="124" t="s">
        <v>10185</v>
      </c>
      <c r="F5484" s="124" t="s">
        <v>11</v>
      </c>
      <c r="G5484" s="124">
        <v>919683</v>
      </c>
      <c r="H5484" s="124"/>
      <c r="I5484" s="128" t="s">
        <v>11970</v>
      </c>
      <c r="J5484" s="124"/>
      <c r="K5484" s="124"/>
      <c r="L5484" s="124"/>
      <c r="M5484" s="124"/>
      <c r="N5484" s="197">
        <v>50</v>
      </c>
      <c r="O5484" s="197">
        <v>0</v>
      </c>
      <c r="P5484" s="124" t="s">
        <v>1315</v>
      </c>
    </row>
    <row r="5485" spans="1:16" ht="76.5">
      <c r="A5485" s="266">
        <v>117</v>
      </c>
      <c r="B5485" s="124"/>
      <c r="C5485" s="125" t="s">
        <v>722</v>
      </c>
      <c r="D5485" s="195">
        <v>43214</v>
      </c>
      <c r="E5485" s="124" t="s">
        <v>10186</v>
      </c>
      <c r="F5485" s="124" t="s">
        <v>11</v>
      </c>
      <c r="G5485" s="124">
        <v>919689</v>
      </c>
      <c r="H5485" s="124"/>
      <c r="I5485" s="128" t="s">
        <v>11971</v>
      </c>
      <c r="J5485" s="124"/>
      <c r="K5485" s="124"/>
      <c r="L5485" s="124"/>
      <c r="M5485" s="124"/>
      <c r="N5485" s="197">
        <v>50</v>
      </c>
      <c r="O5485" s="197">
        <v>0</v>
      </c>
      <c r="P5485" s="124" t="s">
        <v>1315</v>
      </c>
    </row>
    <row r="5486" spans="1:16" ht="63.75">
      <c r="A5486" s="266">
        <v>513</v>
      </c>
      <c r="B5486" s="124"/>
      <c r="C5486" s="125" t="s">
        <v>201</v>
      </c>
      <c r="D5486" s="195">
        <v>43214</v>
      </c>
      <c r="E5486" s="124" t="s">
        <v>10187</v>
      </c>
      <c r="F5486" s="124" t="s">
        <v>15</v>
      </c>
      <c r="G5486" s="124">
        <v>719371</v>
      </c>
      <c r="H5486" s="124"/>
      <c r="I5486" s="128" t="s">
        <v>11972</v>
      </c>
      <c r="J5486" s="124"/>
      <c r="K5486" s="124"/>
      <c r="L5486" s="124"/>
      <c r="M5486" s="124"/>
      <c r="N5486" s="197">
        <v>50</v>
      </c>
      <c r="O5486" s="197">
        <v>0</v>
      </c>
      <c r="P5486" s="124" t="s">
        <v>1315</v>
      </c>
    </row>
    <row r="5487" spans="1:16" ht="51">
      <c r="A5487" s="266">
        <v>513</v>
      </c>
      <c r="B5487" s="124"/>
      <c r="C5487" s="125" t="s">
        <v>201</v>
      </c>
      <c r="D5487" s="195">
        <v>43214</v>
      </c>
      <c r="E5487" s="124" t="s">
        <v>10188</v>
      </c>
      <c r="F5487" s="124" t="s">
        <v>15</v>
      </c>
      <c r="G5487" s="124">
        <v>719377</v>
      </c>
      <c r="H5487" s="124"/>
      <c r="I5487" s="128" t="s">
        <v>11973</v>
      </c>
      <c r="J5487" s="124"/>
      <c r="K5487" s="124"/>
      <c r="L5487" s="124"/>
      <c r="M5487" s="124"/>
      <c r="N5487" s="197">
        <v>50</v>
      </c>
      <c r="O5487" s="197">
        <v>0</v>
      </c>
      <c r="P5487" s="124" t="s">
        <v>1315</v>
      </c>
    </row>
    <row r="5488" spans="1:16" ht="63.75">
      <c r="A5488" s="266">
        <v>513</v>
      </c>
      <c r="B5488" s="124"/>
      <c r="C5488" s="125" t="s">
        <v>201</v>
      </c>
      <c r="D5488" s="195">
        <v>43214</v>
      </c>
      <c r="E5488" s="124" t="s">
        <v>10189</v>
      </c>
      <c r="F5488" s="124" t="s">
        <v>15</v>
      </c>
      <c r="G5488" s="124">
        <v>719497</v>
      </c>
      <c r="H5488" s="124"/>
      <c r="I5488" s="128" t="s">
        <v>11974</v>
      </c>
      <c r="J5488" s="124"/>
      <c r="K5488" s="124"/>
      <c r="L5488" s="124"/>
      <c r="M5488" s="124"/>
      <c r="N5488" s="197">
        <v>50</v>
      </c>
      <c r="O5488" s="197">
        <v>0</v>
      </c>
      <c r="P5488" s="124" t="s">
        <v>1315</v>
      </c>
    </row>
    <row r="5489" spans="1:16" ht="63.75">
      <c r="A5489" s="266" t="s">
        <v>620</v>
      </c>
      <c r="B5489" s="124"/>
      <c r="C5489" s="125" t="s">
        <v>714</v>
      </c>
      <c r="D5489" s="195">
        <v>43214</v>
      </c>
      <c r="E5489" s="124" t="s">
        <v>10190</v>
      </c>
      <c r="F5489" s="124" t="s">
        <v>11</v>
      </c>
      <c r="G5489" s="124">
        <v>10605</v>
      </c>
      <c r="H5489" s="124"/>
      <c r="I5489" s="128" t="s">
        <v>11975</v>
      </c>
      <c r="J5489" s="124"/>
      <c r="K5489" s="124"/>
      <c r="L5489" s="124"/>
      <c r="M5489" s="124"/>
      <c r="N5489" s="197">
        <v>473.47</v>
      </c>
      <c r="O5489" s="197">
        <v>0</v>
      </c>
      <c r="P5489" s="124" t="s">
        <v>1315</v>
      </c>
    </row>
    <row r="5490" spans="1:16" ht="63.75">
      <c r="A5490" s="266">
        <v>291</v>
      </c>
      <c r="B5490" s="124"/>
      <c r="C5490" s="125" t="s">
        <v>794</v>
      </c>
      <c r="D5490" s="195">
        <v>43214</v>
      </c>
      <c r="E5490" s="124" t="s">
        <v>10191</v>
      </c>
      <c r="F5490" s="124" t="s">
        <v>11</v>
      </c>
      <c r="G5490" s="124">
        <v>719625</v>
      </c>
      <c r="H5490" s="124"/>
      <c r="I5490" s="128" t="s">
        <v>11976</v>
      </c>
      <c r="J5490" s="124"/>
      <c r="K5490" s="124"/>
      <c r="L5490" s="124"/>
      <c r="M5490" s="124"/>
      <c r="N5490" s="197">
        <v>50</v>
      </c>
      <c r="O5490" s="197">
        <v>0</v>
      </c>
      <c r="P5490" s="124" t="s">
        <v>1315</v>
      </c>
    </row>
    <row r="5491" spans="1:16" ht="63.75">
      <c r="A5491" s="266">
        <v>291</v>
      </c>
      <c r="B5491" s="124"/>
      <c r="C5491" s="125" t="s">
        <v>794</v>
      </c>
      <c r="D5491" s="195">
        <v>43214</v>
      </c>
      <c r="E5491" s="124" t="s">
        <v>10192</v>
      </c>
      <c r="F5491" s="124" t="s">
        <v>11</v>
      </c>
      <c r="G5491" s="124">
        <v>719627</v>
      </c>
      <c r="H5491" s="124"/>
      <c r="I5491" s="128" t="s">
        <v>11977</v>
      </c>
      <c r="J5491" s="124"/>
      <c r="K5491" s="124"/>
      <c r="L5491" s="124"/>
      <c r="M5491" s="124"/>
      <c r="N5491" s="197">
        <v>50</v>
      </c>
      <c r="O5491" s="197">
        <v>0</v>
      </c>
      <c r="P5491" s="124" t="s">
        <v>1315</v>
      </c>
    </row>
    <row r="5492" spans="1:16" ht="63.75">
      <c r="A5492" s="266">
        <v>16</v>
      </c>
      <c r="B5492" s="124"/>
      <c r="C5492" s="125" t="s">
        <v>692</v>
      </c>
      <c r="D5492" s="195">
        <v>43214</v>
      </c>
      <c r="E5492" s="124" t="s">
        <v>10193</v>
      </c>
      <c r="F5492" s="124" t="s">
        <v>1257</v>
      </c>
      <c r="G5492" s="124">
        <v>4827</v>
      </c>
      <c r="H5492" s="124"/>
      <c r="I5492" s="128" t="s">
        <v>11978</v>
      </c>
      <c r="J5492" s="124"/>
      <c r="K5492" s="124"/>
      <c r="L5492" s="124"/>
      <c r="M5492" s="124"/>
      <c r="N5492" s="197">
        <v>3.65</v>
      </c>
      <c r="O5492" s="197">
        <v>0</v>
      </c>
      <c r="P5492" s="124" t="s">
        <v>1315</v>
      </c>
    </row>
    <row r="5493" spans="1:16" ht="63.75">
      <c r="A5493" s="266">
        <v>16</v>
      </c>
      <c r="B5493" s="124"/>
      <c r="C5493" s="125" t="s">
        <v>692</v>
      </c>
      <c r="D5493" s="195">
        <v>43214</v>
      </c>
      <c r="E5493" s="124" t="s">
        <v>10194</v>
      </c>
      <c r="F5493" s="124" t="s">
        <v>15</v>
      </c>
      <c r="G5493" s="124">
        <v>4827</v>
      </c>
      <c r="H5493" s="124"/>
      <c r="I5493" s="128" t="s">
        <v>11979</v>
      </c>
      <c r="J5493" s="124"/>
      <c r="K5493" s="124"/>
      <c r="L5493" s="124"/>
      <c r="M5493" s="124"/>
      <c r="N5493" s="197">
        <v>274.94</v>
      </c>
      <c r="O5493" s="197">
        <v>0</v>
      </c>
      <c r="P5493" s="124" t="s">
        <v>1315</v>
      </c>
    </row>
    <row r="5494" spans="1:16" ht="63.75">
      <c r="A5494" s="266">
        <v>10</v>
      </c>
      <c r="B5494" s="124"/>
      <c r="C5494" s="125" t="s">
        <v>690</v>
      </c>
      <c r="D5494" s="195">
        <v>43214</v>
      </c>
      <c r="E5494" s="124" t="s">
        <v>10195</v>
      </c>
      <c r="F5494" s="124" t="s">
        <v>15</v>
      </c>
      <c r="G5494" s="124">
        <v>720057</v>
      </c>
      <c r="H5494" s="124"/>
      <c r="I5494" s="128" t="s">
        <v>11980</v>
      </c>
      <c r="J5494" s="124"/>
      <c r="K5494" s="124"/>
      <c r="L5494" s="124"/>
      <c r="M5494" s="124"/>
      <c r="N5494" s="197">
        <v>50</v>
      </c>
      <c r="O5494" s="197">
        <v>0</v>
      </c>
      <c r="P5494" s="124" t="s">
        <v>1315</v>
      </c>
    </row>
    <row r="5495" spans="1:16" ht="76.5">
      <c r="A5495" s="266">
        <v>25</v>
      </c>
      <c r="B5495" s="124"/>
      <c r="C5495" s="125" t="s">
        <v>694</v>
      </c>
      <c r="D5495" s="195">
        <v>43214</v>
      </c>
      <c r="E5495" s="124" t="s">
        <v>10196</v>
      </c>
      <c r="F5495" s="124" t="s">
        <v>1316</v>
      </c>
      <c r="G5495" s="124">
        <v>17418952</v>
      </c>
      <c r="H5495" s="124"/>
      <c r="I5495" s="128" t="s">
        <v>11981</v>
      </c>
      <c r="J5495" s="124"/>
      <c r="K5495" s="124"/>
      <c r="L5495" s="124"/>
      <c r="M5495" s="124"/>
      <c r="N5495" s="197">
        <v>530331.29</v>
      </c>
      <c r="O5495" s="197">
        <v>0</v>
      </c>
      <c r="P5495" s="124" t="s">
        <v>1315</v>
      </c>
    </row>
    <row r="5496" spans="1:16" ht="76.5">
      <c r="A5496" s="266">
        <v>25</v>
      </c>
      <c r="B5496" s="124"/>
      <c r="C5496" s="125" t="s">
        <v>694</v>
      </c>
      <c r="D5496" s="195">
        <v>43214</v>
      </c>
      <c r="E5496" s="124" t="s">
        <v>10197</v>
      </c>
      <c r="F5496" s="124" t="s">
        <v>1316</v>
      </c>
      <c r="G5496" s="124">
        <v>17418819</v>
      </c>
      <c r="H5496" s="124"/>
      <c r="I5496" s="128" t="s">
        <v>11982</v>
      </c>
      <c r="J5496" s="124"/>
      <c r="K5496" s="124"/>
      <c r="L5496" s="124"/>
      <c r="M5496" s="124"/>
      <c r="N5496" s="197">
        <v>223025.56</v>
      </c>
      <c r="O5496" s="197">
        <v>0</v>
      </c>
      <c r="P5496" s="124" t="s">
        <v>1315</v>
      </c>
    </row>
    <row r="5497" spans="1:16" ht="76.5">
      <c r="A5497" s="266">
        <v>25</v>
      </c>
      <c r="B5497" s="124"/>
      <c r="C5497" s="125" t="s">
        <v>694</v>
      </c>
      <c r="D5497" s="195">
        <v>43214</v>
      </c>
      <c r="E5497" s="124" t="s">
        <v>10198</v>
      </c>
      <c r="F5497" s="124" t="s">
        <v>1316</v>
      </c>
      <c r="G5497" s="124">
        <v>17418870</v>
      </c>
      <c r="H5497" s="124"/>
      <c r="I5497" s="128" t="s">
        <v>11983</v>
      </c>
      <c r="J5497" s="124"/>
      <c r="K5497" s="124"/>
      <c r="L5497" s="124"/>
      <c r="M5497" s="124"/>
      <c r="N5497" s="197">
        <v>649203.25</v>
      </c>
      <c r="O5497" s="197">
        <v>0</v>
      </c>
      <c r="P5497" s="124" t="s">
        <v>1315</v>
      </c>
    </row>
    <row r="5498" spans="1:16" ht="76.5">
      <c r="A5498" s="266">
        <v>25</v>
      </c>
      <c r="B5498" s="124"/>
      <c r="C5498" s="125" t="s">
        <v>694</v>
      </c>
      <c r="D5498" s="195">
        <v>43214</v>
      </c>
      <c r="E5498" s="124" t="s">
        <v>10199</v>
      </c>
      <c r="F5498" s="124" t="s">
        <v>1316</v>
      </c>
      <c r="G5498" s="124">
        <v>17418933</v>
      </c>
      <c r="H5498" s="124"/>
      <c r="I5498" s="128" t="s">
        <v>11984</v>
      </c>
      <c r="J5498" s="124"/>
      <c r="K5498" s="124"/>
      <c r="L5498" s="124"/>
      <c r="M5498" s="124"/>
      <c r="N5498" s="197">
        <v>985243.57</v>
      </c>
      <c r="O5498" s="197">
        <v>0</v>
      </c>
      <c r="P5498" s="124" t="s">
        <v>1315</v>
      </c>
    </row>
    <row r="5499" spans="1:16" ht="76.5">
      <c r="A5499" s="266">
        <v>25</v>
      </c>
      <c r="B5499" s="124"/>
      <c r="C5499" s="125" t="s">
        <v>694</v>
      </c>
      <c r="D5499" s="195">
        <v>43214</v>
      </c>
      <c r="E5499" s="124" t="s">
        <v>10200</v>
      </c>
      <c r="F5499" s="124" t="s">
        <v>1316</v>
      </c>
      <c r="G5499" s="124">
        <v>17418929</v>
      </c>
      <c r="H5499" s="124"/>
      <c r="I5499" s="128" t="s">
        <v>11985</v>
      </c>
      <c r="J5499" s="124"/>
      <c r="K5499" s="124"/>
      <c r="L5499" s="124"/>
      <c r="M5499" s="124"/>
      <c r="N5499" s="197">
        <v>398108.24</v>
      </c>
      <c r="O5499" s="197">
        <v>0</v>
      </c>
      <c r="P5499" s="124" t="s">
        <v>1315</v>
      </c>
    </row>
    <row r="5500" spans="1:16" ht="76.5">
      <c r="A5500" s="266">
        <v>25</v>
      </c>
      <c r="B5500" s="124"/>
      <c r="C5500" s="125" t="s">
        <v>694</v>
      </c>
      <c r="D5500" s="195">
        <v>43214</v>
      </c>
      <c r="E5500" s="124" t="s">
        <v>10201</v>
      </c>
      <c r="F5500" s="124" t="s">
        <v>1316</v>
      </c>
      <c r="G5500" s="124">
        <v>17419218</v>
      </c>
      <c r="H5500" s="124"/>
      <c r="I5500" s="128" t="s">
        <v>11986</v>
      </c>
      <c r="J5500" s="124"/>
      <c r="K5500" s="124"/>
      <c r="L5500" s="124"/>
      <c r="M5500" s="124"/>
      <c r="N5500" s="197">
        <v>445212.35</v>
      </c>
      <c r="O5500" s="197">
        <v>0</v>
      </c>
      <c r="P5500" s="124" t="s">
        <v>1315</v>
      </c>
    </row>
    <row r="5501" spans="1:16" ht="76.5">
      <c r="A5501" s="266">
        <v>25</v>
      </c>
      <c r="B5501" s="124"/>
      <c r="C5501" s="125" t="s">
        <v>694</v>
      </c>
      <c r="D5501" s="195">
        <v>43214</v>
      </c>
      <c r="E5501" s="124" t="s">
        <v>10202</v>
      </c>
      <c r="F5501" s="124" t="s">
        <v>1316</v>
      </c>
      <c r="G5501" s="124">
        <v>17419207</v>
      </c>
      <c r="H5501" s="124"/>
      <c r="I5501" s="128" t="s">
        <v>11987</v>
      </c>
      <c r="J5501" s="124"/>
      <c r="K5501" s="124"/>
      <c r="L5501" s="124"/>
      <c r="M5501" s="124"/>
      <c r="N5501" s="197">
        <v>99546.07</v>
      </c>
      <c r="O5501" s="197">
        <v>0</v>
      </c>
      <c r="P5501" s="124" t="s">
        <v>1315</v>
      </c>
    </row>
    <row r="5502" spans="1:16" ht="76.5">
      <c r="A5502" s="266">
        <v>25</v>
      </c>
      <c r="B5502" s="124"/>
      <c r="C5502" s="125" t="s">
        <v>694</v>
      </c>
      <c r="D5502" s="195">
        <v>43214</v>
      </c>
      <c r="E5502" s="124" t="s">
        <v>10203</v>
      </c>
      <c r="F5502" s="124" t="s">
        <v>1316</v>
      </c>
      <c r="G5502" s="124">
        <v>17419135</v>
      </c>
      <c r="H5502" s="124"/>
      <c r="I5502" s="128" t="s">
        <v>11988</v>
      </c>
      <c r="J5502" s="124"/>
      <c r="K5502" s="124"/>
      <c r="L5502" s="124"/>
      <c r="M5502" s="124"/>
      <c r="N5502" s="197">
        <v>615017.98</v>
      </c>
      <c r="O5502" s="197">
        <v>0</v>
      </c>
      <c r="P5502" s="124" t="s">
        <v>1315</v>
      </c>
    </row>
    <row r="5503" spans="1:16" ht="76.5">
      <c r="A5503" s="266">
        <v>25</v>
      </c>
      <c r="B5503" s="124"/>
      <c r="C5503" s="125" t="s">
        <v>694</v>
      </c>
      <c r="D5503" s="195">
        <v>43214</v>
      </c>
      <c r="E5503" s="124" t="s">
        <v>10204</v>
      </c>
      <c r="F5503" s="124" t="s">
        <v>1316</v>
      </c>
      <c r="G5503" s="124">
        <v>17419020</v>
      </c>
      <c r="H5503" s="124"/>
      <c r="I5503" s="128" t="s">
        <v>11989</v>
      </c>
      <c r="J5503" s="124"/>
      <c r="K5503" s="124"/>
      <c r="L5503" s="124"/>
      <c r="M5503" s="124"/>
      <c r="N5503" s="197">
        <v>783473.37</v>
      </c>
      <c r="O5503" s="197">
        <v>0</v>
      </c>
      <c r="P5503" s="124" t="s">
        <v>1315</v>
      </c>
    </row>
    <row r="5504" spans="1:16" ht="76.5">
      <c r="A5504" s="266">
        <v>25</v>
      </c>
      <c r="B5504" s="124"/>
      <c r="C5504" s="125" t="s">
        <v>694</v>
      </c>
      <c r="D5504" s="195">
        <v>43214</v>
      </c>
      <c r="E5504" s="124" t="s">
        <v>10205</v>
      </c>
      <c r="F5504" s="124" t="s">
        <v>1316</v>
      </c>
      <c r="G5504" s="124">
        <v>17419363</v>
      </c>
      <c r="H5504" s="124"/>
      <c r="I5504" s="128" t="s">
        <v>11990</v>
      </c>
      <c r="J5504" s="124"/>
      <c r="K5504" s="124"/>
      <c r="L5504" s="124"/>
      <c r="M5504" s="124"/>
      <c r="N5504" s="197">
        <v>573928.95999999996</v>
      </c>
      <c r="O5504" s="197">
        <v>0</v>
      </c>
      <c r="P5504" s="124" t="s">
        <v>1315</v>
      </c>
    </row>
    <row r="5505" spans="1:16" ht="76.5">
      <c r="A5505" s="266">
        <v>25</v>
      </c>
      <c r="B5505" s="124"/>
      <c r="C5505" s="125" t="s">
        <v>694</v>
      </c>
      <c r="D5505" s="195">
        <v>43214</v>
      </c>
      <c r="E5505" s="124" t="s">
        <v>10206</v>
      </c>
      <c r="F5505" s="124" t="s">
        <v>1316</v>
      </c>
      <c r="G5505" s="124">
        <v>17419358</v>
      </c>
      <c r="H5505" s="124"/>
      <c r="I5505" s="128" t="s">
        <v>11991</v>
      </c>
      <c r="J5505" s="124"/>
      <c r="K5505" s="124"/>
      <c r="L5505" s="124"/>
      <c r="M5505" s="124"/>
      <c r="N5505" s="197">
        <v>451865.69</v>
      </c>
      <c r="O5505" s="197">
        <v>0</v>
      </c>
      <c r="P5505" s="124" t="s">
        <v>1315</v>
      </c>
    </row>
    <row r="5506" spans="1:16" ht="76.5">
      <c r="A5506" s="266">
        <v>25</v>
      </c>
      <c r="B5506" s="124"/>
      <c r="C5506" s="125" t="s">
        <v>694</v>
      </c>
      <c r="D5506" s="195">
        <v>43214</v>
      </c>
      <c r="E5506" s="124" t="s">
        <v>10207</v>
      </c>
      <c r="F5506" s="124" t="s">
        <v>1316</v>
      </c>
      <c r="G5506" s="124">
        <v>17419236</v>
      </c>
      <c r="H5506" s="124"/>
      <c r="I5506" s="128" t="s">
        <v>11992</v>
      </c>
      <c r="J5506" s="124"/>
      <c r="K5506" s="124"/>
      <c r="L5506" s="124"/>
      <c r="M5506" s="124"/>
      <c r="N5506" s="197">
        <v>166663.70000000001</v>
      </c>
      <c r="O5506" s="197">
        <v>0</v>
      </c>
      <c r="P5506" s="124" t="s">
        <v>1315</v>
      </c>
    </row>
    <row r="5507" spans="1:16" ht="76.5">
      <c r="A5507" s="266">
        <v>25</v>
      </c>
      <c r="B5507" s="124"/>
      <c r="C5507" s="125" t="s">
        <v>694</v>
      </c>
      <c r="D5507" s="195">
        <v>43214</v>
      </c>
      <c r="E5507" s="124" t="s">
        <v>10208</v>
      </c>
      <c r="F5507" s="124" t="s">
        <v>1316</v>
      </c>
      <c r="G5507" s="124">
        <v>17418802</v>
      </c>
      <c r="H5507" s="124"/>
      <c r="I5507" s="128" t="s">
        <v>11993</v>
      </c>
      <c r="J5507" s="124"/>
      <c r="K5507" s="124"/>
      <c r="L5507" s="124"/>
      <c r="M5507" s="124"/>
      <c r="N5507" s="197">
        <v>1758696.13</v>
      </c>
      <c r="O5507" s="197">
        <v>0</v>
      </c>
      <c r="P5507" s="124" t="s">
        <v>1315</v>
      </c>
    </row>
    <row r="5508" spans="1:16" ht="76.5">
      <c r="A5508" s="266">
        <v>25</v>
      </c>
      <c r="B5508" s="124"/>
      <c r="C5508" s="125" t="s">
        <v>694</v>
      </c>
      <c r="D5508" s="195">
        <v>43214</v>
      </c>
      <c r="E5508" s="124" t="s">
        <v>10209</v>
      </c>
      <c r="F5508" s="124" t="s">
        <v>1316</v>
      </c>
      <c r="G5508" s="124">
        <v>17418756</v>
      </c>
      <c r="H5508" s="124"/>
      <c r="I5508" s="128" t="s">
        <v>11994</v>
      </c>
      <c r="J5508" s="124"/>
      <c r="K5508" s="124"/>
      <c r="L5508" s="124"/>
      <c r="M5508" s="124"/>
      <c r="N5508" s="197">
        <v>1385689.8</v>
      </c>
      <c r="O5508" s="197">
        <v>0</v>
      </c>
      <c r="P5508" s="124" t="s">
        <v>1315</v>
      </c>
    </row>
    <row r="5509" spans="1:16" ht="76.5">
      <c r="A5509" s="266">
        <v>25</v>
      </c>
      <c r="B5509" s="124"/>
      <c r="C5509" s="125" t="s">
        <v>694</v>
      </c>
      <c r="D5509" s="195">
        <v>43214</v>
      </c>
      <c r="E5509" s="124" t="s">
        <v>10210</v>
      </c>
      <c r="F5509" s="124" t="s">
        <v>1316</v>
      </c>
      <c r="G5509" s="124">
        <v>17419251</v>
      </c>
      <c r="H5509" s="124"/>
      <c r="I5509" s="128" t="s">
        <v>11995</v>
      </c>
      <c r="J5509" s="124"/>
      <c r="K5509" s="124"/>
      <c r="L5509" s="124"/>
      <c r="M5509" s="124"/>
      <c r="N5509" s="197">
        <v>621627.31999999995</v>
      </c>
      <c r="O5509" s="197">
        <v>0</v>
      </c>
      <c r="P5509" s="124" t="s">
        <v>1315</v>
      </c>
    </row>
    <row r="5510" spans="1:16" ht="76.5">
      <c r="A5510" s="266">
        <v>25</v>
      </c>
      <c r="B5510" s="124"/>
      <c r="C5510" s="125" t="s">
        <v>694</v>
      </c>
      <c r="D5510" s="195">
        <v>43214</v>
      </c>
      <c r="E5510" s="124" t="s">
        <v>10211</v>
      </c>
      <c r="F5510" s="124" t="s">
        <v>1316</v>
      </c>
      <c r="G5510" s="124">
        <v>17419225</v>
      </c>
      <c r="H5510" s="124"/>
      <c r="I5510" s="128" t="s">
        <v>11996</v>
      </c>
      <c r="J5510" s="124"/>
      <c r="K5510" s="124"/>
      <c r="L5510" s="124"/>
      <c r="M5510" s="124"/>
      <c r="N5510" s="197">
        <v>174951.24</v>
      </c>
      <c r="O5510" s="197">
        <v>0</v>
      </c>
      <c r="P5510" s="124" t="s">
        <v>1315</v>
      </c>
    </row>
    <row r="5511" spans="1:16" ht="76.5">
      <c r="A5511" s="266">
        <v>25</v>
      </c>
      <c r="B5511" s="124"/>
      <c r="C5511" s="125" t="s">
        <v>694</v>
      </c>
      <c r="D5511" s="195">
        <v>43214</v>
      </c>
      <c r="E5511" s="124" t="s">
        <v>10212</v>
      </c>
      <c r="F5511" s="124" t="s">
        <v>1316</v>
      </c>
      <c r="G5511" s="124">
        <v>17419005</v>
      </c>
      <c r="H5511" s="124"/>
      <c r="I5511" s="128" t="s">
        <v>11997</v>
      </c>
      <c r="J5511" s="124"/>
      <c r="K5511" s="124"/>
      <c r="L5511" s="124"/>
      <c r="M5511" s="124"/>
      <c r="N5511" s="197">
        <v>319995.52000000002</v>
      </c>
      <c r="O5511" s="197">
        <v>0</v>
      </c>
      <c r="P5511" s="124" t="s">
        <v>1315</v>
      </c>
    </row>
    <row r="5512" spans="1:16" ht="76.5">
      <c r="A5512" s="266">
        <v>25</v>
      </c>
      <c r="B5512" s="124"/>
      <c r="C5512" s="125" t="s">
        <v>694</v>
      </c>
      <c r="D5512" s="195">
        <v>43214</v>
      </c>
      <c r="E5512" s="124" t="s">
        <v>10213</v>
      </c>
      <c r="F5512" s="124" t="s">
        <v>1316</v>
      </c>
      <c r="G5512" s="124">
        <v>17419399</v>
      </c>
      <c r="H5512" s="124"/>
      <c r="I5512" s="128" t="s">
        <v>11998</v>
      </c>
      <c r="J5512" s="124"/>
      <c r="K5512" s="124"/>
      <c r="L5512" s="124"/>
      <c r="M5512" s="124"/>
      <c r="N5512" s="197">
        <v>101864.53</v>
      </c>
      <c r="O5512" s="197">
        <v>0</v>
      </c>
      <c r="P5512" s="124" t="s">
        <v>1315</v>
      </c>
    </row>
    <row r="5513" spans="1:16" ht="76.5">
      <c r="A5513" s="266">
        <v>25</v>
      </c>
      <c r="B5513" s="124"/>
      <c r="C5513" s="125" t="s">
        <v>694</v>
      </c>
      <c r="D5513" s="195">
        <v>43214</v>
      </c>
      <c r="E5513" s="124" t="s">
        <v>10214</v>
      </c>
      <c r="F5513" s="124" t="s">
        <v>1316</v>
      </c>
      <c r="G5513" s="124">
        <v>17419392</v>
      </c>
      <c r="H5513" s="124"/>
      <c r="I5513" s="128" t="s">
        <v>11999</v>
      </c>
      <c r="J5513" s="124"/>
      <c r="K5513" s="124"/>
      <c r="L5513" s="124"/>
      <c r="M5513" s="124"/>
      <c r="N5513" s="197">
        <v>442027.58</v>
      </c>
      <c r="O5513" s="197">
        <v>0</v>
      </c>
      <c r="P5513" s="124" t="s">
        <v>1315</v>
      </c>
    </row>
    <row r="5514" spans="1:16" ht="76.5">
      <c r="A5514" s="266">
        <v>25</v>
      </c>
      <c r="B5514" s="124"/>
      <c r="C5514" s="125" t="s">
        <v>694</v>
      </c>
      <c r="D5514" s="195">
        <v>43214</v>
      </c>
      <c r="E5514" s="124" t="s">
        <v>10215</v>
      </c>
      <c r="F5514" s="124" t="s">
        <v>1316</v>
      </c>
      <c r="G5514" s="124">
        <v>17419390</v>
      </c>
      <c r="H5514" s="124"/>
      <c r="I5514" s="128" t="s">
        <v>12000</v>
      </c>
      <c r="J5514" s="124"/>
      <c r="K5514" s="124"/>
      <c r="L5514" s="124"/>
      <c r="M5514" s="124"/>
      <c r="N5514" s="197">
        <v>218636.32</v>
      </c>
      <c r="O5514" s="197">
        <v>0</v>
      </c>
      <c r="P5514" s="124" t="s">
        <v>1315</v>
      </c>
    </row>
    <row r="5515" spans="1:16" ht="76.5">
      <c r="A5515" s="266">
        <v>25</v>
      </c>
      <c r="B5515" s="124"/>
      <c r="C5515" s="125" t="s">
        <v>694</v>
      </c>
      <c r="D5515" s="195">
        <v>43214</v>
      </c>
      <c r="E5515" s="124" t="s">
        <v>10216</v>
      </c>
      <c r="F5515" s="124" t="s">
        <v>1316</v>
      </c>
      <c r="G5515" s="124">
        <v>17419380</v>
      </c>
      <c r="H5515" s="124"/>
      <c r="I5515" s="128" t="s">
        <v>12001</v>
      </c>
      <c r="J5515" s="124"/>
      <c r="K5515" s="124"/>
      <c r="L5515" s="124"/>
      <c r="M5515" s="124"/>
      <c r="N5515" s="197">
        <v>392235.38</v>
      </c>
      <c r="O5515" s="197">
        <v>0</v>
      </c>
      <c r="P5515" s="124" t="s">
        <v>1315</v>
      </c>
    </row>
    <row r="5516" spans="1:16" ht="76.5">
      <c r="A5516" s="266">
        <v>25</v>
      </c>
      <c r="B5516" s="124"/>
      <c r="C5516" s="125" t="s">
        <v>694</v>
      </c>
      <c r="D5516" s="195">
        <v>43214</v>
      </c>
      <c r="E5516" s="124" t="s">
        <v>10217</v>
      </c>
      <c r="F5516" s="124" t="s">
        <v>1316</v>
      </c>
      <c r="G5516" s="124">
        <v>17419378</v>
      </c>
      <c r="H5516" s="124"/>
      <c r="I5516" s="128" t="s">
        <v>12002</v>
      </c>
      <c r="J5516" s="124"/>
      <c r="K5516" s="124"/>
      <c r="L5516" s="124"/>
      <c r="M5516" s="124"/>
      <c r="N5516" s="197">
        <v>72472.710000000006</v>
      </c>
      <c r="O5516" s="197">
        <v>0</v>
      </c>
      <c r="P5516" s="124" t="s">
        <v>1315</v>
      </c>
    </row>
    <row r="5517" spans="1:16" ht="76.5">
      <c r="A5517" s="266">
        <v>25</v>
      </c>
      <c r="B5517" s="124"/>
      <c r="C5517" s="125" t="s">
        <v>694</v>
      </c>
      <c r="D5517" s="195">
        <v>43214</v>
      </c>
      <c r="E5517" s="124" t="s">
        <v>10218</v>
      </c>
      <c r="F5517" s="124" t="s">
        <v>1316</v>
      </c>
      <c r="G5517" s="124">
        <v>17419364</v>
      </c>
      <c r="H5517" s="124"/>
      <c r="I5517" s="128" t="s">
        <v>12003</v>
      </c>
      <c r="J5517" s="124"/>
      <c r="K5517" s="124"/>
      <c r="L5517" s="124"/>
      <c r="M5517" s="124"/>
      <c r="N5517" s="197">
        <v>268085.25</v>
      </c>
      <c r="O5517" s="197">
        <v>0</v>
      </c>
      <c r="P5517" s="124" t="s">
        <v>1315</v>
      </c>
    </row>
    <row r="5518" spans="1:16" ht="76.5">
      <c r="A5518" s="266">
        <v>25</v>
      </c>
      <c r="B5518" s="124"/>
      <c r="C5518" s="125" t="s">
        <v>694</v>
      </c>
      <c r="D5518" s="195">
        <v>43214</v>
      </c>
      <c r="E5518" s="124" t="s">
        <v>10219</v>
      </c>
      <c r="F5518" s="124" t="s">
        <v>1316</v>
      </c>
      <c r="G5518" s="124">
        <v>17419362</v>
      </c>
      <c r="H5518" s="124"/>
      <c r="I5518" s="128" t="s">
        <v>12004</v>
      </c>
      <c r="J5518" s="124"/>
      <c r="K5518" s="124"/>
      <c r="L5518" s="124"/>
      <c r="M5518" s="124"/>
      <c r="N5518" s="197">
        <v>355746.28</v>
      </c>
      <c r="O5518" s="197">
        <v>0</v>
      </c>
      <c r="P5518" s="124" t="s">
        <v>1315</v>
      </c>
    </row>
    <row r="5519" spans="1:16" ht="76.5">
      <c r="A5519" s="266">
        <v>25</v>
      </c>
      <c r="B5519" s="124"/>
      <c r="C5519" s="125" t="s">
        <v>694</v>
      </c>
      <c r="D5519" s="195">
        <v>43214</v>
      </c>
      <c r="E5519" s="124" t="s">
        <v>10220</v>
      </c>
      <c r="F5519" s="124" t="s">
        <v>1316</v>
      </c>
      <c r="G5519" s="124">
        <v>17419357</v>
      </c>
      <c r="H5519" s="124"/>
      <c r="I5519" s="128" t="s">
        <v>12005</v>
      </c>
      <c r="J5519" s="124"/>
      <c r="K5519" s="124"/>
      <c r="L5519" s="124"/>
      <c r="M5519" s="124"/>
      <c r="N5519" s="197">
        <v>487923.49</v>
      </c>
      <c r="O5519" s="197">
        <v>0</v>
      </c>
      <c r="P5519" s="124" t="s">
        <v>1315</v>
      </c>
    </row>
    <row r="5520" spans="1:16" ht="76.5">
      <c r="A5520" s="266">
        <v>25</v>
      </c>
      <c r="B5520" s="124"/>
      <c r="C5520" s="125" t="s">
        <v>694</v>
      </c>
      <c r="D5520" s="195">
        <v>43214</v>
      </c>
      <c r="E5520" s="124" t="s">
        <v>10221</v>
      </c>
      <c r="F5520" s="124" t="s">
        <v>1316</v>
      </c>
      <c r="G5520" s="124">
        <v>17419449</v>
      </c>
      <c r="H5520" s="124"/>
      <c r="I5520" s="128" t="s">
        <v>12006</v>
      </c>
      <c r="J5520" s="124"/>
      <c r="K5520" s="124"/>
      <c r="L5520" s="124"/>
      <c r="M5520" s="124"/>
      <c r="N5520" s="197">
        <v>39124.89</v>
      </c>
      <c r="O5520" s="197">
        <v>0</v>
      </c>
      <c r="P5520" s="124" t="s">
        <v>1315</v>
      </c>
    </row>
    <row r="5521" spans="1:16" ht="76.5">
      <c r="A5521" s="266">
        <v>25</v>
      </c>
      <c r="B5521" s="124"/>
      <c r="C5521" s="125" t="s">
        <v>694</v>
      </c>
      <c r="D5521" s="195">
        <v>43214</v>
      </c>
      <c r="E5521" s="124" t="s">
        <v>10222</v>
      </c>
      <c r="F5521" s="124" t="s">
        <v>1316</v>
      </c>
      <c r="G5521" s="124">
        <v>17419439</v>
      </c>
      <c r="H5521" s="124"/>
      <c r="I5521" s="128" t="s">
        <v>12007</v>
      </c>
      <c r="J5521" s="124"/>
      <c r="K5521" s="124"/>
      <c r="L5521" s="124"/>
      <c r="M5521" s="124"/>
      <c r="N5521" s="197">
        <v>515264.34</v>
      </c>
      <c r="O5521" s="197">
        <v>0</v>
      </c>
      <c r="P5521" s="124" t="s">
        <v>1315</v>
      </c>
    </row>
    <row r="5522" spans="1:16" ht="76.5">
      <c r="A5522" s="266">
        <v>25</v>
      </c>
      <c r="B5522" s="124"/>
      <c r="C5522" s="125" t="s">
        <v>694</v>
      </c>
      <c r="D5522" s="195">
        <v>43214</v>
      </c>
      <c r="E5522" s="124" t="s">
        <v>10223</v>
      </c>
      <c r="F5522" s="124" t="s">
        <v>1316</v>
      </c>
      <c r="G5522" s="124">
        <v>17419432</v>
      </c>
      <c r="H5522" s="124"/>
      <c r="I5522" s="128" t="s">
        <v>12008</v>
      </c>
      <c r="J5522" s="124"/>
      <c r="K5522" s="124"/>
      <c r="L5522" s="124"/>
      <c r="M5522" s="124"/>
      <c r="N5522" s="197">
        <v>322087.44</v>
      </c>
      <c r="O5522" s="197">
        <v>0</v>
      </c>
      <c r="P5522" s="124" t="s">
        <v>1315</v>
      </c>
    </row>
    <row r="5523" spans="1:16" ht="76.5">
      <c r="A5523" s="266">
        <v>25</v>
      </c>
      <c r="B5523" s="124"/>
      <c r="C5523" s="125" t="s">
        <v>694</v>
      </c>
      <c r="D5523" s="195">
        <v>43214</v>
      </c>
      <c r="E5523" s="124" t="s">
        <v>10224</v>
      </c>
      <c r="F5523" s="124" t="s">
        <v>1316</v>
      </c>
      <c r="G5523" s="124">
        <v>17419429</v>
      </c>
      <c r="H5523" s="124"/>
      <c r="I5523" s="128" t="s">
        <v>12009</v>
      </c>
      <c r="J5523" s="124"/>
      <c r="K5523" s="124"/>
      <c r="L5523" s="124"/>
      <c r="M5523" s="124"/>
      <c r="N5523" s="197">
        <v>126633.88</v>
      </c>
      <c r="O5523" s="197">
        <v>0</v>
      </c>
      <c r="P5523" s="124" t="s">
        <v>1315</v>
      </c>
    </row>
    <row r="5524" spans="1:16" ht="76.5">
      <c r="A5524" s="266">
        <v>25</v>
      </c>
      <c r="B5524" s="124"/>
      <c r="C5524" s="125" t="s">
        <v>694</v>
      </c>
      <c r="D5524" s="195">
        <v>43214</v>
      </c>
      <c r="E5524" s="124" t="s">
        <v>10225</v>
      </c>
      <c r="F5524" s="124" t="s">
        <v>1316</v>
      </c>
      <c r="G5524" s="124">
        <v>17419427</v>
      </c>
      <c r="H5524" s="124"/>
      <c r="I5524" s="128" t="s">
        <v>12010</v>
      </c>
      <c r="J5524" s="124"/>
      <c r="K5524" s="124"/>
      <c r="L5524" s="124"/>
      <c r="M5524" s="124"/>
      <c r="N5524" s="197">
        <v>129983.15</v>
      </c>
      <c r="O5524" s="197">
        <v>0</v>
      </c>
      <c r="P5524" s="124" t="s">
        <v>1315</v>
      </c>
    </row>
    <row r="5525" spans="1:16" ht="63.75">
      <c r="A5525" s="266">
        <v>373</v>
      </c>
      <c r="B5525" s="124"/>
      <c r="C5525" s="125" t="s">
        <v>1269</v>
      </c>
      <c r="D5525" s="195">
        <v>43215</v>
      </c>
      <c r="E5525" s="124" t="s">
        <v>10226</v>
      </c>
      <c r="F5525" s="124" t="s">
        <v>1316</v>
      </c>
      <c r="G5525" s="124">
        <v>17422961</v>
      </c>
      <c r="H5525" s="124"/>
      <c r="I5525" s="128" t="s">
        <v>12011</v>
      </c>
      <c r="J5525" s="124"/>
      <c r="K5525" s="124"/>
      <c r="L5525" s="124"/>
      <c r="M5525" s="124"/>
      <c r="N5525" s="197">
        <v>0</v>
      </c>
      <c r="O5525" s="197">
        <v>1250342.78</v>
      </c>
      <c r="P5525" s="124" t="s">
        <v>1315</v>
      </c>
    </row>
    <row r="5526" spans="1:16" ht="76.5">
      <c r="A5526" s="266" t="s">
        <v>620</v>
      </c>
      <c r="B5526" s="124"/>
      <c r="C5526" s="125" t="s">
        <v>714</v>
      </c>
      <c r="D5526" s="195">
        <v>43215</v>
      </c>
      <c r="E5526" s="124" t="s">
        <v>10227</v>
      </c>
      <c r="F5526" s="124" t="s">
        <v>1256</v>
      </c>
      <c r="G5526" s="124">
        <v>17453864</v>
      </c>
      <c r="H5526" s="124"/>
      <c r="I5526" s="128" t="s">
        <v>5322</v>
      </c>
      <c r="J5526" s="124"/>
      <c r="K5526" s="124"/>
      <c r="L5526" s="124"/>
      <c r="M5526" s="124"/>
      <c r="N5526" s="197">
        <v>0</v>
      </c>
      <c r="O5526" s="197">
        <v>547.47</v>
      </c>
      <c r="P5526" s="124" t="s">
        <v>1315</v>
      </c>
    </row>
    <row r="5527" spans="1:16" ht="76.5">
      <c r="A5527" s="266">
        <v>41</v>
      </c>
      <c r="B5527" s="124"/>
      <c r="C5527" s="125" t="s">
        <v>697</v>
      </c>
      <c r="D5527" s="195">
        <v>43215</v>
      </c>
      <c r="E5527" s="124" t="s">
        <v>10228</v>
      </c>
      <c r="F5527" s="124" t="s">
        <v>1316</v>
      </c>
      <c r="G5527" s="124">
        <v>17440002</v>
      </c>
      <c r="H5527" s="124"/>
      <c r="I5527" s="128" t="s">
        <v>12012</v>
      </c>
      <c r="J5527" s="124"/>
      <c r="K5527" s="124"/>
      <c r="L5527" s="124"/>
      <c r="M5527" s="124"/>
      <c r="N5527" s="197">
        <v>0</v>
      </c>
      <c r="O5527" s="197">
        <v>40405.230000000003</v>
      </c>
      <c r="P5527" s="124" t="s">
        <v>1315</v>
      </c>
    </row>
    <row r="5528" spans="1:16" ht="76.5">
      <c r="A5528" s="266">
        <v>41</v>
      </c>
      <c r="B5528" s="124"/>
      <c r="C5528" s="125" t="s">
        <v>697</v>
      </c>
      <c r="D5528" s="195">
        <v>43215</v>
      </c>
      <c r="E5528" s="124" t="s">
        <v>10229</v>
      </c>
      <c r="F5528" s="124" t="s">
        <v>6</v>
      </c>
      <c r="G5528" s="124">
        <v>919828</v>
      </c>
      <c r="H5528" s="124"/>
      <c r="I5528" s="128" t="s">
        <v>12013</v>
      </c>
      <c r="J5528" s="124"/>
      <c r="K5528" s="124"/>
      <c r="L5528" s="124"/>
      <c r="M5528" s="124"/>
      <c r="N5528" s="197">
        <v>0</v>
      </c>
      <c r="O5528" s="197">
        <v>79083</v>
      </c>
      <c r="P5528" s="124" t="s">
        <v>1315</v>
      </c>
    </row>
    <row r="5529" spans="1:16" ht="89.25">
      <c r="A5529" s="266">
        <v>222</v>
      </c>
      <c r="B5529" s="124"/>
      <c r="C5529" s="125" t="s">
        <v>764</v>
      </c>
      <c r="D5529" s="195">
        <v>43215</v>
      </c>
      <c r="E5529" s="124" t="s">
        <v>10230</v>
      </c>
      <c r="F5529" s="124" t="s">
        <v>6</v>
      </c>
      <c r="G5529" s="124">
        <v>919829</v>
      </c>
      <c r="H5529" s="124"/>
      <c r="I5529" s="128" t="s">
        <v>12014</v>
      </c>
      <c r="J5529" s="124"/>
      <c r="K5529" s="124"/>
      <c r="L5529" s="124"/>
      <c r="M5529" s="124"/>
      <c r="N5529" s="197">
        <v>0</v>
      </c>
      <c r="O5529" s="197">
        <v>137200</v>
      </c>
      <c r="P5529" s="124" t="s">
        <v>1315</v>
      </c>
    </row>
    <row r="5530" spans="1:16" ht="76.5">
      <c r="A5530" s="266">
        <v>25</v>
      </c>
      <c r="B5530" s="124"/>
      <c r="C5530" s="125" t="s">
        <v>694</v>
      </c>
      <c r="D5530" s="195">
        <v>43215</v>
      </c>
      <c r="E5530" s="124" t="s">
        <v>10231</v>
      </c>
      <c r="F5530" s="124" t="s">
        <v>1316</v>
      </c>
      <c r="G5530" s="124">
        <v>17419430</v>
      </c>
      <c r="H5530" s="124"/>
      <c r="I5530" s="128" t="s">
        <v>12015</v>
      </c>
      <c r="J5530" s="124"/>
      <c r="K5530" s="124"/>
      <c r="L5530" s="124"/>
      <c r="M5530" s="124"/>
      <c r="N5530" s="197">
        <v>143726.51999999999</v>
      </c>
      <c r="O5530" s="197">
        <v>0</v>
      </c>
      <c r="P5530" s="124" t="s">
        <v>1315</v>
      </c>
    </row>
    <row r="5531" spans="1:16" ht="76.5">
      <c r="A5531" s="266">
        <v>25</v>
      </c>
      <c r="B5531" s="124"/>
      <c r="C5531" s="125" t="s">
        <v>694</v>
      </c>
      <c r="D5531" s="195">
        <v>43215</v>
      </c>
      <c r="E5531" s="124" t="s">
        <v>10232</v>
      </c>
      <c r="F5531" s="124" t="s">
        <v>1316</v>
      </c>
      <c r="G5531" s="124">
        <v>17419428</v>
      </c>
      <c r="H5531" s="124"/>
      <c r="I5531" s="128" t="s">
        <v>12016</v>
      </c>
      <c r="J5531" s="124"/>
      <c r="K5531" s="124"/>
      <c r="L5531" s="124"/>
      <c r="M5531" s="124"/>
      <c r="N5531" s="197">
        <v>331081.39</v>
      </c>
      <c r="O5531" s="197">
        <v>0</v>
      </c>
      <c r="P5531" s="124" t="s">
        <v>1315</v>
      </c>
    </row>
    <row r="5532" spans="1:16" ht="76.5">
      <c r="A5532" s="266">
        <v>25</v>
      </c>
      <c r="B5532" s="124"/>
      <c r="C5532" s="125" t="s">
        <v>694</v>
      </c>
      <c r="D5532" s="195">
        <v>43215</v>
      </c>
      <c r="E5532" s="124" t="s">
        <v>10233</v>
      </c>
      <c r="F5532" s="124" t="s">
        <v>1316</v>
      </c>
      <c r="G5532" s="124">
        <v>17419411</v>
      </c>
      <c r="H5532" s="124"/>
      <c r="I5532" s="128" t="s">
        <v>12017</v>
      </c>
      <c r="J5532" s="124"/>
      <c r="K5532" s="124"/>
      <c r="L5532" s="124"/>
      <c r="M5532" s="124"/>
      <c r="N5532" s="197">
        <v>700151.26</v>
      </c>
      <c r="O5532" s="197">
        <v>0</v>
      </c>
      <c r="P5532" s="124" t="s">
        <v>1315</v>
      </c>
    </row>
    <row r="5533" spans="1:16" ht="76.5">
      <c r="A5533" s="266">
        <v>25</v>
      </c>
      <c r="B5533" s="124"/>
      <c r="C5533" s="125" t="s">
        <v>694</v>
      </c>
      <c r="D5533" s="195">
        <v>43215</v>
      </c>
      <c r="E5533" s="124" t="s">
        <v>10234</v>
      </c>
      <c r="F5533" s="124" t="s">
        <v>1316</v>
      </c>
      <c r="G5533" s="124">
        <v>17419410</v>
      </c>
      <c r="H5533" s="124"/>
      <c r="I5533" s="128" t="s">
        <v>12018</v>
      </c>
      <c r="J5533" s="124"/>
      <c r="K5533" s="124"/>
      <c r="L5533" s="124"/>
      <c r="M5533" s="124"/>
      <c r="N5533" s="197">
        <v>296836.31</v>
      </c>
      <c r="O5533" s="197">
        <v>0</v>
      </c>
      <c r="P5533" s="124" t="s">
        <v>1315</v>
      </c>
    </row>
    <row r="5534" spans="1:16" ht="76.5">
      <c r="A5534" s="266">
        <v>25</v>
      </c>
      <c r="B5534" s="124"/>
      <c r="C5534" s="125" t="s">
        <v>694</v>
      </c>
      <c r="D5534" s="195">
        <v>43215</v>
      </c>
      <c r="E5534" s="124" t="s">
        <v>10235</v>
      </c>
      <c r="F5534" s="124" t="s">
        <v>1316</v>
      </c>
      <c r="G5534" s="124">
        <v>17419403</v>
      </c>
      <c r="H5534" s="124"/>
      <c r="I5534" s="128" t="s">
        <v>12019</v>
      </c>
      <c r="J5534" s="124"/>
      <c r="K5534" s="124"/>
      <c r="L5534" s="124"/>
      <c r="M5534" s="124"/>
      <c r="N5534" s="197">
        <v>169082.1</v>
      </c>
      <c r="O5534" s="197">
        <v>0</v>
      </c>
      <c r="P5534" s="124" t="s">
        <v>1315</v>
      </c>
    </row>
    <row r="5535" spans="1:16" ht="76.5">
      <c r="A5535" s="266">
        <v>25</v>
      </c>
      <c r="B5535" s="124"/>
      <c r="C5535" s="125" t="s">
        <v>694</v>
      </c>
      <c r="D5535" s="195">
        <v>43215</v>
      </c>
      <c r="E5535" s="124" t="s">
        <v>10236</v>
      </c>
      <c r="F5535" s="124" t="s">
        <v>1316</v>
      </c>
      <c r="G5535" s="124">
        <v>17419400</v>
      </c>
      <c r="H5535" s="124"/>
      <c r="I5535" s="128" t="s">
        <v>12020</v>
      </c>
      <c r="J5535" s="124"/>
      <c r="K5535" s="124"/>
      <c r="L5535" s="124"/>
      <c r="M5535" s="124"/>
      <c r="N5535" s="197">
        <v>259986.49</v>
      </c>
      <c r="O5535" s="197">
        <v>0</v>
      </c>
      <c r="P5535" s="124" t="s">
        <v>1315</v>
      </c>
    </row>
    <row r="5536" spans="1:16" ht="76.5">
      <c r="A5536" s="266">
        <v>25</v>
      </c>
      <c r="B5536" s="124"/>
      <c r="C5536" s="125" t="s">
        <v>694</v>
      </c>
      <c r="D5536" s="195">
        <v>43215</v>
      </c>
      <c r="E5536" s="124" t="s">
        <v>10237</v>
      </c>
      <c r="F5536" s="124" t="s">
        <v>1316</v>
      </c>
      <c r="G5536" s="124">
        <v>17419398</v>
      </c>
      <c r="H5536" s="124"/>
      <c r="I5536" s="128" t="s">
        <v>12021</v>
      </c>
      <c r="J5536" s="124"/>
      <c r="K5536" s="124"/>
      <c r="L5536" s="124"/>
      <c r="M5536" s="124"/>
      <c r="N5536" s="197">
        <v>450000.82</v>
      </c>
      <c r="O5536" s="197">
        <v>0</v>
      </c>
      <c r="P5536" s="124" t="s">
        <v>1315</v>
      </c>
    </row>
    <row r="5537" spans="1:16" ht="76.5">
      <c r="A5537" s="266">
        <v>25</v>
      </c>
      <c r="B5537" s="124"/>
      <c r="C5537" s="125" t="s">
        <v>694</v>
      </c>
      <c r="D5537" s="195">
        <v>43215</v>
      </c>
      <c r="E5537" s="124" t="s">
        <v>10238</v>
      </c>
      <c r="F5537" s="124" t="s">
        <v>1316</v>
      </c>
      <c r="G5537" s="124">
        <v>17419397</v>
      </c>
      <c r="H5537" s="124"/>
      <c r="I5537" s="128" t="s">
        <v>12022</v>
      </c>
      <c r="J5537" s="124"/>
      <c r="K5537" s="124"/>
      <c r="L5537" s="124"/>
      <c r="M5537" s="124"/>
      <c r="N5537" s="197">
        <v>407612.5</v>
      </c>
      <c r="O5537" s="197">
        <v>0</v>
      </c>
      <c r="P5537" s="124" t="s">
        <v>1315</v>
      </c>
    </row>
    <row r="5538" spans="1:16" ht="76.5">
      <c r="A5538" s="266">
        <v>25</v>
      </c>
      <c r="B5538" s="124"/>
      <c r="C5538" s="125" t="s">
        <v>694</v>
      </c>
      <c r="D5538" s="195">
        <v>43215</v>
      </c>
      <c r="E5538" s="124" t="s">
        <v>10239</v>
      </c>
      <c r="F5538" s="124" t="s">
        <v>1316</v>
      </c>
      <c r="G5538" s="124">
        <v>17436832</v>
      </c>
      <c r="H5538" s="124"/>
      <c r="I5538" s="128" t="s">
        <v>12023</v>
      </c>
      <c r="J5538" s="124"/>
      <c r="K5538" s="124"/>
      <c r="L5538" s="124"/>
      <c r="M5538" s="124"/>
      <c r="N5538" s="197">
        <v>747027.78</v>
      </c>
      <c r="O5538" s="197">
        <v>0</v>
      </c>
      <c r="P5538" s="124" t="s">
        <v>1315</v>
      </c>
    </row>
    <row r="5539" spans="1:16" ht="76.5">
      <c r="A5539" s="266">
        <v>25</v>
      </c>
      <c r="B5539" s="124"/>
      <c r="C5539" s="125" t="s">
        <v>694</v>
      </c>
      <c r="D5539" s="195">
        <v>43215</v>
      </c>
      <c r="E5539" s="124" t="s">
        <v>10240</v>
      </c>
      <c r="F5539" s="124" t="s">
        <v>1316</v>
      </c>
      <c r="G5539" s="124">
        <v>17436831</v>
      </c>
      <c r="H5539" s="124"/>
      <c r="I5539" s="128" t="s">
        <v>12024</v>
      </c>
      <c r="J5539" s="124"/>
      <c r="K5539" s="124"/>
      <c r="L5539" s="124"/>
      <c r="M5539" s="124"/>
      <c r="N5539" s="197">
        <v>184179.34</v>
      </c>
      <c r="O5539" s="197">
        <v>0</v>
      </c>
      <c r="P5539" s="124" t="s">
        <v>1315</v>
      </c>
    </row>
    <row r="5540" spans="1:16" ht="76.5">
      <c r="A5540" s="266">
        <v>25</v>
      </c>
      <c r="B5540" s="124"/>
      <c r="C5540" s="125" t="s">
        <v>694</v>
      </c>
      <c r="D5540" s="195">
        <v>43215</v>
      </c>
      <c r="E5540" s="124" t="s">
        <v>10241</v>
      </c>
      <c r="F5540" s="124" t="s">
        <v>1316</v>
      </c>
      <c r="G5540" s="124">
        <v>17436830</v>
      </c>
      <c r="H5540" s="124"/>
      <c r="I5540" s="128" t="s">
        <v>12025</v>
      </c>
      <c r="J5540" s="124"/>
      <c r="K5540" s="124"/>
      <c r="L5540" s="124"/>
      <c r="M5540" s="124"/>
      <c r="N5540" s="197">
        <v>169245.73</v>
      </c>
      <c r="O5540" s="197">
        <v>0</v>
      </c>
      <c r="P5540" s="124" t="s">
        <v>1315</v>
      </c>
    </row>
    <row r="5541" spans="1:16" ht="76.5">
      <c r="A5541" s="266">
        <v>25</v>
      </c>
      <c r="B5541" s="124"/>
      <c r="C5541" s="125" t="s">
        <v>694</v>
      </c>
      <c r="D5541" s="195">
        <v>43215</v>
      </c>
      <c r="E5541" s="124" t="s">
        <v>10242</v>
      </c>
      <c r="F5541" s="124" t="s">
        <v>1316</v>
      </c>
      <c r="G5541" s="124">
        <v>17436810</v>
      </c>
      <c r="H5541" s="124"/>
      <c r="I5541" s="128" t="s">
        <v>12026</v>
      </c>
      <c r="J5541" s="124"/>
      <c r="K5541" s="124"/>
      <c r="L5541" s="124"/>
      <c r="M5541" s="124"/>
      <c r="N5541" s="197">
        <v>1112858.8899999999</v>
      </c>
      <c r="O5541" s="197">
        <v>0</v>
      </c>
      <c r="P5541" s="124" t="s">
        <v>1315</v>
      </c>
    </row>
    <row r="5542" spans="1:16" ht="76.5">
      <c r="A5542" s="266">
        <v>25</v>
      </c>
      <c r="B5542" s="124"/>
      <c r="C5542" s="125" t="s">
        <v>694</v>
      </c>
      <c r="D5542" s="195">
        <v>43215</v>
      </c>
      <c r="E5542" s="124" t="s">
        <v>10243</v>
      </c>
      <c r="F5542" s="124" t="s">
        <v>1316</v>
      </c>
      <c r="G5542" s="124">
        <v>17436725</v>
      </c>
      <c r="H5542" s="124"/>
      <c r="I5542" s="128" t="s">
        <v>11394</v>
      </c>
      <c r="J5542" s="124"/>
      <c r="K5542" s="124"/>
      <c r="L5542" s="124"/>
      <c r="M5542" s="124"/>
      <c r="N5542" s="197">
        <v>3037612.54</v>
      </c>
      <c r="O5542" s="197">
        <v>0</v>
      </c>
      <c r="P5542" s="124" t="s">
        <v>1315</v>
      </c>
    </row>
    <row r="5543" spans="1:16" ht="38.25">
      <c r="A5543" s="266">
        <v>117</v>
      </c>
      <c r="B5543" s="124"/>
      <c r="C5543" s="125" t="s">
        <v>722</v>
      </c>
      <c r="D5543" s="195">
        <v>43215</v>
      </c>
      <c r="E5543" s="124" t="s">
        <v>10244</v>
      </c>
      <c r="F5543" s="124" t="s">
        <v>11</v>
      </c>
      <c r="G5543" s="124">
        <v>919762</v>
      </c>
      <c r="H5543" s="124"/>
      <c r="I5543" s="128" t="s">
        <v>12027</v>
      </c>
      <c r="J5543" s="124"/>
      <c r="K5543" s="124"/>
      <c r="L5543" s="124"/>
      <c r="M5543" s="124"/>
      <c r="N5543" s="197">
        <v>50</v>
      </c>
      <c r="O5543" s="197">
        <v>0</v>
      </c>
      <c r="P5543" s="124" t="s">
        <v>1315</v>
      </c>
    </row>
    <row r="5544" spans="1:16" ht="51">
      <c r="A5544" s="266">
        <v>117</v>
      </c>
      <c r="B5544" s="124"/>
      <c r="C5544" s="125" t="s">
        <v>722</v>
      </c>
      <c r="D5544" s="195">
        <v>43215</v>
      </c>
      <c r="E5544" s="124" t="s">
        <v>10245</v>
      </c>
      <c r="F5544" s="124" t="s">
        <v>11</v>
      </c>
      <c r="G5544" s="124">
        <v>919765</v>
      </c>
      <c r="H5544" s="124"/>
      <c r="I5544" s="128" t="s">
        <v>12028</v>
      </c>
      <c r="J5544" s="124"/>
      <c r="K5544" s="124"/>
      <c r="L5544" s="124"/>
      <c r="M5544" s="124"/>
      <c r="N5544" s="197">
        <v>50</v>
      </c>
      <c r="O5544" s="197">
        <v>0</v>
      </c>
      <c r="P5544" s="124" t="s">
        <v>1315</v>
      </c>
    </row>
    <row r="5545" spans="1:16" ht="51">
      <c r="A5545" s="266">
        <v>117</v>
      </c>
      <c r="B5545" s="124"/>
      <c r="C5545" s="125" t="s">
        <v>722</v>
      </c>
      <c r="D5545" s="195">
        <v>43215</v>
      </c>
      <c r="E5545" s="124" t="s">
        <v>10246</v>
      </c>
      <c r="F5545" s="124" t="s">
        <v>11</v>
      </c>
      <c r="G5545" s="124">
        <v>919826</v>
      </c>
      <c r="H5545" s="124"/>
      <c r="I5545" s="128" t="s">
        <v>12029</v>
      </c>
      <c r="J5545" s="124"/>
      <c r="K5545" s="124"/>
      <c r="L5545" s="124"/>
      <c r="M5545" s="124"/>
      <c r="N5545" s="197">
        <v>50</v>
      </c>
      <c r="O5545" s="197">
        <v>0</v>
      </c>
      <c r="P5545" s="124" t="s">
        <v>1315</v>
      </c>
    </row>
    <row r="5546" spans="1:16" ht="89.25">
      <c r="A5546" s="266">
        <v>222</v>
      </c>
      <c r="B5546" s="124"/>
      <c r="C5546" s="125" t="s">
        <v>764</v>
      </c>
      <c r="D5546" s="195">
        <v>43215</v>
      </c>
      <c r="E5546" s="124" t="s">
        <v>10247</v>
      </c>
      <c r="F5546" s="124" t="s">
        <v>11</v>
      </c>
      <c r="G5546" s="124">
        <v>919829</v>
      </c>
      <c r="H5546" s="124"/>
      <c r="I5546" s="128" t="s">
        <v>12030</v>
      </c>
      <c r="J5546" s="124"/>
      <c r="K5546" s="124"/>
      <c r="L5546" s="124"/>
      <c r="M5546" s="124"/>
      <c r="N5546" s="197">
        <v>50</v>
      </c>
      <c r="O5546" s="197">
        <v>0</v>
      </c>
      <c r="P5546" s="124" t="s">
        <v>1315</v>
      </c>
    </row>
    <row r="5547" spans="1:16" ht="51">
      <c r="A5547" s="266">
        <v>513</v>
      </c>
      <c r="B5547" s="124"/>
      <c r="C5547" s="125" t="s">
        <v>201</v>
      </c>
      <c r="D5547" s="195">
        <v>43215</v>
      </c>
      <c r="E5547" s="124" t="s">
        <v>10248</v>
      </c>
      <c r="F5547" s="124" t="s">
        <v>15</v>
      </c>
      <c r="G5547" s="124">
        <v>720950</v>
      </c>
      <c r="H5547" s="124"/>
      <c r="I5547" s="128" t="s">
        <v>12031</v>
      </c>
      <c r="J5547" s="124"/>
      <c r="K5547" s="124"/>
      <c r="L5547" s="124"/>
      <c r="M5547" s="124"/>
      <c r="N5547" s="197">
        <v>50</v>
      </c>
      <c r="O5547" s="197">
        <v>0</v>
      </c>
      <c r="P5547" s="124" t="s">
        <v>1315</v>
      </c>
    </row>
    <row r="5548" spans="1:16" ht="51">
      <c r="A5548" s="266">
        <v>513</v>
      </c>
      <c r="B5548" s="124"/>
      <c r="C5548" s="125" t="s">
        <v>201</v>
      </c>
      <c r="D5548" s="195">
        <v>43215</v>
      </c>
      <c r="E5548" s="124" t="s">
        <v>10249</v>
      </c>
      <c r="F5548" s="124" t="s">
        <v>15</v>
      </c>
      <c r="G5548" s="124">
        <v>720958</v>
      </c>
      <c r="H5548" s="124"/>
      <c r="I5548" s="128" t="s">
        <v>11374</v>
      </c>
      <c r="J5548" s="124"/>
      <c r="K5548" s="124"/>
      <c r="L5548" s="124"/>
      <c r="M5548" s="124"/>
      <c r="N5548" s="197">
        <v>50</v>
      </c>
      <c r="O5548" s="197">
        <v>0</v>
      </c>
      <c r="P5548" s="124" t="s">
        <v>1315</v>
      </c>
    </row>
    <row r="5549" spans="1:16" ht="63.75">
      <c r="A5549" s="266">
        <v>513</v>
      </c>
      <c r="B5549" s="124"/>
      <c r="C5549" s="125" t="s">
        <v>201</v>
      </c>
      <c r="D5549" s="195">
        <v>43215</v>
      </c>
      <c r="E5549" s="124" t="s">
        <v>10250</v>
      </c>
      <c r="F5549" s="124" t="s">
        <v>15</v>
      </c>
      <c r="G5549" s="124">
        <v>720962</v>
      </c>
      <c r="H5549" s="124"/>
      <c r="I5549" s="128" t="s">
        <v>12032</v>
      </c>
      <c r="J5549" s="124"/>
      <c r="K5549" s="124"/>
      <c r="L5549" s="124"/>
      <c r="M5549" s="124"/>
      <c r="N5549" s="197">
        <v>50</v>
      </c>
      <c r="O5549" s="197">
        <v>0</v>
      </c>
      <c r="P5549" s="124" t="s">
        <v>1315</v>
      </c>
    </row>
    <row r="5550" spans="1:16" ht="89.25">
      <c r="A5550" s="266">
        <v>340</v>
      </c>
      <c r="B5550" s="124"/>
      <c r="C5550" s="125" t="s">
        <v>814</v>
      </c>
      <c r="D5550" s="195">
        <v>43215</v>
      </c>
      <c r="E5550" s="124" t="s">
        <v>10251</v>
      </c>
      <c r="F5550" s="124" t="s">
        <v>15</v>
      </c>
      <c r="G5550" s="124">
        <v>4838</v>
      </c>
      <c r="H5550" s="124"/>
      <c r="I5550" s="128" t="s">
        <v>12033</v>
      </c>
      <c r="J5550" s="124"/>
      <c r="K5550" s="124"/>
      <c r="L5550" s="124"/>
      <c r="M5550" s="124"/>
      <c r="N5550" s="197">
        <v>276.72000000000003</v>
      </c>
      <c r="O5550" s="197">
        <v>0</v>
      </c>
      <c r="P5550" s="124" t="s">
        <v>1315</v>
      </c>
    </row>
    <row r="5551" spans="1:16" ht="89.25">
      <c r="A5551" s="266">
        <v>10</v>
      </c>
      <c r="B5551" s="124"/>
      <c r="C5551" s="125" t="s">
        <v>690</v>
      </c>
      <c r="D5551" s="195">
        <v>43215</v>
      </c>
      <c r="E5551" s="124" t="s">
        <v>10252</v>
      </c>
      <c r="F5551" s="124" t="s">
        <v>15</v>
      </c>
      <c r="G5551" s="124">
        <v>4841</v>
      </c>
      <c r="H5551" s="124"/>
      <c r="I5551" s="128" t="s">
        <v>12034</v>
      </c>
      <c r="J5551" s="124"/>
      <c r="K5551" s="124"/>
      <c r="L5551" s="124"/>
      <c r="M5551" s="124"/>
      <c r="N5551" s="197">
        <v>307.25</v>
      </c>
      <c r="O5551" s="197">
        <v>0</v>
      </c>
      <c r="P5551" s="124" t="s">
        <v>1315</v>
      </c>
    </row>
    <row r="5552" spans="1:16" ht="89.25">
      <c r="A5552" s="266">
        <v>340</v>
      </c>
      <c r="B5552" s="124"/>
      <c r="C5552" s="125" t="s">
        <v>814</v>
      </c>
      <c r="D5552" s="195">
        <v>43215</v>
      </c>
      <c r="E5552" s="124" t="s">
        <v>10253</v>
      </c>
      <c r="F5552" s="124" t="s">
        <v>15</v>
      </c>
      <c r="G5552" s="124">
        <v>4839</v>
      </c>
      <c r="H5552" s="124"/>
      <c r="I5552" s="128" t="s">
        <v>12035</v>
      </c>
      <c r="J5552" s="124"/>
      <c r="K5552" s="124"/>
      <c r="L5552" s="124"/>
      <c r="M5552" s="124"/>
      <c r="N5552" s="197">
        <v>276.17</v>
      </c>
      <c r="O5552" s="197">
        <v>0</v>
      </c>
      <c r="P5552" s="124" t="s">
        <v>1315</v>
      </c>
    </row>
    <row r="5553" spans="1:16" ht="89.25">
      <c r="A5553" s="266">
        <v>35</v>
      </c>
      <c r="B5553" s="124"/>
      <c r="C5553" s="125" t="s">
        <v>696</v>
      </c>
      <c r="D5553" s="195">
        <v>43215</v>
      </c>
      <c r="E5553" s="124" t="s">
        <v>10254</v>
      </c>
      <c r="F5553" s="124" t="s">
        <v>15</v>
      </c>
      <c r="G5553" s="124">
        <v>4840</v>
      </c>
      <c r="H5553" s="124"/>
      <c r="I5553" s="128" t="s">
        <v>12036</v>
      </c>
      <c r="J5553" s="124"/>
      <c r="K5553" s="124"/>
      <c r="L5553" s="124"/>
      <c r="M5553" s="124"/>
      <c r="N5553" s="197">
        <v>295.11</v>
      </c>
      <c r="O5553" s="197">
        <v>0</v>
      </c>
      <c r="P5553" s="124" t="s">
        <v>1315</v>
      </c>
    </row>
    <row r="5554" spans="1:16" ht="102">
      <c r="A5554" s="266">
        <v>46</v>
      </c>
      <c r="B5554" s="124"/>
      <c r="C5554" s="125" t="s">
        <v>698</v>
      </c>
      <c r="D5554" s="195">
        <v>43215</v>
      </c>
      <c r="E5554" s="124" t="s">
        <v>10255</v>
      </c>
      <c r="F5554" s="124" t="s">
        <v>15</v>
      </c>
      <c r="G5554" s="124">
        <v>4843</v>
      </c>
      <c r="H5554" s="124"/>
      <c r="I5554" s="128" t="s">
        <v>12037</v>
      </c>
      <c r="J5554" s="124"/>
      <c r="K5554" s="124"/>
      <c r="L5554" s="124"/>
      <c r="M5554" s="124"/>
      <c r="N5554" s="197">
        <v>319.25</v>
      </c>
      <c r="O5554" s="197">
        <v>0</v>
      </c>
      <c r="P5554" s="124" t="s">
        <v>1315</v>
      </c>
    </row>
    <row r="5555" spans="1:16" ht="102">
      <c r="A5555" s="266">
        <v>46</v>
      </c>
      <c r="B5555" s="124"/>
      <c r="C5555" s="125" t="s">
        <v>698</v>
      </c>
      <c r="D5555" s="195">
        <v>43215</v>
      </c>
      <c r="E5555" s="124" t="s">
        <v>10256</v>
      </c>
      <c r="F5555" s="124" t="s">
        <v>15</v>
      </c>
      <c r="G5555" s="124">
        <v>4842</v>
      </c>
      <c r="H5555" s="124"/>
      <c r="I5555" s="128" t="s">
        <v>12038</v>
      </c>
      <c r="J5555" s="124"/>
      <c r="K5555" s="124"/>
      <c r="L5555" s="124"/>
      <c r="M5555" s="124"/>
      <c r="N5555" s="197">
        <v>338.46</v>
      </c>
      <c r="O5555" s="197">
        <v>0</v>
      </c>
      <c r="P5555" s="124" t="s">
        <v>1315</v>
      </c>
    </row>
    <row r="5556" spans="1:16" ht="63.75">
      <c r="A5556" s="266">
        <v>513</v>
      </c>
      <c r="B5556" s="124"/>
      <c r="C5556" s="125" t="s">
        <v>201</v>
      </c>
      <c r="D5556" s="195">
        <v>43215</v>
      </c>
      <c r="E5556" s="124" t="s">
        <v>10257</v>
      </c>
      <c r="F5556" s="124" t="s">
        <v>15</v>
      </c>
      <c r="G5556" s="124">
        <v>721275</v>
      </c>
      <c r="H5556" s="124"/>
      <c r="I5556" s="128" t="s">
        <v>11709</v>
      </c>
      <c r="J5556" s="124"/>
      <c r="K5556" s="124"/>
      <c r="L5556" s="124"/>
      <c r="M5556" s="124"/>
      <c r="N5556" s="197">
        <v>50</v>
      </c>
      <c r="O5556" s="197">
        <v>0</v>
      </c>
      <c r="P5556" s="124" t="s">
        <v>1315</v>
      </c>
    </row>
    <row r="5557" spans="1:16" ht="76.5">
      <c r="A5557" s="266">
        <v>25</v>
      </c>
      <c r="B5557" s="124"/>
      <c r="C5557" s="125" t="s">
        <v>694</v>
      </c>
      <c r="D5557" s="195">
        <v>43215</v>
      </c>
      <c r="E5557" s="124" t="s">
        <v>10258</v>
      </c>
      <c r="F5557" s="124" t="s">
        <v>1316</v>
      </c>
      <c r="G5557" s="124">
        <v>17422955</v>
      </c>
      <c r="H5557" s="124"/>
      <c r="I5557" s="128" t="s">
        <v>12039</v>
      </c>
      <c r="J5557" s="124"/>
      <c r="K5557" s="124"/>
      <c r="L5557" s="124"/>
      <c r="M5557" s="124"/>
      <c r="N5557" s="197">
        <v>712456.59</v>
      </c>
      <c r="O5557" s="197">
        <v>0</v>
      </c>
      <c r="P5557" s="124" t="s">
        <v>1315</v>
      </c>
    </row>
    <row r="5558" spans="1:16" ht="76.5">
      <c r="A5558" s="266">
        <v>25</v>
      </c>
      <c r="B5558" s="124"/>
      <c r="C5558" s="125" t="s">
        <v>694</v>
      </c>
      <c r="D5558" s="195">
        <v>43215</v>
      </c>
      <c r="E5558" s="124" t="s">
        <v>10259</v>
      </c>
      <c r="F5558" s="124" t="s">
        <v>1316</v>
      </c>
      <c r="G5558" s="124">
        <v>17422954</v>
      </c>
      <c r="H5558" s="124"/>
      <c r="I5558" s="128" t="s">
        <v>12040</v>
      </c>
      <c r="J5558" s="124"/>
      <c r="K5558" s="124"/>
      <c r="L5558" s="124"/>
      <c r="M5558" s="124"/>
      <c r="N5558" s="197">
        <v>7651.52</v>
      </c>
      <c r="O5558" s="197">
        <v>0</v>
      </c>
      <c r="P5558" s="124" t="s">
        <v>1315</v>
      </c>
    </row>
    <row r="5559" spans="1:16" ht="76.5">
      <c r="A5559" s="266">
        <v>25</v>
      </c>
      <c r="B5559" s="124"/>
      <c r="C5559" s="125" t="s">
        <v>694</v>
      </c>
      <c r="D5559" s="195">
        <v>43215</v>
      </c>
      <c r="E5559" s="124" t="s">
        <v>10260</v>
      </c>
      <c r="F5559" s="124" t="s">
        <v>1316</v>
      </c>
      <c r="G5559" s="124">
        <v>17422953</v>
      </c>
      <c r="H5559" s="124"/>
      <c r="I5559" s="128" t="s">
        <v>12041</v>
      </c>
      <c r="J5559" s="124"/>
      <c r="K5559" s="124"/>
      <c r="L5559" s="124"/>
      <c r="M5559" s="124"/>
      <c r="N5559" s="197">
        <v>147326.6</v>
      </c>
      <c r="O5559" s="197">
        <v>0</v>
      </c>
      <c r="P5559" s="124" t="s">
        <v>1315</v>
      </c>
    </row>
    <row r="5560" spans="1:16" ht="76.5">
      <c r="A5560" s="266">
        <v>25</v>
      </c>
      <c r="B5560" s="124"/>
      <c r="C5560" s="125" t="s">
        <v>694</v>
      </c>
      <c r="D5560" s="195">
        <v>43215</v>
      </c>
      <c r="E5560" s="124" t="s">
        <v>10261</v>
      </c>
      <c r="F5560" s="124" t="s">
        <v>1316</v>
      </c>
      <c r="G5560" s="124">
        <v>17422952</v>
      </c>
      <c r="H5560" s="124"/>
      <c r="I5560" s="128" t="s">
        <v>12042</v>
      </c>
      <c r="J5560" s="124"/>
      <c r="K5560" s="124"/>
      <c r="L5560" s="124"/>
      <c r="M5560" s="124"/>
      <c r="N5560" s="197">
        <v>139809.31</v>
      </c>
      <c r="O5560" s="197">
        <v>0</v>
      </c>
      <c r="P5560" s="124" t="s">
        <v>1315</v>
      </c>
    </row>
    <row r="5561" spans="1:16" ht="76.5">
      <c r="A5561" s="266">
        <v>25</v>
      </c>
      <c r="B5561" s="124"/>
      <c r="C5561" s="125" t="s">
        <v>694</v>
      </c>
      <c r="D5561" s="195">
        <v>43215</v>
      </c>
      <c r="E5561" s="124" t="s">
        <v>10262</v>
      </c>
      <c r="F5561" s="124" t="s">
        <v>1316</v>
      </c>
      <c r="G5561" s="124">
        <v>17422936</v>
      </c>
      <c r="H5561" s="124"/>
      <c r="I5561" s="128" t="s">
        <v>5311</v>
      </c>
      <c r="J5561" s="124"/>
      <c r="K5561" s="124"/>
      <c r="L5561" s="124"/>
      <c r="M5561" s="124"/>
      <c r="N5561" s="197">
        <v>93329.17</v>
      </c>
      <c r="O5561" s="197">
        <v>0</v>
      </c>
      <c r="P5561" s="124" t="s">
        <v>1315</v>
      </c>
    </row>
    <row r="5562" spans="1:16" ht="76.5">
      <c r="A5562" s="266">
        <v>25</v>
      </c>
      <c r="B5562" s="124"/>
      <c r="C5562" s="125" t="s">
        <v>694</v>
      </c>
      <c r="D5562" s="195">
        <v>43215</v>
      </c>
      <c r="E5562" s="124" t="s">
        <v>10263</v>
      </c>
      <c r="F5562" s="124" t="s">
        <v>1316</v>
      </c>
      <c r="G5562" s="124">
        <v>17422935</v>
      </c>
      <c r="H5562" s="124"/>
      <c r="I5562" s="128" t="s">
        <v>12043</v>
      </c>
      <c r="J5562" s="124"/>
      <c r="K5562" s="124"/>
      <c r="L5562" s="124"/>
      <c r="M5562" s="124"/>
      <c r="N5562" s="197">
        <v>108326.92</v>
      </c>
      <c r="O5562" s="197">
        <v>0</v>
      </c>
      <c r="P5562" s="124" t="s">
        <v>1315</v>
      </c>
    </row>
    <row r="5563" spans="1:16" ht="76.5">
      <c r="A5563" s="266">
        <v>25</v>
      </c>
      <c r="B5563" s="124"/>
      <c r="C5563" s="125" t="s">
        <v>694</v>
      </c>
      <c r="D5563" s="195">
        <v>43215</v>
      </c>
      <c r="E5563" s="124" t="s">
        <v>10264</v>
      </c>
      <c r="F5563" s="124" t="s">
        <v>1316</v>
      </c>
      <c r="G5563" s="124">
        <v>17422934</v>
      </c>
      <c r="H5563" s="124"/>
      <c r="I5563" s="128" t="s">
        <v>12044</v>
      </c>
      <c r="J5563" s="124"/>
      <c r="K5563" s="124"/>
      <c r="L5563" s="124"/>
      <c r="M5563" s="124"/>
      <c r="N5563" s="197">
        <v>617244.54</v>
      </c>
      <c r="O5563" s="197">
        <v>0</v>
      </c>
      <c r="P5563" s="124" t="s">
        <v>1315</v>
      </c>
    </row>
    <row r="5564" spans="1:16" ht="76.5">
      <c r="A5564" s="266">
        <v>25</v>
      </c>
      <c r="B5564" s="124"/>
      <c r="C5564" s="125" t="s">
        <v>694</v>
      </c>
      <c r="D5564" s="195">
        <v>43215</v>
      </c>
      <c r="E5564" s="124" t="s">
        <v>10265</v>
      </c>
      <c r="F5564" s="124" t="s">
        <v>1316</v>
      </c>
      <c r="G5564" s="124">
        <v>17422960</v>
      </c>
      <c r="H5564" s="124"/>
      <c r="I5564" s="128" t="s">
        <v>12045</v>
      </c>
      <c r="J5564" s="124"/>
      <c r="K5564" s="124"/>
      <c r="L5564" s="124"/>
      <c r="M5564" s="124"/>
      <c r="N5564" s="197">
        <v>519820.09</v>
      </c>
      <c r="O5564" s="197">
        <v>0</v>
      </c>
      <c r="P5564" s="124" t="s">
        <v>1315</v>
      </c>
    </row>
    <row r="5565" spans="1:16" ht="76.5">
      <c r="A5565" s="266">
        <v>25</v>
      </c>
      <c r="B5565" s="124"/>
      <c r="C5565" s="125" t="s">
        <v>694</v>
      </c>
      <c r="D5565" s="195">
        <v>43215</v>
      </c>
      <c r="E5565" s="124" t="s">
        <v>10266</v>
      </c>
      <c r="F5565" s="124" t="s">
        <v>1316</v>
      </c>
      <c r="G5565" s="124">
        <v>17422959</v>
      </c>
      <c r="H5565" s="124"/>
      <c r="I5565" s="128" t="s">
        <v>12046</v>
      </c>
      <c r="J5565" s="124"/>
      <c r="K5565" s="124"/>
      <c r="L5565" s="124"/>
      <c r="M5565" s="124"/>
      <c r="N5565" s="197">
        <v>162061.39000000001</v>
      </c>
      <c r="O5565" s="197">
        <v>0</v>
      </c>
      <c r="P5565" s="124" t="s">
        <v>1315</v>
      </c>
    </row>
    <row r="5566" spans="1:16" ht="76.5">
      <c r="A5566" s="266">
        <v>25</v>
      </c>
      <c r="B5566" s="124"/>
      <c r="C5566" s="125" t="s">
        <v>694</v>
      </c>
      <c r="D5566" s="195">
        <v>43215</v>
      </c>
      <c r="E5566" s="124" t="s">
        <v>10267</v>
      </c>
      <c r="F5566" s="124" t="s">
        <v>1316</v>
      </c>
      <c r="G5566" s="124">
        <v>17422931</v>
      </c>
      <c r="H5566" s="124"/>
      <c r="I5566" s="128" t="s">
        <v>12047</v>
      </c>
      <c r="J5566" s="124"/>
      <c r="K5566" s="124"/>
      <c r="L5566" s="124"/>
      <c r="M5566" s="124"/>
      <c r="N5566" s="197">
        <v>831153.59</v>
      </c>
      <c r="O5566" s="197">
        <v>0</v>
      </c>
      <c r="P5566" s="124" t="s">
        <v>1315</v>
      </c>
    </row>
    <row r="5567" spans="1:16" ht="76.5">
      <c r="A5567" s="266">
        <v>25</v>
      </c>
      <c r="B5567" s="124"/>
      <c r="C5567" s="125" t="s">
        <v>694</v>
      </c>
      <c r="D5567" s="195">
        <v>43215</v>
      </c>
      <c r="E5567" s="124" t="s">
        <v>10268</v>
      </c>
      <c r="F5567" s="124" t="s">
        <v>1316</v>
      </c>
      <c r="G5567" s="124">
        <v>17419394</v>
      </c>
      <c r="H5567" s="124"/>
      <c r="I5567" s="128" t="s">
        <v>12048</v>
      </c>
      <c r="J5567" s="124"/>
      <c r="K5567" s="124"/>
      <c r="L5567" s="124"/>
      <c r="M5567" s="124"/>
      <c r="N5567" s="197">
        <v>334547.58</v>
      </c>
      <c r="O5567" s="197">
        <v>0</v>
      </c>
      <c r="P5567" s="124" t="s">
        <v>1315</v>
      </c>
    </row>
    <row r="5568" spans="1:16" ht="76.5">
      <c r="A5568" s="266">
        <v>25</v>
      </c>
      <c r="B5568" s="124"/>
      <c r="C5568" s="125" t="s">
        <v>694</v>
      </c>
      <c r="D5568" s="195">
        <v>43215</v>
      </c>
      <c r="E5568" s="124" t="s">
        <v>10269</v>
      </c>
      <c r="F5568" s="124" t="s">
        <v>1316</v>
      </c>
      <c r="G5568" s="124">
        <v>17419389</v>
      </c>
      <c r="H5568" s="124"/>
      <c r="I5568" s="128" t="s">
        <v>12049</v>
      </c>
      <c r="J5568" s="124"/>
      <c r="K5568" s="124"/>
      <c r="L5568" s="124"/>
      <c r="M5568" s="124"/>
      <c r="N5568" s="197">
        <v>348100.78</v>
      </c>
      <c r="O5568" s="197">
        <v>0</v>
      </c>
      <c r="P5568" s="124" t="s">
        <v>1315</v>
      </c>
    </row>
    <row r="5569" spans="1:16" ht="76.5">
      <c r="A5569" s="266">
        <v>25</v>
      </c>
      <c r="B5569" s="124"/>
      <c r="C5569" s="125" t="s">
        <v>694</v>
      </c>
      <c r="D5569" s="195">
        <v>43215</v>
      </c>
      <c r="E5569" s="124" t="s">
        <v>10270</v>
      </c>
      <c r="F5569" s="124" t="s">
        <v>1316</v>
      </c>
      <c r="G5569" s="124">
        <v>17419383</v>
      </c>
      <c r="H5569" s="124"/>
      <c r="I5569" s="128" t="s">
        <v>12050</v>
      </c>
      <c r="J5569" s="124"/>
      <c r="K5569" s="124"/>
      <c r="L5569" s="124"/>
      <c r="M5569" s="124"/>
      <c r="N5569" s="197">
        <v>166434.19</v>
      </c>
      <c r="O5569" s="197">
        <v>0</v>
      </c>
      <c r="P5569" s="124" t="s">
        <v>1315</v>
      </c>
    </row>
    <row r="5570" spans="1:16" ht="76.5">
      <c r="A5570" s="266">
        <v>25</v>
      </c>
      <c r="B5570" s="124"/>
      <c r="C5570" s="125" t="s">
        <v>694</v>
      </c>
      <c r="D5570" s="195">
        <v>43215</v>
      </c>
      <c r="E5570" s="124" t="s">
        <v>10271</v>
      </c>
      <c r="F5570" s="124" t="s">
        <v>1316</v>
      </c>
      <c r="G5570" s="124">
        <v>17419381</v>
      </c>
      <c r="H5570" s="124"/>
      <c r="I5570" s="128" t="s">
        <v>12051</v>
      </c>
      <c r="J5570" s="124"/>
      <c r="K5570" s="124"/>
      <c r="L5570" s="124"/>
      <c r="M5570" s="124"/>
      <c r="N5570" s="197">
        <v>1116824.98</v>
      </c>
      <c r="O5570" s="197">
        <v>0</v>
      </c>
      <c r="P5570" s="124" t="s">
        <v>1315</v>
      </c>
    </row>
    <row r="5571" spans="1:16" ht="76.5">
      <c r="A5571" s="266">
        <v>25</v>
      </c>
      <c r="B5571" s="124"/>
      <c r="C5571" s="125" t="s">
        <v>694</v>
      </c>
      <c r="D5571" s="195">
        <v>43215</v>
      </c>
      <c r="E5571" s="124" t="s">
        <v>10272</v>
      </c>
      <c r="F5571" s="124" t="s">
        <v>1316</v>
      </c>
      <c r="G5571" s="124">
        <v>17419379</v>
      </c>
      <c r="H5571" s="124"/>
      <c r="I5571" s="128" t="s">
        <v>12052</v>
      </c>
      <c r="J5571" s="124"/>
      <c r="K5571" s="124"/>
      <c r="L5571" s="124"/>
      <c r="M5571" s="124"/>
      <c r="N5571" s="197">
        <v>428524.27</v>
      </c>
      <c r="O5571" s="197">
        <v>0</v>
      </c>
      <c r="P5571" s="124" t="s">
        <v>1315</v>
      </c>
    </row>
    <row r="5572" spans="1:16" ht="76.5">
      <c r="A5572" s="266">
        <v>25</v>
      </c>
      <c r="B5572" s="124"/>
      <c r="C5572" s="125" t="s">
        <v>694</v>
      </c>
      <c r="D5572" s="195">
        <v>43215</v>
      </c>
      <c r="E5572" s="124" t="s">
        <v>10273</v>
      </c>
      <c r="F5572" s="124" t="s">
        <v>1316</v>
      </c>
      <c r="G5572" s="124">
        <v>17419366</v>
      </c>
      <c r="H5572" s="124"/>
      <c r="I5572" s="128" t="s">
        <v>12053</v>
      </c>
      <c r="J5572" s="124"/>
      <c r="K5572" s="124"/>
      <c r="L5572" s="124"/>
      <c r="M5572" s="124"/>
      <c r="N5572" s="197">
        <v>633435.43999999994</v>
      </c>
      <c r="O5572" s="197">
        <v>0</v>
      </c>
      <c r="P5572" s="124" t="s">
        <v>1315</v>
      </c>
    </row>
    <row r="5573" spans="1:16" ht="76.5">
      <c r="A5573" s="266">
        <v>25</v>
      </c>
      <c r="B5573" s="124"/>
      <c r="C5573" s="125" t="s">
        <v>694</v>
      </c>
      <c r="D5573" s="195">
        <v>43215</v>
      </c>
      <c r="E5573" s="124" t="s">
        <v>10274</v>
      </c>
      <c r="F5573" s="124" t="s">
        <v>1316</v>
      </c>
      <c r="G5573" s="124">
        <v>17419382</v>
      </c>
      <c r="H5573" s="124"/>
      <c r="I5573" s="128" t="s">
        <v>12054</v>
      </c>
      <c r="J5573" s="124"/>
      <c r="K5573" s="124"/>
      <c r="L5573" s="124"/>
      <c r="M5573" s="124"/>
      <c r="N5573" s="197">
        <v>1290192.46</v>
      </c>
      <c r="O5573" s="197">
        <v>0</v>
      </c>
      <c r="P5573" s="124" t="s">
        <v>1315</v>
      </c>
    </row>
    <row r="5574" spans="1:16" ht="76.5">
      <c r="A5574" s="266">
        <v>25</v>
      </c>
      <c r="B5574" s="124"/>
      <c r="C5574" s="125" t="s">
        <v>694</v>
      </c>
      <c r="D5574" s="195">
        <v>43215</v>
      </c>
      <c r="E5574" s="124" t="s">
        <v>10275</v>
      </c>
      <c r="F5574" s="124" t="s">
        <v>1316</v>
      </c>
      <c r="G5574" s="124">
        <v>17419384</v>
      </c>
      <c r="H5574" s="124"/>
      <c r="I5574" s="128" t="s">
        <v>12055</v>
      </c>
      <c r="J5574" s="124"/>
      <c r="K5574" s="124"/>
      <c r="L5574" s="124"/>
      <c r="M5574" s="124"/>
      <c r="N5574" s="197">
        <v>376773.71</v>
      </c>
      <c r="O5574" s="197">
        <v>0</v>
      </c>
      <c r="P5574" s="124" t="s">
        <v>1315</v>
      </c>
    </row>
    <row r="5575" spans="1:16" ht="76.5">
      <c r="A5575" s="266">
        <v>25</v>
      </c>
      <c r="B5575" s="124"/>
      <c r="C5575" s="125" t="s">
        <v>694</v>
      </c>
      <c r="D5575" s="195">
        <v>43215</v>
      </c>
      <c r="E5575" s="124" t="s">
        <v>10276</v>
      </c>
      <c r="F5575" s="124" t="s">
        <v>1316</v>
      </c>
      <c r="G5575" s="124">
        <v>17419134</v>
      </c>
      <c r="H5575" s="124"/>
      <c r="I5575" s="128" t="s">
        <v>12056</v>
      </c>
      <c r="J5575" s="124"/>
      <c r="K5575" s="124"/>
      <c r="L5575" s="124"/>
      <c r="M5575" s="124"/>
      <c r="N5575" s="197">
        <v>256343.62</v>
      </c>
      <c r="O5575" s="197">
        <v>0</v>
      </c>
      <c r="P5575" s="124" t="s">
        <v>1315</v>
      </c>
    </row>
    <row r="5576" spans="1:16" ht="76.5">
      <c r="A5576" s="266">
        <v>25</v>
      </c>
      <c r="B5576" s="124"/>
      <c r="C5576" s="125" t="s">
        <v>694</v>
      </c>
      <c r="D5576" s="195">
        <v>43215</v>
      </c>
      <c r="E5576" s="124" t="s">
        <v>10277</v>
      </c>
      <c r="F5576" s="124" t="s">
        <v>1316</v>
      </c>
      <c r="G5576" s="124">
        <v>17422932</v>
      </c>
      <c r="H5576" s="124"/>
      <c r="I5576" s="128" t="s">
        <v>12057</v>
      </c>
      <c r="J5576" s="124"/>
      <c r="K5576" s="124"/>
      <c r="L5576" s="124"/>
      <c r="M5576" s="124"/>
      <c r="N5576" s="197">
        <v>405370.39</v>
      </c>
      <c r="O5576" s="197">
        <v>0</v>
      </c>
      <c r="P5576" s="124" t="s">
        <v>1315</v>
      </c>
    </row>
    <row r="5577" spans="1:16" ht="76.5">
      <c r="A5577" s="266">
        <v>41</v>
      </c>
      <c r="B5577" s="124"/>
      <c r="C5577" s="125" t="s">
        <v>697</v>
      </c>
      <c r="D5577" s="195">
        <v>43215</v>
      </c>
      <c r="E5577" s="124" t="s">
        <v>10278</v>
      </c>
      <c r="F5577" s="124" t="s">
        <v>1316</v>
      </c>
      <c r="G5577" s="124">
        <v>17387058</v>
      </c>
      <c r="H5577" s="124"/>
      <c r="I5577" s="128" t="s">
        <v>12058</v>
      </c>
      <c r="J5577" s="124"/>
      <c r="K5577" s="124"/>
      <c r="L5577" s="124"/>
      <c r="M5577" s="124"/>
      <c r="N5577" s="197">
        <v>7000</v>
      </c>
      <c r="O5577" s="197">
        <v>0</v>
      </c>
      <c r="P5577" s="124" t="s">
        <v>1315</v>
      </c>
    </row>
    <row r="5578" spans="1:16" ht="76.5">
      <c r="A5578" s="266">
        <v>25</v>
      </c>
      <c r="B5578" s="124"/>
      <c r="C5578" s="125" t="s">
        <v>694</v>
      </c>
      <c r="D5578" s="195">
        <v>43215</v>
      </c>
      <c r="E5578" s="124" t="s">
        <v>10279</v>
      </c>
      <c r="F5578" s="124" t="s">
        <v>1316</v>
      </c>
      <c r="G5578" s="124">
        <v>17419450</v>
      </c>
      <c r="H5578" s="124"/>
      <c r="I5578" s="128" t="s">
        <v>12059</v>
      </c>
      <c r="J5578" s="124"/>
      <c r="K5578" s="124"/>
      <c r="L5578" s="124"/>
      <c r="M5578" s="124"/>
      <c r="N5578" s="197">
        <v>691312.4</v>
      </c>
      <c r="O5578" s="197">
        <v>0</v>
      </c>
      <c r="P5578" s="124" t="s">
        <v>1315</v>
      </c>
    </row>
    <row r="5579" spans="1:16" ht="76.5">
      <c r="A5579" s="266">
        <v>25</v>
      </c>
      <c r="B5579" s="124"/>
      <c r="C5579" s="125" t="s">
        <v>694</v>
      </c>
      <c r="D5579" s="195">
        <v>43215</v>
      </c>
      <c r="E5579" s="124" t="s">
        <v>10280</v>
      </c>
      <c r="F5579" s="124" t="s">
        <v>1316</v>
      </c>
      <c r="G5579" s="124">
        <v>17419438</v>
      </c>
      <c r="H5579" s="124"/>
      <c r="I5579" s="128" t="s">
        <v>12060</v>
      </c>
      <c r="J5579" s="124"/>
      <c r="K5579" s="124"/>
      <c r="L5579" s="124"/>
      <c r="M5579" s="124"/>
      <c r="N5579" s="197">
        <v>275452.28000000003</v>
      </c>
      <c r="O5579" s="197">
        <v>0</v>
      </c>
      <c r="P5579" s="124" t="s">
        <v>1315</v>
      </c>
    </row>
    <row r="5580" spans="1:16" ht="76.5">
      <c r="A5580" s="266">
        <v>25</v>
      </c>
      <c r="B5580" s="124"/>
      <c r="C5580" s="125" t="s">
        <v>694</v>
      </c>
      <c r="D5580" s="195">
        <v>43215</v>
      </c>
      <c r="E5580" s="124" t="s">
        <v>10281</v>
      </c>
      <c r="F5580" s="124" t="s">
        <v>1316</v>
      </c>
      <c r="G5580" s="124">
        <v>17419448</v>
      </c>
      <c r="H5580" s="124"/>
      <c r="I5580" s="128" t="s">
        <v>12061</v>
      </c>
      <c r="J5580" s="124"/>
      <c r="K5580" s="124"/>
      <c r="L5580" s="124"/>
      <c r="M5580" s="124"/>
      <c r="N5580" s="197">
        <v>530627.30000000005</v>
      </c>
      <c r="O5580" s="197">
        <v>0</v>
      </c>
      <c r="P5580" s="124" t="s">
        <v>1315</v>
      </c>
    </row>
    <row r="5581" spans="1:16" ht="51">
      <c r="A5581" s="266">
        <v>340</v>
      </c>
      <c r="B5581" s="124"/>
      <c r="C5581" s="125" t="s">
        <v>814</v>
      </c>
      <c r="D5581" s="195">
        <v>43216</v>
      </c>
      <c r="E5581" s="124" t="s">
        <v>10282</v>
      </c>
      <c r="F5581" s="124" t="s">
        <v>6</v>
      </c>
      <c r="G5581" s="124">
        <v>721810</v>
      </c>
      <c r="H5581" s="124"/>
      <c r="I5581" s="128" t="s">
        <v>12062</v>
      </c>
      <c r="J5581" s="124"/>
      <c r="K5581" s="124"/>
      <c r="L5581" s="124"/>
      <c r="M5581" s="124"/>
      <c r="N5581" s="197">
        <v>0</v>
      </c>
      <c r="O5581" s="197">
        <v>12389.16</v>
      </c>
      <c r="P5581" s="124" t="s">
        <v>1315</v>
      </c>
    </row>
    <row r="5582" spans="1:16" ht="51">
      <c r="A5582" s="266">
        <v>340</v>
      </c>
      <c r="B5582" s="124"/>
      <c r="C5582" s="125" t="s">
        <v>814</v>
      </c>
      <c r="D5582" s="195">
        <v>43216</v>
      </c>
      <c r="E5582" s="124" t="s">
        <v>10283</v>
      </c>
      <c r="F5582" s="124" t="s">
        <v>6</v>
      </c>
      <c r="G5582" s="124">
        <v>721816</v>
      </c>
      <c r="H5582" s="124"/>
      <c r="I5582" s="128" t="s">
        <v>12063</v>
      </c>
      <c r="J5582" s="124"/>
      <c r="K5582" s="124"/>
      <c r="L5582" s="124"/>
      <c r="M5582" s="124"/>
      <c r="N5582" s="197">
        <v>0</v>
      </c>
      <c r="O5582" s="197">
        <v>22751.74</v>
      </c>
      <c r="P5582" s="124" t="s">
        <v>1315</v>
      </c>
    </row>
    <row r="5583" spans="1:16" ht="63.75">
      <c r="A5583" s="266">
        <v>41</v>
      </c>
      <c r="B5583" s="124"/>
      <c r="C5583" s="125" t="s">
        <v>697</v>
      </c>
      <c r="D5583" s="195">
        <v>43216</v>
      </c>
      <c r="E5583" s="124" t="s">
        <v>10284</v>
      </c>
      <c r="F5583" s="124" t="s">
        <v>6</v>
      </c>
      <c r="G5583" s="124">
        <v>722508</v>
      </c>
      <c r="H5583" s="124"/>
      <c r="I5583" s="128" t="s">
        <v>12064</v>
      </c>
      <c r="J5583" s="124"/>
      <c r="K5583" s="124"/>
      <c r="L5583" s="124"/>
      <c r="M5583" s="124"/>
      <c r="N5583" s="197">
        <v>0</v>
      </c>
      <c r="O5583" s="197">
        <v>3499794.19</v>
      </c>
      <c r="P5583" s="124" t="s">
        <v>1315</v>
      </c>
    </row>
    <row r="5584" spans="1:16" ht="51">
      <c r="A5584" s="266">
        <v>340</v>
      </c>
      <c r="B5584" s="124"/>
      <c r="C5584" s="125" t="s">
        <v>814</v>
      </c>
      <c r="D5584" s="195">
        <v>43216</v>
      </c>
      <c r="E5584" s="124" t="s">
        <v>10285</v>
      </c>
      <c r="F5584" s="124" t="s">
        <v>6</v>
      </c>
      <c r="G5584" s="124">
        <v>722517</v>
      </c>
      <c r="H5584" s="124"/>
      <c r="I5584" s="128" t="s">
        <v>12065</v>
      </c>
      <c r="J5584" s="124"/>
      <c r="K5584" s="124"/>
      <c r="L5584" s="124"/>
      <c r="M5584" s="124"/>
      <c r="N5584" s="197">
        <v>0</v>
      </c>
      <c r="O5584" s="197">
        <v>63818.58</v>
      </c>
      <c r="P5584" s="124" t="s">
        <v>1315</v>
      </c>
    </row>
    <row r="5585" spans="1:16" ht="51">
      <c r="A5585" s="266">
        <v>340</v>
      </c>
      <c r="B5585" s="124"/>
      <c r="C5585" s="125" t="s">
        <v>814</v>
      </c>
      <c r="D5585" s="195">
        <v>43216</v>
      </c>
      <c r="E5585" s="124" t="s">
        <v>10286</v>
      </c>
      <c r="F5585" s="124" t="s">
        <v>6</v>
      </c>
      <c r="G5585" s="124">
        <v>967599</v>
      </c>
      <c r="H5585" s="124"/>
      <c r="I5585" s="128" t="s">
        <v>12066</v>
      </c>
      <c r="J5585" s="124"/>
      <c r="K5585" s="124"/>
      <c r="L5585" s="124"/>
      <c r="M5585" s="124"/>
      <c r="N5585" s="197">
        <v>0</v>
      </c>
      <c r="O5585" s="197">
        <v>184.86</v>
      </c>
      <c r="P5585" s="124" t="s">
        <v>1315</v>
      </c>
    </row>
    <row r="5586" spans="1:16" ht="51">
      <c r="A5586" s="266">
        <v>340</v>
      </c>
      <c r="B5586" s="124"/>
      <c r="C5586" s="125" t="s">
        <v>814</v>
      </c>
      <c r="D5586" s="195">
        <v>43216</v>
      </c>
      <c r="E5586" s="124" t="s">
        <v>10287</v>
      </c>
      <c r="F5586" s="124" t="s">
        <v>6</v>
      </c>
      <c r="G5586" s="124">
        <v>967602</v>
      </c>
      <c r="H5586" s="124"/>
      <c r="I5586" s="128" t="s">
        <v>12067</v>
      </c>
      <c r="J5586" s="124"/>
      <c r="K5586" s="124"/>
      <c r="L5586" s="124"/>
      <c r="M5586" s="124"/>
      <c r="N5586" s="197">
        <v>0</v>
      </c>
      <c r="O5586" s="197">
        <v>51.57</v>
      </c>
      <c r="P5586" s="124" t="s">
        <v>1315</v>
      </c>
    </row>
    <row r="5587" spans="1:16" ht="63.75">
      <c r="A5587" s="266">
        <v>514</v>
      </c>
      <c r="B5587" s="124"/>
      <c r="C5587" s="125" t="s">
        <v>841</v>
      </c>
      <c r="D5587" s="195">
        <v>43216</v>
      </c>
      <c r="E5587" s="124" t="s">
        <v>10288</v>
      </c>
      <c r="F5587" s="124" t="s">
        <v>6</v>
      </c>
      <c r="G5587" s="124">
        <v>967613</v>
      </c>
      <c r="H5587" s="124"/>
      <c r="I5587" s="128" t="s">
        <v>12068</v>
      </c>
      <c r="J5587" s="124"/>
      <c r="K5587" s="124"/>
      <c r="L5587" s="124"/>
      <c r="M5587" s="124"/>
      <c r="N5587" s="197">
        <v>0</v>
      </c>
      <c r="O5587" s="197">
        <v>21858289.309999999</v>
      </c>
      <c r="P5587" s="124" t="s">
        <v>1315</v>
      </c>
    </row>
    <row r="5588" spans="1:16" ht="51">
      <c r="A5588" s="266">
        <v>513</v>
      </c>
      <c r="B5588" s="124"/>
      <c r="C5588" s="125" t="s">
        <v>201</v>
      </c>
      <c r="D5588" s="195">
        <v>43216</v>
      </c>
      <c r="E5588" s="124" t="s">
        <v>10289</v>
      </c>
      <c r="F5588" s="124" t="s">
        <v>6</v>
      </c>
      <c r="G5588" s="124">
        <v>967620</v>
      </c>
      <c r="H5588" s="124"/>
      <c r="I5588" s="128" t="s">
        <v>12069</v>
      </c>
      <c r="J5588" s="124"/>
      <c r="K5588" s="124"/>
      <c r="L5588" s="124"/>
      <c r="M5588" s="124"/>
      <c r="N5588" s="197">
        <v>0</v>
      </c>
      <c r="O5588" s="197">
        <v>138066055.5</v>
      </c>
      <c r="P5588" s="124" t="s">
        <v>1315</v>
      </c>
    </row>
    <row r="5589" spans="1:16" ht="76.5">
      <c r="A5589" s="266" t="s">
        <v>620</v>
      </c>
      <c r="B5589" s="124"/>
      <c r="C5589" s="125" t="s">
        <v>714</v>
      </c>
      <c r="D5589" s="195">
        <v>43216</v>
      </c>
      <c r="E5589" s="124" t="s">
        <v>10290</v>
      </c>
      <c r="F5589" s="124" t="s">
        <v>6</v>
      </c>
      <c r="G5589" s="124">
        <v>967835</v>
      </c>
      <c r="H5589" s="124"/>
      <c r="I5589" s="128" t="s">
        <v>12070</v>
      </c>
      <c r="J5589" s="124"/>
      <c r="K5589" s="124"/>
      <c r="L5589" s="124"/>
      <c r="M5589" s="124"/>
      <c r="N5589" s="197">
        <v>0</v>
      </c>
      <c r="O5589" s="197">
        <v>140000</v>
      </c>
      <c r="P5589" s="124" t="s">
        <v>1315</v>
      </c>
    </row>
    <row r="5590" spans="1:16" ht="63.75">
      <c r="A5590" s="266" t="s">
        <v>619</v>
      </c>
      <c r="B5590" s="124"/>
      <c r="C5590" s="125" t="s">
        <v>713</v>
      </c>
      <c r="D5590" s="195">
        <v>43216</v>
      </c>
      <c r="E5590" s="124" t="s">
        <v>10291</v>
      </c>
      <c r="F5590" s="124" t="s">
        <v>6</v>
      </c>
      <c r="G5590" s="124">
        <v>967899</v>
      </c>
      <c r="H5590" s="124"/>
      <c r="I5590" s="128" t="s">
        <v>12071</v>
      </c>
      <c r="J5590" s="124"/>
      <c r="K5590" s="124"/>
      <c r="L5590" s="124"/>
      <c r="M5590" s="124"/>
      <c r="N5590" s="197">
        <v>0</v>
      </c>
      <c r="O5590" s="197">
        <v>9625</v>
      </c>
      <c r="P5590" s="124" t="s">
        <v>1315</v>
      </c>
    </row>
    <row r="5591" spans="1:16" ht="102">
      <c r="A5591" s="266">
        <v>862</v>
      </c>
      <c r="B5591" s="124"/>
      <c r="C5591" s="125" t="s">
        <v>875</v>
      </c>
      <c r="D5591" s="195">
        <v>43216</v>
      </c>
      <c r="E5591" s="124" t="s">
        <v>10292</v>
      </c>
      <c r="F5591" s="124" t="s">
        <v>6</v>
      </c>
      <c r="G5591" s="124">
        <v>920034</v>
      </c>
      <c r="H5591" s="124"/>
      <c r="I5591" s="128" t="s">
        <v>12072</v>
      </c>
      <c r="J5591" s="124"/>
      <c r="K5591" s="124"/>
      <c r="L5591" s="124"/>
      <c r="M5591" s="124"/>
      <c r="N5591" s="197">
        <v>0</v>
      </c>
      <c r="O5591" s="197">
        <v>321106.07</v>
      </c>
      <c r="P5591" s="124" t="s">
        <v>1315</v>
      </c>
    </row>
    <row r="5592" spans="1:16" ht="89.25">
      <c r="A5592" s="266">
        <v>862</v>
      </c>
      <c r="B5592" s="124"/>
      <c r="C5592" s="125" t="s">
        <v>875</v>
      </c>
      <c r="D5592" s="195">
        <v>43216</v>
      </c>
      <c r="E5592" s="124" t="s">
        <v>10293</v>
      </c>
      <c r="F5592" s="124" t="s">
        <v>6</v>
      </c>
      <c r="G5592" s="124">
        <v>920037</v>
      </c>
      <c r="H5592" s="124"/>
      <c r="I5592" s="128" t="s">
        <v>12073</v>
      </c>
      <c r="J5592" s="124"/>
      <c r="K5592" s="124"/>
      <c r="L5592" s="124"/>
      <c r="M5592" s="124"/>
      <c r="N5592" s="197">
        <v>0</v>
      </c>
      <c r="O5592" s="197">
        <v>1373740.02</v>
      </c>
      <c r="P5592" s="124" t="s">
        <v>1315</v>
      </c>
    </row>
    <row r="5593" spans="1:16" ht="102">
      <c r="A5593" s="266">
        <v>862</v>
      </c>
      <c r="B5593" s="124"/>
      <c r="C5593" s="125" t="s">
        <v>875</v>
      </c>
      <c r="D5593" s="195">
        <v>43216</v>
      </c>
      <c r="E5593" s="124" t="s">
        <v>10294</v>
      </c>
      <c r="F5593" s="124" t="s">
        <v>6</v>
      </c>
      <c r="G5593" s="124">
        <v>920038</v>
      </c>
      <c r="H5593" s="124"/>
      <c r="I5593" s="128" t="s">
        <v>12074</v>
      </c>
      <c r="J5593" s="124"/>
      <c r="K5593" s="124"/>
      <c r="L5593" s="124"/>
      <c r="M5593" s="124"/>
      <c r="N5593" s="197">
        <v>0</v>
      </c>
      <c r="O5593" s="197">
        <v>239388.22</v>
      </c>
      <c r="P5593" s="124" t="s">
        <v>1315</v>
      </c>
    </row>
    <row r="5594" spans="1:16" ht="102">
      <c r="A5594" s="266">
        <v>862</v>
      </c>
      <c r="B5594" s="124"/>
      <c r="C5594" s="125" t="s">
        <v>875</v>
      </c>
      <c r="D5594" s="195">
        <v>43216</v>
      </c>
      <c r="E5594" s="124" t="s">
        <v>10295</v>
      </c>
      <c r="F5594" s="124" t="s">
        <v>6</v>
      </c>
      <c r="G5594" s="124">
        <v>920042</v>
      </c>
      <c r="H5594" s="124"/>
      <c r="I5594" s="128" t="s">
        <v>12075</v>
      </c>
      <c r="J5594" s="124"/>
      <c r="K5594" s="124"/>
      <c r="L5594" s="124"/>
      <c r="M5594" s="124"/>
      <c r="N5594" s="197">
        <v>0</v>
      </c>
      <c r="O5594" s="197">
        <v>312454.09999999998</v>
      </c>
      <c r="P5594" s="124" t="s">
        <v>1315</v>
      </c>
    </row>
    <row r="5595" spans="1:16" ht="89.25">
      <c r="A5595" s="266">
        <v>862</v>
      </c>
      <c r="B5595" s="124"/>
      <c r="C5595" s="125" t="s">
        <v>875</v>
      </c>
      <c r="D5595" s="195">
        <v>43216</v>
      </c>
      <c r="E5595" s="124" t="s">
        <v>10296</v>
      </c>
      <c r="F5595" s="124" t="s">
        <v>6</v>
      </c>
      <c r="G5595" s="124">
        <v>920043</v>
      </c>
      <c r="H5595" s="124"/>
      <c r="I5595" s="128" t="s">
        <v>12076</v>
      </c>
      <c r="J5595" s="124"/>
      <c r="K5595" s="124"/>
      <c r="L5595" s="124"/>
      <c r="M5595" s="124"/>
      <c r="N5595" s="197">
        <v>0</v>
      </c>
      <c r="O5595" s="197">
        <v>132081.23000000001</v>
      </c>
      <c r="P5595" s="124" t="s">
        <v>1315</v>
      </c>
    </row>
    <row r="5596" spans="1:16" ht="89.25">
      <c r="A5596" s="266">
        <v>862</v>
      </c>
      <c r="B5596" s="124"/>
      <c r="C5596" s="125" t="s">
        <v>875</v>
      </c>
      <c r="D5596" s="195">
        <v>43216</v>
      </c>
      <c r="E5596" s="124" t="s">
        <v>10297</v>
      </c>
      <c r="F5596" s="124" t="s">
        <v>6</v>
      </c>
      <c r="G5596" s="124">
        <v>920049</v>
      </c>
      <c r="H5596" s="124"/>
      <c r="I5596" s="128" t="s">
        <v>12077</v>
      </c>
      <c r="J5596" s="124"/>
      <c r="K5596" s="124"/>
      <c r="L5596" s="124"/>
      <c r="M5596" s="124"/>
      <c r="N5596" s="197">
        <v>0</v>
      </c>
      <c r="O5596" s="197">
        <v>585065.46</v>
      </c>
      <c r="P5596" s="124" t="s">
        <v>1315</v>
      </c>
    </row>
    <row r="5597" spans="1:16" ht="89.25">
      <c r="A5597" s="266">
        <v>862</v>
      </c>
      <c r="B5597" s="124"/>
      <c r="C5597" s="125" t="s">
        <v>875</v>
      </c>
      <c r="D5597" s="195">
        <v>43216</v>
      </c>
      <c r="E5597" s="124" t="s">
        <v>10298</v>
      </c>
      <c r="F5597" s="124" t="s">
        <v>6</v>
      </c>
      <c r="G5597" s="124">
        <v>920052</v>
      </c>
      <c r="H5597" s="124"/>
      <c r="I5597" s="128" t="s">
        <v>12078</v>
      </c>
      <c r="J5597" s="124"/>
      <c r="K5597" s="124"/>
      <c r="L5597" s="124"/>
      <c r="M5597" s="124"/>
      <c r="N5597" s="197">
        <v>0</v>
      </c>
      <c r="O5597" s="197">
        <v>463933.56</v>
      </c>
      <c r="P5597" s="124" t="s">
        <v>1315</v>
      </c>
    </row>
    <row r="5598" spans="1:16" ht="76.5">
      <c r="A5598" s="266">
        <v>25</v>
      </c>
      <c r="B5598" s="124"/>
      <c r="C5598" s="125" t="s">
        <v>694</v>
      </c>
      <c r="D5598" s="195">
        <v>43216</v>
      </c>
      <c r="E5598" s="124" t="s">
        <v>10299</v>
      </c>
      <c r="F5598" s="124" t="s">
        <v>1316</v>
      </c>
      <c r="G5598" s="124">
        <v>17440052</v>
      </c>
      <c r="H5598" s="124"/>
      <c r="I5598" s="128" t="s">
        <v>12079</v>
      </c>
      <c r="J5598" s="124"/>
      <c r="K5598" s="124"/>
      <c r="L5598" s="124"/>
      <c r="M5598" s="124"/>
      <c r="N5598" s="197">
        <v>184085.5</v>
      </c>
      <c r="O5598" s="197">
        <v>0</v>
      </c>
      <c r="P5598" s="124" t="s">
        <v>1315</v>
      </c>
    </row>
    <row r="5599" spans="1:16" ht="76.5">
      <c r="A5599" s="266">
        <v>25</v>
      </c>
      <c r="B5599" s="124"/>
      <c r="C5599" s="125" t="s">
        <v>694</v>
      </c>
      <c r="D5599" s="195">
        <v>43216</v>
      </c>
      <c r="E5599" s="124" t="s">
        <v>10300</v>
      </c>
      <c r="F5599" s="124" t="s">
        <v>1316</v>
      </c>
      <c r="G5599" s="124">
        <v>17440053</v>
      </c>
      <c r="H5599" s="124"/>
      <c r="I5599" s="128" t="s">
        <v>12080</v>
      </c>
      <c r="J5599" s="124"/>
      <c r="K5599" s="124"/>
      <c r="L5599" s="124"/>
      <c r="M5599" s="124"/>
      <c r="N5599" s="197">
        <v>111674.28</v>
      </c>
      <c r="O5599" s="197">
        <v>0</v>
      </c>
      <c r="P5599" s="124" t="s">
        <v>1315</v>
      </c>
    </row>
    <row r="5600" spans="1:16" ht="76.5">
      <c r="A5600" s="266">
        <v>25</v>
      </c>
      <c r="B5600" s="124"/>
      <c r="C5600" s="125" t="s">
        <v>694</v>
      </c>
      <c r="D5600" s="195">
        <v>43216</v>
      </c>
      <c r="E5600" s="124" t="s">
        <v>10301</v>
      </c>
      <c r="F5600" s="124" t="s">
        <v>1316</v>
      </c>
      <c r="G5600" s="124">
        <v>17440054</v>
      </c>
      <c r="H5600" s="124"/>
      <c r="I5600" s="128" t="s">
        <v>12081</v>
      </c>
      <c r="J5600" s="124"/>
      <c r="K5600" s="124"/>
      <c r="L5600" s="124"/>
      <c r="M5600" s="124"/>
      <c r="N5600" s="197">
        <v>106212.45</v>
      </c>
      <c r="O5600" s="197">
        <v>0</v>
      </c>
      <c r="P5600" s="124" t="s">
        <v>1315</v>
      </c>
    </row>
    <row r="5601" spans="1:16" ht="76.5">
      <c r="A5601" s="266">
        <v>25</v>
      </c>
      <c r="B5601" s="124"/>
      <c r="C5601" s="125" t="s">
        <v>694</v>
      </c>
      <c r="D5601" s="195">
        <v>43216</v>
      </c>
      <c r="E5601" s="124" t="s">
        <v>10302</v>
      </c>
      <c r="F5601" s="124" t="s">
        <v>1316</v>
      </c>
      <c r="G5601" s="124">
        <v>17440055</v>
      </c>
      <c r="H5601" s="124"/>
      <c r="I5601" s="128" t="s">
        <v>12082</v>
      </c>
      <c r="J5601" s="124"/>
      <c r="K5601" s="124"/>
      <c r="L5601" s="124"/>
      <c r="M5601" s="124"/>
      <c r="N5601" s="197">
        <v>68912.009999999995</v>
      </c>
      <c r="O5601" s="197">
        <v>0</v>
      </c>
      <c r="P5601" s="124" t="s">
        <v>1315</v>
      </c>
    </row>
    <row r="5602" spans="1:16" ht="63.75">
      <c r="A5602" s="266">
        <v>573</v>
      </c>
      <c r="B5602" s="124"/>
      <c r="C5602" s="125" t="s">
        <v>849</v>
      </c>
      <c r="D5602" s="195">
        <v>43216</v>
      </c>
      <c r="E5602" s="124" t="s">
        <v>10303</v>
      </c>
      <c r="F5602" s="124" t="s">
        <v>11</v>
      </c>
      <c r="G5602" s="124">
        <v>920003</v>
      </c>
      <c r="H5602" s="124"/>
      <c r="I5602" s="128" t="s">
        <v>12083</v>
      </c>
      <c r="J5602" s="124"/>
      <c r="K5602" s="124"/>
      <c r="L5602" s="124"/>
      <c r="M5602" s="124"/>
      <c r="N5602" s="197">
        <v>50</v>
      </c>
      <c r="O5602" s="197">
        <v>0</v>
      </c>
      <c r="P5602" s="124" t="s">
        <v>1315</v>
      </c>
    </row>
    <row r="5603" spans="1:16" ht="51">
      <c r="A5603" s="266">
        <v>117</v>
      </c>
      <c r="B5603" s="124"/>
      <c r="C5603" s="125" t="s">
        <v>722</v>
      </c>
      <c r="D5603" s="195">
        <v>43216</v>
      </c>
      <c r="E5603" s="124" t="s">
        <v>10304</v>
      </c>
      <c r="F5603" s="124" t="s">
        <v>11</v>
      </c>
      <c r="G5603" s="124">
        <v>920027</v>
      </c>
      <c r="H5603" s="124"/>
      <c r="I5603" s="128" t="s">
        <v>12084</v>
      </c>
      <c r="J5603" s="124"/>
      <c r="K5603" s="124"/>
      <c r="L5603" s="124"/>
      <c r="M5603" s="124"/>
      <c r="N5603" s="197">
        <v>50</v>
      </c>
      <c r="O5603" s="197">
        <v>0</v>
      </c>
      <c r="P5603" s="124" t="s">
        <v>1315</v>
      </c>
    </row>
    <row r="5604" spans="1:16" ht="38.25">
      <c r="A5604" s="266">
        <v>340</v>
      </c>
      <c r="B5604" s="124"/>
      <c r="C5604" s="125" t="s">
        <v>814</v>
      </c>
      <c r="D5604" s="195">
        <v>43216</v>
      </c>
      <c r="E5604" s="124" t="s">
        <v>10305</v>
      </c>
      <c r="F5604" s="124" t="s">
        <v>15</v>
      </c>
      <c r="G5604" s="124">
        <v>721811</v>
      </c>
      <c r="H5604" s="124"/>
      <c r="I5604" s="128" t="s">
        <v>12085</v>
      </c>
      <c r="J5604" s="124"/>
      <c r="K5604" s="124"/>
      <c r="L5604" s="124"/>
      <c r="M5604" s="124"/>
      <c r="N5604" s="197">
        <v>50</v>
      </c>
      <c r="O5604" s="197">
        <v>0</v>
      </c>
      <c r="P5604" s="124" t="s">
        <v>1315</v>
      </c>
    </row>
    <row r="5605" spans="1:16" ht="51">
      <c r="A5605" s="266">
        <v>340</v>
      </c>
      <c r="B5605" s="124"/>
      <c r="C5605" s="125" t="s">
        <v>814</v>
      </c>
      <c r="D5605" s="195">
        <v>43216</v>
      </c>
      <c r="E5605" s="124" t="s">
        <v>10306</v>
      </c>
      <c r="F5605" s="124" t="s">
        <v>15</v>
      </c>
      <c r="G5605" s="124">
        <v>721817</v>
      </c>
      <c r="H5605" s="124"/>
      <c r="I5605" s="128" t="s">
        <v>12086</v>
      </c>
      <c r="J5605" s="124"/>
      <c r="K5605" s="124"/>
      <c r="L5605" s="124"/>
      <c r="M5605" s="124"/>
      <c r="N5605" s="197">
        <v>50</v>
      </c>
      <c r="O5605" s="197">
        <v>0</v>
      </c>
      <c r="P5605" s="124" t="s">
        <v>1315</v>
      </c>
    </row>
    <row r="5606" spans="1:16" ht="89.25">
      <c r="A5606" s="266">
        <v>526</v>
      </c>
      <c r="B5606" s="124"/>
      <c r="C5606" s="125" t="s">
        <v>846</v>
      </c>
      <c r="D5606" s="195">
        <v>43216</v>
      </c>
      <c r="E5606" s="124" t="s">
        <v>10307</v>
      </c>
      <c r="F5606" s="124" t="s">
        <v>15</v>
      </c>
      <c r="G5606" s="124">
        <v>4848</v>
      </c>
      <c r="H5606" s="124"/>
      <c r="I5606" s="128" t="s">
        <v>12087</v>
      </c>
      <c r="J5606" s="124"/>
      <c r="K5606" s="124"/>
      <c r="L5606" s="124"/>
      <c r="M5606" s="124"/>
      <c r="N5606" s="197">
        <v>376.47</v>
      </c>
      <c r="O5606" s="197">
        <v>0</v>
      </c>
      <c r="P5606" s="124" t="s">
        <v>1315</v>
      </c>
    </row>
    <row r="5607" spans="1:16" ht="89.25">
      <c r="A5607" s="266">
        <v>526</v>
      </c>
      <c r="B5607" s="124"/>
      <c r="C5607" s="125" t="s">
        <v>846</v>
      </c>
      <c r="D5607" s="195">
        <v>43216</v>
      </c>
      <c r="E5607" s="124" t="s">
        <v>10308</v>
      </c>
      <c r="F5607" s="124" t="s">
        <v>15</v>
      </c>
      <c r="G5607" s="124">
        <v>4849</v>
      </c>
      <c r="H5607" s="124"/>
      <c r="I5607" s="128" t="s">
        <v>12088</v>
      </c>
      <c r="J5607" s="124"/>
      <c r="K5607" s="124"/>
      <c r="L5607" s="124"/>
      <c r="M5607" s="124"/>
      <c r="N5607" s="197">
        <v>486.78</v>
      </c>
      <c r="O5607" s="197">
        <v>0</v>
      </c>
      <c r="P5607" s="124" t="s">
        <v>1315</v>
      </c>
    </row>
    <row r="5608" spans="1:16" ht="89.25">
      <c r="A5608" s="266">
        <v>526</v>
      </c>
      <c r="B5608" s="124"/>
      <c r="C5608" s="125" t="s">
        <v>846</v>
      </c>
      <c r="D5608" s="195">
        <v>43216</v>
      </c>
      <c r="E5608" s="124" t="s">
        <v>10309</v>
      </c>
      <c r="F5608" s="124" t="s">
        <v>15</v>
      </c>
      <c r="G5608" s="124">
        <v>4850</v>
      </c>
      <c r="H5608" s="124"/>
      <c r="I5608" s="128" t="s">
        <v>12089</v>
      </c>
      <c r="J5608" s="124"/>
      <c r="K5608" s="124"/>
      <c r="L5608" s="124"/>
      <c r="M5608" s="124"/>
      <c r="N5608" s="197">
        <v>486.78</v>
      </c>
      <c r="O5608" s="197">
        <v>0</v>
      </c>
      <c r="P5608" s="124" t="s">
        <v>1315</v>
      </c>
    </row>
    <row r="5609" spans="1:16" ht="89.25">
      <c r="A5609" s="266">
        <v>87</v>
      </c>
      <c r="B5609" s="124"/>
      <c r="C5609" s="125" t="s">
        <v>711</v>
      </c>
      <c r="D5609" s="195">
        <v>43216</v>
      </c>
      <c r="E5609" s="124" t="s">
        <v>10310</v>
      </c>
      <c r="F5609" s="124" t="s">
        <v>15</v>
      </c>
      <c r="G5609" s="124">
        <v>4837</v>
      </c>
      <c r="H5609" s="124"/>
      <c r="I5609" s="128" t="s">
        <v>12090</v>
      </c>
      <c r="J5609" s="124"/>
      <c r="K5609" s="124"/>
      <c r="L5609" s="124"/>
      <c r="M5609" s="124"/>
      <c r="N5609" s="197">
        <v>950.1</v>
      </c>
      <c r="O5609" s="197">
        <v>0</v>
      </c>
      <c r="P5609" s="124" t="s">
        <v>1315</v>
      </c>
    </row>
    <row r="5610" spans="1:16" ht="63.75">
      <c r="A5610" s="266">
        <v>41</v>
      </c>
      <c r="B5610" s="124"/>
      <c r="C5610" s="125" t="s">
        <v>697</v>
      </c>
      <c r="D5610" s="195">
        <v>43216</v>
      </c>
      <c r="E5610" s="124" t="s">
        <v>10311</v>
      </c>
      <c r="F5610" s="124" t="s">
        <v>15</v>
      </c>
      <c r="G5610" s="124">
        <v>722509</v>
      </c>
      <c r="H5610" s="124"/>
      <c r="I5610" s="128" t="s">
        <v>12091</v>
      </c>
      <c r="J5610" s="124"/>
      <c r="K5610" s="124"/>
      <c r="L5610" s="124"/>
      <c r="M5610" s="124"/>
      <c r="N5610" s="197">
        <v>50</v>
      </c>
      <c r="O5610" s="197">
        <v>0</v>
      </c>
      <c r="P5610" s="124" t="s">
        <v>1315</v>
      </c>
    </row>
    <row r="5611" spans="1:16" ht="51">
      <c r="A5611" s="266">
        <v>340</v>
      </c>
      <c r="B5611" s="124"/>
      <c r="C5611" s="125" t="s">
        <v>814</v>
      </c>
      <c r="D5611" s="195">
        <v>43216</v>
      </c>
      <c r="E5611" s="124" t="s">
        <v>10312</v>
      </c>
      <c r="F5611" s="124" t="s">
        <v>15</v>
      </c>
      <c r="G5611" s="124">
        <v>722518</v>
      </c>
      <c r="H5611" s="124"/>
      <c r="I5611" s="128" t="s">
        <v>12092</v>
      </c>
      <c r="J5611" s="124"/>
      <c r="K5611" s="124"/>
      <c r="L5611" s="124"/>
      <c r="M5611" s="124"/>
      <c r="N5611" s="197">
        <v>50</v>
      </c>
      <c r="O5611" s="197">
        <v>0</v>
      </c>
      <c r="P5611" s="124" t="s">
        <v>1315</v>
      </c>
    </row>
    <row r="5612" spans="1:16" ht="102">
      <c r="A5612" s="266">
        <v>197</v>
      </c>
      <c r="B5612" s="124"/>
      <c r="C5612" s="125" t="s">
        <v>754</v>
      </c>
      <c r="D5612" s="195">
        <v>43216</v>
      </c>
      <c r="E5612" s="124" t="s">
        <v>10313</v>
      </c>
      <c r="F5612" s="124" t="s">
        <v>1257</v>
      </c>
      <c r="G5612" s="124">
        <v>4836</v>
      </c>
      <c r="H5612" s="124"/>
      <c r="I5612" s="128" t="s">
        <v>12093</v>
      </c>
      <c r="J5612" s="124"/>
      <c r="K5612" s="124"/>
      <c r="L5612" s="124"/>
      <c r="M5612" s="124"/>
      <c r="N5612" s="197">
        <v>6922.22</v>
      </c>
      <c r="O5612" s="197">
        <v>0</v>
      </c>
      <c r="P5612" s="124" t="s">
        <v>1315</v>
      </c>
    </row>
    <row r="5613" spans="1:16" ht="89.25">
      <c r="A5613" s="266">
        <v>197</v>
      </c>
      <c r="B5613" s="124"/>
      <c r="C5613" s="125" t="s">
        <v>754</v>
      </c>
      <c r="D5613" s="195">
        <v>43216</v>
      </c>
      <c r="E5613" s="124" t="s">
        <v>10314</v>
      </c>
      <c r="F5613" s="124" t="s">
        <v>15</v>
      </c>
      <c r="G5613" s="124">
        <v>4836</v>
      </c>
      <c r="H5613" s="124"/>
      <c r="I5613" s="128" t="s">
        <v>12094</v>
      </c>
      <c r="J5613" s="124"/>
      <c r="K5613" s="124"/>
      <c r="L5613" s="124"/>
      <c r="M5613" s="124"/>
      <c r="N5613" s="197">
        <v>866.2</v>
      </c>
      <c r="O5613" s="197">
        <v>0</v>
      </c>
      <c r="P5613" s="124" t="s">
        <v>1315</v>
      </c>
    </row>
    <row r="5614" spans="1:16" ht="76.5">
      <c r="A5614" s="266">
        <v>25</v>
      </c>
      <c r="B5614" s="124"/>
      <c r="C5614" s="125" t="s">
        <v>694</v>
      </c>
      <c r="D5614" s="195">
        <v>43216</v>
      </c>
      <c r="E5614" s="124" t="s">
        <v>10315</v>
      </c>
      <c r="F5614" s="124" t="s">
        <v>1316</v>
      </c>
      <c r="G5614" s="124">
        <v>17436914</v>
      </c>
      <c r="H5614" s="124"/>
      <c r="I5614" s="128" t="s">
        <v>12095</v>
      </c>
      <c r="J5614" s="124"/>
      <c r="K5614" s="124"/>
      <c r="L5614" s="124"/>
      <c r="M5614" s="124"/>
      <c r="N5614" s="197">
        <v>152795.66</v>
      </c>
      <c r="O5614" s="197">
        <v>0</v>
      </c>
      <c r="P5614" s="124" t="s">
        <v>1315</v>
      </c>
    </row>
    <row r="5615" spans="1:16" ht="76.5">
      <c r="A5615" s="266">
        <v>25</v>
      </c>
      <c r="B5615" s="124"/>
      <c r="C5615" s="125" t="s">
        <v>694</v>
      </c>
      <c r="D5615" s="195">
        <v>43216</v>
      </c>
      <c r="E5615" s="124" t="s">
        <v>10316</v>
      </c>
      <c r="F5615" s="124" t="s">
        <v>1316</v>
      </c>
      <c r="G5615" s="124">
        <v>17436951</v>
      </c>
      <c r="H5615" s="124"/>
      <c r="I5615" s="128" t="s">
        <v>12096</v>
      </c>
      <c r="J5615" s="124"/>
      <c r="K5615" s="124"/>
      <c r="L5615" s="124"/>
      <c r="M5615" s="124"/>
      <c r="N5615" s="197">
        <v>225031.38</v>
      </c>
      <c r="O5615" s="197">
        <v>0</v>
      </c>
      <c r="P5615" s="124" t="s">
        <v>1315</v>
      </c>
    </row>
    <row r="5616" spans="1:16" ht="76.5">
      <c r="A5616" s="266">
        <v>25</v>
      </c>
      <c r="B5616" s="124"/>
      <c r="C5616" s="125" t="s">
        <v>694</v>
      </c>
      <c r="D5616" s="195">
        <v>43216</v>
      </c>
      <c r="E5616" s="124" t="s">
        <v>10317</v>
      </c>
      <c r="F5616" s="124" t="s">
        <v>1316</v>
      </c>
      <c r="G5616" s="124">
        <v>17437329</v>
      </c>
      <c r="H5616" s="124"/>
      <c r="I5616" s="128" t="s">
        <v>12097</v>
      </c>
      <c r="J5616" s="124"/>
      <c r="K5616" s="124"/>
      <c r="L5616" s="124"/>
      <c r="M5616" s="124"/>
      <c r="N5616" s="197">
        <v>259260.21</v>
      </c>
      <c r="O5616" s="197">
        <v>0</v>
      </c>
      <c r="P5616" s="124" t="s">
        <v>1315</v>
      </c>
    </row>
    <row r="5617" spans="1:16" ht="76.5">
      <c r="A5617" s="266">
        <v>25</v>
      </c>
      <c r="B5617" s="124"/>
      <c r="C5617" s="125" t="s">
        <v>694</v>
      </c>
      <c r="D5617" s="195">
        <v>43216</v>
      </c>
      <c r="E5617" s="124" t="s">
        <v>10318</v>
      </c>
      <c r="F5617" s="124" t="s">
        <v>1316</v>
      </c>
      <c r="G5617" s="124">
        <v>17437354</v>
      </c>
      <c r="H5617" s="124"/>
      <c r="I5617" s="128" t="s">
        <v>12098</v>
      </c>
      <c r="J5617" s="124"/>
      <c r="K5617" s="124"/>
      <c r="L5617" s="124"/>
      <c r="M5617" s="124"/>
      <c r="N5617" s="197">
        <v>47941</v>
      </c>
      <c r="O5617" s="197">
        <v>0</v>
      </c>
      <c r="P5617" s="124" t="s">
        <v>1315</v>
      </c>
    </row>
    <row r="5618" spans="1:16" ht="76.5">
      <c r="A5618" s="266">
        <v>25</v>
      </c>
      <c r="B5618" s="124"/>
      <c r="C5618" s="125" t="s">
        <v>694</v>
      </c>
      <c r="D5618" s="195">
        <v>43216</v>
      </c>
      <c r="E5618" s="124" t="s">
        <v>10319</v>
      </c>
      <c r="F5618" s="124" t="s">
        <v>1316</v>
      </c>
      <c r="G5618" s="124">
        <v>17437543</v>
      </c>
      <c r="H5618" s="124"/>
      <c r="I5618" s="128" t="s">
        <v>12099</v>
      </c>
      <c r="J5618" s="124"/>
      <c r="K5618" s="124"/>
      <c r="L5618" s="124"/>
      <c r="M5618" s="124"/>
      <c r="N5618" s="197">
        <v>115509.75</v>
      </c>
      <c r="O5618" s="197">
        <v>0</v>
      </c>
      <c r="P5618" s="124" t="s">
        <v>1315</v>
      </c>
    </row>
    <row r="5619" spans="1:16" ht="76.5">
      <c r="A5619" s="266">
        <v>25</v>
      </c>
      <c r="B5619" s="124"/>
      <c r="C5619" s="125" t="s">
        <v>694</v>
      </c>
      <c r="D5619" s="195">
        <v>43216</v>
      </c>
      <c r="E5619" s="124" t="s">
        <v>10320</v>
      </c>
      <c r="F5619" s="124" t="s">
        <v>1316</v>
      </c>
      <c r="G5619" s="124">
        <v>17437777</v>
      </c>
      <c r="H5619" s="124"/>
      <c r="I5619" s="128" t="s">
        <v>12100</v>
      </c>
      <c r="J5619" s="124"/>
      <c r="K5619" s="124"/>
      <c r="L5619" s="124"/>
      <c r="M5619" s="124"/>
      <c r="N5619" s="197">
        <v>106555.05</v>
      </c>
      <c r="O5619" s="197">
        <v>0</v>
      </c>
      <c r="P5619" s="124" t="s">
        <v>1315</v>
      </c>
    </row>
    <row r="5620" spans="1:16" ht="76.5">
      <c r="A5620" s="266">
        <v>25</v>
      </c>
      <c r="B5620" s="124"/>
      <c r="C5620" s="125" t="s">
        <v>694</v>
      </c>
      <c r="D5620" s="195">
        <v>43216</v>
      </c>
      <c r="E5620" s="124" t="s">
        <v>10321</v>
      </c>
      <c r="F5620" s="124" t="s">
        <v>1316</v>
      </c>
      <c r="G5620" s="124">
        <v>17438207</v>
      </c>
      <c r="H5620" s="124"/>
      <c r="I5620" s="128" t="s">
        <v>12101</v>
      </c>
      <c r="J5620" s="124"/>
      <c r="K5620" s="124"/>
      <c r="L5620" s="124"/>
      <c r="M5620" s="124"/>
      <c r="N5620" s="197">
        <v>81000.84</v>
      </c>
      <c r="O5620" s="197">
        <v>0</v>
      </c>
      <c r="P5620" s="124" t="s">
        <v>1315</v>
      </c>
    </row>
    <row r="5621" spans="1:16" ht="76.5">
      <c r="A5621" s="266">
        <v>25</v>
      </c>
      <c r="B5621" s="124"/>
      <c r="C5621" s="125" t="s">
        <v>694</v>
      </c>
      <c r="D5621" s="195">
        <v>43216</v>
      </c>
      <c r="E5621" s="124" t="s">
        <v>10322</v>
      </c>
      <c r="F5621" s="124" t="s">
        <v>1316</v>
      </c>
      <c r="G5621" s="124">
        <v>17453775</v>
      </c>
      <c r="H5621" s="124"/>
      <c r="I5621" s="128" t="s">
        <v>12102</v>
      </c>
      <c r="J5621" s="124"/>
      <c r="K5621" s="124"/>
      <c r="L5621" s="124"/>
      <c r="M5621" s="124"/>
      <c r="N5621" s="197">
        <v>29059.19</v>
      </c>
      <c r="O5621" s="197">
        <v>0</v>
      </c>
      <c r="P5621" s="124" t="s">
        <v>1315</v>
      </c>
    </row>
    <row r="5622" spans="1:16" ht="76.5">
      <c r="A5622" s="266">
        <v>25</v>
      </c>
      <c r="B5622" s="124"/>
      <c r="C5622" s="125" t="s">
        <v>694</v>
      </c>
      <c r="D5622" s="195">
        <v>43216</v>
      </c>
      <c r="E5622" s="124" t="s">
        <v>10323</v>
      </c>
      <c r="F5622" s="124" t="s">
        <v>1316</v>
      </c>
      <c r="G5622" s="124">
        <v>17453776</v>
      </c>
      <c r="H5622" s="124"/>
      <c r="I5622" s="128" t="s">
        <v>12103</v>
      </c>
      <c r="J5622" s="124"/>
      <c r="K5622" s="124"/>
      <c r="L5622" s="124"/>
      <c r="M5622" s="124"/>
      <c r="N5622" s="197">
        <v>355007.01</v>
      </c>
      <c r="O5622" s="197">
        <v>0</v>
      </c>
      <c r="P5622" s="124" t="s">
        <v>1315</v>
      </c>
    </row>
    <row r="5623" spans="1:16" ht="76.5">
      <c r="A5623" s="266">
        <v>25</v>
      </c>
      <c r="B5623" s="124"/>
      <c r="C5623" s="125" t="s">
        <v>694</v>
      </c>
      <c r="D5623" s="195">
        <v>43216</v>
      </c>
      <c r="E5623" s="124" t="s">
        <v>10324</v>
      </c>
      <c r="F5623" s="124" t="s">
        <v>1316</v>
      </c>
      <c r="G5623" s="124">
        <v>17454162</v>
      </c>
      <c r="H5623" s="124"/>
      <c r="I5623" s="128" t="s">
        <v>12104</v>
      </c>
      <c r="J5623" s="124"/>
      <c r="K5623" s="124"/>
      <c r="L5623" s="124"/>
      <c r="M5623" s="124"/>
      <c r="N5623" s="197">
        <v>120173.38</v>
      </c>
      <c r="O5623" s="197">
        <v>0</v>
      </c>
      <c r="P5623" s="124" t="s">
        <v>1315</v>
      </c>
    </row>
    <row r="5624" spans="1:16" ht="76.5">
      <c r="A5624" s="266">
        <v>25</v>
      </c>
      <c r="B5624" s="124"/>
      <c r="C5624" s="125" t="s">
        <v>694</v>
      </c>
      <c r="D5624" s="195">
        <v>43216</v>
      </c>
      <c r="E5624" s="124" t="s">
        <v>10325</v>
      </c>
      <c r="F5624" s="124" t="s">
        <v>1316</v>
      </c>
      <c r="G5624" s="124">
        <v>17454163</v>
      </c>
      <c r="H5624" s="124"/>
      <c r="I5624" s="128" t="s">
        <v>12105</v>
      </c>
      <c r="J5624" s="124"/>
      <c r="K5624" s="124"/>
      <c r="L5624" s="124"/>
      <c r="M5624" s="124"/>
      <c r="N5624" s="197">
        <v>68912.009999999995</v>
      </c>
      <c r="O5624" s="197">
        <v>0</v>
      </c>
      <c r="P5624" s="124" t="s">
        <v>1315</v>
      </c>
    </row>
    <row r="5625" spans="1:16" ht="76.5">
      <c r="A5625" s="266">
        <v>25</v>
      </c>
      <c r="B5625" s="124"/>
      <c r="C5625" s="125" t="s">
        <v>694</v>
      </c>
      <c r="D5625" s="195">
        <v>43216</v>
      </c>
      <c r="E5625" s="124" t="s">
        <v>10326</v>
      </c>
      <c r="F5625" s="124" t="s">
        <v>1316</v>
      </c>
      <c r="G5625" s="124">
        <v>17454164</v>
      </c>
      <c r="H5625" s="124"/>
      <c r="I5625" s="128" t="s">
        <v>12106</v>
      </c>
      <c r="J5625" s="124"/>
      <c r="K5625" s="124"/>
      <c r="L5625" s="124"/>
      <c r="M5625" s="124"/>
      <c r="N5625" s="197">
        <v>68912.009999999995</v>
      </c>
      <c r="O5625" s="197">
        <v>0</v>
      </c>
      <c r="P5625" s="124" t="s">
        <v>1315</v>
      </c>
    </row>
    <row r="5626" spans="1:16" ht="76.5">
      <c r="A5626" s="266">
        <v>25</v>
      </c>
      <c r="B5626" s="124"/>
      <c r="C5626" s="125" t="s">
        <v>694</v>
      </c>
      <c r="D5626" s="195">
        <v>43216</v>
      </c>
      <c r="E5626" s="124" t="s">
        <v>10327</v>
      </c>
      <c r="F5626" s="124" t="s">
        <v>1316</v>
      </c>
      <c r="G5626" s="124">
        <v>17440001</v>
      </c>
      <c r="H5626" s="124"/>
      <c r="I5626" s="128" t="s">
        <v>12107</v>
      </c>
      <c r="J5626" s="124"/>
      <c r="K5626" s="124"/>
      <c r="L5626" s="124"/>
      <c r="M5626" s="124"/>
      <c r="N5626" s="197">
        <v>187337.66</v>
      </c>
      <c r="O5626" s="197">
        <v>0</v>
      </c>
      <c r="P5626" s="124" t="s">
        <v>1315</v>
      </c>
    </row>
    <row r="5627" spans="1:16" ht="76.5">
      <c r="A5627" s="266">
        <v>25</v>
      </c>
      <c r="B5627" s="124"/>
      <c r="C5627" s="125" t="s">
        <v>694</v>
      </c>
      <c r="D5627" s="195">
        <v>43216</v>
      </c>
      <c r="E5627" s="124" t="s">
        <v>10328</v>
      </c>
      <c r="F5627" s="124" t="s">
        <v>1316</v>
      </c>
      <c r="G5627" s="124">
        <v>17440019</v>
      </c>
      <c r="H5627" s="124"/>
      <c r="I5627" s="128" t="s">
        <v>12108</v>
      </c>
      <c r="J5627" s="124"/>
      <c r="K5627" s="124"/>
      <c r="L5627" s="124"/>
      <c r="M5627" s="124"/>
      <c r="N5627" s="197">
        <v>105977.33</v>
      </c>
      <c r="O5627" s="197">
        <v>0</v>
      </c>
      <c r="P5627" s="124" t="s">
        <v>1315</v>
      </c>
    </row>
    <row r="5628" spans="1:16" ht="76.5">
      <c r="A5628" s="266">
        <v>25</v>
      </c>
      <c r="B5628" s="124"/>
      <c r="C5628" s="125" t="s">
        <v>694</v>
      </c>
      <c r="D5628" s="195">
        <v>43216</v>
      </c>
      <c r="E5628" s="124" t="s">
        <v>10329</v>
      </c>
      <c r="F5628" s="124" t="s">
        <v>1316</v>
      </c>
      <c r="G5628" s="124">
        <v>17440020</v>
      </c>
      <c r="H5628" s="124"/>
      <c r="I5628" s="128" t="s">
        <v>12109</v>
      </c>
      <c r="J5628" s="124"/>
      <c r="K5628" s="124"/>
      <c r="L5628" s="124"/>
      <c r="M5628" s="124"/>
      <c r="N5628" s="197">
        <v>68912.009999999995</v>
      </c>
      <c r="O5628" s="197">
        <v>0</v>
      </c>
      <c r="P5628" s="124" t="s">
        <v>1315</v>
      </c>
    </row>
    <row r="5629" spans="1:16" ht="76.5">
      <c r="A5629" s="266">
        <v>25</v>
      </c>
      <c r="B5629" s="124"/>
      <c r="C5629" s="125" t="s">
        <v>694</v>
      </c>
      <c r="D5629" s="195">
        <v>43216</v>
      </c>
      <c r="E5629" s="124" t="s">
        <v>10330</v>
      </c>
      <c r="F5629" s="124" t="s">
        <v>1316</v>
      </c>
      <c r="G5629" s="124">
        <v>17440021</v>
      </c>
      <c r="H5629" s="124"/>
      <c r="I5629" s="128" t="s">
        <v>12110</v>
      </c>
      <c r="J5629" s="124"/>
      <c r="K5629" s="124"/>
      <c r="L5629" s="124"/>
      <c r="M5629" s="124"/>
      <c r="N5629" s="197">
        <v>125804.84</v>
      </c>
      <c r="O5629" s="197">
        <v>0</v>
      </c>
      <c r="P5629" s="124" t="s">
        <v>1315</v>
      </c>
    </row>
    <row r="5630" spans="1:16" ht="76.5">
      <c r="A5630" s="266">
        <v>25</v>
      </c>
      <c r="B5630" s="124"/>
      <c r="C5630" s="125" t="s">
        <v>694</v>
      </c>
      <c r="D5630" s="195">
        <v>43216</v>
      </c>
      <c r="E5630" s="124" t="s">
        <v>10331</v>
      </c>
      <c r="F5630" s="124" t="s">
        <v>1316</v>
      </c>
      <c r="G5630" s="124">
        <v>17440022</v>
      </c>
      <c r="H5630" s="124"/>
      <c r="I5630" s="128" t="s">
        <v>12111</v>
      </c>
      <c r="J5630" s="124"/>
      <c r="K5630" s="124"/>
      <c r="L5630" s="124"/>
      <c r="M5630" s="124"/>
      <c r="N5630" s="197">
        <v>112816.28</v>
      </c>
      <c r="O5630" s="197">
        <v>0</v>
      </c>
      <c r="P5630" s="124" t="s">
        <v>1315</v>
      </c>
    </row>
    <row r="5631" spans="1:16" ht="76.5">
      <c r="A5631" s="266">
        <v>25</v>
      </c>
      <c r="B5631" s="124"/>
      <c r="C5631" s="125" t="s">
        <v>694</v>
      </c>
      <c r="D5631" s="195">
        <v>43216</v>
      </c>
      <c r="E5631" s="124" t="s">
        <v>10332</v>
      </c>
      <c r="F5631" s="124" t="s">
        <v>1316</v>
      </c>
      <c r="G5631" s="124">
        <v>17440045</v>
      </c>
      <c r="H5631" s="124"/>
      <c r="I5631" s="128" t="s">
        <v>12112</v>
      </c>
      <c r="J5631" s="124"/>
      <c r="K5631" s="124"/>
      <c r="L5631" s="124"/>
      <c r="M5631" s="124"/>
      <c r="N5631" s="197">
        <v>137674.63</v>
      </c>
      <c r="O5631" s="197">
        <v>0</v>
      </c>
      <c r="P5631" s="124" t="s">
        <v>1315</v>
      </c>
    </row>
    <row r="5632" spans="1:16" ht="76.5">
      <c r="A5632" s="266">
        <v>25</v>
      </c>
      <c r="B5632" s="124"/>
      <c r="C5632" s="125" t="s">
        <v>694</v>
      </c>
      <c r="D5632" s="195">
        <v>43216</v>
      </c>
      <c r="E5632" s="124" t="s">
        <v>10333</v>
      </c>
      <c r="F5632" s="124" t="s">
        <v>1316</v>
      </c>
      <c r="G5632" s="124">
        <v>17440049</v>
      </c>
      <c r="H5632" s="124"/>
      <c r="I5632" s="128" t="s">
        <v>12113</v>
      </c>
      <c r="J5632" s="124"/>
      <c r="K5632" s="124"/>
      <c r="L5632" s="124"/>
      <c r="M5632" s="124"/>
      <c r="N5632" s="197">
        <v>68912.009999999995</v>
      </c>
      <c r="O5632" s="197">
        <v>0</v>
      </c>
      <c r="P5632" s="124" t="s">
        <v>1315</v>
      </c>
    </row>
    <row r="5633" spans="1:16" ht="76.5">
      <c r="A5633" s="266">
        <v>25</v>
      </c>
      <c r="B5633" s="124"/>
      <c r="C5633" s="125" t="s">
        <v>694</v>
      </c>
      <c r="D5633" s="195">
        <v>43216</v>
      </c>
      <c r="E5633" s="124" t="s">
        <v>10334</v>
      </c>
      <c r="F5633" s="124" t="s">
        <v>1316</v>
      </c>
      <c r="G5633" s="124">
        <v>17440050</v>
      </c>
      <c r="H5633" s="124"/>
      <c r="I5633" s="128" t="s">
        <v>12114</v>
      </c>
      <c r="J5633" s="124"/>
      <c r="K5633" s="124"/>
      <c r="L5633" s="124"/>
      <c r="M5633" s="124"/>
      <c r="N5633" s="197">
        <v>68912.009999999995</v>
      </c>
      <c r="O5633" s="197">
        <v>0</v>
      </c>
      <c r="P5633" s="124" t="s">
        <v>1315</v>
      </c>
    </row>
    <row r="5634" spans="1:16" ht="76.5">
      <c r="A5634" s="266">
        <v>25</v>
      </c>
      <c r="B5634" s="124"/>
      <c r="C5634" s="125" t="s">
        <v>694</v>
      </c>
      <c r="D5634" s="195">
        <v>43216</v>
      </c>
      <c r="E5634" s="124" t="s">
        <v>10335</v>
      </c>
      <c r="F5634" s="124" t="s">
        <v>1316</v>
      </c>
      <c r="G5634" s="124">
        <v>17440051</v>
      </c>
      <c r="H5634" s="124"/>
      <c r="I5634" s="128" t="s">
        <v>12115</v>
      </c>
      <c r="J5634" s="124"/>
      <c r="K5634" s="124"/>
      <c r="L5634" s="124"/>
      <c r="M5634" s="124"/>
      <c r="N5634" s="197">
        <v>111970.92</v>
      </c>
      <c r="O5634" s="197">
        <v>0</v>
      </c>
      <c r="P5634" s="124" t="s">
        <v>1315</v>
      </c>
    </row>
    <row r="5635" spans="1:16" ht="38.25">
      <c r="A5635" s="266">
        <v>373</v>
      </c>
      <c r="B5635" s="124"/>
      <c r="C5635" s="125" t="s">
        <v>1269</v>
      </c>
      <c r="D5635" s="195">
        <v>43217</v>
      </c>
      <c r="E5635" s="124" t="s">
        <v>10336</v>
      </c>
      <c r="F5635" s="124" t="s">
        <v>1316</v>
      </c>
      <c r="G5635" s="124">
        <v>17489816</v>
      </c>
      <c r="H5635" s="124"/>
      <c r="I5635" s="128" t="s">
        <v>12116</v>
      </c>
      <c r="J5635" s="124"/>
      <c r="K5635" s="124"/>
      <c r="L5635" s="124"/>
      <c r="M5635" s="124"/>
      <c r="N5635" s="197">
        <v>0</v>
      </c>
      <c r="O5635" s="197">
        <v>2731299.33</v>
      </c>
      <c r="P5635" s="124" t="s">
        <v>1315</v>
      </c>
    </row>
    <row r="5636" spans="1:16" ht="51">
      <c r="A5636" s="266">
        <v>373</v>
      </c>
      <c r="B5636" s="124"/>
      <c r="C5636" s="125" t="s">
        <v>1269</v>
      </c>
      <c r="D5636" s="195">
        <v>43217</v>
      </c>
      <c r="E5636" s="124" t="s">
        <v>10337</v>
      </c>
      <c r="F5636" s="124" t="s">
        <v>1316</v>
      </c>
      <c r="G5636" s="124">
        <v>17489815</v>
      </c>
      <c r="H5636" s="124"/>
      <c r="I5636" s="128" t="s">
        <v>12117</v>
      </c>
      <c r="J5636" s="124"/>
      <c r="K5636" s="124"/>
      <c r="L5636" s="124"/>
      <c r="M5636" s="124"/>
      <c r="N5636" s="197">
        <v>0</v>
      </c>
      <c r="O5636" s="197">
        <v>1434605.14</v>
      </c>
      <c r="P5636" s="124" t="s">
        <v>1315</v>
      </c>
    </row>
    <row r="5637" spans="1:16" ht="63.75">
      <c r="A5637" s="266" t="s">
        <v>619</v>
      </c>
      <c r="B5637" s="124"/>
      <c r="C5637" s="125" t="s">
        <v>713</v>
      </c>
      <c r="D5637" s="195">
        <v>43217</v>
      </c>
      <c r="E5637" s="124" t="s">
        <v>10338</v>
      </c>
      <c r="F5637" s="124" t="s">
        <v>1316</v>
      </c>
      <c r="G5637" s="124">
        <v>17475818</v>
      </c>
      <c r="H5637" s="124"/>
      <c r="I5637" s="128" t="s">
        <v>12118</v>
      </c>
      <c r="J5637" s="124"/>
      <c r="K5637" s="124"/>
      <c r="L5637" s="124"/>
      <c r="M5637" s="124"/>
      <c r="N5637" s="197">
        <v>0</v>
      </c>
      <c r="O5637" s="197">
        <v>27708.560000000001</v>
      </c>
      <c r="P5637" s="124" t="s">
        <v>1315</v>
      </c>
    </row>
    <row r="5638" spans="1:16" ht="51">
      <c r="A5638" s="266" t="s">
        <v>619</v>
      </c>
      <c r="B5638" s="124"/>
      <c r="C5638" s="125" t="s">
        <v>713</v>
      </c>
      <c r="D5638" s="195">
        <v>43217</v>
      </c>
      <c r="E5638" s="124" t="s">
        <v>10339</v>
      </c>
      <c r="F5638" s="124" t="s">
        <v>1316</v>
      </c>
      <c r="G5638" s="124">
        <v>17475813</v>
      </c>
      <c r="H5638" s="124"/>
      <c r="I5638" s="128" t="s">
        <v>12119</v>
      </c>
      <c r="J5638" s="124"/>
      <c r="K5638" s="124"/>
      <c r="L5638" s="124"/>
      <c r="M5638" s="124"/>
      <c r="N5638" s="197">
        <v>0</v>
      </c>
      <c r="O5638" s="197">
        <v>267167.09999999998</v>
      </c>
      <c r="P5638" s="124" t="s">
        <v>1315</v>
      </c>
    </row>
    <row r="5639" spans="1:16" ht="76.5">
      <c r="A5639" s="266" t="s">
        <v>626</v>
      </c>
      <c r="B5639" s="124"/>
      <c r="C5639" s="125" t="s">
        <v>1234</v>
      </c>
      <c r="D5639" s="195">
        <v>43217</v>
      </c>
      <c r="E5639" s="124" t="s">
        <v>10340</v>
      </c>
      <c r="F5639" s="124" t="s">
        <v>1316</v>
      </c>
      <c r="G5639" s="124">
        <v>17475811</v>
      </c>
      <c r="H5639" s="124"/>
      <c r="I5639" s="128" t="s">
        <v>12120</v>
      </c>
      <c r="J5639" s="124"/>
      <c r="K5639" s="124"/>
      <c r="L5639" s="124"/>
      <c r="M5639" s="124"/>
      <c r="N5639" s="197">
        <v>0</v>
      </c>
      <c r="O5639" s="197">
        <v>131412.09</v>
      </c>
      <c r="P5639" s="124" t="s">
        <v>1315</v>
      </c>
    </row>
    <row r="5640" spans="1:16" ht="76.5">
      <c r="A5640" s="266" t="s">
        <v>626</v>
      </c>
      <c r="B5640" s="124"/>
      <c r="C5640" s="125" t="s">
        <v>1234</v>
      </c>
      <c r="D5640" s="195">
        <v>43217</v>
      </c>
      <c r="E5640" s="124" t="s">
        <v>10341</v>
      </c>
      <c r="F5640" s="124" t="s">
        <v>1316</v>
      </c>
      <c r="G5640" s="124">
        <v>17475809</v>
      </c>
      <c r="H5640" s="124"/>
      <c r="I5640" s="128" t="s">
        <v>12121</v>
      </c>
      <c r="J5640" s="124"/>
      <c r="K5640" s="124"/>
      <c r="L5640" s="124"/>
      <c r="M5640" s="124"/>
      <c r="N5640" s="197">
        <v>0</v>
      </c>
      <c r="O5640" s="197">
        <v>110591.41</v>
      </c>
      <c r="P5640" s="124" t="s">
        <v>1315</v>
      </c>
    </row>
    <row r="5641" spans="1:16" ht="76.5">
      <c r="A5641" s="266">
        <v>35</v>
      </c>
      <c r="B5641" s="124"/>
      <c r="C5641" s="125" t="s">
        <v>696</v>
      </c>
      <c r="D5641" s="195">
        <v>43217</v>
      </c>
      <c r="E5641" s="124" t="s">
        <v>10342</v>
      </c>
      <c r="F5641" s="124" t="s">
        <v>1316</v>
      </c>
      <c r="G5641" s="124">
        <v>17475807</v>
      </c>
      <c r="H5641" s="124"/>
      <c r="I5641" s="128" t="s">
        <v>12122</v>
      </c>
      <c r="J5641" s="124"/>
      <c r="K5641" s="124"/>
      <c r="L5641" s="124"/>
      <c r="M5641" s="124"/>
      <c r="N5641" s="197">
        <v>0</v>
      </c>
      <c r="O5641" s="197">
        <v>10851.56</v>
      </c>
      <c r="P5641" s="124" t="s">
        <v>1315</v>
      </c>
    </row>
    <row r="5642" spans="1:16" ht="76.5">
      <c r="A5642" s="266">
        <v>35</v>
      </c>
      <c r="B5642" s="124"/>
      <c r="C5642" s="125" t="s">
        <v>696</v>
      </c>
      <c r="D5642" s="195">
        <v>43217</v>
      </c>
      <c r="E5642" s="124" t="s">
        <v>10343</v>
      </c>
      <c r="F5642" s="124" t="s">
        <v>1316</v>
      </c>
      <c r="G5642" s="124">
        <v>17475806</v>
      </c>
      <c r="H5642" s="124"/>
      <c r="I5642" s="128" t="s">
        <v>12123</v>
      </c>
      <c r="J5642" s="124"/>
      <c r="K5642" s="124"/>
      <c r="L5642" s="124"/>
      <c r="M5642" s="124"/>
      <c r="N5642" s="197">
        <v>0</v>
      </c>
      <c r="O5642" s="197">
        <v>4584.88</v>
      </c>
      <c r="P5642" s="124" t="s">
        <v>1315</v>
      </c>
    </row>
    <row r="5643" spans="1:16" ht="63.75">
      <c r="A5643" s="266">
        <v>862</v>
      </c>
      <c r="B5643" s="124"/>
      <c r="C5643" s="125" t="s">
        <v>875</v>
      </c>
      <c r="D5643" s="195">
        <v>43217</v>
      </c>
      <c r="E5643" s="124" t="s">
        <v>10344</v>
      </c>
      <c r="F5643" s="124" t="s">
        <v>1316</v>
      </c>
      <c r="G5643" s="124">
        <v>17475858</v>
      </c>
      <c r="H5643" s="124"/>
      <c r="I5643" s="128" t="s">
        <v>12124</v>
      </c>
      <c r="J5643" s="124"/>
      <c r="K5643" s="124"/>
      <c r="L5643" s="124"/>
      <c r="M5643" s="124"/>
      <c r="N5643" s="197">
        <v>0</v>
      </c>
      <c r="O5643" s="197">
        <v>84269.36</v>
      </c>
      <c r="P5643" s="124" t="s">
        <v>1315</v>
      </c>
    </row>
    <row r="5644" spans="1:16" ht="63.75">
      <c r="A5644" s="266">
        <v>86</v>
      </c>
      <c r="B5644" s="124"/>
      <c r="C5644" s="125" t="s">
        <v>710</v>
      </c>
      <c r="D5644" s="195">
        <v>43217</v>
      </c>
      <c r="E5644" s="124" t="s">
        <v>10345</v>
      </c>
      <c r="F5644" s="124" t="s">
        <v>1316</v>
      </c>
      <c r="G5644" s="124">
        <v>17475856</v>
      </c>
      <c r="H5644" s="124"/>
      <c r="I5644" s="128" t="s">
        <v>12125</v>
      </c>
      <c r="J5644" s="124"/>
      <c r="K5644" s="124"/>
      <c r="L5644" s="124"/>
      <c r="M5644" s="124"/>
      <c r="N5644" s="197">
        <v>0</v>
      </c>
      <c r="O5644" s="197">
        <v>84269.35</v>
      </c>
      <c r="P5644" s="124" t="s">
        <v>1315</v>
      </c>
    </row>
    <row r="5645" spans="1:16" ht="63.75">
      <c r="A5645" s="266" t="s">
        <v>622</v>
      </c>
      <c r="B5645" s="124"/>
      <c r="C5645" s="125" t="s">
        <v>715</v>
      </c>
      <c r="D5645" s="195">
        <v>43217</v>
      </c>
      <c r="E5645" s="124" t="s">
        <v>10346</v>
      </c>
      <c r="F5645" s="124" t="s">
        <v>1316</v>
      </c>
      <c r="G5645" s="124">
        <v>17475854</v>
      </c>
      <c r="H5645" s="124"/>
      <c r="I5645" s="128" t="s">
        <v>12126</v>
      </c>
      <c r="J5645" s="124"/>
      <c r="K5645" s="124"/>
      <c r="L5645" s="124"/>
      <c r="M5645" s="124"/>
      <c r="N5645" s="197">
        <v>0</v>
      </c>
      <c r="O5645" s="197">
        <v>3377.96</v>
      </c>
      <c r="P5645" s="124" t="s">
        <v>1315</v>
      </c>
    </row>
    <row r="5646" spans="1:16" ht="63.75">
      <c r="A5646" s="266">
        <v>86</v>
      </c>
      <c r="B5646" s="124"/>
      <c r="C5646" s="125" t="s">
        <v>710</v>
      </c>
      <c r="D5646" s="195">
        <v>43217</v>
      </c>
      <c r="E5646" s="124" t="s">
        <v>10347</v>
      </c>
      <c r="F5646" s="124" t="s">
        <v>1316</v>
      </c>
      <c r="G5646" s="124">
        <v>17475853</v>
      </c>
      <c r="H5646" s="124"/>
      <c r="I5646" s="128" t="s">
        <v>12127</v>
      </c>
      <c r="J5646" s="124"/>
      <c r="K5646" s="124"/>
      <c r="L5646" s="124"/>
      <c r="M5646" s="124"/>
      <c r="N5646" s="197">
        <v>0</v>
      </c>
      <c r="O5646" s="197">
        <v>3377.96</v>
      </c>
      <c r="P5646" s="124" t="s">
        <v>1315</v>
      </c>
    </row>
    <row r="5647" spans="1:16" ht="51">
      <c r="A5647" s="266">
        <v>513</v>
      </c>
      <c r="B5647" s="124"/>
      <c r="C5647" s="125" t="s">
        <v>201</v>
      </c>
      <c r="D5647" s="195">
        <v>43217</v>
      </c>
      <c r="E5647" s="124" t="s">
        <v>10348</v>
      </c>
      <c r="F5647" s="124" t="s">
        <v>6</v>
      </c>
      <c r="G5647" s="124">
        <v>968124</v>
      </c>
      <c r="H5647" s="124"/>
      <c r="I5647" s="128" t="s">
        <v>12128</v>
      </c>
      <c r="J5647" s="124"/>
      <c r="K5647" s="124"/>
      <c r="L5647" s="124"/>
      <c r="M5647" s="124"/>
      <c r="N5647" s="197">
        <v>0</v>
      </c>
      <c r="O5647" s="197">
        <v>77256000</v>
      </c>
      <c r="P5647" s="124" t="s">
        <v>1315</v>
      </c>
    </row>
    <row r="5648" spans="1:16" ht="51">
      <c r="A5648" s="266">
        <v>582</v>
      </c>
      <c r="B5648" s="124"/>
      <c r="C5648" s="125" t="s">
        <v>856</v>
      </c>
      <c r="D5648" s="195">
        <v>43217</v>
      </c>
      <c r="E5648" s="124" t="s">
        <v>10349</v>
      </c>
      <c r="F5648" s="124" t="s">
        <v>6</v>
      </c>
      <c r="G5648" s="124">
        <v>968181</v>
      </c>
      <c r="H5648" s="124"/>
      <c r="I5648" s="128" t="s">
        <v>12129</v>
      </c>
      <c r="J5648" s="124"/>
      <c r="K5648" s="124"/>
      <c r="L5648" s="124"/>
      <c r="M5648" s="124"/>
      <c r="N5648" s="197">
        <v>0</v>
      </c>
      <c r="O5648" s="197">
        <v>4053</v>
      </c>
      <c r="P5648" s="124" t="s">
        <v>1315</v>
      </c>
    </row>
    <row r="5649" spans="1:16" ht="51">
      <c r="A5649" s="266">
        <v>47</v>
      </c>
      <c r="B5649" s="124"/>
      <c r="C5649" s="125" t="s">
        <v>699</v>
      </c>
      <c r="D5649" s="195">
        <v>43217</v>
      </c>
      <c r="E5649" s="124" t="s">
        <v>10350</v>
      </c>
      <c r="F5649" s="124" t="s">
        <v>6</v>
      </c>
      <c r="G5649" s="124">
        <v>968187</v>
      </c>
      <c r="H5649" s="124"/>
      <c r="I5649" s="128" t="s">
        <v>12130</v>
      </c>
      <c r="J5649" s="124"/>
      <c r="K5649" s="124"/>
      <c r="L5649" s="124"/>
      <c r="M5649" s="124"/>
      <c r="N5649" s="197">
        <v>0</v>
      </c>
      <c r="O5649" s="197">
        <v>9109</v>
      </c>
      <c r="P5649" s="124" t="s">
        <v>1315</v>
      </c>
    </row>
    <row r="5650" spans="1:16" ht="51">
      <c r="A5650" s="266">
        <v>513</v>
      </c>
      <c r="B5650" s="124"/>
      <c r="C5650" s="125" t="s">
        <v>201</v>
      </c>
      <c r="D5650" s="195">
        <v>43217</v>
      </c>
      <c r="E5650" s="124" t="s">
        <v>10351</v>
      </c>
      <c r="F5650" s="124" t="s">
        <v>6</v>
      </c>
      <c r="G5650" s="124">
        <v>968188</v>
      </c>
      <c r="H5650" s="124"/>
      <c r="I5650" s="128" t="s">
        <v>12131</v>
      </c>
      <c r="J5650" s="124"/>
      <c r="K5650" s="124"/>
      <c r="L5650" s="124"/>
      <c r="M5650" s="124"/>
      <c r="N5650" s="197">
        <v>0</v>
      </c>
      <c r="O5650" s="197">
        <v>7375.2</v>
      </c>
      <c r="P5650" s="124" t="s">
        <v>1315</v>
      </c>
    </row>
    <row r="5651" spans="1:16" ht="76.5">
      <c r="A5651" s="266" t="s">
        <v>620</v>
      </c>
      <c r="B5651" s="124"/>
      <c r="C5651" s="125" t="s">
        <v>714</v>
      </c>
      <c r="D5651" s="195">
        <v>43217</v>
      </c>
      <c r="E5651" s="124" t="s">
        <v>10352</v>
      </c>
      <c r="F5651" s="124" t="s">
        <v>6</v>
      </c>
      <c r="G5651" s="124">
        <v>968341</v>
      </c>
      <c r="H5651" s="124"/>
      <c r="I5651" s="128" t="s">
        <v>12132</v>
      </c>
      <c r="J5651" s="124"/>
      <c r="K5651" s="124"/>
      <c r="L5651" s="124"/>
      <c r="M5651" s="124"/>
      <c r="N5651" s="197">
        <v>0</v>
      </c>
      <c r="O5651" s="197">
        <v>30000</v>
      </c>
      <c r="P5651" s="124" t="s">
        <v>1315</v>
      </c>
    </row>
    <row r="5652" spans="1:16" ht="51">
      <c r="A5652" s="266" t="s">
        <v>619</v>
      </c>
      <c r="B5652" s="124"/>
      <c r="C5652" s="125" t="s">
        <v>713</v>
      </c>
      <c r="D5652" s="195">
        <v>43217</v>
      </c>
      <c r="E5652" s="124" t="s">
        <v>10353</v>
      </c>
      <c r="F5652" s="124" t="s">
        <v>6</v>
      </c>
      <c r="G5652" s="124">
        <v>968362</v>
      </c>
      <c r="H5652" s="124"/>
      <c r="I5652" s="128" t="s">
        <v>12133</v>
      </c>
      <c r="J5652" s="124"/>
      <c r="K5652" s="124"/>
      <c r="L5652" s="124"/>
      <c r="M5652" s="124"/>
      <c r="N5652" s="197">
        <v>0</v>
      </c>
      <c r="O5652" s="197">
        <v>108</v>
      </c>
      <c r="P5652" s="124" t="s">
        <v>1315</v>
      </c>
    </row>
    <row r="5653" spans="1:16" ht="89.25">
      <c r="A5653" s="266">
        <v>293</v>
      </c>
      <c r="B5653" s="124"/>
      <c r="C5653" s="125" t="s">
        <v>795</v>
      </c>
      <c r="D5653" s="195">
        <v>43217</v>
      </c>
      <c r="E5653" s="124" t="s">
        <v>10354</v>
      </c>
      <c r="F5653" s="124" t="s">
        <v>6</v>
      </c>
      <c r="G5653" s="124">
        <v>920184</v>
      </c>
      <c r="H5653" s="124"/>
      <c r="I5653" s="128" t="s">
        <v>12134</v>
      </c>
      <c r="J5653" s="124"/>
      <c r="K5653" s="124"/>
      <c r="L5653" s="124"/>
      <c r="M5653" s="124"/>
      <c r="N5653" s="197">
        <v>0</v>
      </c>
      <c r="O5653" s="197">
        <v>15750536</v>
      </c>
      <c r="P5653" s="124" t="s">
        <v>1315</v>
      </c>
    </row>
    <row r="5654" spans="1:16" ht="76.5">
      <c r="A5654" s="266">
        <v>513</v>
      </c>
      <c r="B5654" s="124"/>
      <c r="C5654" s="125" t="s">
        <v>201</v>
      </c>
      <c r="D5654" s="195">
        <v>43217</v>
      </c>
      <c r="E5654" s="124" t="s">
        <v>10355</v>
      </c>
      <c r="F5654" s="124" t="s">
        <v>11</v>
      </c>
      <c r="G5654" s="124">
        <v>920182</v>
      </c>
      <c r="H5654" s="124"/>
      <c r="I5654" s="128" t="s">
        <v>12135</v>
      </c>
      <c r="J5654" s="124"/>
      <c r="K5654" s="124"/>
      <c r="L5654" s="124"/>
      <c r="M5654" s="124"/>
      <c r="N5654" s="197">
        <v>1019.11</v>
      </c>
      <c r="O5654" s="197">
        <v>0</v>
      </c>
      <c r="P5654" s="124" t="s">
        <v>1315</v>
      </c>
    </row>
    <row r="5655" spans="1:16" ht="51">
      <c r="A5655" s="266">
        <v>117</v>
      </c>
      <c r="B5655" s="124"/>
      <c r="C5655" s="125" t="s">
        <v>722</v>
      </c>
      <c r="D5655" s="195">
        <v>43217</v>
      </c>
      <c r="E5655" s="124" t="s">
        <v>10356</v>
      </c>
      <c r="F5655" s="124" t="s">
        <v>11</v>
      </c>
      <c r="G5655" s="124">
        <v>920191</v>
      </c>
      <c r="H5655" s="124"/>
      <c r="I5655" s="128" t="s">
        <v>12136</v>
      </c>
      <c r="J5655" s="124"/>
      <c r="K5655" s="124"/>
      <c r="L5655" s="124"/>
      <c r="M5655" s="124"/>
      <c r="N5655" s="197">
        <v>50</v>
      </c>
      <c r="O5655" s="197">
        <v>0</v>
      </c>
      <c r="P5655" s="124" t="s">
        <v>1315</v>
      </c>
    </row>
    <row r="5656" spans="1:16" ht="51">
      <c r="A5656" s="266">
        <v>117</v>
      </c>
      <c r="B5656" s="124"/>
      <c r="C5656" s="125" t="s">
        <v>722</v>
      </c>
      <c r="D5656" s="195">
        <v>43217</v>
      </c>
      <c r="E5656" s="124" t="s">
        <v>10357</v>
      </c>
      <c r="F5656" s="124" t="s">
        <v>11</v>
      </c>
      <c r="G5656" s="124">
        <v>920240</v>
      </c>
      <c r="H5656" s="124"/>
      <c r="I5656" s="128" t="s">
        <v>12137</v>
      </c>
      <c r="J5656" s="124"/>
      <c r="K5656" s="124"/>
      <c r="L5656" s="124"/>
      <c r="M5656" s="124"/>
      <c r="N5656" s="197">
        <v>50</v>
      </c>
      <c r="O5656" s="197">
        <v>0</v>
      </c>
      <c r="P5656" s="124" t="s">
        <v>1315</v>
      </c>
    </row>
    <row r="5657" spans="1:16" ht="51">
      <c r="A5657" s="266">
        <v>117</v>
      </c>
      <c r="B5657" s="124"/>
      <c r="C5657" s="125" t="s">
        <v>722</v>
      </c>
      <c r="D5657" s="195">
        <v>43217</v>
      </c>
      <c r="E5657" s="124" t="s">
        <v>10358</v>
      </c>
      <c r="F5657" s="124" t="s">
        <v>11</v>
      </c>
      <c r="G5657" s="124">
        <v>920242</v>
      </c>
      <c r="H5657" s="124"/>
      <c r="I5657" s="128" t="s">
        <v>12138</v>
      </c>
      <c r="J5657" s="124"/>
      <c r="K5657" s="124"/>
      <c r="L5657" s="124"/>
      <c r="M5657" s="124"/>
      <c r="N5657" s="197">
        <v>50</v>
      </c>
      <c r="O5657" s="197">
        <v>0</v>
      </c>
      <c r="P5657" s="124" t="s">
        <v>1315</v>
      </c>
    </row>
    <row r="5658" spans="1:16" ht="51">
      <c r="A5658" s="266">
        <v>117</v>
      </c>
      <c r="B5658" s="124"/>
      <c r="C5658" s="125" t="s">
        <v>722</v>
      </c>
      <c r="D5658" s="195">
        <v>43217</v>
      </c>
      <c r="E5658" s="124" t="s">
        <v>10359</v>
      </c>
      <c r="F5658" s="124" t="s">
        <v>11</v>
      </c>
      <c r="G5658" s="124">
        <v>920244</v>
      </c>
      <c r="H5658" s="124"/>
      <c r="I5658" s="128" t="s">
        <v>12139</v>
      </c>
      <c r="J5658" s="124"/>
      <c r="K5658" s="124"/>
      <c r="L5658" s="124"/>
      <c r="M5658" s="124"/>
      <c r="N5658" s="197">
        <v>50</v>
      </c>
      <c r="O5658" s="197">
        <v>0</v>
      </c>
      <c r="P5658" s="124" t="s">
        <v>1315</v>
      </c>
    </row>
    <row r="5659" spans="1:16" ht="51">
      <c r="A5659" s="266">
        <v>513</v>
      </c>
      <c r="B5659" s="124"/>
      <c r="C5659" s="125" t="s">
        <v>201</v>
      </c>
      <c r="D5659" s="195">
        <v>43217</v>
      </c>
      <c r="E5659" s="124" t="s">
        <v>10360</v>
      </c>
      <c r="F5659" s="124" t="s">
        <v>11</v>
      </c>
      <c r="G5659" s="124">
        <v>920248</v>
      </c>
      <c r="H5659" s="124"/>
      <c r="I5659" s="128" t="s">
        <v>12140</v>
      </c>
      <c r="J5659" s="124"/>
      <c r="K5659" s="124"/>
      <c r="L5659" s="124"/>
      <c r="M5659" s="124"/>
      <c r="N5659" s="197">
        <v>50</v>
      </c>
      <c r="O5659" s="197">
        <v>0</v>
      </c>
      <c r="P5659" s="124" t="s">
        <v>1315</v>
      </c>
    </row>
    <row r="5660" spans="1:16" ht="51">
      <c r="A5660" s="266">
        <v>513</v>
      </c>
      <c r="B5660" s="124"/>
      <c r="C5660" s="125" t="s">
        <v>201</v>
      </c>
      <c r="D5660" s="195">
        <v>43217</v>
      </c>
      <c r="E5660" s="124" t="s">
        <v>10361</v>
      </c>
      <c r="F5660" s="124" t="s">
        <v>15</v>
      </c>
      <c r="G5660" s="124">
        <v>722893</v>
      </c>
      <c r="H5660" s="124"/>
      <c r="I5660" s="128" t="s">
        <v>12141</v>
      </c>
      <c r="J5660" s="124"/>
      <c r="K5660" s="124"/>
      <c r="L5660" s="124"/>
      <c r="M5660" s="124"/>
      <c r="N5660" s="197">
        <v>50</v>
      </c>
      <c r="O5660" s="197">
        <v>0</v>
      </c>
      <c r="P5660" s="124" t="s">
        <v>1315</v>
      </c>
    </row>
    <row r="5661" spans="1:16" ht="51">
      <c r="A5661" s="266">
        <v>513</v>
      </c>
      <c r="B5661" s="124"/>
      <c r="C5661" s="125" t="s">
        <v>201</v>
      </c>
      <c r="D5661" s="195">
        <v>43217</v>
      </c>
      <c r="E5661" s="124" t="s">
        <v>10362</v>
      </c>
      <c r="F5661" s="124" t="s">
        <v>15</v>
      </c>
      <c r="G5661" s="124">
        <v>722905</v>
      </c>
      <c r="H5661" s="124"/>
      <c r="I5661" s="128" t="s">
        <v>12142</v>
      </c>
      <c r="J5661" s="124"/>
      <c r="K5661" s="124"/>
      <c r="L5661" s="124"/>
      <c r="M5661" s="124"/>
      <c r="N5661" s="197">
        <v>50</v>
      </c>
      <c r="O5661" s="197">
        <v>0</v>
      </c>
      <c r="P5661" s="124" t="s">
        <v>1315</v>
      </c>
    </row>
    <row r="5662" spans="1:16" ht="89.25">
      <c r="A5662" s="266">
        <v>594</v>
      </c>
      <c r="B5662" s="124"/>
      <c r="C5662" s="125" t="s">
        <v>113</v>
      </c>
      <c r="D5662" s="195">
        <v>43217</v>
      </c>
      <c r="E5662" s="124" t="s">
        <v>10363</v>
      </c>
      <c r="F5662" s="124" t="s">
        <v>15</v>
      </c>
      <c r="G5662" s="124">
        <v>4852</v>
      </c>
      <c r="H5662" s="124"/>
      <c r="I5662" s="128" t="s">
        <v>12143</v>
      </c>
      <c r="J5662" s="124"/>
      <c r="K5662" s="124"/>
      <c r="L5662" s="124"/>
      <c r="M5662" s="124"/>
      <c r="N5662" s="197">
        <v>276.38</v>
      </c>
      <c r="O5662" s="197">
        <v>0</v>
      </c>
      <c r="P5662" s="124" t="s">
        <v>1315</v>
      </c>
    </row>
    <row r="5663" spans="1:16" ht="89.25">
      <c r="A5663" s="266">
        <v>594</v>
      </c>
      <c r="B5663" s="124"/>
      <c r="C5663" s="125" t="s">
        <v>113</v>
      </c>
      <c r="D5663" s="195">
        <v>43217</v>
      </c>
      <c r="E5663" s="124" t="s">
        <v>10364</v>
      </c>
      <c r="F5663" s="124" t="s">
        <v>15</v>
      </c>
      <c r="G5663" s="124">
        <v>4854</v>
      </c>
      <c r="H5663" s="124"/>
      <c r="I5663" s="128" t="s">
        <v>12144</v>
      </c>
      <c r="J5663" s="124"/>
      <c r="K5663" s="124"/>
      <c r="L5663" s="124"/>
      <c r="M5663" s="124"/>
      <c r="N5663" s="197">
        <v>272.54000000000002</v>
      </c>
      <c r="O5663" s="197">
        <v>0</v>
      </c>
      <c r="P5663" s="124" t="s">
        <v>1315</v>
      </c>
    </row>
    <row r="5664" spans="1:16" ht="89.25">
      <c r="A5664" s="266">
        <v>526</v>
      </c>
      <c r="B5664" s="124"/>
      <c r="C5664" s="125" t="s">
        <v>846</v>
      </c>
      <c r="D5664" s="195">
        <v>43217</v>
      </c>
      <c r="E5664" s="124" t="s">
        <v>10365</v>
      </c>
      <c r="F5664" s="124" t="s">
        <v>15</v>
      </c>
      <c r="G5664" s="124">
        <v>4856</v>
      </c>
      <c r="H5664" s="124"/>
      <c r="I5664" s="128" t="s">
        <v>12145</v>
      </c>
      <c r="J5664" s="124"/>
      <c r="K5664" s="124"/>
      <c r="L5664" s="124"/>
      <c r="M5664" s="124"/>
      <c r="N5664" s="197">
        <v>376.47</v>
      </c>
      <c r="O5664" s="197">
        <v>0</v>
      </c>
      <c r="P5664" s="124" t="s">
        <v>1315</v>
      </c>
    </row>
    <row r="5665" spans="1:16" ht="51">
      <c r="A5665" s="266">
        <v>513</v>
      </c>
      <c r="B5665" s="124"/>
      <c r="C5665" s="125" t="s">
        <v>201</v>
      </c>
      <c r="D5665" s="195">
        <v>43217</v>
      </c>
      <c r="E5665" s="124" t="s">
        <v>10366</v>
      </c>
      <c r="F5665" s="124" t="s">
        <v>15</v>
      </c>
      <c r="G5665" s="124">
        <v>722923</v>
      </c>
      <c r="H5665" s="124"/>
      <c r="I5665" s="128" t="s">
        <v>12146</v>
      </c>
      <c r="J5665" s="124"/>
      <c r="K5665" s="124"/>
      <c r="L5665" s="124"/>
      <c r="M5665" s="124"/>
      <c r="N5665" s="197">
        <v>50</v>
      </c>
      <c r="O5665" s="197">
        <v>0</v>
      </c>
      <c r="P5665" s="124" t="s">
        <v>1315</v>
      </c>
    </row>
    <row r="5666" spans="1:16" ht="89.25">
      <c r="A5666" s="266">
        <v>576</v>
      </c>
      <c r="B5666" s="124"/>
      <c r="C5666" s="125" t="s">
        <v>852</v>
      </c>
      <c r="D5666" s="195">
        <v>43217</v>
      </c>
      <c r="E5666" s="124" t="s">
        <v>10367</v>
      </c>
      <c r="F5666" s="124" t="s">
        <v>15</v>
      </c>
      <c r="G5666" s="124">
        <v>4851</v>
      </c>
      <c r="H5666" s="124"/>
      <c r="I5666" s="128" t="s">
        <v>12147</v>
      </c>
      <c r="J5666" s="124"/>
      <c r="K5666" s="124"/>
      <c r="L5666" s="124"/>
      <c r="M5666" s="124"/>
      <c r="N5666" s="197">
        <v>754.11</v>
      </c>
      <c r="O5666" s="197">
        <v>0</v>
      </c>
      <c r="P5666" s="124" t="s">
        <v>1315</v>
      </c>
    </row>
    <row r="5667" spans="1:16" ht="51">
      <c r="A5667" s="266">
        <v>513</v>
      </c>
      <c r="B5667" s="124"/>
      <c r="C5667" s="125" t="s">
        <v>201</v>
      </c>
      <c r="D5667" s="195">
        <v>43217</v>
      </c>
      <c r="E5667" s="124" t="s">
        <v>10368</v>
      </c>
      <c r="F5667" s="124" t="s">
        <v>15</v>
      </c>
      <c r="G5667" s="124">
        <v>722931</v>
      </c>
      <c r="H5667" s="124"/>
      <c r="I5667" s="128" t="s">
        <v>12148</v>
      </c>
      <c r="J5667" s="124"/>
      <c r="K5667" s="124"/>
      <c r="L5667" s="124"/>
      <c r="M5667" s="124"/>
      <c r="N5667" s="197">
        <v>50</v>
      </c>
      <c r="O5667" s="197">
        <v>0</v>
      </c>
      <c r="P5667" s="124" t="s">
        <v>1315</v>
      </c>
    </row>
    <row r="5668" spans="1:16" ht="102">
      <c r="A5668" s="266">
        <v>513</v>
      </c>
      <c r="B5668" s="124"/>
      <c r="C5668" s="125" t="s">
        <v>201</v>
      </c>
      <c r="D5668" s="195">
        <v>43217</v>
      </c>
      <c r="E5668" s="124" t="s">
        <v>10369</v>
      </c>
      <c r="F5668" s="124" t="s">
        <v>15</v>
      </c>
      <c r="G5668" s="124">
        <v>4858</v>
      </c>
      <c r="H5668" s="124"/>
      <c r="I5668" s="128" t="s">
        <v>12149</v>
      </c>
      <c r="J5668" s="124"/>
      <c r="K5668" s="124"/>
      <c r="L5668" s="124"/>
      <c r="M5668" s="124"/>
      <c r="N5668" s="197">
        <v>296967.88</v>
      </c>
      <c r="O5668" s="197">
        <v>0</v>
      </c>
      <c r="P5668" s="124" t="s">
        <v>1315</v>
      </c>
    </row>
    <row r="5669" spans="1:16" ht="102">
      <c r="A5669" s="266">
        <v>590</v>
      </c>
      <c r="B5669" s="124"/>
      <c r="C5669" s="125" t="s">
        <v>860</v>
      </c>
      <c r="D5669" s="195">
        <v>43217</v>
      </c>
      <c r="E5669" s="124" t="s">
        <v>10370</v>
      </c>
      <c r="F5669" s="124" t="s">
        <v>15</v>
      </c>
      <c r="G5669" s="124">
        <v>4869</v>
      </c>
      <c r="H5669" s="124"/>
      <c r="I5669" s="128" t="s">
        <v>12150</v>
      </c>
      <c r="J5669" s="124"/>
      <c r="K5669" s="124"/>
      <c r="L5669" s="124"/>
      <c r="M5669" s="124"/>
      <c r="N5669" s="197">
        <v>689.01</v>
      </c>
      <c r="O5669" s="197">
        <v>0</v>
      </c>
      <c r="P5669" s="124" t="s">
        <v>1315</v>
      </c>
    </row>
    <row r="5670" spans="1:16" ht="89.25">
      <c r="A5670" s="266">
        <v>25</v>
      </c>
      <c r="B5670" s="124"/>
      <c r="C5670" s="125" t="s">
        <v>694</v>
      </c>
      <c r="D5670" s="195">
        <v>43217</v>
      </c>
      <c r="E5670" s="124" t="s">
        <v>10371</v>
      </c>
      <c r="F5670" s="124" t="s">
        <v>15</v>
      </c>
      <c r="G5670" s="124">
        <v>4867</v>
      </c>
      <c r="H5670" s="124"/>
      <c r="I5670" s="128" t="s">
        <v>12151</v>
      </c>
      <c r="J5670" s="124"/>
      <c r="K5670" s="124"/>
      <c r="L5670" s="124"/>
      <c r="M5670" s="124"/>
      <c r="N5670" s="197">
        <v>613</v>
      </c>
      <c r="O5670" s="197">
        <v>0</v>
      </c>
      <c r="P5670" s="124" t="s">
        <v>1315</v>
      </c>
    </row>
    <row r="5671" spans="1:16" ht="102">
      <c r="A5671" s="266">
        <v>670</v>
      </c>
      <c r="B5671" s="124"/>
      <c r="C5671" s="125" t="s">
        <v>235</v>
      </c>
      <c r="D5671" s="195">
        <v>43217</v>
      </c>
      <c r="E5671" s="124" t="s">
        <v>10372</v>
      </c>
      <c r="F5671" s="124" t="s">
        <v>15</v>
      </c>
      <c r="G5671" s="124">
        <v>4859</v>
      </c>
      <c r="H5671" s="124"/>
      <c r="I5671" s="128" t="s">
        <v>12152</v>
      </c>
      <c r="J5671" s="124"/>
      <c r="K5671" s="124"/>
      <c r="L5671" s="124"/>
      <c r="M5671" s="124"/>
      <c r="N5671" s="197">
        <v>276.86</v>
      </c>
      <c r="O5671" s="197">
        <v>0</v>
      </c>
      <c r="P5671" s="124" t="s">
        <v>1315</v>
      </c>
    </row>
    <row r="5672" spans="1:16" ht="89.25">
      <c r="A5672" s="266">
        <v>594</v>
      </c>
      <c r="B5672" s="124"/>
      <c r="C5672" s="125" t="s">
        <v>113</v>
      </c>
      <c r="D5672" s="195">
        <v>43217</v>
      </c>
      <c r="E5672" s="124" t="s">
        <v>10373</v>
      </c>
      <c r="F5672" s="124" t="s">
        <v>15</v>
      </c>
      <c r="G5672" s="124">
        <v>4853</v>
      </c>
      <c r="H5672" s="124"/>
      <c r="I5672" s="128" t="s">
        <v>12153</v>
      </c>
      <c r="J5672" s="124"/>
      <c r="K5672" s="124"/>
      <c r="L5672" s="124"/>
      <c r="M5672" s="124"/>
      <c r="N5672" s="197">
        <v>314.73</v>
      </c>
      <c r="O5672" s="197">
        <v>0</v>
      </c>
      <c r="P5672" s="124" t="s">
        <v>1315</v>
      </c>
    </row>
    <row r="5673" spans="1:16" ht="51">
      <c r="A5673" s="266">
        <v>513</v>
      </c>
      <c r="B5673" s="124"/>
      <c r="C5673" s="125" t="s">
        <v>201</v>
      </c>
      <c r="D5673" s="195">
        <v>43217</v>
      </c>
      <c r="E5673" s="124" t="s">
        <v>10374</v>
      </c>
      <c r="F5673" s="124" t="s">
        <v>15</v>
      </c>
      <c r="G5673" s="124">
        <v>723296</v>
      </c>
      <c r="H5673" s="124"/>
      <c r="I5673" s="128" t="s">
        <v>8314</v>
      </c>
      <c r="J5673" s="124"/>
      <c r="K5673" s="124"/>
      <c r="L5673" s="124"/>
      <c r="M5673" s="124"/>
      <c r="N5673" s="197">
        <v>50</v>
      </c>
      <c r="O5673" s="197">
        <v>0</v>
      </c>
      <c r="P5673" s="124" t="s">
        <v>1315</v>
      </c>
    </row>
    <row r="5674" spans="1:16" ht="51">
      <c r="A5674" s="266">
        <v>513</v>
      </c>
      <c r="B5674" s="124"/>
      <c r="C5674" s="125" t="s">
        <v>201</v>
      </c>
      <c r="D5674" s="195">
        <v>43217</v>
      </c>
      <c r="E5674" s="124" t="s">
        <v>10375</v>
      </c>
      <c r="F5674" s="124" t="s">
        <v>15</v>
      </c>
      <c r="G5674" s="124">
        <v>723841</v>
      </c>
      <c r="H5674" s="124"/>
      <c r="I5674" s="128" t="s">
        <v>1395</v>
      </c>
      <c r="J5674" s="124"/>
      <c r="K5674" s="124"/>
      <c r="L5674" s="124"/>
      <c r="M5674" s="124"/>
      <c r="N5674" s="197">
        <v>50</v>
      </c>
      <c r="O5674" s="197">
        <v>0</v>
      </c>
      <c r="P5674" s="124" t="s">
        <v>1315</v>
      </c>
    </row>
    <row r="5675" spans="1:16" ht="76.5">
      <c r="A5675" s="266">
        <v>25</v>
      </c>
      <c r="B5675" s="124"/>
      <c r="C5675" s="125" t="s">
        <v>694</v>
      </c>
      <c r="D5675" s="195">
        <v>43217</v>
      </c>
      <c r="E5675" s="124" t="s">
        <v>10376</v>
      </c>
      <c r="F5675" s="124" t="s">
        <v>1316</v>
      </c>
      <c r="G5675" s="124">
        <v>17475857</v>
      </c>
      <c r="H5675" s="124"/>
      <c r="I5675" s="128" t="s">
        <v>12154</v>
      </c>
      <c r="J5675" s="124"/>
      <c r="K5675" s="124"/>
      <c r="L5675" s="124"/>
      <c r="M5675" s="124"/>
      <c r="N5675" s="197">
        <v>176777.95</v>
      </c>
      <c r="O5675" s="197">
        <v>0</v>
      </c>
      <c r="P5675" s="124" t="s">
        <v>1315</v>
      </c>
    </row>
    <row r="5676" spans="1:16" ht="76.5">
      <c r="A5676" s="266">
        <v>25</v>
      </c>
      <c r="B5676" s="124"/>
      <c r="C5676" s="125" t="s">
        <v>694</v>
      </c>
      <c r="D5676" s="195">
        <v>43217</v>
      </c>
      <c r="E5676" s="124" t="s">
        <v>10377</v>
      </c>
      <c r="F5676" s="124" t="s">
        <v>1316</v>
      </c>
      <c r="G5676" s="124">
        <v>17475852</v>
      </c>
      <c r="H5676" s="124"/>
      <c r="I5676" s="128" t="s">
        <v>12155</v>
      </c>
      <c r="J5676" s="124"/>
      <c r="K5676" s="124"/>
      <c r="L5676" s="124"/>
      <c r="M5676" s="124"/>
      <c r="N5676" s="197">
        <v>313270.31</v>
      </c>
      <c r="O5676" s="197">
        <v>0</v>
      </c>
      <c r="P5676" s="124" t="s">
        <v>1315</v>
      </c>
    </row>
    <row r="5677" spans="1:16" ht="76.5">
      <c r="A5677" s="266">
        <v>25</v>
      </c>
      <c r="B5677" s="124"/>
      <c r="C5677" s="125" t="s">
        <v>694</v>
      </c>
      <c r="D5677" s="195">
        <v>43217</v>
      </c>
      <c r="E5677" s="124" t="s">
        <v>10378</v>
      </c>
      <c r="F5677" s="124" t="s">
        <v>1316</v>
      </c>
      <c r="G5677" s="124">
        <v>17475841</v>
      </c>
      <c r="H5677" s="124"/>
      <c r="I5677" s="128" t="s">
        <v>12156</v>
      </c>
      <c r="J5677" s="124"/>
      <c r="K5677" s="124"/>
      <c r="L5677" s="124"/>
      <c r="M5677" s="124"/>
      <c r="N5677" s="197">
        <v>303779.25</v>
      </c>
      <c r="O5677" s="197">
        <v>0</v>
      </c>
      <c r="P5677" s="124" t="s">
        <v>1315</v>
      </c>
    </row>
    <row r="5678" spans="1:16" ht="76.5">
      <c r="A5678" s="266">
        <v>25</v>
      </c>
      <c r="B5678" s="124"/>
      <c r="C5678" s="125" t="s">
        <v>694</v>
      </c>
      <c r="D5678" s="195">
        <v>43217</v>
      </c>
      <c r="E5678" s="124" t="s">
        <v>10379</v>
      </c>
      <c r="F5678" s="124" t="s">
        <v>1316</v>
      </c>
      <c r="G5678" s="124">
        <v>17475817</v>
      </c>
      <c r="H5678" s="124"/>
      <c r="I5678" s="128" t="s">
        <v>12157</v>
      </c>
      <c r="J5678" s="124"/>
      <c r="K5678" s="124"/>
      <c r="L5678" s="124"/>
      <c r="M5678" s="124"/>
      <c r="N5678" s="197">
        <v>823066.54</v>
      </c>
      <c r="O5678" s="197">
        <v>0</v>
      </c>
      <c r="P5678" s="124" t="s">
        <v>1315</v>
      </c>
    </row>
    <row r="5679" spans="1:16" ht="76.5">
      <c r="A5679" s="266">
        <v>25</v>
      </c>
      <c r="B5679" s="124"/>
      <c r="C5679" s="125" t="s">
        <v>694</v>
      </c>
      <c r="D5679" s="195">
        <v>43217</v>
      </c>
      <c r="E5679" s="124" t="s">
        <v>10380</v>
      </c>
      <c r="F5679" s="124" t="s">
        <v>1316</v>
      </c>
      <c r="G5679" s="124">
        <v>17471260</v>
      </c>
      <c r="H5679" s="124"/>
      <c r="I5679" s="128" t="s">
        <v>12158</v>
      </c>
      <c r="J5679" s="124"/>
      <c r="K5679" s="124"/>
      <c r="L5679" s="124"/>
      <c r="M5679" s="124"/>
      <c r="N5679" s="197">
        <v>406444</v>
      </c>
      <c r="O5679" s="197">
        <v>0</v>
      </c>
      <c r="P5679" s="124" t="s">
        <v>1315</v>
      </c>
    </row>
    <row r="5680" spans="1:16" ht="76.5">
      <c r="A5680" s="266">
        <v>25</v>
      </c>
      <c r="B5680" s="124"/>
      <c r="C5680" s="125" t="s">
        <v>694</v>
      </c>
      <c r="D5680" s="195">
        <v>43217</v>
      </c>
      <c r="E5680" s="124" t="s">
        <v>10381</v>
      </c>
      <c r="F5680" s="124" t="s">
        <v>1316</v>
      </c>
      <c r="G5680" s="124">
        <v>17457556</v>
      </c>
      <c r="H5680" s="124"/>
      <c r="I5680" s="128" t="s">
        <v>12159</v>
      </c>
      <c r="J5680" s="124"/>
      <c r="K5680" s="124"/>
      <c r="L5680" s="124"/>
      <c r="M5680" s="124"/>
      <c r="N5680" s="197">
        <v>593906.11</v>
      </c>
      <c r="O5680" s="197">
        <v>0</v>
      </c>
      <c r="P5680" s="124" t="s">
        <v>1315</v>
      </c>
    </row>
    <row r="5681" spans="1:16" ht="76.5">
      <c r="A5681" s="266">
        <v>25</v>
      </c>
      <c r="B5681" s="124"/>
      <c r="C5681" s="125" t="s">
        <v>694</v>
      </c>
      <c r="D5681" s="195">
        <v>43217</v>
      </c>
      <c r="E5681" s="124" t="s">
        <v>10382</v>
      </c>
      <c r="F5681" s="124" t="s">
        <v>1316</v>
      </c>
      <c r="G5681" s="124">
        <v>17475330</v>
      </c>
      <c r="H5681" s="124"/>
      <c r="I5681" s="128" t="s">
        <v>12160</v>
      </c>
      <c r="J5681" s="124"/>
      <c r="K5681" s="124"/>
      <c r="L5681" s="124"/>
      <c r="M5681" s="124"/>
      <c r="N5681" s="197">
        <v>50720.23</v>
      </c>
      <c r="O5681" s="197">
        <v>0</v>
      </c>
      <c r="P5681" s="124" t="s">
        <v>1315</v>
      </c>
    </row>
    <row r="5682" spans="1:16" ht="76.5">
      <c r="A5682" s="266">
        <v>25</v>
      </c>
      <c r="B5682" s="124"/>
      <c r="C5682" s="125" t="s">
        <v>694</v>
      </c>
      <c r="D5682" s="195">
        <v>43217</v>
      </c>
      <c r="E5682" s="124" t="s">
        <v>10383</v>
      </c>
      <c r="F5682" s="124" t="s">
        <v>1316</v>
      </c>
      <c r="G5682" s="124">
        <v>17475331</v>
      </c>
      <c r="H5682" s="124"/>
      <c r="I5682" s="128" t="s">
        <v>12161</v>
      </c>
      <c r="J5682" s="124"/>
      <c r="K5682" s="124"/>
      <c r="L5682" s="124"/>
      <c r="M5682" s="124"/>
      <c r="N5682" s="197">
        <v>97400.05</v>
      </c>
      <c r="O5682" s="197">
        <v>0</v>
      </c>
      <c r="P5682" s="124" t="s">
        <v>1315</v>
      </c>
    </row>
    <row r="5683" spans="1:16" ht="76.5">
      <c r="A5683" s="266">
        <v>25</v>
      </c>
      <c r="B5683" s="124"/>
      <c r="C5683" s="125" t="s">
        <v>694</v>
      </c>
      <c r="D5683" s="195">
        <v>43217</v>
      </c>
      <c r="E5683" s="124" t="s">
        <v>10384</v>
      </c>
      <c r="F5683" s="124" t="s">
        <v>1316</v>
      </c>
      <c r="G5683" s="124">
        <v>17475308</v>
      </c>
      <c r="H5683" s="124"/>
      <c r="I5683" s="128" t="s">
        <v>12162</v>
      </c>
      <c r="J5683" s="124"/>
      <c r="K5683" s="124"/>
      <c r="L5683" s="124"/>
      <c r="M5683" s="124"/>
      <c r="N5683" s="197">
        <v>110070.6</v>
      </c>
      <c r="O5683" s="197">
        <v>0</v>
      </c>
      <c r="P5683" s="124" t="s">
        <v>1315</v>
      </c>
    </row>
    <row r="5684" spans="1:16" ht="76.5">
      <c r="A5684" s="266">
        <v>25</v>
      </c>
      <c r="B5684" s="124"/>
      <c r="C5684" s="125" t="s">
        <v>694</v>
      </c>
      <c r="D5684" s="195">
        <v>43217</v>
      </c>
      <c r="E5684" s="124" t="s">
        <v>10385</v>
      </c>
      <c r="F5684" s="124" t="s">
        <v>1316</v>
      </c>
      <c r="G5684" s="124">
        <v>17475313</v>
      </c>
      <c r="H5684" s="124"/>
      <c r="I5684" s="128" t="s">
        <v>12163</v>
      </c>
      <c r="J5684" s="124"/>
      <c r="K5684" s="124"/>
      <c r="L5684" s="124"/>
      <c r="M5684" s="124"/>
      <c r="N5684" s="197">
        <v>137393.51</v>
      </c>
      <c r="O5684" s="197">
        <v>0</v>
      </c>
      <c r="P5684" s="124" t="s">
        <v>1315</v>
      </c>
    </row>
    <row r="5685" spans="1:16" ht="76.5">
      <c r="A5685" s="266">
        <v>582</v>
      </c>
      <c r="B5685" s="124"/>
      <c r="C5685" s="125" t="s">
        <v>856</v>
      </c>
      <c r="D5685" s="195">
        <v>43220</v>
      </c>
      <c r="E5685" s="124" t="s">
        <v>10386</v>
      </c>
      <c r="F5685" s="124" t="s">
        <v>1316</v>
      </c>
      <c r="G5685" s="124">
        <v>17493663</v>
      </c>
      <c r="H5685" s="124"/>
      <c r="I5685" s="128" t="s">
        <v>12164</v>
      </c>
      <c r="J5685" s="124"/>
      <c r="K5685" s="124"/>
      <c r="L5685" s="124"/>
      <c r="M5685" s="124"/>
      <c r="N5685" s="197">
        <v>0</v>
      </c>
      <c r="O5685" s="197">
        <v>1756</v>
      </c>
      <c r="P5685" s="124" t="s">
        <v>1315</v>
      </c>
    </row>
    <row r="5686" spans="1:16" ht="76.5">
      <c r="A5686" s="266">
        <v>212</v>
      </c>
      <c r="B5686" s="124"/>
      <c r="C5686" s="125" t="s">
        <v>761</v>
      </c>
      <c r="D5686" s="195">
        <v>43220</v>
      </c>
      <c r="E5686" s="124" t="s">
        <v>10387</v>
      </c>
      <c r="F5686" s="124" t="s">
        <v>1316</v>
      </c>
      <c r="G5686" s="124">
        <v>17493674</v>
      </c>
      <c r="H5686" s="124"/>
      <c r="I5686" s="128" t="s">
        <v>12165</v>
      </c>
      <c r="J5686" s="124"/>
      <c r="K5686" s="124"/>
      <c r="L5686" s="124"/>
      <c r="M5686" s="124"/>
      <c r="N5686" s="197">
        <v>0</v>
      </c>
      <c r="O5686" s="197">
        <v>1448</v>
      </c>
      <c r="P5686" s="124" t="s">
        <v>1315</v>
      </c>
    </row>
    <row r="5687" spans="1:16" ht="76.5">
      <c r="A5687" s="266" t="s">
        <v>619</v>
      </c>
      <c r="B5687" s="124"/>
      <c r="C5687" s="125" t="s">
        <v>713</v>
      </c>
      <c r="D5687" s="195">
        <v>43220</v>
      </c>
      <c r="E5687" s="124" t="s">
        <v>10388</v>
      </c>
      <c r="F5687" s="124" t="s">
        <v>1316</v>
      </c>
      <c r="G5687" s="124">
        <v>17493677</v>
      </c>
      <c r="H5687" s="124"/>
      <c r="I5687" s="128" t="s">
        <v>12166</v>
      </c>
      <c r="J5687" s="124"/>
      <c r="K5687" s="124"/>
      <c r="L5687" s="124"/>
      <c r="M5687" s="124"/>
      <c r="N5687" s="197">
        <v>0</v>
      </c>
      <c r="O5687" s="197">
        <v>5949</v>
      </c>
      <c r="P5687" s="124" t="s">
        <v>1315</v>
      </c>
    </row>
    <row r="5688" spans="1:16" ht="76.5">
      <c r="A5688" s="266">
        <v>292</v>
      </c>
      <c r="B5688" s="124"/>
      <c r="C5688" s="125" t="s">
        <v>152</v>
      </c>
      <c r="D5688" s="195">
        <v>43220</v>
      </c>
      <c r="E5688" s="124" t="s">
        <v>10389</v>
      </c>
      <c r="F5688" s="124" t="s">
        <v>1316</v>
      </c>
      <c r="G5688" s="124">
        <v>17493678</v>
      </c>
      <c r="H5688" s="124"/>
      <c r="I5688" s="128" t="s">
        <v>12167</v>
      </c>
      <c r="J5688" s="124"/>
      <c r="K5688" s="124"/>
      <c r="L5688" s="124"/>
      <c r="M5688" s="124"/>
      <c r="N5688" s="197">
        <v>0</v>
      </c>
      <c r="O5688" s="197">
        <v>1833</v>
      </c>
      <c r="P5688" s="124" t="s">
        <v>1315</v>
      </c>
    </row>
    <row r="5689" spans="1:16" ht="76.5">
      <c r="A5689" s="266">
        <v>373</v>
      </c>
      <c r="B5689" s="124"/>
      <c r="C5689" s="125" t="s">
        <v>1269</v>
      </c>
      <c r="D5689" s="195">
        <v>43220</v>
      </c>
      <c r="E5689" s="124" t="s">
        <v>10390</v>
      </c>
      <c r="F5689" s="124" t="s">
        <v>1316</v>
      </c>
      <c r="G5689" s="124">
        <v>17512510</v>
      </c>
      <c r="H5689" s="124"/>
      <c r="I5689" s="128" t="s">
        <v>12168</v>
      </c>
      <c r="J5689" s="124"/>
      <c r="K5689" s="124"/>
      <c r="L5689" s="124"/>
      <c r="M5689" s="124"/>
      <c r="N5689" s="197">
        <v>0</v>
      </c>
      <c r="O5689" s="197">
        <v>8391500.3900000006</v>
      </c>
      <c r="P5689" s="124" t="s">
        <v>1315</v>
      </c>
    </row>
    <row r="5690" spans="1:16" ht="51">
      <c r="A5690" s="266" t="s">
        <v>619</v>
      </c>
      <c r="B5690" s="124"/>
      <c r="C5690" s="125" t="s">
        <v>713</v>
      </c>
      <c r="D5690" s="195">
        <v>43220</v>
      </c>
      <c r="E5690" s="124" t="s">
        <v>10391</v>
      </c>
      <c r="F5690" s="124" t="s">
        <v>6</v>
      </c>
      <c r="G5690" s="124">
        <v>969182</v>
      </c>
      <c r="H5690" s="124"/>
      <c r="I5690" s="128" t="s">
        <v>12169</v>
      </c>
      <c r="J5690" s="124"/>
      <c r="K5690" s="124"/>
      <c r="L5690" s="124"/>
      <c r="M5690" s="124"/>
      <c r="N5690" s="197">
        <v>0</v>
      </c>
      <c r="O5690" s="197">
        <v>3215.31</v>
      </c>
      <c r="P5690" s="124" t="s">
        <v>1315</v>
      </c>
    </row>
    <row r="5691" spans="1:16">
      <c r="A5691" s="266" t="s">
        <v>1371</v>
      </c>
      <c r="B5691" s="124"/>
      <c r="C5691" s="125" t="s">
        <v>1371</v>
      </c>
      <c r="D5691" s="195">
        <v>43220</v>
      </c>
      <c r="E5691" s="124" t="s">
        <v>10392</v>
      </c>
      <c r="F5691" s="124" t="s">
        <v>13</v>
      </c>
      <c r="G5691" s="124">
        <v>381910</v>
      </c>
      <c r="H5691" s="124"/>
      <c r="I5691" s="128" t="s">
        <v>1398</v>
      </c>
      <c r="J5691" s="124"/>
      <c r="K5691" s="124"/>
      <c r="L5691" s="124"/>
      <c r="M5691" s="124"/>
      <c r="N5691" s="197">
        <v>5335659.0199999996</v>
      </c>
      <c r="O5691" s="197">
        <v>0</v>
      </c>
      <c r="P5691" s="124" t="s">
        <v>1315</v>
      </c>
    </row>
    <row r="5692" spans="1:16">
      <c r="A5692" s="266" t="s">
        <v>1371</v>
      </c>
      <c r="B5692" s="124"/>
      <c r="C5692" s="125" t="s">
        <v>1371</v>
      </c>
      <c r="D5692" s="195">
        <v>43220</v>
      </c>
      <c r="E5692" s="124" t="s">
        <v>10393</v>
      </c>
      <c r="F5692" s="124" t="s">
        <v>13</v>
      </c>
      <c r="G5692" s="124">
        <v>381912</v>
      </c>
      <c r="H5692" s="124"/>
      <c r="I5692" s="128" t="s">
        <v>1398</v>
      </c>
      <c r="J5692" s="124"/>
      <c r="K5692" s="124"/>
      <c r="L5692" s="124"/>
      <c r="M5692" s="124"/>
      <c r="N5692" s="197">
        <v>5335659.0199999996</v>
      </c>
      <c r="O5692" s="197">
        <v>0</v>
      </c>
      <c r="P5692" s="124" t="s">
        <v>1315</v>
      </c>
    </row>
    <row r="5693" spans="1:16">
      <c r="A5693" s="266" t="s">
        <v>1371</v>
      </c>
      <c r="B5693" s="124"/>
      <c r="C5693" s="125" t="s">
        <v>1371</v>
      </c>
      <c r="D5693" s="195">
        <v>43220</v>
      </c>
      <c r="E5693" s="124" t="s">
        <v>10394</v>
      </c>
      <c r="F5693" s="124" t="s">
        <v>13</v>
      </c>
      <c r="G5693" s="124">
        <v>381914</v>
      </c>
      <c r="H5693" s="124"/>
      <c r="I5693" s="128" t="s">
        <v>1398</v>
      </c>
      <c r="J5693" s="124"/>
      <c r="K5693" s="124"/>
      <c r="L5693" s="124"/>
      <c r="M5693" s="124"/>
      <c r="N5693" s="197">
        <v>5335659.0199999996</v>
      </c>
      <c r="O5693" s="197">
        <v>0</v>
      </c>
      <c r="P5693" s="124" t="s">
        <v>1315</v>
      </c>
    </row>
    <row r="5694" spans="1:16">
      <c r="A5694" s="266" t="s">
        <v>1371</v>
      </c>
      <c r="B5694" s="124"/>
      <c r="C5694" s="125" t="s">
        <v>1371</v>
      </c>
      <c r="D5694" s="195">
        <v>43220</v>
      </c>
      <c r="E5694" s="124" t="s">
        <v>10395</v>
      </c>
      <c r="F5694" s="124" t="s">
        <v>13</v>
      </c>
      <c r="G5694" s="124">
        <v>381916</v>
      </c>
      <c r="H5694" s="124"/>
      <c r="I5694" s="128" t="s">
        <v>1398</v>
      </c>
      <c r="J5694" s="124"/>
      <c r="K5694" s="124"/>
      <c r="L5694" s="124"/>
      <c r="M5694" s="124"/>
      <c r="N5694" s="197">
        <v>5335659.0199999996</v>
      </c>
      <c r="O5694" s="197">
        <v>0</v>
      </c>
      <c r="P5694" s="124" t="s">
        <v>1315</v>
      </c>
    </row>
    <row r="5695" spans="1:16">
      <c r="A5695" s="266" t="s">
        <v>1371</v>
      </c>
      <c r="B5695" s="124"/>
      <c r="C5695" s="125" t="s">
        <v>1371</v>
      </c>
      <c r="D5695" s="195">
        <v>43220</v>
      </c>
      <c r="E5695" s="124" t="s">
        <v>10396</v>
      </c>
      <c r="F5695" s="124" t="s">
        <v>13</v>
      </c>
      <c r="G5695" s="124">
        <v>381918</v>
      </c>
      <c r="H5695" s="124"/>
      <c r="I5695" s="128" t="s">
        <v>1398</v>
      </c>
      <c r="J5695" s="124"/>
      <c r="K5695" s="124"/>
      <c r="L5695" s="124"/>
      <c r="M5695" s="124"/>
      <c r="N5695" s="197">
        <v>5335659.0199999996</v>
      </c>
      <c r="O5695" s="197">
        <v>0</v>
      </c>
      <c r="P5695" s="124" t="s">
        <v>1315</v>
      </c>
    </row>
    <row r="5696" spans="1:16">
      <c r="A5696" s="266" t="s">
        <v>1371</v>
      </c>
      <c r="B5696" s="124"/>
      <c r="C5696" s="125" t="s">
        <v>1371</v>
      </c>
      <c r="D5696" s="195">
        <v>43220</v>
      </c>
      <c r="E5696" s="124" t="s">
        <v>10397</v>
      </c>
      <c r="F5696" s="124" t="s">
        <v>13</v>
      </c>
      <c r="G5696" s="124">
        <v>381920</v>
      </c>
      <c r="H5696" s="124"/>
      <c r="I5696" s="128" t="s">
        <v>1398</v>
      </c>
      <c r="J5696" s="124"/>
      <c r="K5696" s="124"/>
      <c r="L5696" s="124"/>
      <c r="M5696" s="124"/>
      <c r="N5696" s="197">
        <v>14655014.300000001</v>
      </c>
      <c r="O5696" s="197">
        <v>0</v>
      </c>
      <c r="P5696" s="124" t="s">
        <v>1315</v>
      </c>
    </row>
    <row r="5697" spans="1:16">
      <c r="A5697" s="266" t="s">
        <v>1371</v>
      </c>
      <c r="B5697" s="124"/>
      <c r="C5697" s="125" t="s">
        <v>1371</v>
      </c>
      <c r="D5697" s="195">
        <v>43220</v>
      </c>
      <c r="E5697" s="124" t="s">
        <v>10398</v>
      </c>
      <c r="F5697" s="124" t="s">
        <v>13</v>
      </c>
      <c r="G5697" s="124">
        <v>381922</v>
      </c>
      <c r="H5697" s="124"/>
      <c r="I5697" s="128" t="s">
        <v>1398</v>
      </c>
      <c r="J5697" s="124"/>
      <c r="K5697" s="124"/>
      <c r="L5697" s="124"/>
      <c r="M5697" s="124"/>
      <c r="N5697" s="197">
        <v>14655014.300000001</v>
      </c>
      <c r="O5697" s="197">
        <v>0</v>
      </c>
      <c r="P5697" s="124" t="s">
        <v>1315</v>
      </c>
    </row>
    <row r="5698" spans="1:16">
      <c r="A5698" s="266" t="s">
        <v>1371</v>
      </c>
      <c r="B5698" s="124"/>
      <c r="C5698" s="125" t="s">
        <v>1371</v>
      </c>
      <c r="D5698" s="195">
        <v>43220</v>
      </c>
      <c r="E5698" s="124" t="s">
        <v>10399</v>
      </c>
      <c r="F5698" s="124" t="s">
        <v>13</v>
      </c>
      <c r="G5698" s="124">
        <v>381924</v>
      </c>
      <c r="H5698" s="124"/>
      <c r="I5698" s="128" t="s">
        <v>1398</v>
      </c>
      <c r="J5698" s="124"/>
      <c r="K5698" s="124"/>
      <c r="L5698" s="124"/>
      <c r="M5698" s="124"/>
      <c r="N5698" s="197">
        <v>14655014.300000001</v>
      </c>
      <c r="O5698" s="197">
        <v>0</v>
      </c>
      <c r="P5698" s="124" t="s">
        <v>1315</v>
      </c>
    </row>
    <row r="5699" spans="1:16">
      <c r="A5699" s="266" t="s">
        <v>1371</v>
      </c>
      <c r="B5699" s="124"/>
      <c r="C5699" s="125" t="s">
        <v>1371</v>
      </c>
      <c r="D5699" s="195">
        <v>43220</v>
      </c>
      <c r="E5699" s="124" t="s">
        <v>10400</v>
      </c>
      <c r="F5699" s="124" t="s">
        <v>13</v>
      </c>
      <c r="G5699" s="124">
        <v>381926</v>
      </c>
      <c r="H5699" s="124"/>
      <c r="I5699" s="128" t="s">
        <v>1398</v>
      </c>
      <c r="J5699" s="124"/>
      <c r="K5699" s="124"/>
      <c r="L5699" s="124"/>
      <c r="M5699" s="124"/>
      <c r="N5699" s="197">
        <v>14655014.300000001</v>
      </c>
      <c r="O5699" s="197">
        <v>0</v>
      </c>
      <c r="P5699" s="124" t="s">
        <v>1315</v>
      </c>
    </row>
    <row r="5700" spans="1:16">
      <c r="A5700" s="266" t="s">
        <v>1371</v>
      </c>
      <c r="B5700" s="124"/>
      <c r="C5700" s="125" t="s">
        <v>1371</v>
      </c>
      <c r="D5700" s="195">
        <v>43220</v>
      </c>
      <c r="E5700" s="124" t="s">
        <v>10401</v>
      </c>
      <c r="F5700" s="124" t="s">
        <v>13</v>
      </c>
      <c r="G5700" s="124">
        <v>381928</v>
      </c>
      <c r="H5700" s="124"/>
      <c r="I5700" s="128" t="s">
        <v>1398</v>
      </c>
      <c r="J5700" s="124"/>
      <c r="K5700" s="124"/>
      <c r="L5700" s="124"/>
      <c r="M5700" s="124"/>
      <c r="N5700" s="197">
        <v>14655014.300000001</v>
      </c>
      <c r="O5700" s="197">
        <v>0</v>
      </c>
      <c r="P5700" s="124" t="s">
        <v>1315</v>
      </c>
    </row>
    <row r="5701" spans="1:16">
      <c r="A5701" s="266" t="s">
        <v>1371</v>
      </c>
      <c r="B5701" s="124"/>
      <c r="C5701" s="125" t="s">
        <v>1371</v>
      </c>
      <c r="D5701" s="195">
        <v>43220</v>
      </c>
      <c r="E5701" s="124" t="s">
        <v>10402</v>
      </c>
      <c r="F5701" s="124" t="s">
        <v>13</v>
      </c>
      <c r="G5701" s="124">
        <v>381930</v>
      </c>
      <c r="H5701" s="124"/>
      <c r="I5701" s="128" t="s">
        <v>1398</v>
      </c>
      <c r="J5701" s="124"/>
      <c r="K5701" s="124"/>
      <c r="L5701" s="124"/>
      <c r="M5701" s="124"/>
      <c r="N5701" s="197">
        <v>2696240.68</v>
      </c>
      <c r="O5701" s="197">
        <v>0</v>
      </c>
      <c r="P5701" s="124" t="s">
        <v>1315</v>
      </c>
    </row>
    <row r="5702" spans="1:16">
      <c r="A5702" s="266" t="s">
        <v>1371</v>
      </c>
      <c r="B5702" s="124"/>
      <c r="C5702" s="125" t="s">
        <v>1371</v>
      </c>
      <c r="D5702" s="195">
        <v>43220</v>
      </c>
      <c r="E5702" s="124" t="s">
        <v>10403</v>
      </c>
      <c r="F5702" s="124" t="s">
        <v>13</v>
      </c>
      <c r="G5702" s="124">
        <v>381932</v>
      </c>
      <c r="H5702" s="124"/>
      <c r="I5702" s="128" t="s">
        <v>1398</v>
      </c>
      <c r="J5702" s="124"/>
      <c r="K5702" s="124"/>
      <c r="L5702" s="124"/>
      <c r="M5702" s="124"/>
      <c r="N5702" s="197">
        <v>2696240.68</v>
      </c>
      <c r="O5702" s="197">
        <v>0</v>
      </c>
      <c r="P5702" s="124" t="s">
        <v>1315</v>
      </c>
    </row>
    <row r="5703" spans="1:16">
      <c r="A5703" s="266" t="s">
        <v>1371</v>
      </c>
      <c r="B5703" s="124"/>
      <c r="C5703" s="125" t="s">
        <v>1371</v>
      </c>
      <c r="D5703" s="195">
        <v>43220</v>
      </c>
      <c r="E5703" s="124" t="s">
        <v>10404</v>
      </c>
      <c r="F5703" s="124" t="s">
        <v>13</v>
      </c>
      <c r="G5703" s="124">
        <v>381934</v>
      </c>
      <c r="H5703" s="124"/>
      <c r="I5703" s="128" t="s">
        <v>1398</v>
      </c>
      <c r="J5703" s="124"/>
      <c r="K5703" s="124"/>
      <c r="L5703" s="124"/>
      <c r="M5703" s="124"/>
      <c r="N5703" s="197">
        <v>2696240.68</v>
      </c>
      <c r="O5703" s="197">
        <v>0</v>
      </c>
      <c r="P5703" s="124" t="s">
        <v>1315</v>
      </c>
    </row>
    <row r="5704" spans="1:16">
      <c r="A5704" s="266" t="s">
        <v>1371</v>
      </c>
      <c r="B5704" s="124"/>
      <c r="C5704" s="125" t="s">
        <v>1371</v>
      </c>
      <c r="D5704" s="195">
        <v>43220</v>
      </c>
      <c r="E5704" s="124" t="s">
        <v>10405</v>
      </c>
      <c r="F5704" s="124" t="s">
        <v>13</v>
      </c>
      <c r="G5704" s="124">
        <v>381936</v>
      </c>
      <c r="H5704" s="124"/>
      <c r="I5704" s="128" t="s">
        <v>1398</v>
      </c>
      <c r="J5704" s="124"/>
      <c r="K5704" s="124"/>
      <c r="L5704" s="124"/>
      <c r="M5704" s="124"/>
      <c r="N5704" s="197">
        <v>2696240.68</v>
      </c>
      <c r="O5704" s="197">
        <v>0</v>
      </c>
      <c r="P5704" s="124" t="s">
        <v>1315</v>
      </c>
    </row>
    <row r="5705" spans="1:16">
      <c r="A5705" s="266" t="s">
        <v>1371</v>
      </c>
      <c r="B5705" s="124"/>
      <c r="C5705" s="125" t="s">
        <v>1371</v>
      </c>
      <c r="D5705" s="195">
        <v>43220</v>
      </c>
      <c r="E5705" s="124" t="s">
        <v>10406</v>
      </c>
      <c r="F5705" s="124" t="s">
        <v>13</v>
      </c>
      <c r="G5705" s="124">
        <v>381938</v>
      </c>
      <c r="H5705" s="124"/>
      <c r="I5705" s="128" t="s">
        <v>1398</v>
      </c>
      <c r="J5705" s="124"/>
      <c r="K5705" s="124"/>
      <c r="L5705" s="124"/>
      <c r="M5705" s="124"/>
      <c r="N5705" s="197">
        <v>2696240.68</v>
      </c>
      <c r="O5705" s="197">
        <v>0</v>
      </c>
      <c r="P5705" s="124" t="s">
        <v>1315</v>
      </c>
    </row>
    <row r="5706" spans="1:16">
      <c r="A5706" s="266" t="s">
        <v>1371</v>
      </c>
      <c r="B5706" s="124"/>
      <c r="C5706" s="125" t="s">
        <v>1371</v>
      </c>
      <c r="D5706" s="195">
        <v>43220</v>
      </c>
      <c r="E5706" s="124" t="s">
        <v>10407</v>
      </c>
      <c r="F5706" s="124" t="s">
        <v>13</v>
      </c>
      <c r="G5706" s="124">
        <v>381940</v>
      </c>
      <c r="H5706" s="124"/>
      <c r="I5706" s="128" t="s">
        <v>1398</v>
      </c>
      <c r="J5706" s="124"/>
      <c r="K5706" s="124"/>
      <c r="L5706" s="124"/>
      <c r="M5706" s="124"/>
      <c r="N5706" s="197">
        <v>1460305.62</v>
      </c>
      <c r="O5706" s="197">
        <v>0</v>
      </c>
      <c r="P5706" s="124" t="s">
        <v>1315</v>
      </c>
    </row>
    <row r="5707" spans="1:16">
      <c r="A5707" s="266" t="s">
        <v>1371</v>
      </c>
      <c r="B5707" s="124"/>
      <c r="C5707" s="125" t="s">
        <v>1371</v>
      </c>
      <c r="D5707" s="195">
        <v>43220</v>
      </c>
      <c r="E5707" s="124" t="s">
        <v>10408</v>
      </c>
      <c r="F5707" s="124" t="s">
        <v>13</v>
      </c>
      <c r="G5707" s="124">
        <v>381942</v>
      </c>
      <c r="H5707" s="124"/>
      <c r="I5707" s="128" t="s">
        <v>1398</v>
      </c>
      <c r="J5707" s="124"/>
      <c r="K5707" s="124"/>
      <c r="L5707" s="124"/>
      <c r="M5707" s="124"/>
      <c r="N5707" s="197">
        <v>174617.87</v>
      </c>
      <c r="O5707" s="197">
        <v>0</v>
      </c>
      <c r="P5707" s="124" t="s">
        <v>1315</v>
      </c>
    </row>
    <row r="5708" spans="1:16">
      <c r="A5708" s="266" t="s">
        <v>1371</v>
      </c>
      <c r="B5708" s="124"/>
      <c r="C5708" s="125" t="s">
        <v>1371</v>
      </c>
      <c r="D5708" s="195">
        <v>43220</v>
      </c>
      <c r="E5708" s="124" t="s">
        <v>10409</v>
      </c>
      <c r="F5708" s="124" t="s">
        <v>13</v>
      </c>
      <c r="G5708" s="124">
        <v>381944</v>
      </c>
      <c r="H5708" s="124"/>
      <c r="I5708" s="128" t="s">
        <v>1398</v>
      </c>
      <c r="J5708" s="124"/>
      <c r="K5708" s="124"/>
      <c r="L5708" s="124"/>
      <c r="M5708" s="124"/>
      <c r="N5708" s="197">
        <v>2336031.62</v>
      </c>
      <c r="O5708" s="197">
        <v>0</v>
      </c>
      <c r="P5708" s="124" t="s">
        <v>1315</v>
      </c>
    </row>
    <row r="5709" spans="1:16">
      <c r="A5709" s="266" t="s">
        <v>1371</v>
      </c>
      <c r="B5709" s="124"/>
      <c r="C5709" s="125" t="s">
        <v>1371</v>
      </c>
      <c r="D5709" s="195">
        <v>43220</v>
      </c>
      <c r="E5709" s="124" t="s">
        <v>10410</v>
      </c>
      <c r="F5709" s="124" t="s">
        <v>13</v>
      </c>
      <c r="G5709" s="124">
        <v>381946</v>
      </c>
      <c r="H5709" s="124"/>
      <c r="I5709" s="128" t="s">
        <v>1398</v>
      </c>
      <c r="J5709" s="124"/>
      <c r="K5709" s="124"/>
      <c r="L5709" s="124"/>
      <c r="M5709" s="124"/>
      <c r="N5709" s="197">
        <v>615571.26</v>
      </c>
      <c r="O5709" s="197">
        <v>0</v>
      </c>
      <c r="P5709" s="124" t="s">
        <v>1315</v>
      </c>
    </row>
    <row r="5710" spans="1:16">
      <c r="A5710" s="266" t="s">
        <v>1371</v>
      </c>
      <c r="B5710" s="124"/>
      <c r="C5710" s="125" t="s">
        <v>1371</v>
      </c>
      <c r="D5710" s="195">
        <v>43220</v>
      </c>
      <c r="E5710" s="124" t="s">
        <v>10411</v>
      </c>
      <c r="F5710" s="124" t="s">
        <v>13</v>
      </c>
      <c r="G5710" s="124">
        <v>381948</v>
      </c>
      <c r="H5710" s="124"/>
      <c r="I5710" s="128" t="s">
        <v>1398</v>
      </c>
      <c r="J5710" s="124"/>
      <c r="K5710" s="124"/>
      <c r="L5710" s="124"/>
      <c r="M5710" s="124"/>
      <c r="N5710" s="197">
        <v>4010900.96</v>
      </c>
      <c r="O5710" s="197">
        <v>0</v>
      </c>
      <c r="P5710" s="124" t="s">
        <v>1315</v>
      </c>
    </row>
    <row r="5711" spans="1:16">
      <c r="A5711" s="266" t="s">
        <v>1371</v>
      </c>
      <c r="B5711" s="124"/>
      <c r="C5711" s="125" t="s">
        <v>1371</v>
      </c>
      <c r="D5711" s="195">
        <v>43220</v>
      </c>
      <c r="E5711" s="124" t="s">
        <v>10412</v>
      </c>
      <c r="F5711" s="124" t="s">
        <v>13</v>
      </c>
      <c r="G5711" s="124">
        <v>381950</v>
      </c>
      <c r="H5711" s="124"/>
      <c r="I5711" s="128" t="s">
        <v>1398</v>
      </c>
      <c r="J5711" s="124"/>
      <c r="K5711" s="124"/>
      <c r="L5711" s="124"/>
      <c r="M5711" s="124"/>
      <c r="N5711" s="197">
        <v>1690738.72</v>
      </c>
      <c r="O5711" s="197">
        <v>0</v>
      </c>
      <c r="P5711" s="124" t="s">
        <v>1315</v>
      </c>
    </row>
    <row r="5712" spans="1:16">
      <c r="A5712" s="266" t="s">
        <v>1371</v>
      </c>
      <c r="B5712" s="124"/>
      <c r="C5712" s="125" t="s">
        <v>1371</v>
      </c>
      <c r="D5712" s="195">
        <v>43220</v>
      </c>
      <c r="E5712" s="124" t="s">
        <v>10413</v>
      </c>
      <c r="F5712" s="124" t="s">
        <v>13</v>
      </c>
      <c r="G5712" s="124">
        <v>381952</v>
      </c>
      <c r="H5712" s="124"/>
      <c r="I5712" s="128" t="s">
        <v>1398</v>
      </c>
      <c r="J5712" s="124"/>
      <c r="K5712" s="124"/>
      <c r="L5712" s="124"/>
      <c r="M5712" s="124"/>
      <c r="N5712" s="197">
        <v>6416185.2999999998</v>
      </c>
      <c r="O5712" s="197">
        <v>0</v>
      </c>
      <c r="P5712" s="124" t="s">
        <v>1315</v>
      </c>
    </row>
    <row r="5713" spans="1:16">
      <c r="A5713" s="266" t="s">
        <v>1371</v>
      </c>
      <c r="B5713" s="124"/>
      <c r="C5713" s="125" t="s">
        <v>1371</v>
      </c>
      <c r="D5713" s="195">
        <v>43220</v>
      </c>
      <c r="E5713" s="124" t="s">
        <v>10414</v>
      </c>
      <c r="F5713" s="124" t="s">
        <v>13</v>
      </c>
      <c r="G5713" s="124">
        <v>381954</v>
      </c>
      <c r="H5713" s="124"/>
      <c r="I5713" s="128" t="s">
        <v>1398</v>
      </c>
      <c r="J5713" s="124"/>
      <c r="K5713" s="124"/>
      <c r="L5713" s="124"/>
      <c r="M5713" s="124"/>
      <c r="N5713" s="197">
        <v>5435166.96</v>
      </c>
      <c r="O5713" s="197">
        <v>0</v>
      </c>
      <c r="P5713" s="124" t="s">
        <v>1315</v>
      </c>
    </row>
    <row r="5714" spans="1:16">
      <c r="A5714" s="266" t="s">
        <v>1371</v>
      </c>
      <c r="B5714" s="124"/>
      <c r="C5714" s="125" t="s">
        <v>1371</v>
      </c>
      <c r="D5714" s="195">
        <v>43220</v>
      </c>
      <c r="E5714" s="124" t="s">
        <v>10415</v>
      </c>
      <c r="F5714" s="124" t="s">
        <v>13</v>
      </c>
      <c r="G5714" s="124">
        <v>381956</v>
      </c>
      <c r="H5714" s="124"/>
      <c r="I5714" s="128" t="s">
        <v>1398</v>
      </c>
      <c r="J5714" s="124"/>
      <c r="K5714" s="124"/>
      <c r="L5714" s="124"/>
      <c r="M5714" s="124"/>
      <c r="N5714" s="197">
        <v>3933785.43</v>
      </c>
      <c r="O5714" s="197">
        <v>0</v>
      </c>
      <c r="P5714" s="124" t="s">
        <v>1315</v>
      </c>
    </row>
    <row r="5715" spans="1:16">
      <c r="A5715" s="266" t="s">
        <v>1371</v>
      </c>
      <c r="B5715" s="124"/>
      <c r="C5715" s="125" t="s">
        <v>1371</v>
      </c>
      <c r="D5715" s="195">
        <v>43220</v>
      </c>
      <c r="E5715" s="124" t="s">
        <v>10416</v>
      </c>
      <c r="F5715" s="124" t="s">
        <v>13</v>
      </c>
      <c r="G5715" s="124">
        <v>381958</v>
      </c>
      <c r="H5715" s="124"/>
      <c r="I5715" s="128" t="s">
        <v>1398</v>
      </c>
      <c r="J5715" s="124"/>
      <c r="K5715" s="124"/>
      <c r="L5715" s="124"/>
      <c r="M5715" s="124"/>
      <c r="N5715" s="197">
        <v>205302.1</v>
      </c>
      <c r="O5715" s="197">
        <v>0</v>
      </c>
      <c r="P5715" s="124" t="s">
        <v>1315</v>
      </c>
    </row>
    <row r="5716" spans="1:16">
      <c r="A5716" s="266" t="s">
        <v>1371</v>
      </c>
      <c r="B5716" s="124"/>
      <c r="C5716" s="125" t="s">
        <v>1371</v>
      </c>
      <c r="D5716" s="195">
        <v>43220</v>
      </c>
      <c r="E5716" s="124" t="s">
        <v>10417</v>
      </c>
      <c r="F5716" s="124" t="s">
        <v>13</v>
      </c>
      <c r="G5716" s="124">
        <v>381960</v>
      </c>
      <c r="H5716" s="124"/>
      <c r="I5716" s="128" t="s">
        <v>1398</v>
      </c>
      <c r="J5716" s="124"/>
      <c r="K5716" s="124"/>
      <c r="L5716" s="124"/>
      <c r="M5716" s="124"/>
      <c r="N5716" s="197">
        <v>1677691.96</v>
      </c>
      <c r="O5716" s="197">
        <v>0</v>
      </c>
      <c r="P5716" s="124" t="s">
        <v>1315</v>
      </c>
    </row>
    <row r="5717" spans="1:16">
      <c r="A5717" s="266" t="s">
        <v>1371</v>
      </c>
      <c r="B5717" s="124"/>
      <c r="C5717" s="125" t="s">
        <v>1371</v>
      </c>
      <c r="D5717" s="195">
        <v>43220</v>
      </c>
      <c r="E5717" s="124" t="s">
        <v>10418</v>
      </c>
      <c r="F5717" s="124" t="s">
        <v>13</v>
      </c>
      <c r="G5717" s="124">
        <v>381962</v>
      </c>
      <c r="H5717" s="124"/>
      <c r="I5717" s="128" t="s">
        <v>1398</v>
      </c>
      <c r="J5717" s="124"/>
      <c r="K5717" s="124"/>
      <c r="L5717" s="124"/>
      <c r="M5717" s="124"/>
      <c r="N5717" s="197">
        <v>3903429.93</v>
      </c>
      <c r="O5717" s="197">
        <v>0</v>
      </c>
      <c r="P5717" s="124" t="s">
        <v>1315</v>
      </c>
    </row>
    <row r="5718" spans="1:16">
      <c r="A5718" s="266" t="s">
        <v>1371</v>
      </c>
      <c r="B5718" s="124"/>
      <c r="C5718" s="125" t="s">
        <v>1371</v>
      </c>
      <c r="D5718" s="195">
        <v>43220</v>
      </c>
      <c r="E5718" s="124" t="s">
        <v>10419</v>
      </c>
      <c r="F5718" s="124" t="s">
        <v>13</v>
      </c>
      <c r="G5718" s="124">
        <v>381964</v>
      </c>
      <c r="H5718" s="124"/>
      <c r="I5718" s="128" t="s">
        <v>1398</v>
      </c>
      <c r="J5718" s="124"/>
      <c r="K5718" s="124"/>
      <c r="L5718" s="124"/>
      <c r="M5718" s="124"/>
      <c r="N5718" s="197">
        <v>5322984.76</v>
      </c>
      <c r="O5718" s="197">
        <v>0</v>
      </c>
      <c r="P5718" s="124" t="s">
        <v>1315</v>
      </c>
    </row>
    <row r="5719" spans="1:16">
      <c r="A5719" s="266" t="s">
        <v>1371</v>
      </c>
      <c r="B5719" s="124"/>
      <c r="C5719" s="125" t="s">
        <v>1371</v>
      </c>
      <c r="D5719" s="195">
        <v>43220</v>
      </c>
      <c r="E5719" s="124" t="s">
        <v>10420</v>
      </c>
      <c r="F5719" s="124" t="s">
        <v>13</v>
      </c>
      <c r="G5719" s="124">
        <v>381966</v>
      </c>
      <c r="H5719" s="124"/>
      <c r="I5719" s="128" t="s">
        <v>1398</v>
      </c>
      <c r="J5719" s="124"/>
      <c r="K5719" s="124"/>
      <c r="L5719" s="124"/>
      <c r="M5719" s="124"/>
      <c r="N5719" s="197">
        <v>979326.74</v>
      </c>
      <c r="O5719" s="197">
        <v>0</v>
      </c>
      <c r="P5719" s="124" t="s">
        <v>1315</v>
      </c>
    </row>
    <row r="5720" spans="1:16">
      <c r="A5720" s="266" t="s">
        <v>1371</v>
      </c>
      <c r="B5720" s="124"/>
      <c r="C5720" s="125" t="s">
        <v>1371</v>
      </c>
      <c r="D5720" s="195">
        <v>43220</v>
      </c>
      <c r="E5720" s="124" t="s">
        <v>10421</v>
      </c>
      <c r="F5720" s="124" t="s">
        <v>13</v>
      </c>
      <c r="G5720" s="124">
        <v>381968</v>
      </c>
      <c r="H5720" s="124"/>
      <c r="I5720" s="128" t="s">
        <v>1398</v>
      </c>
      <c r="J5720" s="124"/>
      <c r="K5720" s="124"/>
      <c r="L5720" s="124"/>
      <c r="M5720" s="124"/>
      <c r="N5720" s="197">
        <v>8475013.1699999999</v>
      </c>
      <c r="O5720" s="197">
        <v>0</v>
      </c>
      <c r="P5720" s="124" t="s">
        <v>1315</v>
      </c>
    </row>
    <row r="5721" spans="1:16">
      <c r="A5721" s="266" t="s">
        <v>1371</v>
      </c>
      <c r="B5721" s="124"/>
      <c r="C5721" s="125" t="s">
        <v>1371</v>
      </c>
      <c r="D5721" s="195">
        <v>43220</v>
      </c>
      <c r="E5721" s="124" t="s">
        <v>10422</v>
      </c>
      <c r="F5721" s="124" t="s">
        <v>13</v>
      </c>
      <c r="G5721" s="124">
        <v>381970</v>
      </c>
      <c r="H5721" s="124"/>
      <c r="I5721" s="128" t="s">
        <v>1398</v>
      </c>
      <c r="J5721" s="124"/>
      <c r="K5721" s="124"/>
      <c r="L5721" s="124"/>
      <c r="M5721" s="124"/>
      <c r="N5721" s="197">
        <v>9735.3700000000008</v>
      </c>
      <c r="O5721" s="197">
        <v>0</v>
      </c>
      <c r="P5721" s="124" t="s">
        <v>1315</v>
      </c>
    </row>
    <row r="5722" spans="1:16">
      <c r="A5722" s="266" t="s">
        <v>1371</v>
      </c>
      <c r="B5722" s="124"/>
      <c r="C5722" s="125" t="s">
        <v>1371</v>
      </c>
      <c r="D5722" s="195">
        <v>43220</v>
      </c>
      <c r="E5722" s="124" t="s">
        <v>10423</v>
      </c>
      <c r="F5722" s="124" t="s">
        <v>13</v>
      </c>
      <c r="G5722" s="124">
        <v>381972</v>
      </c>
      <c r="H5722" s="124"/>
      <c r="I5722" s="128" t="s">
        <v>1398</v>
      </c>
      <c r="J5722" s="124"/>
      <c r="K5722" s="124"/>
      <c r="L5722" s="124"/>
      <c r="M5722" s="124"/>
      <c r="N5722" s="197">
        <v>15288.4</v>
      </c>
      <c r="O5722" s="197">
        <v>0</v>
      </c>
      <c r="P5722" s="124" t="s">
        <v>1315</v>
      </c>
    </row>
    <row r="5723" spans="1:16">
      <c r="A5723" s="266" t="s">
        <v>1371</v>
      </c>
      <c r="B5723" s="124"/>
      <c r="C5723" s="125" t="s">
        <v>1371</v>
      </c>
      <c r="D5723" s="195">
        <v>43220</v>
      </c>
      <c r="E5723" s="124" t="s">
        <v>10424</v>
      </c>
      <c r="F5723" s="124" t="s">
        <v>13</v>
      </c>
      <c r="G5723" s="124">
        <v>381974</v>
      </c>
      <c r="H5723" s="124"/>
      <c r="I5723" s="128" t="s">
        <v>1398</v>
      </c>
      <c r="J5723" s="124"/>
      <c r="K5723" s="124"/>
      <c r="L5723" s="124"/>
      <c r="M5723" s="124"/>
      <c r="N5723" s="197">
        <v>292188.12</v>
      </c>
      <c r="O5723" s="197">
        <v>0</v>
      </c>
      <c r="P5723" s="124" t="s">
        <v>1315</v>
      </c>
    </row>
    <row r="5724" spans="1:16">
      <c r="A5724" s="266" t="s">
        <v>1371</v>
      </c>
      <c r="B5724" s="124"/>
      <c r="C5724" s="125" t="s">
        <v>1371</v>
      </c>
      <c r="D5724" s="195">
        <v>43220</v>
      </c>
      <c r="E5724" s="124" t="s">
        <v>10425</v>
      </c>
      <c r="F5724" s="124" t="s">
        <v>13</v>
      </c>
      <c r="G5724" s="124">
        <v>381976</v>
      </c>
      <c r="H5724" s="124"/>
      <c r="I5724" s="128" t="s">
        <v>1398</v>
      </c>
      <c r="J5724" s="124"/>
      <c r="K5724" s="124"/>
      <c r="L5724" s="124"/>
      <c r="M5724" s="124"/>
      <c r="N5724" s="197">
        <v>1450.41</v>
      </c>
      <c r="O5724" s="197">
        <v>0</v>
      </c>
      <c r="P5724" s="124" t="s">
        <v>1315</v>
      </c>
    </row>
    <row r="5725" spans="1:16">
      <c r="A5725" s="266" t="s">
        <v>1371</v>
      </c>
      <c r="B5725" s="124"/>
      <c r="C5725" s="125" t="s">
        <v>1371</v>
      </c>
      <c r="D5725" s="195">
        <v>43220</v>
      </c>
      <c r="E5725" s="124" t="s">
        <v>10426</v>
      </c>
      <c r="F5725" s="124" t="s">
        <v>13</v>
      </c>
      <c r="G5725" s="124">
        <v>381978</v>
      </c>
      <c r="H5725" s="124"/>
      <c r="I5725" s="128" t="s">
        <v>1398</v>
      </c>
      <c r="J5725" s="124"/>
      <c r="K5725" s="124"/>
      <c r="L5725" s="124"/>
      <c r="M5725" s="124"/>
      <c r="N5725" s="197">
        <v>5403.28</v>
      </c>
      <c r="O5725" s="197">
        <v>0</v>
      </c>
      <c r="P5725" s="124" t="s">
        <v>1315</v>
      </c>
    </row>
    <row r="5726" spans="1:16">
      <c r="A5726" s="266" t="s">
        <v>1371</v>
      </c>
      <c r="B5726" s="124"/>
      <c r="C5726" s="125" t="s">
        <v>1371</v>
      </c>
      <c r="D5726" s="195">
        <v>43220</v>
      </c>
      <c r="E5726" s="124" t="s">
        <v>10427</v>
      </c>
      <c r="F5726" s="124" t="s">
        <v>13</v>
      </c>
      <c r="G5726" s="124">
        <v>381980</v>
      </c>
      <c r="H5726" s="124"/>
      <c r="I5726" s="128" t="s">
        <v>1398</v>
      </c>
      <c r="J5726" s="124"/>
      <c r="K5726" s="124"/>
      <c r="L5726" s="124"/>
      <c r="M5726" s="124"/>
      <c r="N5726" s="197">
        <v>3197.38</v>
      </c>
      <c r="O5726" s="197">
        <v>0</v>
      </c>
      <c r="P5726" s="124" t="s">
        <v>1315</v>
      </c>
    </row>
    <row r="5727" spans="1:16">
      <c r="A5727" s="266" t="s">
        <v>1371</v>
      </c>
      <c r="B5727" s="124"/>
      <c r="C5727" s="125" t="s">
        <v>1371</v>
      </c>
      <c r="D5727" s="195">
        <v>43220</v>
      </c>
      <c r="E5727" s="124" t="s">
        <v>10428</v>
      </c>
      <c r="F5727" s="124" t="s">
        <v>13</v>
      </c>
      <c r="G5727" s="124">
        <v>381982</v>
      </c>
      <c r="H5727" s="124"/>
      <c r="I5727" s="128" t="s">
        <v>1398</v>
      </c>
      <c r="J5727" s="124"/>
      <c r="K5727" s="124"/>
      <c r="L5727" s="124"/>
      <c r="M5727" s="124"/>
      <c r="N5727" s="197">
        <v>41991.43</v>
      </c>
      <c r="O5727" s="197">
        <v>0</v>
      </c>
      <c r="P5727" s="124" t="s">
        <v>1315</v>
      </c>
    </row>
    <row r="5728" spans="1:16">
      <c r="A5728" s="266" t="s">
        <v>1371</v>
      </c>
      <c r="B5728" s="124"/>
      <c r="C5728" s="125" t="s">
        <v>1371</v>
      </c>
      <c r="D5728" s="195">
        <v>43220</v>
      </c>
      <c r="E5728" s="124" t="s">
        <v>10429</v>
      </c>
      <c r="F5728" s="124" t="s">
        <v>13</v>
      </c>
      <c r="G5728" s="124">
        <v>381984</v>
      </c>
      <c r="H5728" s="124"/>
      <c r="I5728" s="128" t="s">
        <v>1398</v>
      </c>
      <c r="J5728" s="124"/>
      <c r="K5728" s="124"/>
      <c r="L5728" s="124"/>
      <c r="M5728" s="124"/>
      <c r="N5728" s="197">
        <v>4991.88</v>
      </c>
      <c r="O5728" s="197">
        <v>0</v>
      </c>
      <c r="P5728" s="124" t="s">
        <v>1315</v>
      </c>
    </row>
    <row r="5729" spans="1:16">
      <c r="A5729" s="266" t="s">
        <v>1371</v>
      </c>
      <c r="B5729" s="124"/>
      <c r="C5729" s="125" t="s">
        <v>1371</v>
      </c>
      <c r="D5729" s="195">
        <v>43220</v>
      </c>
      <c r="E5729" s="124" t="s">
        <v>10430</v>
      </c>
      <c r="F5729" s="124" t="s">
        <v>13</v>
      </c>
      <c r="G5729" s="124">
        <v>381986</v>
      </c>
      <c r="H5729" s="124"/>
      <c r="I5729" s="128" t="s">
        <v>1398</v>
      </c>
      <c r="J5729" s="124"/>
      <c r="K5729" s="124"/>
      <c r="L5729" s="124"/>
      <c r="M5729" s="124"/>
      <c r="N5729" s="197">
        <v>5553.03</v>
      </c>
      <c r="O5729" s="197">
        <v>0</v>
      </c>
      <c r="P5729" s="124" t="s">
        <v>1315</v>
      </c>
    </row>
    <row r="5730" spans="1:16">
      <c r="A5730" s="266" t="s">
        <v>1371</v>
      </c>
      <c r="B5730" s="124"/>
      <c r="C5730" s="125" t="s">
        <v>1371</v>
      </c>
      <c r="D5730" s="195">
        <v>43220</v>
      </c>
      <c r="E5730" s="124" t="s">
        <v>10431</v>
      </c>
      <c r="F5730" s="124" t="s">
        <v>13</v>
      </c>
      <c r="G5730" s="124">
        <v>381988</v>
      </c>
      <c r="H5730" s="124"/>
      <c r="I5730" s="128" t="s">
        <v>1398</v>
      </c>
      <c r="J5730" s="124"/>
      <c r="K5730" s="124"/>
      <c r="L5730" s="124"/>
      <c r="M5730" s="124"/>
      <c r="N5730" s="197">
        <v>38794.050000000003</v>
      </c>
      <c r="O5730" s="197">
        <v>0</v>
      </c>
      <c r="P5730" s="124" t="s">
        <v>1315</v>
      </c>
    </row>
    <row r="5731" spans="1:16">
      <c r="A5731" s="266" t="s">
        <v>1371</v>
      </c>
      <c r="B5731" s="124"/>
      <c r="C5731" s="125" t="s">
        <v>1371</v>
      </c>
      <c r="D5731" s="195">
        <v>43220</v>
      </c>
      <c r="E5731" s="124" t="s">
        <v>10432</v>
      </c>
      <c r="F5731" s="124" t="s">
        <v>13</v>
      </c>
      <c r="G5731" s="124">
        <v>381991</v>
      </c>
      <c r="H5731" s="124"/>
      <c r="I5731" s="128" t="s">
        <v>1398</v>
      </c>
      <c r="J5731" s="124"/>
      <c r="K5731" s="124"/>
      <c r="L5731" s="124"/>
      <c r="M5731" s="124"/>
      <c r="N5731" s="197">
        <v>479608.53</v>
      </c>
      <c r="O5731" s="197">
        <v>0</v>
      </c>
      <c r="P5731" s="124" t="s">
        <v>1315</v>
      </c>
    </row>
    <row r="5732" spans="1:16">
      <c r="A5732" s="266" t="s">
        <v>1371</v>
      </c>
      <c r="B5732" s="124"/>
      <c r="C5732" s="125" t="s">
        <v>1371</v>
      </c>
      <c r="D5732" s="195">
        <v>43220</v>
      </c>
      <c r="E5732" s="124" t="s">
        <v>10433</v>
      </c>
      <c r="F5732" s="124" t="s">
        <v>13</v>
      </c>
      <c r="G5732" s="124">
        <v>381993</v>
      </c>
      <c r="H5732" s="124"/>
      <c r="I5732" s="128" t="s">
        <v>1398</v>
      </c>
      <c r="J5732" s="124"/>
      <c r="K5732" s="124"/>
      <c r="L5732" s="124"/>
      <c r="M5732" s="124"/>
      <c r="N5732" s="197">
        <v>1432229.09</v>
      </c>
      <c r="O5732" s="197">
        <v>0</v>
      </c>
      <c r="P5732" s="124" t="s">
        <v>1315</v>
      </c>
    </row>
    <row r="5733" spans="1:16">
      <c r="A5733" s="266" t="s">
        <v>1371</v>
      </c>
      <c r="B5733" s="124"/>
      <c r="C5733" s="125" t="s">
        <v>1371</v>
      </c>
      <c r="D5733" s="195">
        <v>43220</v>
      </c>
      <c r="E5733" s="124" t="s">
        <v>10434</v>
      </c>
      <c r="F5733" s="124" t="s">
        <v>13</v>
      </c>
      <c r="G5733" s="124">
        <v>381995</v>
      </c>
      <c r="H5733" s="124"/>
      <c r="I5733" s="128" t="s">
        <v>1398</v>
      </c>
      <c r="J5733" s="124"/>
      <c r="K5733" s="124"/>
      <c r="L5733" s="124"/>
      <c r="M5733" s="124"/>
      <c r="N5733" s="197">
        <v>3397644.47</v>
      </c>
      <c r="O5733" s="197">
        <v>0</v>
      </c>
      <c r="P5733" s="124" t="s">
        <v>1315</v>
      </c>
    </row>
    <row r="5734" spans="1:16">
      <c r="A5734" s="266" t="s">
        <v>1371</v>
      </c>
      <c r="B5734" s="124"/>
      <c r="C5734" s="125" t="s">
        <v>1371</v>
      </c>
      <c r="D5734" s="195">
        <v>43220</v>
      </c>
      <c r="E5734" s="124" t="s">
        <v>10435</v>
      </c>
      <c r="F5734" s="124" t="s">
        <v>13</v>
      </c>
      <c r="G5734" s="124">
        <v>381997</v>
      </c>
      <c r="H5734" s="124"/>
      <c r="I5734" s="128" t="s">
        <v>1398</v>
      </c>
      <c r="J5734" s="124"/>
      <c r="K5734" s="124"/>
      <c r="L5734" s="124"/>
      <c r="M5734" s="124"/>
      <c r="N5734" s="197">
        <v>406277.6</v>
      </c>
      <c r="O5734" s="197">
        <v>0</v>
      </c>
      <c r="P5734" s="124" t="s">
        <v>1315</v>
      </c>
    </row>
    <row r="5735" spans="1:16">
      <c r="A5735" s="266" t="s">
        <v>1371</v>
      </c>
      <c r="B5735" s="124"/>
      <c r="C5735" s="125" t="s">
        <v>1371</v>
      </c>
      <c r="D5735" s="195">
        <v>43220</v>
      </c>
      <c r="E5735" s="124" t="s">
        <v>10436</v>
      </c>
      <c r="F5735" s="124" t="s">
        <v>13</v>
      </c>
      <c r="G5735" s="124">
        <v>381999</v>
      </c>
      <c r="H5735" s="124"/>
      <c r="I5735" s="128" t="s">
        <v>1398</v>
      </c>
      <c r="J5735" s="124"/>
      <c r="K5735" s="124"/>
      <c r="L5735" s="124"/>
      <c r="M5735" s="124"/>
      <c r="N5735" s="197">
        <v>1115889.1000000001</v>
      </c>
      <c r="O5735" s="197">
        <v>0</v>
      </c>
      <c r="P5735" s="124" t="s">
        <v>1315</v>
      </c>
    </row>
    <row r="5736" spans="1:16">
      <c r="A5736" s="266" t="s">
        <v>1371</v>
      </c>
      <c r="B5736" s="124"/>
      <c r="C5736" s="125" t="s">
        <v>1371</v>
      </c>
      <c r="D5736" s="195">
        <v>43220</v>
      </c>
      <c r="E5736" s="124" t="s">
        <v>10437</v>
      </c>
      <c r="F5736" s="124" t="s">
        <v>13</v>
      </c>
      <c r="G5736" s="124">
        <v>382001</v>
      </c>
      <c r="H5736" s="124"/>
      <c r="I5736" s="128" t="s">
        <v>1398</v>
      </c>
      <c r="J5736" s="124"/>
      <c r="K5736" s="124"/>
      <c r="L5736" s="124"/>
      <c r="M5736" s="124"/>
      <c r="N5736" s="197">
        <v>14928324.52</v>
      </c>
      <c r="O5736" s="197">
        <v>0</v>
      </c>
      <c r="P5736" s="124" t="s">
        <v>1315</v>
      </c>
    </row>
    <row r="5737" spans="1:16">
      <c r="A5737" s="266" t="s">
        <v>1371</v>
      </c>
      <c r="B5737" s="124"/>
      <c r="C5737" s="125" t="s">
        <v>1371</v>
      </c>
      <c r="D5737" s="195">
        <v>43220</v>
      </c>
      <c r="E5737" s="124" t="s">
        <v>10438</v>
      </c>
      <c r="F5737" s="124" t="s">
        <v>13</v>
      </c>
      <c r="G5737" s="124">
        <v>382003</v>
      </c>
      <c r="H5737" s="124"/>
      <c r="I5737" s="128" t="s">
        <v>1398</v>
      </c>
      <c r="J5737" s="124"/>
      <c r="K5737" s="124"/>
      <c r="L5737" s="124"/>
      <c r="M5737" s="124"/>
      <c r="N5737" s="197">
        <v>9332029.6099999994</v>
      </c>
      <c r="O5737" s="197">
        <v>0</v>
      </c>
      <c r="P5737" s="124" t="s">
        <v>1315</v>
      </c>
    </row>
    <row r="5738" spans="1:16">
      <c r="A5738" s="266" t="s">
        <v>1371</v>
      </c>
      <c r="B5738" s="124"/>
      <c r="C5738" s="125" t="s">
        <v>1371</v>
      </c>
      <c r="D5738" s="195">
        <v>43220</v>
      </c>
      <c r="E5738" s="124" t="s">
        <v>10439</v>
      </c>
      <c r="F5738" s="124" t="s">
        <v>13</v>
      </c>
      <c r="G5738" s="124">
        <v>382005</v>
      </c>
      <c r="H5738" s="124"/>
      <c r="I5738" s="128" t="s">
        <v>1398</v>
      </c>
      <c r="J5738" s="124"/>
      <c r="K5738" s="124"/>
      <c r="L5738" s="124"/>
      <c r="M5738" s="124"/>
      <c r="N5738" s="197">
        <v>2746524.48</v>
      </c>
      <c r="O5738" s="197">
        <v>0</v>
      </c>
      <c r="P5738" s="124" t="s">
        <v>1315</v>
      </c>
    </row>
    <row r="5739" spans="1:16">
      <c r="A5739" s="266" t="s">
        <v>1371</v>
      </c>
      <c r="B5739" s="124"/>
      <c r="C5739" s="125" t="s">
        <v>1371</v>
      </c>
      <c r="D5739" s="195">
        <v>43220</v>
      </c>
      <c r="E5739" s="124" t="s">
        <v>10440</v>
      </c>
      <c r="F5739" s="124" t="s">
        <v>13</v>
      </c>
      <c r="G5739" s="124">
        <v>382007</v>
      </c>
      <c r="H5739" s="124"/>
      <c r="I5739" s="128" t="s">
        <v>1398</v>
      </c>
      <c r="J5739" s="124"/>
      <c r="K5739" s="124"/>
      <c r="L5739" s="124"/>
      <c r="M5739" s="124"/>
      <c r="N5739" s="197">
        <v>723740.84</v>
      </c>
      <c r="O5739" s="197">
        <v>0</v>
      </c>
      <c r="P5739" s="124" t="s">
        <v>1315</v>
      </c>
    </row>
    <row r="5740" spans="1:16">
      <c r="A5740" s="266" t="s">
        <v>1371</v>
      </c>
      <c r="B5740" s="124"/>
      <c r="C5740" s="125" t="s">
        <v>1371</v>
      </c>
      <c r="D5740" s="195">
        <v>43220</v>
      </c>
      <c r="E5740" s="124" t="s">
        <v>10441</v>
      </c>
      <c r="F5740" s="124" t="s">
        <v>13</v>
      </c>
      <c r="G5740" s="124">
        <v>382009</v>
      </c>
      <c r="H5740" s="124"/>
      <c r="I5740" s="128" t="s">
        <v>1398</v>
      </c>
      <c r="J5740" s="124"/>
      <c r="K5740" s="124"/>
      <c r="L5740" s="124"/>
      <c r="M5740" s="124"/>
      <c r="N5740" s="197">
        <v>1716913.87</v>
      </c>
      <c r="O5740" s="197">
        <v>0</v>
      </c>
      <c r="P5740" s="124" t="s">
        <v>1315</v>
      </c>
    </row>
    <row r="5741" spans="1:16">
      <c r="A5741" s="266" t="s">
        <v>1371</v>
      </c>
      <c r="B5741" s="124"/>
      <c r="C5741" s="125" t="s">
        <v>1371</v>
      </c>
      <c r="D5741" s="195">
        <v>43220</v>
      </c>
      <c r="E5741" s="124" t="s">
        <v>10442</v>
      </c>
      <c r="F5741" s="124" t="s">
        <v>13</v>
      </c>
      <c r="G5741" s="124">
        <v>382011</v>
      </c>
      <c r="H5741" s="124"/>
      <c r="I5741" s="128" t="s">
        <v>1398</v>
      </c>
      <c r="J5741" s="124"/>
      <c r="K5741" s="124"/>
      <c r="L5741" s="124"/>
      <c r="M5741" s="124"/>
      <c r="N5741" s="197">
        <v>2118645.35</v>
      </c>
      <c r="O5741" s="197">
        <v>0</v>
      </c>
      <c r="P5741" s="124" t="s">
        <v>1315</v>
      </c>
    </row>
    <row r="5742" spans="1:16">
      <c r="A5742" s="266" t="s">
        <v>1371</v>
      </c>
      <c r="B5742" s="124"/>
      <c r="C5742" s="125" t="s">
        <v>1371</v>
      </c>
      <c r="D5742" s="195">
        <v>43220</v>
      </c>
      <c r="E5742" s="124" t="s">
        <v>10443</v>
      </c>
      <c r="F5742" s="124" t="s">
        <v>13</v>
      </c>
      <c r="G5742" s="124">
        <v>382013</v>
      </c>
      <c r="H5742" s="124"/>
      <c r="I5742" s="128" t="s">
        <v>1398</v>
      </c>
      <c r="J5742" s="124"/>
      <c r="K5742" s="124"/>
      <c r="L5742" s="124"/>
      <c r="M5742" s="124"/>
      <c r="N5742" s="197">
        <v>832957.53</v>
      </c>
      <c r="O5742" s="197">
        <v>0</v>
      </c>
      <c r="P5742" s="124" t="s">
        <v>1315</v>
      </c>
    </row>
    <row r="5743" spans="1:16">
      <c r="A5743" s="266" t="s">
        <v>1371</v>
      </c>
      <c r="B5743" s="124"/>
      <c r="C5743" s="125" t="s">
        <v>1371</v>
      </c>
      <c r="D5743" s="195">
        <v>43220</v>
      </c>
      <c r="E5743" s="124" t="s">
        <v>10444</v>
      </c>
      <c r="F5743" s="124" t="s">
        <v>13</v>
      </c>
      <c r="G5743" s="124">
        <v>382015</v>
      </c>
      <c r="H5743" s="124"/>
      <c r="I5743" s="128" t="s">
        <v>1398</v>
      </c>
      <c r="J5743" s="124"/>
      <c r="K5743" s="124"/>
      <c r="L5743" s="124"/>
      <c r="M5743" s="124"/>
      <c r="N5743" s="197">
        <v>4607978</v>
      </c>
      <c r="O5743" s="197">
        <v>0</v>
      </c>
      <c r="P5743" s="124" t="s">
        <v>1315</v>
      </c>
    </row>
    <row r="5744" spans="1:16">
      <c r="A5744" s="266" t="s">
        <v>1371</v>
      </c>
      <c r="B5744" s="124"/>
      <c r="C5744" s="125" t="s">
        <v>1371</v>
      </c>
      <c r="D5744" s="195">
        <v>43220</v>
      </c>
      <c r="E5744" s="124" t="s">
        <v>10445</v>
      </c>
      <c r="F5744" s="124" t="s">
        <v>13</v>
      </c>
      <c r="G5744" s="124">
        <v>382017</v>
      </c>
      <c r="H5744" s="124"/>
      <c r="I5744" s="128" t="s">
        <v>1398</v>
      </c>
      <c r="J5744" s="124"/>
      <c r="K5744" s="124"/>
      <c r="L5744" s="124"/>
      <c r="M5744" s="124"/>
      <c r="N5744" s="197">
        <v>2287815.7599999998</v>
      </c>
      <c r="O5744" s="197">
        <v>0</v>
      </c>
      <c r="P5744" s="124" t="s">
        <v>1315</v>
      </c>
    </row>
    <row r="5745" spans="1:16" ht="89.25">
      <c r="A5745" s="266">
        <v>597</v>
      </c>
      <c r="B5745" s="124"/>
      <c r="C5745" s="125" t="s">
        <v>5055</v>
      </c>
      <c r="D5745" s="195">
        <v>43220</v>
      </c>
      <c r="E5745" s="124" t="s">
        <v>10446</v>
      </c>
      <c r="F5745" s="124" t="s">
        <v>11</v>
      </c>
      <c r="G5745" s="124">
        <v>920296</v>
      </c>
      <c r="H5745" s="124"/>
      <c r="I5745" s="128" t="s">
        <v>12170</v>
      </c>
      <c r="J5745" s="124"/>
      <c r="K5745" s="124"/>
      <c r="L5745" s="124"/>
      <c r="M5745" s="124"/>
      <c r="N5745" s="197">
        <v>24561.599999999999</v>
      </c>
      <c r="O5745" s="197">
        <v>0</v>
      </c>
      <c r="P5745" s="124" t="s">
        <v>1315</v>
      </c>
    </row>
    <row r="5746" spans="1:16" ht="89.25">
      <c r="A5746" s="266">
        <v>132</v>
      </c>
      <c r="B5746" s="124"/>
      <c r="C5746" s="125" t="s">
        <v>728</v>
      </c>
      <c r="D5746" s="195">
        <v>43220</v>
      </c>
      <c r="E5746" s="124" t="s">
        <v>10447</v>
      </c>
      <c r="F5746" s="124" t="s">
        <v>11</v>
      </c>
      <c r="G5746" s="124">
        <v>920334</v>
      </c>
      <c r="H5746" s="124"/>
      <c r="I5746" s="128" t="s">
        <v>12171</v>
      </c>
      <c r="J5746" s="124"/>
      <c r="K5746" s="124"/>
      <c r="L5746" s="124"/>
      <c r="M5746" s="124"/>
      <c r="N5746" s="197">
        <v>2351.87</v>
      </c>
      <c r="O5746" s="197">
        <v>0</v>
      </c>
      <c r="P5746" s="124" t="s">
        <v>1315</v>
      </c>
    </row>
    <row r="5747" spans="1:16" ht="38.25">
      <c r="A5747" s="266">
        <v>117</v>
      </c>
      <c r="B5747" s="124"/>
      <c r="C5747" s="125" t="s">
        <v>722</v>
      </c>
      <c r="D5747" s="195">
        <v>43220</v>
      </c>
      <c r="E5747" s="124" t="s">
        <v>10448</v>
      </c>
      <c r="F5747" s="124" t="s">
        <v>11</v>
      </c>
      <c r="G5747" s="124">
        <v>920388</v>
      </c>
      <c r="H5747" s="124"/>
      <c r="I5747" s="128" t="s">
        <v>12172</v>
      </c>
      <c r="J5747" s="124"/>
      <c r="K5747" s="124"/>
      <c r="L5747" s="124"/>
      <c r="M5747" s="124"/>
      <c r="N5747" s="197">
        <v>50</v>
      </c>
      <c r="O5747" s="197">
        <v>0</v>
      </c>
      <c r="P5747" s="124" t="s">
        <v>1315</v>
      </c>
    </row>
    <row r="5748" spans="1:16" ht="63.75">
      <c r="A5748" s="266">
        <v>117</v>
      </c>
      <c r="B5748" s="124"/>
      <c r="C5748" s="125" t="s">
        <v>722</v>
      </c>
      <c r="D5748" s="195">
        <v>43220</v>
      </c>
      <c r="E5748" s="124" t="s">
        <v>10449</v>
      </c>
      <c r="F5748" s="124" t="s">
        <v>11</v>
      </c>
      <c r="G5748" s="124">
        <v>920408</v>
      </c>
      <c r="H5748" s="124"/>
      <c r="I5748" s="128" t="s">
        <v>12173</v>
      </c>
      <c r="J5748" s="124"/>
      <c r="K5748" s="124"/>
      <c r="L5748" s="124"/>
      <c r="M5748" s="124"/>
      <c r="N5748" s="197">
        <v>50</v>
      </c>
      <c r="O5748" s="197">
        <v>0</v>
      </c>
      <c r="P5748" s="124" t="s">
        <v>1315</v>
      </c>
    </row>
    <row r="5749" spans="1:16" ht="38.25">
      <c r="A5749" s="266">
        <v>117</v>
      </c>
      <c r="B5749" s="124"/>
      <c r="C5749" s="125" t="s">
        <v>722</v>
      </c>
      <c r="D5749" s="195">
        <v>43220</v>
      </c>
      <c r="E5749" s="124" t="s">
        <v>10450</v>
      </c>
      <c r="F5749" s="124" t="s">
        <v>11</v>
      </c>
      <c r="G5749" s="124">
        <v>920428</v>
      </c>
      <c r="H5749" s="124"/>
      <c r="I5749" s="128" t="s">
        <v>12174</v>
      </c>
      <c r="J5749" s="124"/>
      <c r="K5749" s="124"/>
      <c r="L5749" s="124"/>
      <c r="M5749" s="124"/>
      <c r="N5749" s="197">
        <v>50</v>
      </c>
      <c r="O5749" s="197">
        <v>0</v>
      </c>
      <c r="P5749" s="124" t="s">
        <v>1315</v>
      </c>
    </row>
    <row r="5750" spans="1:16" ht="51">
      <c r="A5750" s="266">
        <v>513</v>
      </c>
      <c r="B5750" s="124"/>
      <c r="C5750" s="125" t="s">
        <v>201</v>
      </c>
      <c r="D5750" s="195">
        <v>43220</v>
      </c>
      <c r="E5750" s="124" t="s">
        <v>10451</v>
      </c>
      <c r="F5750" s="124" t="s">
        <v>11</v>
      </c>
      <c r="G5750" s="124">
        <v>920446</v>
      </c>
      <c r="H5750" s="124"/>
      <c r="I5750" s="128" t="s">
        <v>12175</v>
      </c>
      <c r="J5750" s="124"/>
      <c r="K5750" s="124"/>
      <c r="L5750" s="124"/>
      <c r="M5750" s="124"/>
      <c r="N5750" s="197">
        <v>50</v>
      </c>
      <c r="O5750" s="197">
        <v>0</v>
      </c>
      <c r="P5750" s="124" t="s">
        <v>1315</v>
      </c>
    </row>
    <row r="5751" spans="1:16" ht="63.75">
      <c r="A5751" s="266" t="s">
        <v>622</v>
      </c>
      <c r="B5751" s="124"/>
      <c r="C5751" s="125" t="s">
        <v>715</v>
      </c>
      <c r="D5751" s="195">
        <v>43220</v>
      </c>
      <c r="E5751" s="124" t="s">
        <v>10452</v>
      </c>
      <c r="F5751" s="124" t="s">
        <v>11</v>
      </c>
      <c r="G5751" s="124">
        <v>920464</v>
      </c>
      <c r="H5751" s="124"/>
      <c r="I5751" s="128" t="s">
        <v>12176</v>
      </c>
      <c r="J5751" s="124"/>
      <c r="K5751" s="124"/>
      <c r="L5751" s="124"/>
      <c r="M5751" s="124"/>
      <c r="N5751" s="197">
        <v>50</v>
      </c>
      <c r="O5751" s="197">
        <v>0</v>
      </c>
      <c r="P5751" s="124" t="s">
        <v>1315</v>
      </c>
    </row>
    <row r="5752" spans="1:16">
      <c r="A5752" s="266" t="s">
        <v>1371</v>
      </c>
      <c r="B5752" s="124"/>
      <c r="C5752" s="125" t="s">
        <v>1371</v>
      </c>
      <c r="D5752" s="195">
        <v>43220</v>
      </c>
      <c r="E5752" s="124" t="s">
        <v>10453</v>
      </c>
      <c r="F5752" s="124" t="s">
        <v>13</v>
      </c>
      <c r="G5752" s="124">
        <v>381808</v>
      </c>
      <c r="H5752" s="124"/>
      <c r="I5752" s="128" t="s">
        <v>1398</v>
      </c>
      <c r="J5752" s="124"/>
      <c r="K5752" s="124"/>
      <c r="L5752" s="124"/>
      <c r="M5752" s="124"/>
      <c r="N5752" s="197">
        <v>5819108.2599999998</v>
      </c>
      <c r="O5752" s="197">
        <v>0</v>
      </c>
      <c r="P5752" s="124" t="s">
        <v>1315</v>
      </c>
    </row>
    <row r="5753" spans="1:16">
      <c r="A5753" s="266" t="s">
        <v>1371</v>
      </c>
      <c r="B5753" s="124"/>
      <c r="C5753" s="125" t="s">
        <v>1371</v>
      </c>
      <c r="D5753" s="195">
        <v>43220</v>
      </c>
      <c r="E5753" s="124" t="s">
        <v>10454</v>
      </c>
      <c r="F5753" s="124" t="s">
        <v>13</v>
      </c>
      <c r="G5753" s="124">
        <v>381810</v>
      </c>
      <c r="H5753" s="124"/>
      <c r="I5753" s="128" t="s">
        <v>1398</v>
      </c>
      <c r="J5753" s="124"/>
      <c r="K5753" s="124"/>
      <c r="L5753" s="124"/>
      <c r="M5753" s="124"/>
      <c r="N5753" s="197">
        <v>4929381.49</v>
      </c>
      <c r="O5753" s="197">
        <v>0</v>
      </c>
      <c r="P5753" s="124" t="s">
        <v>1315</v>
      </c>
    </row>
    <row r="5754" spans="1:16">
      <c r="A5754" s="266" t="s">
        <v>1371</v>
      </c>
      <c r="B5754" s="124"/>
      <c r="C5754" s="125" t="s">
        <v>1371</v>
      </c>
      <c r="D5754" s="195">
        <v>43220</v>
      </c>
      <c r="E5754" s="124" t="s">
        <v>10455</v>
      </c>
      <c r="F5754" s="124" t="s">
        <v>13</v>
      </c>
      <c r="G5754" s="124">
        <v>381812</v>
      </c>
      <c r="H5754" s="124"/>
      <c r="I5754" s="128" t="s">
        <v>1398</v>
      </c>
      <c r="J5754" s="124"/>
      <c r="K5754" s="124"/>
      <c r="L5754" s="124"/>
      <c r="M5754" s="124"/>
      <c r="N5754" s="197">
        <v>1938014.62</v>
      </c>
      <c r="O5754" s="197">
        <v>0</v>
      </c>
      <c r="P5754" s="124" t="s">
        <v>1315</v>
      </c>
    </row>
    <row r="5755" spans="1:16">
      <c r="A5755" s="266" t="s">
        <v>1371</v>
      </c>
      <c r="B5755" s="124"/>
      <c r="C5755" s="125" t="s">
        <v>1371</v>
      </c>
      <c r="D5755" s="195">
        <v>43220</v>
      </c>
      <c r="E5755" s="124" t="s">
        <v>10456</v>
      </c>
      <c r="F5755" s="124" t="s">
        <v>13</v>
      </c>
      <c r="G5755" s="124">
        <v>381814</v>
      </c>
      <c r="H5755" s="124"/>
      <c r="I5755" s="128" t="s">
        <v>1398</v>
      </c>
      <c r="J5755" s="124"/>
      <c r="K5755" s="124"/>
      <c r="L5755" s="124"/>
      <c r="M5755" s="124"/>
      <c r="N5755" s="197">
        <v>13539125.189999999</v>
      </c>
      <c r="O5755" s="197">
        <v>0</v>
      </c>
      <c r="P5755" s="124" t="s">
        <v>1315</v>
      </c>
    </row>
    <row r="5756" spans="1:16">
      <c r="A5756" s="266" t="s">
        <v>1371</v>
      </c>
      <c r="B5756" s="124"/>
      <c r="C5756" s="125" t="s">
        <v>1371</v>
      </c>
      <c r="D5756" s="195">
        <v>43220</v>
      </c>
      <c r="E5756" s="124" t="s">
        <v>10457</v>
      </c>
      <c r="F5756" s="124" t="s">
        <v>13</v>
      </c>
      <c r="G5756" s="124">
        <v>381816</v>
      </c>
      <c r="H5756" s="124"/>
      <c r="I5756" s="128" t="s">
        <v>1398</v>
      </c>
      <c r="J5756" s="124"/>
      <c r="K5756" s="124"/>
      <c r="L5756" s="124"/>
      <c r="M5756" s="124"/>
      <c r="N5756" s="197">
        <v>10721228.859999999</v>
      </c>
      <c r="O5756" s="197">
        <v>0</v>
      </c>
      <c r="P5756" s="124" t="s">
        <v>1315</v>
      </c>
    </row>
    <row r="5757" spans="1:16">
      <c r="A5757" s="266" t="s">
        <v>1371</v>
      </c>
      <c r="B5757" s="124"/>
      <c r="C5757" s="125" t="s">
        <v>1371</v>
      </c>
      <c r="D5757" s="195">
        <v>43220</v>
      </c>
      <c r="E5757" s="124" t="s">
        <v>10458</v>
      </c>
      <c r="F5757" s="124" t="s">
        <v>13</v>
      </c>
      <c r="G5757" s="124">
        <v>381818</v>
      </c>
      <c r="H5757" s="124"/>
      <c r="I5757" s="128" t="s">
        <v>1398</v>
      </c>
      <c r="J5757" s="124"/>
      <c r="K5757" s="124"/>
      <c r="L5757" s="124"/>
      <c r="M5757" s="124"/>
      <c r="N5757" s="197">
        <v>1972499.84</v>
      </c>
      <c r="O5757" s="197">
        <v>0</v>
      </c>
      <c r="P5757" s="124" t="s">
        <v>1315</v>
      </c>
    </row>
    <row r="5758" spans="1:16">
      <c r="A5758" s="266" t="s">
        <v>1371</v>
      </c>
      <c r="B5758" s="124"/>
      <c r="C5758" s="125" t="s">
        <v>1371</v>
      </c>
      <c r="D5758" s="195">
        <v>43220</v>
      </c>
      <c r="E5758" s="124" t="s">
        <v>10459</v>
      </c>
      <c r="F5758" s="124" t="s">
        <v>13</v>
      </c>
      <c r="G5758" s="124">
        <v>381820</v>
      </c>
      <c r="H5758" s="124"/>
      <c r="I5758" s="128" t="s">
        <v>1398</v>
      </c>
      <c r="J5758" s="124"/>
      <c r="K5758" s="124"/>
      <c r="L5758" s="124"/>
      <c r="M5758" s="124"/>
      <c r="N5758" s="197">
        <v>2490938.5099999998</v>
      </c>
      <c r="O5758" s="197">
        <v>0</v>
      </c>
      <c r="P5758" s="124" t="s">
        <v>1315</v>
      </c>
    </row>
    <row r="5759" spans="1:16">
      <c r="A5759" s="266" t="s">
        <v>1371</v>
      </c>
      <c r="B5759" s="124"/>
      <c r="C5759" s="125" t="s">
        <v>1371</v>
      </c>
      <c r="D5759" s="195">
        <v>43220</v>
      </c>
      <c r="E5759" s="124" t="s">
        <v>10460</v>
      </c>
      <c r="F5759" s="124" t="s">
        <v>13</v>
      </c>
      <c r="G5759" s="124">
        <v>381822</v>
      </c>
      <c r="H5759" s="124"/>
      <c r="I5759" s="128" t="s">
        <v>1398</v>
      </c>
      <c r="J5759" s="124"/>
      <c r="K5759" s="124"/>
      <c r="L5759" s="124"/>
      <c r="M5759" s="124"/>
      <c r="N5759" s="197">
        <v>17501136.710000001</v>
      </c>
      <c r="O5759" s="197">
        <v>0</v>
      </c>
      <c r="P5759" s="124" t="s">
        <v>1315</v>
      </c>
    </row>
    <row r="5760" spans="1:16">
      <c r="A5760" s="266" t="s">
        <v>1371</v>
      </c>
      <c r="B5760" s="124"/>
      <c r="C5760" s="125" t="s">
        <v>1371</v>
      </c>
      <c r="D5760" s="195">
        <v>43220</v>
      </c>
      <c r="E5760" s="124" t="s">
        <v>10461</v>
      </c>
      <c r="F5760" s="124" t="s">
        <v>13</v>
      </c>
      <c r="G5760" s="124">
        <v>381824</v>
      </c>
      <c r="H5760" s="124"/>
      <c r="I5760" s="128" t="s">
        <v>1398</v>
      </c>
      <c r="J5760" s="124"/>
      <c r="K5760" s="124"/>
      <c r="L5760" s="124"/>
      <c r="M5760" s="124"/>
      <c r="N5760" s="197">
        <v>17159638.850000001</v>
      </c>
      <c r="O5760" s="197">
        <v>0</v>
      </c>
      <c r="P5760" s="124" t="s">
        <v>1315</v>
      </c>
    </row>
    <row r="5761" spans="1:16">
      <c r="A5761" s="266" t="s">
        <v>1371</v>
      </c>
      <c r="B5761" s="124"/>
      <c r="C5761" s="125" t="s">
        <v>1371</v>
      </c>
      <c r="D5761" s="195">
        <v>43220</v>
      </c>
      <c r="E5761" s="124" t="s">
        <v>10462</v>
      </c>
      <c r="F5761" s="124" t="s">
        <v>13</v>
      </c>
      <c r="G5761" s="124">
        <v>381826</v>
      </c>
      <c r="H5761" s="124"/>
      <c r="I5761" s="128" t="s">
        <v>1398</v>
      </c>
      <c r="J5761" s="124"/>
      <c r="K5761" s="124"/>
      <c r="L5761" s="124"/>
      <c r="M5761" s="124"/>
      <c r="N5761" s="197">
        <v>22004545.199999999</v>
      </c>
      <c r="O5761" s="197">
        <v>0</v>
      </c>
      <c r="P5761" s="124" t="s">
        <v>1315</v>
      </c>
    </row>
    <row r="5762" spans="1:16">
      <c r="A5762" s="266" t="s">
        <v>1371</v>
      </c>
      <c r="B5762" s="124"/>
      <c r="C5762" s="125" t="s">
        <v>1371</v>
      </c>
      <c r="D5762" s="195">
        <v>43220</v>
      </c>
      <c r="E5762" s="124" t="s">
        <v>10463</v>
      </c>
      <c r="F5762" s="124" t="s">
        <v>13</v>
      </c>
      <c r="G5762" s="124">
        <v>381828</v>
      </c>
      <c r="H5762" s="124"/>
      <c r="I5762" s="128" t="s">
        <v>1398</v>
      </c>
      <c r="J5762" s="124"/>
      <c r="K5762" s="124"/>
      <c r="L5762" s="124"/>
      <c r="M5762" s="124"/>
      <c r="N5762" s="197">
        <v>101973663.33</v>
      </c>
      <c r="O5762" s="197">
        <v>0</v>
      </c>
      <c r="P5762" s="124" t="s">
        <v>1315</v>
      </c>
    </row>
    <row r="5763" spans="1:16">
      <c r="A5763" s="266" t="s">
        <v>1371</v>
      </c>
      <c r="B5763" s="124"/>
      <c r="C5763" s="125" t="s">
        <v>1371</v>
      </c>
      <c r="D5763" s="195">
        <v>43220</v>
      </c>
      <c r="E5763" s="124" t="s">
        <v>10464</v>
      </c>
      <c r="F5763" s="124" t="s">
        <v>13</v>
      </c>
      <c r="G5763" s="124">
        <v>381830</v>
      </c>
      <c r="H5763" s="124"/>
      <c r="I5763" s="128" t="s">
        <v>1398</v>
      </c>
      <c r="J5763" s="124"/>
      <c r="K5763" s="124"/>
      <c r="L5763" s="124"/>
      <c r="M5763" s="124"/>
      <c r="N5763" s="197">
        <v>43828221.969999999</v>
      </c>
      <c r="O5763" s="197">
        <v>0</v>
      </c>
      <c r="P5763" s="124" t="s">
        <v>1315</v>
      </c>
    </row>
    <row r="5764" spans="1:16">
      <c r="A5764" s="266" t="s">
        <v>1371</v>
      </c>
      <c r="B5764" s="124"/>
      <c r="C5764" s="125" t="s">
        <v>1371</v>
      </c>
      <c r="D5764" s="195">
        <v>43220</v>
      </c>
      <c r="E5764" s="124" t="s">
        <v>10465</v>
      </c>
      <c r="F5764" s="124" t="s">
        <v>13</v>
      </c>
      <c r="G5764" s="124">
        <v>381832</v>
      </c>
      <c r="H5764" s="124"/>
      <c r="I5764" s="128" t="s">
        <v>1398</v>
      </c>
      <c r="J5764" s="124"/>
      <c r="K5764" s="124"/>
      <c r="L5764" s="124"/>
      <c r="M5764" s="124"/>
      <c r="N5764" s="197">
        <v>7521978.54</v>
      </c>
      <c r="O5764" s="197">
        <v>0</v>
      </c>
      <c r="P5764" s="124" t="s">
        <v>1315</v>
      </c>
    </row>
    <row r="5765" spans="1:16">
      <c r="A5765" s="266" t="s">
        <v>1371</v>
      </c>
      <c r="B5765" s="124"/>
      <c r="C5765" s="125" t="s">
        <v>1371</v>
      </c>
      <c r="D5765" s="195">
        <v>43220</v>
      </c>
      <c r="E5765" s="124" t="s">
        <v>10466</v>
      </c>
      <c r="F5765" s="124" t="s">
        <v>13</v>
      </c>
      <c r="G5765" s="124">
        <v>381834</v>
      </c>
      <c r="H5765" s="124"/>
      <c r="I5765" s="128" t="s">
        <v>1398</v>
      </c>
      <c r="J5765" s="124"/>
      <c r="K5765" s="124"/>
      <c r="L5765" s="124"/>
      <c r="M5765" s="124"/>
      <c r="N5765" s="197">
        <v>15573.57</v>
      </c>
      <c r="O5765" s="197">
        <v>0</v>
      </c>
      <c r="P5765" s="124" t="s">
        <v>1315</v>
      </c>
    </row>
    <row r="5766" spans="1:16">
      <c r="A5766" s="266" t="s">
        <v>1371</v>
      </c>
      <c r="B5766" s="124"/>
      <c r="C5766" s="125" t="s">
        <v>1371</v>
      </c>
      <c r="D5766" s="195">
        <v>43220</v>
      </c>
      <c r="E5766" s="124" t="s">
        <v>10467</v>
      </c>
      <c r="F5766" s="124" t="s">
        <v>13</v>
      </c>
      <c r="G5766" s="124">
        <v>381836</v>
      </c>
      <c r="H5766" s="124"/>
      <c r="I5766" s="128" t="s">
        <v>1398</v>
      </c>
      <c r="J5766" s="124"/>
      <c r="K5766" s="124"/>
      <c r="L5766" s="124"/>
      <c r="M5766" s="124"/>
      <c r="N5766" s="197">
        <v>1164.1400000000001</v>
      </c>
      <c r="O5766" s="197">
        <v>0</v>
      </c>
      <c r="P5766" s="124" t="s">
        <v>1315</v>
      </c>
    </row>
    <row r="5767" spans="1:16">
      <c r="A5767" s="266" t="s">
        <v>1371</v>
      </c>
      <c r="B5767" s="124"/>
      <c r="C5767" s="125" t="s">
        <v>1371</v>
      </c>
      <c r="D5767" s="195">
        <v>43220</v>
      </c>
      <c r="E5767" s="124" t="s">
        <v>10468</v>
      </c>
      <c r="F5767" s="124" t="s">
        <v>13</v>
      </c>
      <c r="G5767" s="124">
        <v>381838</v>
      </c>
      <c r="H5767" s="124"/>
      <c r="I5767" s="128" t="s">
        <v>1398</v>
      </c>
      <c r="J5767" s="124"/>
      <c r="K5767" s="124"/>
      <c r="L5767" s="124"/>
      <c r="M5767" s="124"/>
      <c r="N5767" s="197">
        <v>4103.79</v>
      </c>
      <c r="O5767" s="197">
        <v>0</v>
      </c>
      <c r="P5767" s="124" t="s">
        <v>1315</v>
      </c>
    </row>
    <row r="5768" spans="1:16">
      <c r="A5768" s="266" t="s">
        <v>1371</v>
      </c>
      <c r="B5768" s="124"/>
      <c r="C5768" s="125" t="s">
        <v>1371</v>
      </c>
      <c r="D5768" s="195">
        <v>43220</v>
      </c>
      <c r="E5768" s="124" t="s">
        <v>10469</v>
      </c>
      <c r="F5768" s="124" t="s">
        <v>13</v>
      </c>
      <c r="G5768" s="124">
        <v>381840</v>
      </c>
      <c r="H5768" s="124"/>
      <c r="I5768" s="128" t="s">
        <v>1398</v>
      </c>
      <c r="J5768" s="124"/>
      <c r="K5768" s="124"/>
      <c r="L5768" s="124"/>
      <c r="M5768" s="124"/>
      <c r="N5768" s="197">
        <v>15288.4</v>
      </c>
      <c r="O5768" s="197">
        <v>0</v>
      </c>
      <c r="P5768" s="124" t="s">
        <v>1315</v>
      </c>
    </row>
    <row r="5769" spans="1:16">
      <c r="A5769" s="266" t="s">
        <v>1371</v>
      </c>
      <c r="B5769" s="124"/>
      <c r="C5769" s="125" t="s">
        <v>1371</v>
      </c>
      <c r="D5769" s="195">
        <v>43220</v>
      </c>
      <c r="E5769" s="124" t="s">
        <v>10470</v>
      </c>
      <c r="F5769" s="124" t="s">
        <v>13</v>
      </c>
      <c r="G5769" s="124">
        <v>381842</v>
      </c>
      <c r="H5769" s="124"/>
      <c r="I5769" s="128" t="s">
        <v>1398</v>
      </c>
      <c r="J5769" s="124"/>
      <c r="K5769" s="124"/>
      <c r="L5769" s="124"/>
      <c r="M5769" s="124"/>
      <c r="N5769" s="197">
        <v>15288.4</v>
      </c>
      <c r="O5769" s="197">
        <v>0</v>
      </c>
      <c r="P5769" s="124" t="s">
        <v>1315</v>
      </c>
    </row>
    <row r="5770" spans="1:16">
      <c r="A5770" s="266" t="s">
        <v>1371</v>
      </c>
      <c r="B5770" s="124"/>
      <c r="C5770" s="125" t="s">
        <v>1371</v>
      </c>
      <c r="D5770" s="195">
        <v>43220</v>
      </c>
      <c r="E5770" s="124" t="s">
        <v>10471</v>
      </c>
      <c r="F5770" s="124" t="s">
        <v>13</v>
      </c>
      <c r="G5770" s="124">
        <v>381844</v>
      </c>
      <c r="H5770" s="124"/>
      <c r="I5770" s="128" t="s">
        <v>1398</v>
      </c>
      <c r="J5770" s="124"/>
      <c r="K5770" s="124"/>
      <c r="L5770" s="124"/>
      <c r="M5770" s="124"/>
      <c r="N5770" s="197">
        <v>15288.4</v>
      </c>
      <c r="O5770" s="197">
        <v>0</v>
      </c>
      <c r="P5770" s="124" t="s">
        <v>1315</v>
      </c>
    </row>
    <row r="5771" spans="1:16">
      <c r="A5771" s="266" t="s">
        <v>1371</v>
      </c>
      <c r="B5771" s="124"/>
      <c r="C5771" s="125" t="s">
        <v>1371</v>
      </c>
      <c r="D5771" s="195">
        <v>43220</v>
      </c>
      <c r="E5771" s="124" t="s">
        <v>10472</v>
      </c>
      <c r="F5771" s="124" t="s">
        <v>13</v>
      </c>
      <c r="G5771" s="124">
        <v>381846</v>
      </c>
      <c r="H5771" s="124"/>
      <c r="I5771" s="128" t="s">
        <v>1398</v>
      </c>
      <c r="J5771" s="124"/>
      <c r="K5771" s="124"/>
      <c r="L5771" s="124"/>
      <c r="M5771" s="124"/>
      <c r="N5771" s="197">
        <v>15288.4</v>
      </c>
      <c r="O5771" s="197">
        <v>0</v>
      </c>
      <c r="P5771" s="124" t="s">
        <v>1315</v>
      </c>
    </row>
    <row r="5772" spans="1:16">
      <c r="A5772" s="266" t="s">
        <v>1371</v>
      </c>
      <c r="B5772" s="124"/>
      <c r="C5772" s="125" t="s">
        <v>1371</v>
      </c>
      <c r="D5772" s="195">
        <v>43220</v>
      </c>
      <c r="E5772" s="124" t="s">
        <v>10473</v>
      </c>
      <c r="F5772" s="124" t="s">
        <v>13</v>
      </c>
      <c r="G5772" s="124">
        <v>381848</v>
      </c>
      <c r="H5772" s="124"/>
      <c r="I5772" s="128" t="s">
        <v>1398</v>
      </c>
      <c r="J5772" s="124"/>
      <c r="K5772" s="124"/>
      <c r="L5772" s="124"/>
      <c r="M5772" s="124"/>
      <c r="N5772" s="197">
        <v>5504.05</v>
      </c>
      <c r="O5772" s="197">
        <v>0</v>
      </c>
      <c r="P5772" s="124" t="s">
        <v>1315</v>
      </c>
    </row>
    <row r="5773" spans="1:16">
      <c r="A5773" s="266" t="s">
        <v>1371</v>
      </c>
      <c r="B5773" s="124"/>
      <c r="C5773" s="125" t="s">
        <v>1371</v>
      </c>
      <c r="D5773" s="195">
        <v>43220</v>
      </c>
      <c r="E5773" s="124" t="s">
        <v>10474</v>
      </c>
      <c r="F5773" s="124" t="s">
        <v>13</v>
      </c>
      <c r="G5773" s="124">
        <v>381850</v>
      </c>
      <c r="H5773" s="124"/>
      <c r="I5773" s="128" t="s">
        <v>1398</v>
      </c>
      <c r="J5773" s="124"/>
      <c r="K5773" s="124"/>
      <c r="L5773" s="124"/>
      <c r="M5773" s="124"/>
      <c r="N5773" s="197">
        <v>3440.7</v>
      </c>
      <c r="O5773" s="197">
        <v>0</v>
      </c>
      <c r="P5773" s="124" t="s">
        <v>1315</v>
      </c>
    </row>
    <row r="5774" spans="1:16">
      <c r="A5774" s="266" t="s">
        <v>1371</v>
      </c>
      <c r="B5774" s="124"/>
      <c r="C5774" s="125" t="s">
        <v>1371</v>
      </c>
      <c r="D5774" s="195">
        <v>43220</v>
      </c>
      <c r="E5774" s="124" t="s">
        <v>10475</v>
      </c>
      <c r="F5774" s="124" t="s">
        <v>13</v>
      </c>
      <c r="G5774" s="124">
        <v>381852</v>
      </c>
      <c r="H5774" s="124"/>
      <c r="I5774" s="128" t="s">
        <v>1398</v>
      </c>
      <c r="J5774" s="124"/>
      <c r="K5774" s="124"/>
      <c r="L5774" s="124"/>
      <c r="M5774" s="124"/>
      <c r="N5774" s="197">
        <v>411.39</v>
      </c>
      <c r="O5774" s="197">
        <v>0</v>
      </c>
      <c r="P5774" s="124" t="s">
        <v>1315</v>
      </c>
    </row>
    <row r="5775" spans="1:16">
      <c r="A5775" s="266" t="s">
        <v>1371</v>
      </c>
      <c r="B5775" s="124"/>
      <c r="C5775" s="125" t="s">
        <v>1371</v>
      </c>
      <c r="D5775" s="195">
        <v>43220</v>
      </c>
      <c r="E5775" s="124" t="s">
        <v>10476</v>
      </c>
      <c r="F5775" s="124" t="s">
        <v>13</v>
      </c>
      <c r="G5775" s="124">
        <v>381854</v>
      </c>
      <c r="H5775" s="124"/>
      <c r="I5775" s="128" t="s">
        <v>1398</v>
      </c>
      <c r="J5775" s="124"/>
      <c r="K5775" s="124"/>
      <c r="L5775" s="124"/>
      <c r="M5775" s="124"/>
      <c r="N5775" s="197">
        <v>5403.28</v>
      </c>
      <c r="O5775" s="197">
        <v>0</v>
      </c>
      <c r="P5775" s="124" t="s">
        <v>1315</v>
      </c>
    </row>
    <row r="5776" spans="1:16">
      <c r="A5776" s="266" t="s">
        <v>1371</v>
      </c>
      <c r="B5776" s="124"/>
      <c r="C5776" s="125" t="s">
        <v>1371</v>
      </c>
      <c r="D5776" s="195">
        <v>43220</v>
      </c>
      <c r="E5776" s="124" t="s">
        <v>10477</v>
      </c>
      <c r="F5776" s="124" t="s">
        <v>13</v>
      </c>
      <c r="G5776" s="124">
        <v>381856</v>
      </c>
      <c r="H5776" s="124"/>
      <c r="I5776" s="128" t="s">
        <v>1398</v>
      </c>
      <c r="J5776" s="124"/>
      <c r="K5776" s="124"/>
      <c r="L5776" s="124"/>
      <c r="M5776" s="124"/>
      <c r="N5776" s="197">
        <v>5403.28</v>
      </c>
      <c r="O5776" s="197">
        <v>0</v>
      </c>
      <c r="P5776" s="124" t="s">
        <v>1315</v>
      </c>
    </row>
    <row r="5777" spans="1:16">
      <c r="A5777" s="266" t="s">
        <v>1371</v>
      </c>
      <c r="B5777" s="124"/>
      <c r="C5777" s="125" t="s">
        <v>1371</v>
      </c>
      <c r="D5777" s="195">
        <v>43220</v>
      </c>
      <c r="E5777" s="124" t="s">
        <v>10478</v>
      </c>
      <c r="F5777" s="124" t="s">
        <v>13</v>
      </c>
      <c r="G5777" s="124">
        <v>381858</v>
      </c>
      <c r="H5777" s="124"/>
      <c r="I5777" s="128" t="s">
        <v>1398</v>
      </c>
      <c r="J5777" s="124"/>
      <c r="K5777" s="124"/>
      <c r="L5777" s="124"/>
      <c r="M5777" s="124"/>
      <c r="N5777" s="197">
        <v>5403.28</v>
      </c>
      <c r="O5777" s="197">
        <v>0</v>
      </c>
      <c r="P5777" s="124" t="s">
        <v>1315</v>
      </c>
    </row>
    <row r="5778" spans="1:16">
      <c r="A5778" s="266" t="s">
        <v>1371</v>
      </c>
      <c r="B5778" s="124"/>
      <c r="C5778" s="125" t="s">
        <v>1371</v>
      </c>
      <c r="D5778" s="195">
        <v>43220</v>
      </c>
      <c r="E5778" s="124" t="s">
        <v>10479</v>
      </c>
      <c r="F5778" s="124" t="s">
        <v>13</v>
      </c>
      <c r="G5778" s="124">
        <v>381860</v>
      </c>
      <c r="H5778" s="124"/>
      <c r="I5778" s="128" t="s">
        <v>1398</v>
      </c>
      <c r="J5778" s="124"/>
      <c r="K5778" s="124"/>
      <c r="L5778" s="124"/>
      <c r="M5778" s="124"/>
      <c r="N5778" s="197">
        <v>5403.28</v>
      </c>
      <c r="O5778" s="197">
        <v>0</v>
      </c>
      <c r="P5778" s="124" t="s">
        <v>1315</v>
      </c>
    </row>
    <row r="5779" spans="1:16">
      <c r="A5779" s="266" t="s">
        <v>1371</v>
      </c>
      <c r="B5779" s="124"/>
      <c r="C5779" s="125" t="s">
        <v>1371</v>
      </c>
      <c r="D5779" s="195">
        <v>43220</v>
      </c>
      <c r="E5779" s="124" t="s">
        <v>10480</v>
      </c>
      <c r="F5779" s="124" t="s">
        <v>13</v>
      </c>
      <c r="G5779" s="124">
        <v>381862</v>
      </c>
      <c r="H5779" s="124"/>
      <c r="I5779" s="128" t="s">
        <v>1398</v>
      </c>
      <c r="J5779" s="124"/>
      <c r="K5779" s="124"/>
      <c r="L5779" s="124"/>
      <c r="M5779" s="124"/>
      <c r="N5779" s="197">
        <v>42774.57</v>
      </c>
      <c r="O5779" s="197">
        <v>0</v>
      </c>
      <c r="P5779" s="124" t="s">
        <v>1315</v>
      </c>
    </row>
    <row r="5780" spans="1:16">
      <c r="A5780" s="266" t="s">
        <v>1371</v>
      </c>
      <c r="B5780" s="124"/>
      <c r="C5780" s="125" t="s">
        <v>1371</v>
      </c>
      <c r="D5780" s="195">
        <v>43220</v>
      </c>
      <c r="E5780" s="124" t="s">
        <v>10481</v>
      </c>
      <c r="F5780" s="124" t="s">
        <v>13</v>
      </c>
      <c r="G5780" s="124">
        <v>381864</v>
      </c>
      <c r="H5780" s="124"/>
      <c r="I5780" s="128" t="s">
        <v>1398</v>
      </c>
      <c r="J5780" s="124"/>
      <c r="K5780" s="124"/>
      <c r="L5780" s="124"/>
      <c r="M5780" s="124"/>
      <c r="N5780" s="197">
        <v>26739.32</v>
      </c>
      <c r="O5780" s="197">
        <v>0</v>
      </c>
      <c r="P5780" s="124" t="s">
        <v>1315</v>
      </c>
    </row>
    <row r="5781" spans="1:16">
      <c r="A5781" s="266" t="s">
        <v>1371</v>
      </c>
      <c r="B5781" s="124"/>
      <c r="C5781" s="125" t="s">
        <v>1371</v>
      </c>
      <c r="D5781" s="195">
        <v>43220</v>
      </c>
      <c r="E5781" s="124" t="s">
        <v>10482</v>
      </c>
      <c r="F5781" s="124" t="s">
        <v>13</v>
      </c>
      <c r="G5781" s="124">
        <v>381866</v>
      </c>
      <c r="H5781" s="124"/>
      <c r="I5781" s="128" t="s">
        <v>1398</v>
      </c>
      <c r="J5781" s="124"/>
      <c r="K5781" s="124"/>
      <c r="L5781" s="124"/>
      <c r="M5781" s="124"/>
      <c r="N5781" s="197">
        <v>11271.6</v>
      </c>
      <c r="O5781" s="197">
        <v>0</v>
      </c>
      <c r="P5781" s="124" t="s">
        <v>1315</v>
      </c>
    </row>
    <row r="5782" spans="1:16">
      <c r="A5782" s="266" t="s">
        <v>1371</v>
      </c>
      <c r="B5782" s="124"/>
      <c r="C5782" s="125" t="s">
        <v>1371</v>
      </c>
      <c r="D5782" s="195">
        <v>43220</v>
      </c>
      <c r="E5782" s="124" t="s">
        <v>10483</v>
      </c>
      <c r="F5782" s="124" t="s">
        <v>13</v>
      </c>
      <c r="G5782" s="124">
        <v>381868</v>
      </c>
      <c r="H5782" s="124"/>
      <c r="I5782" s="128" t="s">
        <v>1398</v>
      </c>
      <c r="J5782" s="124"/>
      <c r="K5782" s="124"/>
      <c r="L5782" s="124"/>
      <c r="M5782" s="124"/>
      <c r="N5782" s="197">
        <v>41991.43</v>
      </c>
      <c r="O5782" s="197">
        <v>0</v>
      </c>
      <c r="P5782" s="124" t="s">
        <v>1315</v>
      </c>
    </row>
    <row r="5783" spans="1:16">
      <c r="A5783" s="266" t="s">
        <v>1371</v>
      </c>
      <c r="B5783" s="124"/>
      <c r="C5783" s="125" t="s">
        <v>1371</v>
      </c>
      <c r="D5783" s="195">
        <v>43220</v>
      </c>
      <c r="E5783" s="124" t="s">
        <v>10484</v>
      </c>
      <c r="F5783" s="124" t="s">
        <v>13</v>
      </c>
      <c r="G5783" s="124">
        <v>381870</v>
      </c>
      <c r="H5783" s="124"/>
      <c r="I5783" s="128" t="s">
        <v>1398</v>
      </c>
      <c r="J5783" s="124"/>
      <c r="K5783" s="124"/>
      <c r="L5783" s="124"/>
      <c r="M5783" s="124"/>
      <c r="N5783" s="197">
        <v>41991.43</v>
      </c>
      <c r="O5783" s="197">
        <v>0</v>
      </c>
      <c r="P5783" s="124" t="s">
        <v>1315</v>
      </c>
    </row>
    <row r="5784" spans="1:16">
      <c r="A5784" s="266" t="s">
        <v>1371</v>
      </c>
      <c r="B5784" s="124"/>
      <c r="C5784" s="125" t="s">
        <v>1371</v>
      </c>
      <c r="D5784" s="195">
        <v>43220</v>
      </c>
      <c r="E5784" s="124" t="s">
        <v>10485</v>
      </c>
      <c r="F5784" s="124" t="s">
        <v>13</v>
      </c>
      <c r="G5784" s="124">
        <v>381872</v>
      </c>
      <c r="H5784" s="124"/>
      <c r="I5784" s="128" t="s">
        <v>1398</v>
      </c>
      <c r="J5784" s="124"/>
      <c r="K5784" s="124"/>
      <c r="L5784" s="124"/>
      <c r="M5784" s="124"/>
      <c r="N5784" s="197">
        <v>41991.43</v>
      </c>
      <c r="O5784" s="197">
        <v>0</v>
      </c>
      <c r="P5784" s="124" t="s">
        <v>1315</v>
      </c>
    </row>
    <row r="5785" spans="1:16">
      <c r="A5785" s="266" t="s">
        <v>1371</v>
      </c>
      <c r="B5785" s="124"/>
      <c r="C5785" s="125" t="s">
        <v>1371</v>
      </c>
      <c r="D5785" s="195">
        <v>43220</v>
      </c>
      <c r="E5785" s="124" t="s">
        <v>10486</v>
      </c>
      <c r="F5785" s="124" t="s">
        <v>13</v>
      </c>
      <c r="G5785" s="124">
        <v>381874</v>
      </c>
      <c r="H5785" s="124"/>
      <c r="I5785" s="128" t="s">
        <v>1398</v>
      </c>
      <c r="J5785" s="124"/>
      <c r="K5785" s="124"/>
      <c r="L5785" s="124"/>
      <c r="M5785" s="124"/>
      <c r="N5785" s="197">
        <v>41991.43</v>
      </c>
      <c r="O5785" s="197">
        <v>0</v>
      </c>
      <c r="P5785" s="124" t="s">
        <v>1315</v>
      </c>
    </row>
    <row r="5786" spans="1:16">
      <c r="A5786" s="266" t="s">
        <v>1371</v>
      </c>
      <c r="B5786" s="124"/>
      <c r="C5786" s="125" t="s">
        <v>1371</v>
      </c>
      <c r="D5786" s="195">
        <v>43220</v>
      </c>
      <c r="E5786" s="124" t="s">
        <v>10487</v>
      </c>
      <c r="F5786" s="124" t="s">
        <v>13</v>
      </c>
      <c r="G5786" s="124">
        <v>381876</v>
      </c>
      <c r="H5786" s="124"/>
      <c r="I5786" s="128" t="s">
        <v>1398</v>
      </c>
      <c r="J5786" s="124"/>
      <c r="K5786" s="124"/>
      <c r="L5786" s="124"/>
      <c r="M5786" s="124"/>
      <c r="N5786" s="197">
        <v>50146.53</v>
      </c>
      <c r="O5786" s="197">
        <v>0</v>
      </c>
      <c r="P5786" s="124" t="s">
        <v>1315</v>
      </c>
    </row>
    <row r="5787" spans="1:16">
      <c r="A5787" s="266" t="s">
        <v>1371</v>
      </c>
      <c r="B5787" s="124"/>
      <c r="C5787" s="125" t="s">
        <v>1371</v>
      </c>
      <c r="D5787" s="195">
        <v>43220</v>
      </c>
      <c r="E5787" s="124" t="s">
        <v>10488</v>
      </c>
      <c r="F5787" s="124" t="s">
        <v>13</v>
      </c>
      <c r="G5787" s="124">
        <v>381878</v>
      </c>
      <c r="H5787" s="124"/>
      <c r="I5787" s="128" t="s">
        <v>1398</v>
      </c>
      <c r="J5787" s="124"/>
      <c r="K5787" s="124"/>
      <c r="L5787" s="124"/>
      <c r="M5787" s="124"/>
      <c r="N5787" s="197">
        <v>3952.94</v>
      </c>
      <c r="O5787" s="197">
        <v>0</v>
      </c>
      <c r="P5787" s="124" t="s">
        <v>1315</v>
      </c>
    </row>
    <row r="5788" spans="1:16">
      <c r="A5788" s="266" t="s">
        <v>1371</v>
      </c>
      <c r="B5788" s="124"/>
      <c r="C5788" s="125" t="s">
        <v>1371</v>
      </c>
      <c r="D5788" s="195">
        <v>43220</v>
      </c>
      <c r="E5788" s="124" t="s">
        <v>10489</v>
      </c>
      <c r="F5788" s="124" t="s">
        <v>13</v>
      </c>
      <c r="G5788" s="124">
        <v>381880</v>
      </c>
      <c r="H5788" s="124"/>
      <c r="I5788" s="128" t="s">
        <v>1398</v>
      </c>
      <c r="J5788" s="124"/>
      <c r="K5788" s="124"/>
      <c r="L5788" s="124"/>
      <c r="M5788" s="124"/>
      <c r="N5788" s="197">
        <v>1962.58</v>
      </c>
      <c r="O5788" s="197">
        <v>0</v>
      </c>
      <c r="P5788" s="124" t="s">
        <v>1315</v>
      </c>
    </row>
    <row r="5789" spans="1:16">
      <c r="A5789" s="266" t="s">
        <v>1371</v>
      </c>
      <c r="B5789" s="124"/>
      <c r="C5789" s="125" t="s">
        <v>1371</v>
      </c>
      <c r="D5789" s="195">
        <v>43220</v>
      </c>
      <c r="E5789" s="124" t="s">
        <v>10490</v>
      </c>
      <c r="F5789" s="124" t="s">
        <v>13</v>
      </c>
      <c r="G5789" s="124">
        <v>381882</v>
      </c>
      <c r="H5789" s="124"/>
      <c r="I5789" s="128" t="s">
        <v>1398</v>
      </c>
      <c r="J5789" s="124"/>
      <c r="K5789" s="124"/>
      <c r="L5789" s="124"/>
      <c r="M5789" s="124"/>
      <c r="N5789" s="197">
        <v>14124.33</v>
      </c>
      <c r="O5789" s="197">
        <v>0</v>
      </c>
      <c r="P5789" s="124" t="s">
        <v>1315</v>
      </c>
    </row>
    <row r="5790" spans="1:16">
      <c r="A5790" s="266" t="s">
        <v>1371</v>
      </c>
      <c r="B5790" s="124"/>
      <c r="C5790" s="125" t="s">
        <v>1371</v>
      </c>
      <c r="D5790" s="195">
        <v>43220</v>
      </c>
      <c r="E5790" s="124" t="s">
        <v>10491</v>
      </c>
      <c r="F5790" s="124" t="s">
        <v>13</v>
      </c>
      <c r="G5790" s="124">
        <v>381884</v>
      </c>
      <c r="H5790" s="124"/>
      <c r="I5790" s="128" t="s">
        <v>1398</v>
      </c>
      <c r="J5790" s="124"/>
      <c r="K5790" s="124"/>
      <c r="L5790" s="124"/>
      <c r="M5790" s="124"/>
      <c r="N5790" s="197">
        <v>11184.61</v>
      </c>
      <c r="O5790" s="197">
        <v>0</v>
      </c>
      <c r="P5790" s="124" t="s">
        <v>1315</v>
      </c>
    </row>
    <row r="5791" spans="1:16">
      <c r="A5791" s="266" t="s">
        <v>1371</v>
      </c>
      <c r="B5791" s="124"/>
      <c r="C5791" s="125" t="s">
        <v>1371</v>
      </c>
      <c r="D5791" s="195">
        <v>43220</v>
      </c>
      <c r="E5791" s="124" t="s">
        <v>10492</v>
      </c>
      <c r="F5791" s="124" t="s">
        <v>13</v>
      </c>
      <c r="G5791" s="124">
        <v>381886</v>
      </c>
      <c r="H5791" s="124"/>
      <c r="I5791" s="128" t="s">
        <v>1398</v>
      </c>
      <c r="J5791" s="124"/>
      <c r="K5791" s="124"/>
      <c r="L5791" s="124"/>
      <c r="M5791" s="124"/>
      <c r="N5791" s="197">
        <v>15252.11</v>
      </c>
      <c r="O5791" s="197">
        <v>0</v>
      </c>
      <c r="P5791" s="124" t="s">
        <v>1315</v>
      </c>
    </row>
    <row r="5792" spans="1:16">
      <c r="A5792" s="266" t="s">
        <v>1371</v>
      </c>
      <c r="B5792" s="124"/>
      <c r="C5792" s="125" t="s">
        <v>1371</v>
      </c>
      <c r="D5792" s="195">
        <v>43220</v>
      </c>
      <c r="E5792" s="124" t="s">
        <v>10493</v>
      </c>
      <c r="F5792" s="124" t="s">
        <v>13</v>
      </c>
      <c r="G5792" s="124">
        <v>381888</v>
      </c>
      <c r="H5792" s="124"/>
      <c r="I5792" s="128" t="s">
        <v>1398</v>
      </c>
      <c r="J5792" s="124"/>
      <c r="K5792" s="124"/>
      <c r="L5792" s="124"/>
      <c r="M5792" s="124"/>
      <c r="N5792" s="197">
        <v>30719.83</v>
      </c>
      <c r="O5792" s="197">
        <v>0</v>
      </c>
      <c r="P5792" s="124" t="s">
        <v>1315</v>
      </c>
    </row>
    <row r="5793" spans="1:16">
      <c r="A5793" s="266" t="s">
        <v>1371</v>
      </c>
      <c r="B5793" s="124"/>
      <c r="C5793" s="125" t="s">
        <v>1371</v>
      </c>
      <c r="D5793" s="195">
        <v>43220</v>
      </c>
      <c r="E5793" s="124" t="s">
        <v>10494</v>
      </c>
      <c r="F5793" s="124" t="s">
        <v>13</v>
      </c>
      <c r="G5793" s="124">
        <v>381890</v>
      </c>
      <c r="H5793" s="124"/>
      <c r="I5793" s="128" t="s">
        <v>1398</v>
      </c>
      <c r="J5793" s="124"/>
      <c r="K5793" s="124"/>
      <c r="L5793" s="124"/>
      <c r="M5793" s="124"/>
      <c r="N5793" s="197">
        <v>2293263.2200000002</v>
      </c>
      <c r="O5793" s="197">
        <v>0</v>
      </c>
      <c r="P5793" s="124" t="s">
        <v>1315</v>
      </c>
    </row>
    <row r="5794" spans="1:16">
      <c r="A5794" s="266" t="s">
        <v>1371</v>
      </c>
      <c r="B5794" s="124"/>
      <c r="C5794" s="125" t="s">
        <v>1371</v>
      </c>
      <c r="D5794" s="195">
        <v>43220</v>
      </c>
      <c r="E5794" s="124" t="s">
        <v>10495</v>
      </c>
      <c r="F5794" s="124" t="s">
        <v>13</v>
      </c>
      <c r="G5794" s="124">
        <v>381892</v>
      </c>
      <c r="H5794" s="124"/>
      <c r="I5794" s="128" t="s">
        <v>1398</v>
      </c>
      <c r="J5794" s="124"/>
      <c r="K5794" s="124"/>
      <c r="L5794" s="124"/>
      <c r="M5794" s="124"/>
      <c r="N5794" s="197">
        <v>2293263.2200000002</v>
      </c>
      <c r="O5794" s="197">
        <v>0</v>
      </c>
      <c r="P5794" s="124" t="s">
        <v>1315</v>
      </c>
    </row>
    <row r="5795" spans="1:16">
      <c r="A5795" s="266" t="s">
        <v>1371</v>
      </c>
      <c r="B5795" s="124"/>
      <c r="C5795" s="125" t="s">
        <v>1371</v>
      </c>
      <c r="D5795" s="195">
        <v>43220</v>
      </c>
      <c r="E5795" s="124" t="s">
        <v>10496</v>
      </c>
      <c r="F5795" s="124" t="s">
        <v>13</v>
      </c>
      <c r="G5795" s="124">
        <v>381894</v>
      </c>
      <c r="H5795" s="124"/>
      <c r="I5795" s="128" t="s">
        <v>1398</v>
      </c>
      <c r="J5795" s="124"/>
      <c r="K5795" s="124"/>
      <c r="L5795" s="124"/>
      <c r="M5795" s="124"/>
      <c r="N5795" s="197">
        <v>2293263.2200000002</v>
      </c>
      <c r="O5795" s="197">
        <v>0</v>
      </c>
      <c r="P5795" s="124" t="s">
        <v>1315</v>
      </c>
    </row>
    <row r="5796" spans="1:16">
      <c r="A5796" s="266" t="s">
        <v>1371</v>
      </c>
      <c r="B5796" s="124"/>
      <c r="C5796" s="125" t="s">
        <v>1371</v>
      </c>
      <c r="D5796" s="195">
        <v>43220</v>
      </c>
      <c r="E5796" s="124" t="s">
        <v>10497</v>
      </c>
      <c r="F5796" s="124" t="s">
        <v>13</v>
      </c>
      <c r="G5796" s="124">
        <v>381896</v>
      </c>
      <c r="H5796" s="124"/>
      <c r="I5796" s="128" t="s">
        <v>1398</v>
      </c>
      <c r="J5796" s="124"/>
      <c r="K5796" s="124"/>
      <c r="L5796" s="124"/>
      <c r="M5796" s="124"/>
      <c r="N5796" s="197">
        <v>2293263.2200000002</v>
      </c>
      <c r="O5796" s="197">
        <v>0</v>
      </c>
      <c r="P5796" s="124" t="s">
        <v>1315</v>
      </c>
    </row>
    <row r="5797" spans="1:16">
      <c r="A5797" s="266" t="s">
        <v>1371</v>
      </c>
      <c r="B5797" s="124"/>
      <c r="C5797" s="125" t="s">
        <v>1371</v>
      </c>
      <c r="D5797" s="195">
        <v>43220</v>
      </c>
      <c r="E5797" s="124" t="s">
        <v>10498</v>
      </c>
      <c r="F5797" s="124" t="s">
        <v>13</v>
      </c>
      <c r="G5797" s="124">
        <v>381898</v>
      </c>
      <c r="H5797" s="124"/>
      <c r="I5797" s="128" t="s">
        <v>1398</v>
      </c>
      <c r="J5797" s="124"/>
      <c r="K5797" s="124"/>
      <c r="L5797" s="124"/>
      <c r="M5797" s="124"/>
      <c r="N5797" s="197">
        <v>2293263.2200000002</v>
      </c>
      <c r="O5797" s="197">
        <v>0</v>
      </c>
      <c r="P5797" s="124" t="s">
        <v>1315</v>
      </c>
    </row>
    <row r="5798" spans="1:16">
      <c r="A5798" s="266" t="s">
        <v>1371</v>
      </c>
      <c r="B5798" s="124"/>
      <c r="C5798" s="125" t="s">
        <v>1371</v>
      </c>
      <c r="D5798" s="195">
        <v>43220</v>
      </c>
      <c r="E5798" s="124" t="s">
        <v>10499</v>
      </c>
      <c r="F5798" s="124" t="s">
        <v>13</v>
      </c>
      <c r="G5798" s="124">
        <v>381900</v>
      </c>
      <c r="H5798" s="124"/>
      <c r="I5798" s="128" t="s">
        <v>1398</v>
      </c>
      <c r="J5798" s="124"/>
      <c r="K5798" s="124"/>
      <c r="L5798" s="124"/>
      <c r="M5798" s="124"/>
      <c r="N5798" s="197">
        <v>6298716.79</v>
      </c>
      <c r="O5798" s="197">
        <v>0</v>
      </c>
      <c r="P5798" s="124" t="s">
        <v>1315</v>
      </c>
    </row>
    <row r="5799" spans="1:16">
      <c r="A5799" s="266" t="s">
        <v>1371</v>
      </c>
      <c r="B5799" s="124"/>
      <c r="C5799" s="125" t="s">
        <v>1371</v>
      </c>
      <c r="D5799" s="195">
        <v>43220</v>
      </c>
      <c r="E5799" s="124" t="s">
        <v>10500</v>
      </c>
      <c r="F5799" s="124" t="s">
        <v>13</v>
      </c>
      <c r="G5799" s="124">
        <v>381902</v>
      </c>
      <c r="H5799" s="124"/>
      <c r="I5799" s="128" t="s">
        <v>1398</v>
      </c>
      <c r="J5799" s="124"/>
      <c r="K5799" s="124"/>
      <c r="L5799" s="124"/>
      <c r="M5799" s="124"/>
      <c r="N5799" s="197">
        <v>6298716.79</v>
      </c>
      <c r="O5799" s="197">
        <v>0</v>
      </c>
      <c r="P5799" s="124" t="s">
        <v>1315</v>
      </c>
    </row>
    <row r="5800" spans="1:16">
      <c r="A5800" s="266" t="s">
        <v>1371</v>
      </c>
      <c r="B5800" s="124"/>
      <c r="C5800" s="125" t="s">
        <v>1371</v>
      </c>
      <c r="D5800" s="195">
        <v>43220</v>
      </c>
      <c r="E5800" s="124" t="s">
        <v>10501</v>
      </c>
      <c r="F5800" s="124" t="s">
        <v>13</v>
      </c>
      <c r="G5800" s="124">
        <v>381904</v>
      </c>
      <c r="H5800" s="124"/>
      <c r="I5800" s="128" t="s">
        <v>1398</v>
      </c>
      <c r="J5800" s="124"/>
      <c r="K5800" s="124"/>
      <c r="L5800" s="124"/>
      <c r="M5800" s="124"/>
      <c r="N5800" s="197">
        <v>6298716.79</v>
      </c>
      <c r="O5800" s="197">
        <v>0</v>
      </c>
      <c r="P5800" s="124" t="s">
        <v>1315</v>
      </c>
    </row>
    <row r="5801" spans="1:16">
      <c r="A5801" s="266" t="s">
        <v>1371</v>
      </c>
      <c r="B5801" s="124"/>
      <c r="C5801" s="125" t="s">
        <v>1371</v>
      </c>
      <c r="D5801" s="195">
        <v>43220</v>
      </c>
      <c r="E5801" s="124" t="s">
        <v>10502</v>
      </c>
      <c r="F5801" s="124" t="s">
        <v>13</v>
      </c>
      <c r="G5801" s="124">
        <v>381906</v>
      </c>
      <c r="H5801" s="124"/>
      <c r="I5801" s="128" t="s">
        <v>1398</v>
      </c>
      <c r="J5801" s="124"/>
      <c r="K5801" s="124"/>
      <c r="L5801" s="124"/>
      <c r="M5801" s="124"/>
      <c r="N5801" s="197">
        <v>6298716.79</v>
      </c>
      <c r="O5801" s="197">
        <v>0</v>
      </c>
      <c r="P5801" s="124" t="s">
        <v>1315</v>
      </c>
    </row>
    <row r="5802" spans="1:16">
      <c r="A5802" s="266" t="s">
        <v>1371</v>
      </c>
      <c r="B5802" s="124"/>
      <c r="C5802" s="125" t="s">
        <v>1371</v>
      </c>
      <c r="D5802" s="195">
        <v>43220</v>
      </c>
      <c r="E5802" s="124" t="s">
        <v>10503</v>
      </c>
      <c r="F5802" s="124" t="s">
        <v>13</v>
      </c>
      <c r="G5802" s="124">
        <v>381908</v>
      </c>
      <c r="H5802" s="124"/>
      <c r="I5802" s="128" t="s">
        <v>1398</v>
      </c>
      <c r="J5802" s="124"/>
      <c r="K5802" s="124"/>
      <c r="L5802" s="124"/>
      <c r="M5802" s="124"/>
      <c r="N5802" s="197">
        <v>6298716.79</v>
      </c>
      <c r="O5802" s="197">
        <v>0</v>
      </c>
      <c r="P5802" s="124" t="s">
        <v>1315</v>
      </c>
    </row>
    <row r="5803" spans="1:16" ht="63.75">
      <c r="A5803" s="266">
        <v>513</v>
      </c>
      <c r="B5803" s="124"/>
      <c r="C5803" s="125" t="s">
        <v>201</v>
      </c>
      <c r="D5803" s="195">
        <v>43220</v>
      </c>
      <c r="E5803" s="124" t="s">
        <v>10504</v>
      </c>
      <c r="F5803" s="124" t="s">
        <v>15</v>
      </c>
      <c r="G5803" s="124">
        <v>724290</v>
      </c>
      <c r="H5803" s="124"/>
      <c r="I5803" s="128" t="s">
        <v>12177</v>
      </c>
      <c r="J5803" s="124"/>
      <c r="K5803" s="124"/>
      <c r="L5803" s="124"/>
      <c r="M5803" s="124"/>
      <c r="N5803" s="197">
        <v>50</v>
      </c>
      <c r="O5803" s="197">
        <v>0</v>
      </c>
      <c r="P5803" s="124" t="s">
        <v>1315</v>
      </c>
    </row>
    <row r="5804" spans="1:16" ht="63.75">
      <c r="A5804" s="266">
        <v>513</v>
      </c>
      <c r="B5804" s="124"/>
      <c r="C5804" s="125" t="s">
        <v>201</v>
      </c>
      <c r="D5804" s="195">
        <v>43220</v>
      </c>
      <c r="E5804" s="124" t="s">
        <v>10505</v>
      </c>
      <c r="F5804" s="124" t="s">
        <v>15</v>
      </c>
      <c r="G5804" s="124">
        <v>724295</v>
      </c>
      <c r="H5804" s="124"/>
      <c r="I5804" s="128" t="s">
        <v>12178</v>
      </c>
      <c r="J5804" s="124"/>
      <c r="K5804" s="124"/>
      <c r="L5804" s="124"/>
      <c r="M5804" s="124"/>
      <c r="N5804" s="197">
        <v>50</v>
      </c>
      <c r="O5804" s="197">
        <v>0</v>
      </c>
      <c r="P5804" s="124" t="s">
        <v>1315</v>
      </c>
    </row>
    <row r="5805" spans="1:16" ht="63.75">
      <c r="A5805" s="266">
        <v>513</v>
      </c>
      <c r="B5805" s="124"/>
      <c r="C5805" s="125" t="s">
        <v>201</v>
      </c>
      <c r="D5805" s="195">
        <v>43220</v>
      </c>
      <c r="E5805" s="124" t="s">
        <v>10506</v>
      </c>
      <c r="F5805" s="124" t="s">
        <v>15</v>
      </c>
      <c r="G5805" s="124">
        <v>724312</v>
      </c>
      <c r="H5805" s="124"/>
      <c r="I5805" s="128" t="s">
        <v>12179</v>
      </c>
      <c r="J5805" s="124"/>
      <c r="K5805" s="124"/>
      <c r="L5805" s="124"/>
      <c r="M5805" s="124"/>
      <c r="N5805" s="197">
        <v>50</v>
      </c>
      <c r="O5805" s="197">
        <v>0</v>
      </c>
      <c r="P5805" s="124" t="s">
        <v>1315</v>
      </c>
    </row>
    <row r="5806" spans="1:16" ht="63.75">
      <c r="A5806" s="266">
        <v>291</v>
      </c>
      <c r="B5806" s="124"/>
      <c r="C5806" s="125" t="s">
        <v>794</v>
      </c>
      <c r="D5806" s="195">
        <v>43220</v>
      </c>
      <c r="E5806" s="124" t="s">
        <v>10507</v>
      </c>
      <c r="F5806" s="124" t="s">
        <v>11</v>
      </c>
      <c r="G5806" s="124">
        <v>724465</v>
      </c>
      <c r="H5806" s="124"/>
      <c r="I5806" s="128" t="s">
        <v>12180</v>
      </c>
      <c r="J5806" s="124"/>
      <c r="K5806" s="124"/>
      <c r="L5806" s="124"/>
      <c r="M5806" s="124"/>
      <c r="N5806" s="197">
        <v>50</v>
      </c>
      <c r="O5806" s="197">
        <v>0</v>
      </c>
      <c r="P5806" s="124" t="s">
        <v>1315</v>
      </c>
    </row>
    <row r="5807" spans="1:16" ht="63.75">
      <c r="A5807" s="266">
        <v>291</v>
      </c>
      <c r="B5807" s="124"/>
      <c r="C5807" s="125" t="s">
        <v>794</v>
      </c>
      <c r="D5807" s="195">
        <v>43220</v>
      </c>
      <c r="E5807" s="124" t="s">
        <v>10508</v>
      </c>
      <c r="F5807" s="124" t="s">
        <v>11</v>
      </c>
      <c r="G5807" s="124">
        <v>724466</v>
      </c>
      <c r="H5807" s="124"/>
      <c r="I5807" s="128" t="s">
        <v>12181</v>
      </c>
      <c r="J5807" s="124"/>
      <c r="K5807" s="124"/>
      <c r="L5807" s="124"/>
      <c r="M5807" s="124"/>
      <c r="N5807" s="197">
        <v>50</v>
      </c>
      <c r="O5807" s="197">
        <v>0</v>
      </c>
      <c r="P5807" s="124" t="s">
        <v>1315</v>
      </c>
    </row>
    <row r="5808" spans="1:16" ht="89.25">
      <c r="A5808" s="266">
        <v>25</v>
      </c>
      <c r="B5808" s="124"/>
      <c r="C5808" s="125" t="s">
        <v>694</v>
      </c>
      <c r="D5808" s="195">
        <v>43220</v>
      </c>
      <c r="E5808" s="124" t="s">
        <v>10509</v>
      </c>
      <c r="F5808" s="124" t="s">
        <v>15</v>
      </c>
      <c r="G5808" s="124">
        <v>4873</v>
      </c>
      <c r="H5808" s="124"/>
      <c r="I5808" s="128" t="s">
        <v>12182</v>
      </c>
      <c r="J5808" s="124"/>
      <c r="K5808" s="124"/>
      <c r="L5808" s="124"/>
      <c r="M5808" s="124"/>
      <c r="N5808" s="197">
        <v>312.12</v>
      </c>
      <c r="O5808" s="197">
        <v>0</v>
      </c>
      <c r="P5808" s="124" t="s">
        <v>1315</v>
      </c>
    </row>
    <row r="5809" spans="1:16" ht="102">
      <c r="A5809" s="266">
        <v>513</v>
      </c>
      <c r="B5809" s="124"/>
      <c r="C5809" s="125" t="s">
        <v>201</v>
      </c>
      <c r="D5809" s="195">
        <v>43220</v>
      </c>
      <c r="E5809" s="124" t="s">
        <v>10510</v>
      </c>
      <c r="F5809" s="124" t="s">
        <v>15</v>
      </c>
      <c r="G5809" s="124">
        <v>4876</v>
      </c>
      <c r="H5809" s="124"/>
      <c r="I5809" s="128" t="s">
        <v>12183</v>
      </c>
      <c r="J5809" s="124"/>
      <c r="K5809" s="124"/>
      <c r="L5809" s="124"/>
      <c r="M5809" s="124"/>
      <c r="N5809" s="197">
        <v>410.63</v>
      </c>
      <c r="O5809" s="197">
        <v>0</v>
      </c>
      <c r="P5809" s="124" t="s">
        <v>1315</v>
      </c>
    </row>
    <row r="5810" spans="1:16" ht="89.25">
      <c r="A5810" s="266">
        <v>149</v>
      </c>
      <c r="B5810" s="124"/>
      <c r="C5810" s="125" t="s">
        <v>740</v>
      </c>
      <c r="D5810" s="195">
        <v>43220</v>
      </c>
      <c r="E5810" s="124" t="s">
        <v>10511</v>
      </c>
      <c r="F5810" s="124" t="s">
        <v>15</v>
      </c>
      <c r="G5810" s="124">
        <v>4874</v>
      </c>
      <c r="H5810" s="124"/>
      <c r="I5810" s="128" t="s">
        <v>12184</v>
      </c>
      <c r="J5810" s="124"/>
      <c r="K5810" s="124"/>
      <c r="L5810" s="124"/>
      <c r="M5810" s="124"/>
      <c r="N5810" s="197">
        <v>293.05</v>
      </c>
      <c r="O5810" s="197">
        <v>0</v>
      </c>
      <c r="P5810" s="124" t="s">
        <v>1315</v>
      </c>
    </row>
    <row r="5811" spans="1:16" ht="89.25">
      <c r="A5811" s="266">
        <v>594</v>
      </c>
      <c r="B5811" s="124"/>
      <c r="C5811" s="125" t="s">
        <v>113</v>
      </c>
      <c r="D5811" s="195">
        <v>43220</v>
      </c>
      <c r="E5811" s="124" t="s">
        <v>10512</v>
      </c>
      <c r="F5811" s="124" t="s">
        <v>15</v>
      </c>
      <c r="G5811" s="124">
        <v>4875</v>
      </c>
      <c r="H5811" s="124"/>
      <c r="I5811" s="128" t="s">
        <v>12185</v>
      </c>
      <c r="J5811" s="124"/>
      <c r="K5811" s="124"/>
      <c r="L5811" s="124"/>
      <c r="M5811" s="124"/>
      <c r="N5811" s="197">
        <v>1404.3</v>
      </c>
      <c r="O5811" s="197">
        <v>0</v>
      </c>
      <c r="P5811" s="124" t="s">
        <v>1315</v>
      </c>
    </row>
    <row r="5812" spans="1:16" ht="89.25">
      <c r="A5812" s="266">
        <v>10</v>
      </c>
      <c r="B5812" s="124"/>
      <c r="C5812" s="125" t="s">
        <v>690</v>
      </c>
      <c r="D5812" s="195">
        <v>43220</v>
      </c>
      <c r="E5812" s="124" t="s">
        <v>10513</v>
      </c>
      <c r="F5812" s="124" t="s">
        <v>15</v>
      </c>
      <c r="G5812" s="124">
        <v>4872</v>
      </c>
      <c r="H5812" s="124"/>
      <c r="I5812" s="128" t="s">
        <v>12186</v>
      </c>
      <c r="J5812" s="124"/>
      <c r="K5812" s="124"/>
      <c r="L5812" s="124"/>
      <c r="M5812" s="124"/>
      <c r="N5812" s="197">
        <v>306.29000000000002</v>
      </c>
      <c r="O5812" s="197">
        <v>0</v>
      </c>
      <c r="P5812" s="124" t="s">
        <v>1315</v>
      </c>
    </row>
    <row r="5813" spans="1:16" ht="76.5">
      <c r="A5813" s="266">
        <v>513</v>
      </c>
      <c r="B5813" s="124"/>
      <c r="C5813" s="125" t="s">
        <v>201</v>
      </c>
      <c r="D5813" s="195">
        <v>43220</v>
      </c>
      <c r="E5813" s="124" t="s">
        <v>10514</v>
      </c>
      <c r="F5813" s="124" t="s">
        <v>1316</v>
      </c>
      <c r="G5813" s="124">
        <v>17507838</v>
      </c>
      <c r="H5813" s="124"/>
      <c r="I5813" s="128" t="s">
        <v>12187</v>
      </c>
      <c r="J5813" s="124"/>
      <c r="K5813" s="124"/>
      <c r="L5813" s="124"/>
      <c r="M5813" s="124"/>
      <c r="N5813" s="197">
        <v>42487.7</v>
      </c>
      <c r="O5813" s="197">
        <v>0</v>
      </c>
      <c r="P5813" s="124" t="s">
        <v>1315</v>
      </c>
    </row>
    <row r="5814" spans="1:16" ht="76.5">
      <c r="A5814" s="266">
        <v>25</v>
      </c>
      <c r="B5814" s="124"/>
      <c r="C5814" s="125" t="s">
        <v>694</v>
      </c>
      <c r="D5814" s="195">
        <v>43220</v>
      </c>
      <c r="E5814" s="124" t="s">
        <v>10515</v>
      </c>
      <c r="F5814" s="124" t="s">
        <v>1316</v>
      </c>
      <c r="G5814" s="124">
        <v>17475826</v>
      </c>
      <c r="H5814" s="124"/>
      <c r="I5814" s="128" t="s">
        <v>12188</v>
      </c>
      <c r="J5814" s="124"/>
      <c r="K5814" s="124"/>
      <c r="L5814" s="124"/>
      <c r="M5814" s="124"/>
      <c r="N5814" s="197">
        <v>541635.6</v>
      </c>
      <c r="O5814" s="197">
        <v>0</v>
      </c>
      <c r="P5814" s="124" t="s">
        <v>1315</v>
      </c>
    </row>
    <row r="5815" spans="1:16" ht="76.5">
      <c r="A5815" s="266">
        <v>25</v>
      </c>
      <c r="B5815" s="124"/>
      <c r="C5815" s="125" t="s">
        <v>694</v>
      </c>
      <c r="D5815" s="195">
        <v>43220</v>
      </c>
      <c r="E5815" s="124" t="s">
        <v>10516</v>
      </c>
      <c r="F5815" s="124" t="s">
        <v>1316</v>
      </c>
      <c r="G5815" s="124">
        <v>17475820</v>
      </c>
      <c r="H5815" s="124"/>
      <c r="I5815" s="128" t="s">
        <v>12189</v>
      </c>
      <c r="J5815" s="124"/>
      <c r="K5815" s="124"/>
      <c r="L5815" s="124"/>
      <c r="M5815" s="124"/>
      <c r="N5815" s="197">
        <v>345662.73</v>
      </c>
      <c r="O5815" s="197">
        <v>0</v>
      </c>
      <c r="P5815" s="124" t="s">
        <v>1315</v>
      </c>
    </row>
    <row r="5816" spans="1:16" ht="76.5">
      <c r="A5816" s="266">
        <v>25</v>
      </c>
      <c r="B5816" s="124"/>
      <c r="C5816" s="125" t="s">
        <v>694</v>
      </c>
      <c r="D5816" s="195">
        <v>43220</v>
      </c>
      <c r="E5816" s="124" t="s">
        <v>10517</v>
      </c>
      <c r="F5816" s="124" t="s">
        <v>1316</v>
      </c>
      <c r="G5816" s="124">
        <v>17475815</v>
      </c>
      <c r="H5816" s="124"/>
      <c r="I5816" s="128" t="s">
        <v>12190</v>
      </c>
      <c r="J5816" s="124"/>
      <c r="K5816" s="124"/>
      <c r="L5816" s="124"/>
      <c r="M5816" s="124"/>
      <c r="N5816" s="197">
        <v>257002.93</v>
      </c>
      <c r="O5816" s="197">
        <v>0</v>
      </c>
      <c r="P5816" s="124" t="s">
        <v>1315</v>
      </c>
    </row>
    <row r="5817" spans="1:16" ht="76.5">
      <c r="A5817" s="266">
        <v>25</v>
      </c>
      <c r="B5817" s="124"/>
      <c r="C5817" s="125" t="s">
        <v>694</v>
      </c>
      <c r="D5817" s="195">
        <v>43220</v>
      </c>
      <c r="E5817" s="124" t="s">
        <v>10518</v>
      </c>
      <c r="F5817" s="124" t="s">
        <v>1316</v>
      </c>
      <c r="G5817" s="124">
        <v>17475840</v>
      </c>
      <c r="H5817" s="124"/>
      <c r="I5817" s="128" t="s">
        <v>12191</v>
      </c>
      <c r="J5817" s="124"/>
      <c r="K5817" s="124"/>
      <c r="L5817" s="124"/>
      <c r="M5817" s="124"/>
      <c r="N5817" s="197">
        <v>1017852.64</v>
      </c>
      <c r="O5817" s="197">
        <v>0</v>
      </c>
      <c r="P5817" s="124" t="s">
        <v>1315</v>
      </c>
    </row>
    <row r="5818" spans="1:16" ht="76.5">
      <c r="A5818" s="266">
        <v>25</v>
      </c>
      <c r="B5818" s="124"/>
      <c r="C5818" s="125" t="s">
        <v>694</v>
      </c>
      <c r="D5818" s="195">
        <v>43220</v>
      </c>
      <c r="E5818" s="124" t="s">
        <v>10519</v>
      </c>
      <c r="F5818" s="124" t="s">
        <v>1316</v>
      </c>
      <c r="G5818" s="124">
        <v>17475812</v>
      </c>
      <c r="H5818" s="124"/>
      <c r="I5818" s="128" t="s">
        <v>12192</v>
      </c>
      <c r="J5818" s="124"/>
      <c r="K5818" s="124"/>
      <c r="L5818" s="124"/>
      <c r="M5818" s="124"/>
      <c r="N5818" s="197">
        <v>854047.74</v>
      </c>
      <c r="O5818" s="197">
        <v>0</v>
      </c>
      <c r="P5818" s="124" t="s">
        <v>1315</v>
      </c>
    </row>
    <row r="5819" spans="1:16">
      <c r="A5819" s="269"/>
      <c r="B5819" s="270"/>
      <c r="C5819" s="271"/>
      <c r="D5819" s="270"/>
      <c r="E5819" s="270"/>
      <c r="F5819" s="270"/>
      <c r="G5819" s="270"/>
      <c r="H5819" s="270"/>
      <c r="I5819" s="272"/>
      <c r="J5819" s="270"/>
      <c r="K5819" s="270"/>
      <c r="L5819" s="270"/>
      <c r="M5819" s="270"/>
      <c r="N5819" s="273"/>
      <c r="O5819" s="273"/>
      <c r="P5819" s="270"/>
    </row>
    <row r="5820" spans="1:16" ht="18.75">
      <c r="A5820" s="267" t="s">
        <v>8580</v>
      </c>
      <c r="B5820" s="177" t="s">
        <v>8581</v>
      </c>
      <c r="I5820" s="335" t="s">
        <v>637</v>
      </c>
      <c r="J5820" s="335"/>
      <c r="K5820" s="335"/>
      <c r="L5820" s="335"/>
      <c r="M5820" s="335"/>
      <c r="N5820" s="202">
        <f>+SUBTOTAL(9,N10:N5818)</f>
        <v>2707080101.5900035</v>
      </c>
      <c r="O5820" s="202">
        <f>+SUBTOTAL(9,O10:O5818)</f>
        <v>2328607593.4299994</v>
      </c>
    </row>
  </sheetData>
  <sheetProtection formatCells="0" formatColumns="0" formatRows="0" insertColumns="0" insertRows="0" insertHyperlinks="0" sort="0" autoFilter="0" pivotTables="0"/>
  <autoFilter ref="A8:P5818"/>
  <mergeCells count="20">
    <mergeCell ref="I5820:M5820"/>
    <mergeCell ref="F8:F9"/>
    <mergeCell ref="G8:G9"/>
    <mergeCell ref="H8:H9"/>
    <mergeCell ref="I8:I9"/>
    <mergeCell ref="J8:J9"/>
    <mergeCell ref="A8:A9"/>
    <mergeCell ref="B8:B9"/>
    <mergeCell ref="C8:C9"/>
    <mergeCell ref="D8:D9"/>
    <mergeCell ref="E8:E9"/>
    <mergeCell ref="N8:N9"/>
    <mergeCell ref="O8:O9"/>
    <mergeCell ref="P8:P9"/>
    <mergeCell ref="J7:K7"/>
    <mergeCell ref="L7:M7"/>
    <mergeCell ref="N7:O7"/>
    <mergeCell ref="K8:K9"/>
    <mergeCell ref="L8:L9"/>
    <mergeCell ref="M8:M9"/>
  </mergeCells>
  <pageMargins left="0.39370078740157483" right="0.19685039370078741" top="0.31496062992125984" bottom="0.74803149606299213" header="0.31496062992125984" footer="0.31496062992125984"/>
  <pageSetup scale="61"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221"/>
  <sheetViews>
    <sheetView view="pageBreakPreview" topLeftCell="B1" zoomScaleNormal="100" zoomScaleSheetLayoutView="100" workbookViewId="0">
      <pane ySplit="9" topLeftCell="A10" activePane="bottomLeft" state="frozen"/>
      <selection activeCell="G12" sqref="G12:K12"/>
      <selection pane="bottomLeft" activeCell="H2" sqref="H2"/>
    </sheetView>
  </sheetViews>
  <sheetFormatPr baseColWidth="10" defaultRowHeight="12.75"/>
  <cols>
    <col min="1" max="1" width="7.140625" style="122" customWidth="1"/>
    <col min="2" max="2" width="4.140625" style="122" bestFit="1" customWidth="1"/>
    <col min="3" max="3" width="15.5703125" style="189" customWidth="1"/>
    <col min="4" max="4" width="12.28515625" style="218" bestFit="1" customWidth="1"/>
    <col min="5" max="5" width="12.140625" style="122" customWidth="1"/>
    <col min="6" max="6" width="9.42578125" style="122" customWidth="1"/>
    <col min="7" max="7" width="12.42578125" style="122" customWidth="1"/>
    <col min="8" max="8" width="50.28515625" style="129" customWidth="1"/>
    <col min="9" max="12" width="7.28515625" style="122" customWidth="1"/>
    <col min="13" max="13" width="13.42578125" style="198" bestFit="1" customWidth="1"/>
    <col min="14" max="14" width="14.42578125" style="198" customWidth="1"/>
    <col min="15" max="16" width="15.85546875" style="198" bestFit="1" customWidth="1"/>
    <col min="17" max="17" width="14.5703125" style="122" customWidth="1"/>
    <col min="18" max="16384" width="11.42578125" style="118"/>
  </cols>
  <sheetData>
    <row r="1" spans="1:17" s="131" customFormat="1">
      <c r="A1" s="206" t="s">
        <v>37</v>
      </c>
      <c r="B1" s="206"/>
      <c r="C1" s="206"/>
      <c r="D1" s="215"/>
      <c r="E1" s="206"/>
      <c r="F1" s="206"/>
      <c r="G1" s="206"/>
      <c r="H1" s="206"/>
      <c r="I1" s="206"/>
      <c r="J1" s="206"/>
      <c r="K1" s="130"/>
      <c r="L1" s="130"/>
      <c r="M1" s="201"/>
      <c r="N1" s="201"/>
      <c r="O1" s="201"/>
      <c r="P1" s="201"/>
      <c r="Q1" s="130"/>
    </row>
    <row r="2" spans="1:17" s="131" customFormat="1" ht="15.75">
      <c r="A2" s="206" t="s">
        <v>3949</v>
      </c>
      <c r="B2" s="206"/>
      <c r="C2" s="206"/>
      <c r="D2" s="215"/>
      <c r="E2" s="206"/>
      <c r="F2" s="206"/>
      <c r="G2" s="206"/>
      <c r="H2" s="206"/>
      <c r="I2" s="206"/>
      <c r="J2" s="206"/>
      <c r="K2" s="130"/>
      <c r="L2" s="130"/>
      <c r="M2" s="201"/>
      <c r="N2" s="201"/>
      <c r="O2" s="201"/>
      <c r="P2" s="201"/>
      <c r="Q2" s="130"/>
    </row>
    <row r="3" spans="1:17" s="131" customFormat="1">
      <c r="A3" s="206" t="s">
        <v>39</v>
      </c>
      <c r="B3" s="206"/>
      <c r="C3" s="206"/>
      <c r="D3" s="215"/>
      <c r="E3" s="206"/>
      <c r="F3" s="206"/>
      <c r="G3" s="206"/>
      <c r="H3" s="206"/>
      <c r="I3" s="206"/>
      <c r="J3" s="206"/>
      <c r="K3" s="130"/>
      <c r="L3" s="130"/>
      <c r="M3" s="201"/>
      <c r="N3" s="201"/>
      <c r="O3" s="201"/>
      <c r="P3" s="201"/>
      <c r="Q3" s="130"/>
    </row>
    <row r="4" spans="1:17" s="131" customFormat="1">
      <c r="A4" s="206" t="str">
        <f>+'CUT MN'!A4</f>
        <v>CORRESPONDIENTE AL PERIODO DE ENERO A ABRIL DE 2018</v>
      </c>
      <c r="B4" s="206"/>
      <c r="C4" s="206"/>
      <c r="D4" s="215"/>
      <c r="E4" s="206"/>
      <c r="F4" s="206"/>
      <c r="G4" s="206"/>
      <c r="H4" s="206"/>
      <c r="I4" s="206"/>
      <c r="J4" s="206"/>
      <c r="K4" s="130"/>
      <c r="L4" s="130"/>
      <c r="M4" s="201"/>
      <c r="N4" s="201"/>
      <c r="O4" s="201"/>
      <c r="P4" s="201"/>
      <c r="Q4" s="130"/>
    </row>
    <row r="5" spans="1:17" s="131" customFormat="1">
      <c r="A5" s="121" t="str">
        <f>+'CUT MN'!A5</f>
        <v>ACTUALIZADO AL : 14 de mayo de 2018</v>
      </c>
      <c r="B5" s="121"/>
      <c r="C5" s="121"/>
      <c r="D5" s="216"/>
      <c r="E5" s="121"/>
      <c r="F5" s="121"/>
      <c r="G5" s="121"/>
      <c r="H5" s="121"/>
      <c r="I5" s="121"/>
      <c r="J5" s="121"/>
      <c r="K5" s="130"/>
      <c r="L5" s="130"/>
      <c r="M5" s="201"/>
      <c r="N5" s="201"/>
      <c r="O5" s="201"/>
      <c r="P5" s="201"/>
      <c r="Q5" s="130"/>
    </row>
    <row r="6" spans="1:17" s="131" customFormat="1">
      <c r="A6" s="121"/>
      <c r="B6" s="116"/>
      <c r="C6" s="116"/>
      <c r="D6" s="132"/>
      <c r="E6" s="116"/>
      <c r="F6" s="116"/>
      <c r="G6" s="116"/>
      <c r="H6" s="126"/>
      <c r="I6" s="117"/>
      <c r="J6" s="130"/>
      <c r="K6" s="130"/>
      <c r="L6" s="130"/>
      <c r="M6" s="201"/>
      <c r="N6" s="201"/>
      <c r="O6" s="201"/>
      <c r="P6" s="201"/>
      <c r="Q6" s="130"/>
    </row>
    <row r="7" spans="1:17">
      <c r="A7" s="123"/>
      <c r="B7" s="123"/>
      <c r="C7" s="188"/>
      <c r="D7" s="217"/>
      <c r="E7" s="123"/>
      <c r="F7" s="123"/>
      <c r="G7" s="123"/>
      <c r="H7" s="127"/>
      <c r="I7" s="334" t="s">
        <v>1349</v>
      </c>
      <c r="J7" s="334"/>
      <c r="K7" s="334" t="s">
        <v>1348</v>
      </c>
      <c r="L7" s="338"/>
      <c r="M7" s="333"/>
      <c r="N7" s="333"/>
      <c r="O7" s="337"/>
      <c r="P7" s="337"/>
      <c r="Q7" s="123"/>
    </row>
    <row r="8" spans="1:17" s="122" customFormat="1" ht="12" customHeight="1">
      <c r="A8" s="334" t="s">
        <v>1350</v>
      </c>
      <c r="B8" s="334" t="s">
        <v>1351</v>
      </c>
      <c r="C8" s="330" t="s">
        <v>1362</v>
      </c>
      <c r="D8" s="339" t="s">
        <v>1345</v>
      </c>
      <c r="E8" s="330" t="s">
        <v>1344</v>
      </c>
      <c r="F8" s="330" t="s">
        <v>1346</v>
      </c>
      <c r="G8" s="334" t="s">
        <v>1370</v>
      </c>
      <c r="H8" s="330" t="s">
        <v>1347</v>
      </c>
      <c r="I8" s="334" t="s">
        <v>1353</v>
      </c>
      <c r="J8" s="334" t="s">
        <v>1354</v>
      </c>
      <c r="K8" s="334" t="s">
        <v>1352</v>
      </c>
      <c r="L8" s="334" t="s">
        <v>1355</v>
      </c>
      <c r="M8" s="329" t="s">
        <v>1358</v>
      </c>
      <c r="N8" s="329" t="s">
        <v>1366</v>
      </c>
      <c r="O8" s="329" t="s">
        <v>1356</v>
      </c>
      <c r="P8" s="329" t="s">
        <v>1367</v>
      </c>
      <c r="Q8" s="330" t="s">
        <v>1365</v>
      </c>
    </row>
    <row r="9" spans="1:17" s="122" customFormat="1">
      <c r="A9" s="334"/>
      <c r="B9" s="334"/>
      <c r="C9" s="330"/>
      <c r="D9" s="339"/>
      <c r="E9" s="330"/>
      <c r="F9" s="330"/>
      <c r="G9" s="334"/>
      <c r="H9" s="330"/>
      <c r="I9" s="334"/>
      <c r="J9" s="334"/>
      <c r="K9" s="334"/>
      <c r="L9" s="334"/>
      <c r="M9" s="329"/>
      <c r="N9" s="329"/>
      <c r="O9" s="329"/>
      <c r="P9" s="329"/>
      <c r="Q9" s="330"/>
    </row>
    <row r="10" spans="1:17" ht="76.5">
      <c r="A10" s="124" t="s">
        <v>620</v>
      </c>
      <c r="B10" s="124"/>
      <c r="C10" s="125" t="s">
        <v>714</v>
      </c>
      <c r="D10" s="190">
        <v>43103</v>
      </c>
      <c r="E10" s="120" t="s">
        <v>20</v>
      </c>
      <c r="F10" s="120">
        <v>10211</v>
      </c>
      <c r="G10" s="124"/>
      <c r="H10" s="128" t="s">
        <v>3885</v>
      </c>
      <c r="I10" s="124"/>
      <c r="J10" s="124"/>
      <c r="K10" s="124"/>
      <c r="L10" s="124"/>
      <c r="M10" s="197">
        <v>850825.53</v>
      </c>
      <c r="N10" s="197">
        <v>0</v>
      </c>
      <c r="O10" s="197">
        <v>5836663.1399999997</v>
      </c>
      <c r="P10" s="197">
        <v>0</v>
      </c>
      <c r="Q10" s="124" t="s">
        <v>1315</v>
      </c>
    </row>
    <row r="11" spans="1:17" ht="51">
      <c r="A11" s="124" t="s">
        <v>619</v>
      </c>
      <c r="B11" s="124"/>
      <c r="C11" s="125" t="s">
        <v>713</v>
      </c>
      <c r="D11" s="190">
        <v>43105</v>
      </c>
      <c r="E11" s="120" t="s">
        <v>23</v>
      </c>
      <c r="F11" s="120">
        <v>17525</v>
      </c>
      <c r="G11" s="124"/>
      <c r="H11" s="128" t="s">
        <v>3886</v>
      </c>
      <c r="I11" s="124"/>
      <c r="J11" s="124"/>
      <c r="K11" s="124"/>
      <c r="L11" s="124"/>
      <c r="M11" s="197">
        <v>0</v>
      </c>
      <c r="N11" s="197">
        <v>0</v>
      </c>
      <c r="O11" s="197">
        <v>0.01</v>
      </c>
      <c r="P11" s="197">
        <v>0</v>
      </c>
      <c r="Q11" s="124" t="s">
        <v>1315</v>
      </c>
    </row>
    <row r="12" spans="1:17" ht="76.5">
      <c r="A12" s="124">
        <v>291</v>
      </c>
      <c r="B12" s="124"/>
      <c r="C12" s="125" t="s">
        <v>794</v>
      </c>
      <c r="D12" s="190">
        <v>43108</v>
      </c>
      <c r="E12" s="120" t="s">
        <v>6</v>
      </c>
      <c r="F12" s="120">
        <v>636676</v>
      </c>
      <c r="G12" s="124"/>
      <c r="H12" s="128" t="s">
        <v>3887</v>
      </c>
      <c r="I12" s="124"/>
      <c r="J12" s="124"/>
      <c r="K12" s="124"/>
      <c r="L12" s="124"/>
      <c r="M12" s="197">
        <v>0</v>
      </c>
      <c r="N12" s="197">
        <v>9000000</v>
      </c>
      <c r="O12" s="197">
        <v>0</v>
      </c>
      <c r="P12" s="197">
        <v>61740000</v>
      </c>
      <c r="Q12" s="124" t="s">
        <v>1315</v>
      </c>
    </row>
    <row r="13" spans="1:17" ht="51">
      <c r="A13" s="124" t="s">
        <v>619</v>
      </c>
      <c r="B13" s="124"/>
      <c r="C13" s="125" t="s">
        <v>713</v>
      </c>
      <c r="D13" s="190">
        <v>43108</v>
      </c>
      <c r="E13" s="120" t="s">
        <v>6</v>
      </c>
      <c r="F13" s="120">
        <v>73773</v>
      </c>
      <c r="G13" s="124"/>
      <c r="H13" s="128" t="s">
        <v>1301</v>
      </c>
      <c r="I13" s="124"/>
      <c r="J13" s="124"/>
      <c r="K13" s="124"/>
      <c r="L13" s="124"/>
      <c r="M13" s="197">
        <v>0</v>
      </c>
      <c r="N13" s="197">
        <v>5000</v>
      </c>
      <c r="O13" s="197">
        <v>0</v>
      </c>
      <c r="P13" s="197">
        <v>34300</v>
      </c>
      <c r="Q13" s="124" t="s">
        <v>1315</v>
      </c>
    </row>
    <row r="14" spans="1:17" ht="63.75">
      <c r="A14" s="124" t="s">
        <v>620</v>
      </c>
      <c r="B14" s="124"/>
      <c r="C14" s="125" t="s">
        <v>714</v>
      </c>
      <c r="D14" s="190">
        <v>43108</v>
      </c>
      <c r="E14" s="120" t="s">
        <v>20</v>
      </c>
      <c r="F14" s="120">
        <v>10212</v>
      </c>
      <c r="G14" s="124"/>
      <c r="H14" s="128" t="s">
        <v>3888</v>
      </c>
      <c r="I14" s="124"/>
      <c r="J14" s="124"/>
      <c r="K14" s="124"/>
      <c r="L14" s="124"/>
      <c r="M14" s="197">
        <v>492733.23</v>
      </c>
      <c r="N14" s="197">
        <v>0</v>
      </c>
      <c r="O14" s="197">
        <v>3380149.96</v>
      </c>
      <c r="P14" s="197">
        <v>0</v>
      </c>
      <c r="Q14" s="124" t="s">
        <v>1315</v>
      </c>
    </row>
    <row r="15" spans="1:17" ht="63.75">
      <c r="A15" s="124" t="s">
        <v>620</v>
      </c>
      <c r="B15" s="124"/>
      <c r="C15" s="125" t="s">
        <v>714</v>
      </c>
      <c r="D15" s="190">
        <v>43108</v>
      </c>
      <c r="E15" s="120" t="s">
        <v>20</v>
      </c>
      <c r="F15" s="120">
        <v>10232</v>
      </c>
      <c r="G15" s="124"/>
      <c r="H15" s="128" t="s">
        <v>3889</v>
      </c>
      <c r="I15" s="124"/>
      <c r="J15" s="124"/>
      <c r="K15" s="124"/>
      <c r="L15" s="124"/>
      <c r="M15" s="197">
        <v>1094929.49</v>
      </c>
      <c r="N15" s="197">
        <v>0</v>
      </c>
      <c r="O15" s="197">
        <v>7511216.2999999998</v>
      </c>
      <c r="P15" s="197">
        <v>0</v>
      </c>
      <c r="Q15" s="124" t="s">
        <v>1315</v>
      </c>
    </row>
    <row r="16" spans="1:17" ht="76.5">
      <c r="A16" s="124">
        <v>291</v>
      </c>
      <c r="B16" s="124"/>
      <c r="C16" s="125" t="s">
        <v>794</v>
      </c>
      <c r="D16" s="190">
        <v>43111</v>
      </c>
      <c r="E16" s="120" t="s">
        <v>6</v>
      </c>
      <c r="F16" s="120">
        <v>639655</v>
      </c>
      <c r="G16" s="124"/>
      <c r="H16" s="128" t="s">
        <v>3890</v>
      </c>
      <c r="I16" s="124"/>
      <c r="J16" s="124"/>
      <c r="K16" s="124"/>
      <c r="L16" s="124"/>
      <c r="M16" s="197">
        <v>0</v>
      </c>
      <c r="N16" s="197">
        <v>1000000</v>
      </c>
      <c r="O16" s="197">
        <v>0</v>
      </c>
      <c r="P16" s="197">
        <v>6860000</v>
      </c>
      <c r="Q16" s="124" t="s">
        <v>1315</v>
      </c>
    </row>
    <row r="17" spans="1:17" ht="51">
      <c r="A17" s="124" t="s">
        <v>619</v>
      </c>
      <c r="B17" s="124"/>
      <c r="C17" s="125" t="s">
        <v>713</v>
      </c>
      <c r="D17" s="190">
        <v>43115</v>
      </c>
      <c r="E17" s="120" t="s">
        <v>23</v>
      </c>
      <c r="F17" s="120">
        <v>17549</v>
      </c>
      <c r="G17" s="124"/>
      <c r="H17" s="128" t="s">
        <v>3891</v>
      </c>
      <c r="I17" s="124"/>
      <c r="J17" s="124"/>
      <c r="K17" s="124"/>
      <c r="L17" s="124"/>
      <c r="M17" s="197">
        <v>0</v>
      </c>
      <c r="N17" s="197">
        <v>0</v>
      </c>
      <c r="O17" s="197">
        <v>0</v>
      </c>
      <c r="P17" s="197">
        <v>0.01</v>
      </c>
      <c r="Q17" s="124" t="s">
        <v>1315</v>
      </c>
    </row>
    <row r="18" spans="1:17" ht="89.25">
      <c r="A18" s="124" t="s">
        <v>620</v>
      </c>
      <c r="B18" s="124"/>
      <c r="C18" s="125" t="s">
        <v>714</v>
      </c>
      <c r="D18" s="190">
        <v>43115</v>
      </c>
      <c r="E18" s="120" t="s">
        <v>6</v>
      </c>
      <c r="F18" s="120">
        <v>911063</v>
      </c>
      <c r="G18" s="124"/>
      <c r="H18" s="128" t="s">
        <v>3892</v>
      </c>
      <c r="I18" s="124"/>
      <c r="J18" s="124"/>
      <c r="K18" s="124"/>
      <c r="L18" s="124"/>
      <c r="M18" s="197">
        <v>0</v>
      </c>
      <c r="N18" s="197">
        <v>45143.93</v>
      </c>
      <c r="O18" s="197">
        <v>0</v>
      </c>
      <c r="P18" s="197">
        <v>309687.36</v>
      </c>
      <c r="Q18" s="124" t="s">
        <v>1315</v>
      </c>
    </row>
    <row r="19" spans="1:17" ht="76.5">
      <c r="A19" s="124">
        <v>291</v>
      </c>
      <c r="B19" s="124"/>
      <c r="C19" s="125" t="s">
        <v>794</v>
      </c>
      <c r="D19" s="190">
        <v>43116</v>
      </c>
      <c r="E19" s="120" t="s">
        <v>6</v>
      </c>
      <c r="F19" s="120">
        <v>642669</v>
      </c>
      <c r="G19" s="124"/>
      <c r="H19" s="128" t="s">
        <v>3893</v>
      </c>
      <c r="I19" s="124"/>
      <c r="J19" s="124"/>
      <c r="K19" s="124"/>
      <c r="L19" s="124"/>
      <c r="M19" s="197">
        <v>0</v>
      </c>
      <c r="N19" s="197">
        <v>1976069.51</v>
      </c>
      <c r="O19" s="197">
        <v>0</v>
      </c>
      <c r="P19" s="197">
        <v>13555836.84</v>
      </c>
      <c r="Q19" s="124" t="s">
        <v>1315</v>
      </c>
    </row>
    <row r="20" spans="1:17" ht="51">
      <c r="A20" s="124" t="s">
        <v>619</v>
      </c>
      <c r="B20" s="124"/>
      <c r="C20" s="125" t="s">
        <v>713</v>
      </c>
      <c r="D20" s="190">
        <v>43116</v>
      </c>
      <c r="E20" s="120" t="s">
        <v>23</v>
      </c>
      <c r="F20" s="120">
        <v>17553</v>
      </c>
      <c r="G20" s="124"/>
      <c r="H20" s="128" t="s">
        <v>3894</v>
      </c>
      <c r="I20" s="124"/>
      <c r="J20" s="124"/>
      <c r="K20" s="124"/>
      <c r="L20" s="124"/>
      <c r="M20" s="197">
        <v>0</v>
      </c>
      <c r="N20" s="197">
        <v>0</v>
      </c>
      <c r="O20" s="197">
        <v>0</v>
      </c>
      <c r="P20" s="197">
        <v>0.01</v>
      </c>
      <c r="Q20" s="124" t="s">
        <v>1315</v>
      </c>
    </row>
    <row r="21" spans="1:17" ht="63.75">
      <c r="A21" s="124" t="s">
        <v>620</v>
      </c>
      <c r="B21" s="124"/>
      <c r="C21" s="125" t="s">
        <v>714</v>
      </c>
      <c r="D21" s="190">
        <v>43116</v>
      </c>
      <c r="E21" s="120" t="s">
        <v>6</v>
      </c>
      <c r="F21" s="120">
        <v>643087</v>
      </c>
      <c r="G21" s="124"/>
      <c r="H21" s="128" t="s">
        <v>3895</v>
      </c>
      <c r="I21" s="124"/>
      <c r="J21" s="124"/>
      <c r="K21" s="124"/>
      <c r="L21" s="124"/>
      <c r="M21" s="197">
        <v>0</v>
      </c>
      <c r="N21" s="197">
        <v>3137</v>
      </c>
      <c r="O21" s="197">
        <v>0</v>
      </c>
      <c r="P21" s="197">
        <v>21519.82</v>
      </c>
      <c r="Q21" s="124" t="s">
        <v>1315</v>
      </c>
    </row>
    <row r="22" spans="1:17" ht="63.75">
      <c r="A22" s="124" t="s">
        <v>620</v>
      </c>
      <c r="B22" s="124"/>
      <c r="C22" s="125" t="s">
        <v>714</v>
      </c>
      <c r="D22" s="190">
        <v>43116</v>
      </c>
      <c r="E22" s="120" t="s">
        <v>6</v>
      </c>
      <c r="F22" s="120">
        <v>643086</v>
      </c>
      <c r="G22" s="124"/>
      <c r="H22" s="128" t="s">
        <v>3896</v>
      </c>
      <c r="I22" s="124"/>
      <c r="J22" s="124"/>
      <c r="K22" s="124"/>
      <c r="L22" s="124"/>
      <c r="M22" s="197">
        <v>0</v>
      </c>
      <c r="N22" s="197">
        <v>90667.83</v>
      </c>
      <c r="O22" s="197">
        <v>0</v>
      </c>
      <c r="P22" s="197">
        <v>621981.31000000006</v>
      </c>
      <c r="Q22" s="124" t="s">
        <v>1315</v>
      </c>
    </row>
    <row r="23" spans="1:17" ht="51">
      <c r="A23" s="124" t="s">
        <v>620</v>
      </c>
      <c r="B23" s="124"/>
      <c r="C23" s="125" t="s">
        <v>714</v>
      </c>
      <c r="D23" s="190">
        <v>43116</v>
      </c>
      <c r="E23" s="120" t="s">
        <v>20</v>
      </c>
      <c r="F23" s="120">
        <v>10257</v>
      </c>
      <c r="G23" s="124"/>
      <c r="H23" s="128" t="s">
        <v>3897</v>
      </c>
      <c r="I23" s="124"/>
      <c r="J23" s="124"/>
      <c r="K23" s="124"/>
      <c r="L23" s="124"/>
      <c r="M23" s="197">
        <v>215002.22</v>
      </c>
      <c r="N23" s="197">
        <v>0</v>
      </c>
      <c r="O23" s="197">
        <v>1474915.23</v>
      </c>
      <c r="P23" s="197">
        <v>0</v>
      </c>
      <c r="Q23" s="124" t="s">
        <v>1315</v>
      </c>
    </row>
    <row r="24" spans="1:17" ht="51">
      <c r="A24" s="124" t="s">
        <v>620</v>
      </c>
      <c r="B24" s="124"/>
      <c r="C24" s="125" t="s">
        <v>714</v>
      </c>
      <c r="D24" s="190">
        <v>43116</v>
      </c>
      <c r="E24" s="120" t="s">
        <v>20</v>
      </c>
      <c r="F24" s="120">
        <v>10281</v>
      </c>
      <c r="G24" s="124"/>
      <c r="H24" s="128" t="s">
        <v>3898</v>
      </c>
      <c r="I24" s="124"/>
      <c r="J24" s="124"/>
      <c r="K24" s="124"/>
      <c r="L24" s="124"/>
      <c r="M24" s="197">
        <v>158437.35</v>
      </c>
      <c r="N24" s="197">
        <v>0</v>
      </c>
      <c r="O24" s="197">
        <v>1086880.22</v>
      </c>
      <c r="P24" s="197">
        <v>0</v>
      </c>
      <c r="Q24" s="124" t="s">
        <v>1315</v>
      </c>
    </row>
    <row r="25" spans="1:17" ht="63.75">
      <c r="A25" s="124" t="s">
        <v>620</v>
      </c>
      <c r="B25" s="124"/>
      <c r="C25" s="125" t="s">
        <v>714</v>
      </c>
      <c r="D25" s="190">
        <v>43116</v>
      </c>
      <c r="E25" s="120" t="s">
        <v>20</v>
      </c>
      <c r="F25" s="120">
        <v>10300</v>
      </c>
      <c r="G25" s="124"/>
      <c r="H25" s="128" t="s">
        <v>3899</v>
      </c>
      <c r="I25" s="124"/>
      <c r="J25" s="124"/>
      <c r="K25" s="124"/>
      <c r="L25" s="124"/>
      <c r="M25" s="197">
        <v>158710.94</v>
      </c>
      <c r="N25" s="197">
        <v>0</v>
      </c>
      <c r="O25" s="197">
        <v>1088757.05</v>
      </c>
      <c r="P25" s="197">
        <v>0</v>
      </c>
      <c r="Q25" s="124" t="s">
        <v>1315</v>
      </c>
    </row>
    <row r="26" spans="1:17" ht="51">
      <c r="A26" s="124" t="s">
        <v>620</v>
      </c>
      <c r="B26" s="124"/>
      <c r="C26" s="125" t="s">
        <v>714</v>
      </c>
      <c r="D26" s="190">
        <v>43116</v>
      </c>
      <c r="E26" s="120" t="s">
        <v>20</v>
      </c>
      <c r="F26" s="120">
        <v>10301</v>
      </c>
      <c r="G26" s="124"/>
      <c r="H26" s="128" t="s">
        <v>3900</v>
      </c>
      <c r="I26" s="124"/>
      <c r="J26" s="124"/>
      <c r="K26" s="124"/>
      <c r="L26" s="124"/>
      <c r="M26" s="197">
        <v>1170.77</v>
      </c>
      <c r="N26" s="197">
        <v>0</v>
      </c>
      <c r="O26" s="197">
        <v>8031.48</v>
      </c>
      <c r="P26" s="197">
        <v>0</v>
      </c>
      <c r="Q26" s="124" t="s">
        <v>1315</v>
      </c>
    </row>
    <row r="27" spans="1:17" ht="51">
      <c r="A27" s="124" t="s">
        <v>620</v>
      </c>
      <c r="B27" s="124"/>
      <c r="C27" s="125" t="s">
        <v>714</v>
      </c>
      <c r="D27" s="190">
        <v>43116</v>
      </c>
      <c r="E27" s="120" t="s">
        <v>20</v>
      </c>
      <c r="F27" s="120">
        <v>10252</v>
      </c>
      <c r="G27" s="124"/>
      <c r="H27" s="128" t="s">
        <v>3901</v>
      </c>
      <c r="I27" s="124"/>
      <c r="J27" s="124"/>
      <c r="K27" s="124"/>
      <c r="L27" s="124"/>
      <c r="M27" s="197">
        <v>55977.99</v>
      </c>
      <c r="N27" s="197">
        <v>0</v>
      </c>
      <c r="O27" s="197">
        <v>384009.01</v>
      </c>
      <c r="P27" s="197">
        <v>0</v>
      </c>
      <c r="Q27" s="124" t="s">
        <v>1315</v>
      </c>
    </row>
    <row r="28" spans="1:17" ht="51">
      <c r="A28" s="124" t="s">
        <v>620</v>
      </c>
      <c r="B28" s="124"/>
      <c r="C28" s="125" t="s">
        <v>714</v>
      </c>
      <c r="D28" s="190">
        <v>43116</v>
      </c>
      <c r="E28" s="120" t="s">
        <v>20</v>
      </c>
      <c r="F28" s="120">
        <v>10249</v>
      </c>
      <c r="G28" s="124"/>
      <c r="H28" s="128" t="s">
        <v>3902</v>
      </c>
      <c r="I28" s="124"/>
      <c r="J28" s="124"/>
      <c r="K28" s="124"/>
      <c r="L28" s="124"/>
      <c r="M28" s="197">
        <v>58.25</v>
      </c>
      <c r="N28" s="197">
        <v>0</v>
      </c>
      <c r="O28" s="197">
        <v>399.6</v>
      </c>
      <c r="P28" s="197">
        <v>0</v>
      </c>
      <c r="Q28" s="124" t="s">
        <v>1315</v>
      </c>
    </row>
    <row r="29" spans="1:17" ht="51">
      <c r="A29" s="124" t="s">
        <v>620</v>
      </c>
      <c r="B29" s="124"/>
      <c r="C29" s="125" t="s">
        <v>714</v>
      </c>
      <c r="D29" s="190">
        <v>43116</v>
      </c>
      <c r="E29" s="120" t="s">
        <v>20</v>
      </c>
      <c r="F29" s="120">
        <v>10225</v>
      </c>
      <c r="G29" s="124"/>
      <c r="H29" s="128" t="s">
        <v>3903</v>
      </c>
      <c r="I29" s="124"/>
      <c r="J29" s="124"/>
      <c r="K29" s="124"/>
      <c r="L29" s="124"/>
      <c r="M29" s="197">
        <v>937830.73</v>
      </c>
      <c r="N29" s="197">
        <v>0</v>
      </c>
      <c r="O29" s="197">
        <v>6433518.8099999996</v>
      </c>
      <c r="P29" s="197">
        <v>0</v>
      </c>
      <c r="Q29" s="124" t="s">
        <v>1315</v>
      </c>
    </row>
    <row r="30" spans="1:17" ht="51">
      <c r="A30" s="124" t="s">
        <v>620</v>
      </c>
      <c r="B30" s="124"/>
      <c r="C30" s="125" t="s">
        <v>714</v>
      </c>
      <c r="D30" s="190">
        <v>43116</v>
      </c>
      <c r="E30" s="120" t="s">
        <v>20</v>
      </c>
      <c r="F30" s="120">
        <v>10244</v>
      </c>
      <c r="G30" s="124"/>
      <c r="H30" s="128" t="s">
        <v>3904</v>
      </c>
      <c r="I30" s="124"/>
      <c r="J30" s="124"/>
      <c r="K30" s="124"/>
      <c r="L30" s="124"/>
      <c r="M30" s="197">
        <v>944594.09</v>
      </c>
      <c r="N30" s="197">
        <v>0</v>
      </c>
      <c r="O30" s="197">
        <v>6479915.46</v>
      </c>
      <c r="P30" s="197">
        <v>0</v>
      </c>
      <c r="Q30" s="124" t="s">
        <v>1315</v>
      </c>
    </row>
    <row r="31" spans="1:17" ht="51">
      <c r="A31" s="124" t="s">
        <v>620</v>
      </c>
      <c r="B31" s="124"/>
      <c r="C31" s="125" t="s">
        <v>714</v>
      </c>
      <c r="D31" s="190">
        <v>43116</v>
      </c>
      <c r="E31" s="120" t="s">
        <v>20</v>
      </c>
      <c r="F31" s="120">
        <v>10243</v>
      </c>
      <c r="G31" s="124"/>
      <c r="H31" s="128" t="s">
        <v>3905</v>
      </c>
      <c r="I31" s="124"/>
      <c r="J31" s="124"/>
      <c r="K31" s="124"/>
      <c r="L31" s="124"/>
      <c r="M31" s="197">
        <v>59169.72</v>
      </c>
      <c r="N31" s="197">
        <v>0</v>
      </c>
      <c r="O31" s="197">
        <v>405904.28</v>
      </c>
      <c r="P31" s="197">
        <v>0</v>
      </c>
      <c r="Q31" s="124" t="s">
        <v>1315</v>
      </c>
    </row>
    <row r="32" spans="1:17" ht="51">
      <c r="A32" s="124" t="s">
        <v>620</v>
      </c>
      <c r="B32" s="124"/>
      <c r="C32" s="125" t="s">
        <v>714</v>
      </c>
      <c r="D32" s="190">
        <v>43116</v>
      </c>
      <c r="E32" s="120" t="s">
        <v>20</v>
      </c>
      <c r="F32" s="120">
        <v>10245</v>
      </c>
      <c r="G32" s="124"/>
      <c r="H32" s="128" t="s">
        <v>3906</v>
      </c>
      <c r="I32" s="124"/>
      <c r="J32" s="124"/>
      <c r="K32" s="124"/>
      <c r="L32" s="124"/>
      <c r="M32" s="197">
        <v>28468.240000000002</v>
      </c>
      <c r="N32" s="197">
        <v>0</v>
      </c>
      <c r="O32" s="197">
        <v>195292.13</v>
      </c>
      <c r="P32" s="197">
        <v>0</v>
      </c>
      <c r="Q32" s="124" t="s">
        <v>1315</v>
      </c>
    </row>
    <row r="33" spans="1:17" ht="76.5">
      <c r="A33" s="124">
        <v>291</v>
      </c>
      <c r="B33" s="124"/>
      <c r="C33" s="125" t="s">
        <v>794</v>
      </c>
      <c r="D33" s="190">
        <v>43118</v>
      </c>
      <c r="E33" s="120" t="s">
        <v>6</v>
      </c>
      <c r="F33" s="120">
        <v>644967</v>
      </c>
      <c r="G33" s="124"/>
      <c r="H33" s="128" t="s">
        <v>3907</v>
      </c>
      <c r="I33" s="124"/>
      <c r="J33" s="124"/>
      <c r="K33" s="124"/>
      <c r="L33" s="124"/>
      <c r="M33" s="197">
        <v>0</v>
      </c>
      <c r="N33" s="197">
        <v>1948542.81</v>
      </c>
      <c r="O33" s="197">
        <v>0</v>
      </c>
      <c r="P33" s="197">
        <v>13367003.68</v>
      </c>
      <c r="Q33" s="124" t="s">
        <v>1315</v>
      </c>
    </row>
    <row r="34" spans="1:17" ht="76.5">
      <c r="A34" s="124">
        <v>585</v>
      </c>
      <c r="B34" s="124"/>
      <c r="C34" s="125" t="s">
        <v>221</v>
      </c>
      <c r="D34" s="190">
        <v>43118</v>
      </c>
      <c r="E34" s="120" t="s">
        <v>6</v>
      </c>
      <c r="F34" s="120">
        <v>931756</v>
      </c>
      <c r="G34" s="124"/>
      <c r="H34" s="128" t="s">
        <v>3908</v>
      </c>
      <c r="I34" s="124"/>
      <c r="J34" s="124"/>
      <c r="K34" s="124"/>
      <c r="L34" s="124"/>
      <c r="M34" s="197">
        <v>0</v>
      </c>
      <c r="N34" s="197">
        <v>31000.18</v>
      </c>
      <c r="O34" s="197">
        <v>0</v>
      </c>
      <c r="P34" s="197">
        <v>212661.23</v>
      </c>
      <c r="Q34" s="124" t="s">
        <v>1315</v>
      </c>
    </row>
    <row r="35" spans="1:17" ht="51">
      <c r="A35" s="124">
        <v>513</v>
      </c>
      <c r="B35" s="124"/>
      <c r="C35" s="125" t="s">
        <v>201</v>
      </c>
      <c r="D35" s="190">
        <v>43123</v>
      </c>
      <c r="E35" s="120" t="s">
        <v>6</v>
      </c>
      <c r="F35" s="120">
        <v>73963</v>
      </c>
      <c r="G35" s="124"/>
      <c r="H35" s="128" t="s">
        <v>3909</v>
      </c>
      <c r="I35" s="124"/>
      <c r="J35" s="124"/>
      <c r="K35" s="124"/>
      <c r="L35" s="124"/>
      <c r="M35" s="197">
        <v>0</v>
      </c>
      <c r="N35" s="197">
        <v>272000</v>
      </c>
      <c r="O35" s="197">
        <v>0</v>
      </c>
      <c r="P35" s="197">
        <v>1865920</v>
      </c>
      <c r="Q35" s="124" t="s">
        <v>1315</v>
      </c>
    </row>
    <row r="36" spans="1:17" ht="63.75">
      <c r="A36" s="124" t="s">
        <v>620</v>
      </c>
      <c r="B36" s="124"/>
      <c r="C36" s="125" t="s">
        <v>714</v>
      </c>
      <c r="D36" s="190">
        <v>43123</v>
      </c>
      <c r="E36" s="120" t="s">
        <v>20</v>
      </c>
      <c r="F36" s="120">
        <v>10439</v>
      </c>
      <c r="G36" s="124"/>
      <c r="H36" s="128" t="s">
        <v>3910</v>
      </c>
      <c r="I36" s="124"/>
      <c r="J36" s="124"/>
      <c r="K36" s="124"/>
      <c r="L36" s="124"/>
      <c r="M36" s="197">
        <v>1051413.27</v>
      </c>
      <c r="N36" s="197">
        <v>0</v>
      </c>
      <c r="O36" s="197">
        <v>7212695.0300000003</v>
      </c>
      <c r="P36" s="197">
        <v>0</v>
      </c>
      <c r="Q36" s="124" t="s">
        <v>1315</v>
      </c>
    </row>
    <row r="37" spans="1:17" ht="63.75">
      <c r="A37" s="124" t="s">
        <v>620</v>
      </c>
      <c r="B37" s="124"/>
      <c r="C37" s="125" t="s">
        <v>714</v>
      </c>
      <c r="D37" s="190">
        <v>43123</v>
      </c>
      <c r="E37" s="120" t="s">
        <v>13</v>
      </c>
      <c r="F37" s="120">
        <v>10318</v>
      </c>
      <c r="G37" s="124"/>
      <c r="H37" s="128" t="s">
        <v>3911</v>
      </c>
      <c r="I37" s="124"/>
      <c r="J37" s="124"/>
      <c r="K37" s="124"/>
      <c r="L37" s="124"/>
      <c r="M37" s="197">
        <v>206347.93</v>
      </c>
      <c r="N37" s="197">
        <v>0</v>
      </c>
      <c r="O37" s="197">
        <v>1415546.8</v>
      </c>
      <c r="P37" s="197">
        <v>0</v>
      </c>
      <c r="Q37" s="124" t="s">
        <v>1315</v>
      </c>
    </row>
    <row r="38" spans="1:17" ht="89.25">
      <c r="A38" s="124" t="s">
        <v>619</v>
      </c>
      <c r="B38" s="124"/>
      <c r="C38" s="125" t="s">
        <v>713</v>
      </c>
      <c r="D38" s="190">
        <v>43123</v>
      </c>
      <c r="E38" s="120" t="s">
        <v>13</v>
      </c>
      <c r="F38" s="120">
        <v>911479</v>
      </c>
      <c r="G38" s="124"/>
      <c r="H38" s="128" t="s">
        <v>3912</v>
      </c>
      <c r="I38" s="124"/>
      <c r="J38" s="124"/>
      <c r="K38" s="124"/>
      <c r="L38" s="124"/>
      <c r="M38" s="197">
        <v>10</v>
      </c>
      <c r="N38" s="197">
        <v>0</v>
      </c>
      <c r="O38" s="197">
        <v>68.599999999999994</v>
      </c>
      <c r="P38" s="197">
        <v>0</v>
      </c>
      <c r="Q38" s="124" t="s">
        <v>1315</v>
      </c>
    </row>
    <row r="39" spans="1:17" ht="89.25">
      <c r="A39" s="124" t="s">
        <v>620</v>
      </c>
      <c r="B39" s="124"/>
      <c r="C39" s="125" t="s">
        <v>714</v>
      </c>
      <c r="D39" s="190">
        <v>43123</v>
      </c>
      <c r="E39" s="120" t="s">
        <v>13</v>
      </c>
      <c r="F39" s="120">
        <v>911483</v>
      </c>
      <c r="G39" s="124"/>
      <c r="H39" s="128" t="s">
        <v>3913</v>
      </c>
      <c r="I39" s="124"/>
      <c r="J39" s="124"/>
      <c r="K39" s="124"/>
      <c r="L39" s="124"/>
      <c r="M39" s="197">
        <v>10</v>
      </c>
      <c r="N39" s="197">
        <v>0</v>
      </c>
      <c r="O39" s="197">
        <v>68.599999999999994</v>
      </c>
      <c r="P39" s="197">
        <v>0</v>
      </c>
      <c r="Q39" s="124" t="s">
        <v>1315</v>
      </c>
    </row>
    <row r="40" spans="1:17" ht="63.75">
      <c r="A40" s="124" t="s">
        <v>620</v>
      </c>
      <c r="B40" s="124"/>
      <c r="C40" s="125" t="s">
        <v>714</v>
      </c>
      <c r="D40" s="190">
        <v>43123</v>
      </c>
      <c r="E40" s="120" t="s">
        <v>20</v>
      </c>
      <c r="F40" s="120">
        <v>10298</v>
      </c>
      <c r="G40" s="124"/>
      <c r="H40" s="128" t="s">
        <v>3914</v>
      </c>
      <c r="I40" s="124"/>
      <c r="J40" s="124"/>
      <c r="K40" s="124"/>
      <c r="L40" s="124"/>
      <c r="M40" s="197">
        <v>459968.06</v>
      </c>
      <c r="N40" s="197">
        <v>0</v>
      </c>
      <c r="O40" s="197">
        <v>3155380.89</v>
      </c>
      <c r="P40" s="197">
        <v>0</v>
      </c>
      <c r="Q40" s="124" t="s">
        <v>1315</v>
      </c>
    </row>
    <row r="41" spans="1:17" ht="89.25">
      <c r="A41" s="124" t="s">
        <v>620</v>
      </c>
      <c r="B41" s="124"/>
      <c r="C41" s="125" t="s">
        <v>714</v>
      </c>
      <c r="D41" s="190">
        <v>43123</v>
      </c>
      <c r="E41" s="120" t="s">
        <v>13</v>
      </c>
      <c r="F41" s="120">
        <v>911485</v>
      </c>
      <c r="G41" s="124"/>
      <c r="H41" s="128" t="s">
        <v>3915</v>
      </c>
      <c r="I41" s="124"/>
      <c r="J41" s="124"/>
      <c r="K41" s="124"/>
      <c r="L41" s="124"/>
      <c r="M41" s="197">
        <v>10</v>
      </c>
      <c r="N41" s="197">
        <v>0</v>
      </c>
      <c r="O41" s="197">
        <v>68.599999999999994</v>
      </c>
      <c r="P41" s="197">
        <v>0</v>
      </c>
      <c r="Q41" s="124" t="s">
        <v>1315</v>
      </c>
    </row>
    <row r="42" spans="1:17" ht="51">
      <c r="A42" s="124">
        <v>513</v>
      </c>
      <c r="B42" s="124"/>
      <c r="C42" s="125" t="s">
        <v>201</v>
      </c>
      <c r="D42" s="190">
        <v>43124</v>
      </c>
      <c r="E42" s="120" t="s">
        <v>6</v>
      </c>
      <c r="F42" s="120">
        <v>73986</v>
      </c>
      <c r="G42" s="124"/>
      <c r="H42" s="128" t="s">
        <v>3909</v>
      </c>
      <c r="I42" s="124"/>
      <c r="J42" s="124"/>
      <c r="K42" s="124"/>
      <c r="L42" s="124"/>
      <c r="M42" s="197">
        <v>0</v>
      </c>
      <c r="N42" s="197">
        <v>272000</v>
      </c>
      <c r="O42" s="197">
        <v>0</v>
      </c>
      <c r="P42" s="197">
        <v>1865920</v>
      </c>
      <c r="Q42" s="124" t="s">
        <v>1315</v>
      </c>
    </row>
    <row r="43" spans="1:17" ht="51">
      <c r="A43" s="124" t="s">
        <v>619</v>
      </c>
      <c r="B43" s="124"/>
      <c r="C43" s="125" t="s">
        <v>713</v>
      </c>
      <c r="D43" s="190">
        <v>43124</v>
      </c>
      <c r="E43" s="120" t="s">
        <v>23</v>
      </c>
      <c r="F43" s="120">
        <v>17575</v>
      </c>
      <c r="G43" s="124"/>
      <c r="H43" s="128" t="s">
        <v>3916</v>
      </c>
      <c r="I43" s="124"/>
      <c r="J43" s="124"/>
      <c r="K43" s="124"/>
      <c r="L43" s="124"/>
      <c r="M43" s="197">
        <v>0</v>
      </c>
      <c r="N43" s="197">
        <v>0</v>
      </c>
      <c r="O43" s="197">
        <v>0.01</v>
      </c>
      <c r="P43" s="197">
        <v>0</v>
      </c>
      <c r="Q43" s="124" t="s">
        <v>1315</v>
      </c>
    </row>
    <row r="44" spans="1:17" ht="63.75">
      <c r="A44" s="124" t="s">
        <v>620</v>
      </c>
      <c r="B44" s="124"/>
      <c r="C44" s="125" t="s">
        <v>714</v>
      </c>
      <c r="D44" s="190">
        <v>43124</v>
      </c>
      <c r="E44" s="120" t="s">
        <v>13</v>
      </c>
      <c r="F44" s="120">
        <v>911628</v>
      </c>
      <c r="G44" s="124"/>
      <c r="H44" s="128" t="s">
        <v>3917</v>
      </c>
      <c r="I44" s="124"/>
      <c r="J44" s="124"/>
      <c r="K44" s="124"/>
      <c r="L44" s="124"/>
      <c r="M44" s="197">
        <v>12503.26</v>
      </c>
      <c r="N44" s="197">
        <v>0</v>
      </c>
      <c r="O44" s="197">
        <v>85772.36</v>
      </c>
      <c r="P44" s="197">
        <v>0</v>
      </c>
      <c r="Q44" s="124" t="s">
        <v>1315</v>
      </c>
    </row>
    <row r="45" spans="1:17" ht="89.25">
      <c r="A45" s="124" t="s">
        <v>620</v>
      </c>
      <c r="B45" s="124"/>
      <c r="C45" s="125" t="s">
        <v>714</v>
      </c>
      <c r="D45" s="190">
        <v>43126</v>
      </c>
      <c r="E45" s="120" t="s">
        <v>13</v>
      </c>
      <c r="F45" s="120">
        <v>911979</v>
      </c>
      <c r="G45" s="124"/>
      <c r="H45" s="128" t="s">
        <v>3918</v>
      </c>
      <c r="I45" s="124"/>
      <c r="J45" s="124"/>
      <c r="K45" s="124"/>
      <c r="L45" s="124"/>
      <c r="M45" s="197">
        <v>96.06</v>
      </c>
      <c r="N45" s="197">
        <v>0</v>
      </c>
      <c r="O45" s="197">
        <v>658.97</v>
      </c>
      <c r="P45" s="197">
        <v>0</v>
      </c>
      <c r="Q45" s="124" t="s">
        <v>1315</v>
      </c>
    </row>
    <row r="46" spans="1:17" ht="51">
      <c r="A46" s="124">
        <v>513</v>
      </c>
      <c r="B46" s="124"/>
      <c r="C46" s="125" t="s">
        <v>201</v>
      </c>
      <c r="D46" s="190">
        <v>43129</v>
      </c>
      <c r="E46" s="120" t="s">
        <v>6</v>
      </c>
      <c r="F46" s="120">
        <v>74050</v>
      </c>
      <c r="G46" s="124"/>
      <c r="H46" s="128" t="s">
        <v>3909</v>
      </c>
      <c r="I46" s="124"/>
      <c r="J46" s="124"/>
      <c r="K46" s="124"/>
      <c r="L46" s="124"/>
      <c r="M46" s="197">
        <v>0</v>
      </c>
      <c r="N46" s="197">
        <v>408000</v>
      </c>
      <c r="O46" s="197">
        <v>0</v>
      </c>
      <c r="P46" s="197">
        <v>2798880</v>
      </c>
      <c r="Q46" s="124" t="s">
        <v>1315</v>
      </c>
    </row>
    <row r="47" spans="1:17" ht="63.75">
      <c r="A47" s="124" t="s">
        <v>620</v>
      </c>
      <c r="B47" s="124"/>
      <c r="C47" s="125" t="s">
        <v>714</v>
      </c>
      <c r="D47" s="190">
        <v>43129</v>
      </c>
      <c r="E47" s="120" t="s">
        <v>20</v>
      </c>
      <c r="F47" s="120">
        <v>10302</v>
      </c>
      <c r="G47" s="124"/>
      <c r="H47" s="128" t="s">
        <v>3919</v>
      </c>
      <c r="I47" s="124"/>
      <c r="J47" s="124"/>
      <c r="K47" s="124"/>
      <c r="L47" s="124"/>
      <c r="M47" s="197">
        <v>653143.94999999995</v>
      </c>
      <c r="N47" s="197">
        <v>0</v>
      </c>
      <c r="O47" s="197">
        <v>4480567.5</v>
      </c>
      <c r="P47" s="197">
        <v>0</v>
      </c>
      <c r="Q47" s="124" t="s">
        <v>1315</v>
      </c>
    </row>
    <row r="48" spans="1:17" ht="63.75">
      <c r="A48" s="124">
        <v>291</v>
      </c>
      <c r="B48" s="124"/>
      <c r="C48" s="125" t="s">
        <v>794</v>
      </c>
      <c r="D48" s="190">
        <v>43131</v>
      </c>
      <c r="E48" s="120" t="s">
        <v>6</v>
      </c>
      <c r="F48" s="120">
        <v>654451</v>
      </c>
      <c r="G48" s="124"/>
      <c r="H48" s="128" t="s">
        <v>3920</v>
      </c>
      <c r="I48" s="124"/>
      <c r="J48" s="124"/>
      <c r="K48" s="124"/>
      <c r="L48" s="124"/>
      <c r="M48" s="197">
        <v>0</v>
      </c>
      <c r="N48" s="197">
        <v>12000000</v>
      </c>
      <c r="O48" s="197">
        <v>0</v>
      </c>
      <c r="P48" s="197">
        <v>82320000</v>
      </c>
      <c r="Q48" s="124" t="s">
        <v>1315</v>
      </c>
    </row>
    <row r="49" spans="1:17" ht="63.75">
      <c r="A49" s="124" t="s">
        <v>620</v>
      </c>
      <c r="B49" s="124"/>
      <c r="C49" s="125" t="s">
        <v>714</v>
      </c>
      <c r="D49" s="190">
        <v>43131</v>
      </c>
      <c r="E49" s="120" t="s">
        <v>6</v>
      </c>
      <c r="F49" s="120">
        <v>936261</v>
      </c>
      <c r="G49" s="124"/>
      <c r="H49" s="128" t="s">
        <v>3921</v>
      </c>
      <c r="I49" s="124"/>
      <c r="J49" s="124"/>
      <c r="K49" s="124"/>
      <c r="L49" s="124"/>
      <c r="M49" s="197">
        <v>0</v>
      </c>
      <c r="N49" s="197">
        <v>32750</v>
      </c>
      <c r="O49" s="197">
        <v>0</v>
      </c>
      <c r="P49" s="197">
        <v>224665</v>
      </c>
      <c r="Q49" s="124" t="s">
        <v>1315</v>
      </c>
    </row>
    <row r="50" spans="1:17" ht="63.75">
      <c r="A50" s="124">
        <v>291</v>
      </c>
      <c r="B50" s="124"/>
      <c r="C50" s="125" t="s">
        <v>794</v>
      </c>
      <c r="D50" s="190">
        <v>43131</v>
      </c>
      <c r="E50" s="120" t="s">
        <v>6</v>
      </c>
      <c r="F50" s="120">
        <v>654581</v>
      </c>
      <c r="G50" s="124"/>
      <c r="H50" s="128" t="s">
        <v>3922</v>
      </c>
      <c r="I50" s="124"/>
      <c r="J50" s="124"/>
      <c r="K50" s="124"/>
      <c r="L50" s="124"/>
      <c r="M50" s="197">
        <v>0</v>
      </c>
      <c r="N50" s="197">
        <v>2400000</v>
      </c>
      <c r="O50" s="197">
        <v>0</v>
      </c>
      <c r="P50" s="197">
        <v>16464000</v>
      </c>
      <c r="Q50" s="124" t="s">
        <v>1315</v>
      </c>
    </row>
    <row r="51" spans="1:17" ht="63.75">
      <c r="A51" s="124">
        <v>291</v>
      </c>
      <c r="B51" s="124"/>
      <c r="C51" s="125" t="s">
        <v>794</v>
      </c>
      <c r="D51" s="190">
        <v>43131</v>
      </c>
      <c r="E51" s="120" t="s">
        <v>6</v>
      </c>
      <c r="F51" s="120">
        <v>654580</v>
      </c>
      <c r="G51" s="124"/>
      <c r="H51" s="128" t="s">
        <v>3923</v>
      </c>
      <c r="I51" s="124"/>
      <c r="J51" s="124"/>
      <c r="K51" s="124"/>
      <c r="L51" s="124"/>
      <c r="M51" s="197">
        <v>0</v>
      </c>
      <c r="N51" s="197">
        <v>9600000</v>
      </c>
      <c r="O51" s="197">
        <v>0</v>
      </c>
      <c r="P51" s="197">
        <v>65856000</v>
      </c>
      <c r="Q51" s="124" t="s">
        <v>1315</v>
      </c>
    </row>
    <row r="52" spans="1:17" ht="63.75">
      <c r="A52" s="124">
        <v>291</v>
      </c>
      <c r="B52" s="124"/>
      <c r="C52" s="125" t="s">
        <v>794</v>
      </c>
      <c r="D52" s="190">
        <v>43131</v>
      </c>
      <c r="E52" s="120" t="s">
        <v>6</v>
      </c>
      <c r="F52" s="120">
        <v>654456</v>
      </c>
      <c r="G52" s="124"/>
      <c r="H52" s="128" t="s">
        <v>3924</v>
      </c>
      <c r="I52" s="124"/>
      <c r="J52" s="124"/>
      <c r="K52" s="124"/>
      <c r="L52" s="124"/>
      <c r="M52" s="197">
        <v>0</v>
      </c>
      <c r="N52" s="197">
        <v>3000000</v>
      </c>
      <c r="O52" s="197">
        <v>0</v>
      </c>
      <c r="P52" s="197">
        <v>20580000</v>
      </c>
      <c r="Q52" s="124" t="s">
        <v>1315</v>
      </c>
    </row>
    <row r="53" spans="1:17" ht="51">
      <c r="A53" s="124" t="s">
        <v>619</v>
      </c>
      <c r="B53" s="124"/>
      <c r="C53" s="125" t="s">
        <v>713</v>
      </c>
      <c r="D53" s="190">
        <v>43131</v>
      </c>
      <c r="E53" s="120" t="s">
        <v>23</v>
      </c>
      <c r="F53" s="120">
        <v>17598</v>
      </c>
      <c r="G53" s="124"/>
      <c r="H53" s="128" t="s">
        <v>3925</v>
      </c>
      <c r="I53" s="124"/>
      <c r="J53" s="124"/>
      <c r="K53" s="124"/>
      <c r="L53" s="124"/>
      <c r="M53" s="197">
        <v>0</v>
      </c>
      <c r="N53" s="197">
        <v>0</v>
      </c>
      <c r="O53" s="197">
        <v>0.01</v>
      </c>
      <c r="P53" s="197">
        <v>0</v>
      </c>
      <c r="Q53" s="124" t="s">
        <v>1315</v>
      </c>
    </row>
    <row r="54" spans="1:17" ht="63.75">
      <c r="A54" s="124">
        <v>287</v>
      </c>
      <c r="B54" s="124"/>
      <c r="C54" s="125" t="s">
        <v>790</v>
      </c>
      <c r="D54" s="190">
        <v>43133</v>
      </c>
      <c r="E54" s="120" t="s">
        <v>6</v>
      </c>
      <c r="F54" s="120">
        <v>657273</v>
      </c>
      <c r="G54" s="124"/>
      <c r="H54" s="128" t="s">
        <v>6021</v>
      </c>
      <c r="I54" s="124"/>
      <c r="J54" s="124"/>
      <c r="K54" s="124"/>
      <c r="L54" s="124"/>
      <c r="M54" s="197">
        <v>0</v>
      </c>
      <c r="N54" s="197">
        <v>4252456.24</v>
      </c>
      <c r="O54" s="197">
        <v>0</v>
      </c>
      <c r="P54" s="197">
        <v>29171849.809999999</v>
      </c>
      <c r="Q54" s="124" t="s">
        <v>1315</v>
      </c>
    </row>
    <row r="55" spans="1:17" ht="63.75">
      <c r="A55" s="124">
        <v>86</v>
      </c>
      <c r="B55" s="124"/>
      <c r="C55" s="125" t="s">
        <v>710</v>
      </c>
      <c r="D55" s="190">
        <v>43133</v>
      </c>
      <c r="E55" s="120" t="s">
        <v>6</v>
      </c>
      <c r="F55" s="120">
        <v>912812</v>
      </c>
      <c r="G55" s="124"/>
      <c r="H55" s="128" t="s">
        <v>6022</v>
      </c>
      <c r="I55" s="124"/>
      <c r="J55" s="124"/>
      <c r="K55" s="124"/>
      <c r="L55" s="124"/>
      <c r="M55" s="197">
        <v>0</v>
      </c>
      <c r="N55" s="197">
        <v>36443.15</v>
      </c>
      <c r="O55" s="197">
        <v>0</v>
      </c>
      <c r="P55" s="197">
        <v>250000.01</v>
      </c>
      <c r="Q55" s="124" t="s">
        <v>1315</v>
      </c>
    </row>
    <row r="56" spans="1:17" ht="63.75">
      <c r="A56" s="124" t="s">
        <v>620</v>
      </c>
      <c r="B56" s="124"/>
      <c r="C56" s="125" t="s">
        <v>714</v>
      </c>
      <c r="D56" s="190">
        <v>43133</v>
      </c>
      <c r="E56" s="120" t="s">
        <v>6</v>
      </c>
      <c r="F56" s="120">
        <v>657274</v>
      </c>
      <c r="G56" s="124"/>
      <c r="H56" s="128" t="s">
        <v>6023</v>
      </c>
      <c r="I56" s="124"/>
      <c r="J56" s="124"/>
      <c r="K56" s="124"/>
      <c r="L56" s="124"/>
      <c r="M56" s="197">
        <v>0</v>
      </c>
      <c r="N56" s="197">
        <v>5487717.5700000003</v>
      </c>
      <c r="O56" s="197">
        <v>0</v>
      </c>
      <c r="P56" s="197">
        <v>37645742.530000001</v>
      </c>
      <c r="Q56" s="124" t="s">
        <v>1315</v>
      </c>
    </row>
    <row r="57" spans="1:17" ht="76.5">
      <c r="A57" s="124">
        <v>86</v>
      </c>
      <c r="B57" s="124"/>
      <c r="C57" s="125" t="s">
        <v>710</v>
      </c>
      <c r="D57" s="190">
        <v>43133</v>
      </c>
      <c r="E57" s="120" t="s">
        <v>11</v>
      </c>
      <c r="F57" s="120">
        <v>912812</v>
      </c>
      <c r="G57" s="124"/>
      <c r="H57" s="128" t="s">
        <v>6024</v>
      </c>
      <c r="I57" s="124"/>
      <c r="J57" s="124"/>
      <c r="K57" s="124"/>
      <c r="L57" s="124"/>
      <c r="M57" s="197">
        <v>7.29</v>
      </c>
      <c r="N57" s="197">
        <v>0</v>
      </c>
      <c r="O57" s="197">
        <v>50.01</v>
      </c>
      <c r="P57" s="197">
        <v>0</v>
      </c>
      <c r="Q57" s="124" t="s">
        <v>1315</v>
      </c>
    </row>
    <row r="58" spans="1:17" ht="63.75">
      <c r="A58" s="124" t="s">
        <v>620</v>
      </c>
      <c r="B58" s="124"/>
      <c r="C58" s="125" t="s">
        <v>714</v>
      </c>
      <c r="D58" s="190">
        <v>43136</v>
      </c>
      <c r="E58" s="120" t="s">
        <v>20</v>
      </c>
      <c r="F58" s="120">
        <v>10438</v>
      </c>
      <c r="G58" s="124"/>
      <c r="H58" s="128" t="s">
        <v>6025</v>
      </c>
      <c r="I58" s="124"/>
      <c r="J58" s="124"/>
      <c r="K58" s="124"/>
      <c r="L58" s="124"/>
      <c r="M58" s="197">
        <v>275001.65999999997</v>
      </c>
      <c r="N58" s="197">
        <v>0</v>
      </c>
      <c r="O58" s="197">
        <v>1886511.39</v>
      </c>
      <c r="P58" s="197">
        <v>0</v>
      </c>
      <c r="Q58" s="124" t="s">
        <v>1315</v>
      </c>
    </row>
    <row r="59" spans="1:17" ht="51">
      <c r="A59" s="124" t="s">
        <v>620</v>
      </c>
      <c r="B59" s="124"/>
      <c r="C59" s="125" t="s">
        <v>714</v>
      </c>
      <c r="D59" s="190">
        <v>43136</v>
      </c>
      <c r="E59" s="120" t="s">
        <v>20</v>
      </c>
      <c r="F59" s="120">
        <v>10394</v>
      </c>
      <c r="G59" s="124"/>
      <c r="H59" s="128" t="s">
        <v>6026</v>
      </c>
      <c r="I59" s="124"/>
      <c r="J59" s="124"/>
      <c r="K59" s="124"/>
      <c r="L59" s="124"/>
      <c r="M59" s="197">
        <v>272958.34000000003</v>
      </c>
      <c r="N59" s="197">
        <v>0</v>
      </c>
      <c r="O59" s="197">
        <v>1872494.21</v>
      </c>
      <c r="P59" s="197">
        <v>0</v>
      </c>
      <c r="Q59" s="124" t="s">
        <v>1315</v>
      </c>
    </row>
    <row r="60" spans="1:17" ht="51">
      <c r="A60" s="124" t="s">
        <v>619</v>
      </c>
      <c r="B60" s="124"/>
      <c r="C60" s="125" t="s">
        <v>713</v>
      </c>
      <c r="D60" s="190">
        <v>43137</v>
      </c>
      <c r="E60" s="120" t="s">
        <v>23</v>
      </c>
      <c r="F60" s="120">
        <v>17616</v>
      </c>
      <c r="G60" s="124"/>
      <c r="H60" s="128" t="s">
        <v>6027</v>
      </c>
      <c r="I60" s="124"/>
      <c r="J60" s="124"/>
      <c r="K60" s="124"/>
      <c r="L60" s="124"/>
      <c r="M60" s="197">
        <v>0</v>
      </c>
      <c r="N60" s="197">
        <v>0</v>
      </c>
      <c r="O60" s="197">
        <v>0</v>
      </c>
      <c r="P60" s="197">
        <v>0.01</v>
      </c>
      <c r="Q60" s="124" t="s">
        <v>1315</v>
      </c>
    </row>
    <row r="61" spans="1:17" ht="63.75">
      <c r="A61" s="124">
        <v>291</v>
      </c>
      <c r="B61" s="124"/>
      <c r="C61" s="125" t="s">
        <v>794</v>
      </c>
      <c r="D61" s="190">
        <v>43137</v>
      </c>
      <c r="E61" s="120" t="s">
        <v>6</v>
      </c>
      <c r="F61" s="120">
        <v>659808</v>
      </c>
      <c r="G61" s="124"/>
      <c r="H61" s="128" t="s">
        <v>6028</v>
      </c>
      <c r="I61" s="124"/>
      <c r="J61" s="124"/>
      <c r="K61" s="124"/>
      <c r="L61" s="124"/>
      <c r="M61" s="197">
        <v>0</v>
      </c>
      <c r="N61" s="197">
        <v>6641292.4000000004</v>
      </c>
      <c r="O61" s="197">
        <v>0</v>
      </c>
      <c r="P61" s="197">
        <v>45559265.859999999</v>
      </c>
      <c r="Q61" s="124" t="s">
        <v>1315</v>
      </c>
    </row>
    <row r="62" spans="1:17" ht="51">
      <c r="A62" s="124" t="s">
        <v>619</v>
      </c>
      <c r="B62" s="124"/>
      <c r="C62" s="125" t="s">
        <v>713</v>
      </c>
      <c r="D62" s="190">
        <v>43138</v>
      </c>
      <c r="E62" s="120" t="s">
        <v>23</v>
      </c>
      <c r="F62" s="120">
        <v>17621</v>
      </c>
      <c r="G62" s="124"/>
      <c r="H62" s="128" t="s">
        <v>6029</v>
      </c>
      <c r="I62" s="124"/>
      <c r="J62" s="124"/>
      <c r="K62" s="124"/>
      <c r="L62" s="124"/>
      <c r="M62" s="197">
        <v>0</v>
      </c>
      <c r="N62" s="197">
        <v>0</v>
      </c>
      <c r="O62" s="197">
        <v>0</v>
      </c>
      <c r="P62" s="197">
        <v>0.01</v>
      </c>
      <c r="Q62" s="124" t="s">
        <v>1315</v>
      </c>
    </row>
    <row r="63" spans="1:17" ht="63.75">
      <c r="A63" s="124" t="s">
        <v>620</v>
      </c>
      <c r="B63" s="124"/>
      <c r="C63" s="125" t="s">
        <v>714</v>
      </c>
      <c r="D63" s="190">
        <v>43139</v>
      </c>
      <c r="E63" s="120" t="s">
        <v>6</v>
      </c>
      <c r="F63" s="120">
        <v>662188</v>
      </c>
      <c r="G63" s="124"/>
      <c r="H63" s="128" t="s">
        <v>6030</v>
      </c>
      <c r="I63" s="124"/>
      <c r="J63" s="124"/>
      <c r="K63" s="124"/>
      <c r="L63" s="124"/>
      <c r="M63" s="197">
        <v>0</v>
      </c>
      <c r="N63" s="197">
        <v>170751.54</v>
      </c>
      <c r="O63" s="197">
        <v>0</v>
      </c>
      <c r="P63" s="197">
        <v>1171355.56</v>
      </c>
      <c r="Q63" s="124" t="s">
        <v>1315</v>
      </c>
    </row>
    <row r="64" spans="1:17" ht="63.75">
      <c r="A64" s="124" t="s">
        <v>620</v>
      </c>
      <c r="B64" s="124"/>
      <c r="C64" s="125" t="s">
        <v>714</v>
      </c>
      <c r="D64" s="190">
        <v>43139</v>
      </c>
      <c r="E64" s="120" t="s">
        <v>20</v>
      </c>
      <c r="F64" s="120">
        <v>10444</v>
      </c>
      <c r="G64" s="124"/>
      <c r="H64" s="128" t="s">
        <v>6031</v>
      </c>
      <c r="I64" s="124"/>
      <c r="J64" s="124"/>
      <c r="K64" s="124"/>
      <c r="L64" s="124"/>
      <c r="M64" s="197">
        <v>2718683.94</v>
      </c>
      <c r="N64" s="197">
        <v>0</v>
      </c>
      <c r="O64" s="197">
        <v>18650171.829999998</v>
      </c>
      <c r="P64" s="197">
        <v>0</v>
      </c>
      <c r="Q64" s="124" t="s">
        <v>1315</v>
      </c>
    </row>
    <row r="65" spans="1:17" ht="76.5">
      <c r="A65" s="124" t="s">
        <v>620</v>
      </c>
      <c r="B65" s="124"/>
      <c r="C65" s="125" t="s">
        <v>714</v>
      </c>
      <c r="D65" s="190">
        <v>43140</v>
      </c>
      <c r="E65" s="120" t="s">
        <v>6</v>
      </c>
      <c r="F65" s="120">
        <v>913468</v>
      </c>
      <c r="G65" s="124"/>
      <c r="H65" s="128" t="s">
        <v>6032</v>
      </c>
      <c r="I65" s="124"/>
      <c r="J65" s="124"/>
      <c r="K65" s="124"/>
      <c r="L65" s="124"/>
      <c r="M65" s="197">
        <v>0</v>
      </c>
      <c r="N65" s="197">
        <v>628.49</v>
      </c>
      <c r="O65" s="197">
        <v>0</v>
      </c>
      <c r="P65" s="197">
        <v>4311.4399999999996</v>
      </c>
      <c r="Q65" s="124" t="s">
        <v>1315</v>
      </c>
    </row>
    <row r="66" spans="1:17" ht="51">
      <c r="A66" s="124" t="s">
        <v>619</v>
      </c>
      <c r="B66" s="124"/>
      <c r="C66" s="125" t="s">
        <v>713</v>
      </c>
      <c r="D66" s="190">
        <v>43146</v>
      </c>
      <c r="E66" s="120" t="s">
        <v>23</v>
      </c>
      <c r="F66" s="120">
        <v>17637</v>
      </c>
      <c r="G66" s="124"/>
      <c r="H66" s="128" t="s">
        <v>6033</v>
      </c>
      <c r="I66" s="124"/>
      <c r="J66" s="124"/>
      <c r="K66" s="124"/>
      <c r="L66" s="124"/>
      <c r="M66" s="197">
        <v>0</v>
      </c>
      <c r="N66" s="197">
        <v>0</v>
      </c>
      <c r="O66" s="197">
        <v>0</v>
      </c>
      <c r="P66" s="197">
        <v>0.01</v>
      </c>
      <c r="Q66" s="124" t="s">
        <v>1315</v>
      </c>
    </row>
    <row r="67" spans="1:17" ht="51">
      <c r="A67" s="124" t="s">
        <v>620</v>
      </c>
      <c r="B67" s="124"/>
      <c r="C67" s="125" t="s">
        <v>714</v>
      </c>
      <c r="D67" s="190">
        <v>43146</v>
      </c>
      <c r="E67" s="120" t="s">
        <v>20</v>
      </c>
      <c r="F67" s="120">
        <v>10355</v>
      </c>
      <c r="G67" s="124"/>
      <c r="H67" s="128" t="s">
        <v>6034</v>
      </c>
      <c r="I67" s="124"/>
      <c r="J67" s="124"/>
      <c r="K67" s="124"/>
      <c r="L67" s="124"/>
      <c r="M67" s="197">
        <v>1229288.67</v>
      </c>
      <c r="N67" s="197">
        <v>0</v>
      </c>
      <c r="O67" s="197">
        <v>8432920.2799999993</v>
      </c>
      <c r="P67" s="197">
        <v>0</v>
      </c>
      <c r="Q67" s="124" t="s">
        <v>1315</v>
      </c>
    </row>
    <row r="68" spans="1:17" ht="51">
      <c r="A68" s="124" t="s">
        <v>620</v>
      </c>
      <c r="B68" s="124"/>
      <c r="C68" s="125" t="s">
        <v>714</v>
      </c>
      <c r="D68" s="190">
        <v>43146</v>
      </c>
      <c r="E68" s="120" t="s">
        <v>20</v>
      </c>
      <c r="F68" s="120">
        <v>10423</v>
      </c>
      <c r="G68" s="124"/>
      <c r="H68" s="128" t="s">
        <v>6035</v>
      </c>
      <c r="I68" s="124"/>
      <c r="J68" s="124"/>
      <c r="K68" s="124"/>
      <c r="L68" s="124"/>
      <c r="M68" s="197">
        <v>264.38</v>
      </c>
      <c r="N68" s="197">
        <v>0</v>
      </c>
      <c r="O68" s="197">
        <v>1813.65</v>
      </c>
      <c r="P68" s="197">
        <v>0</v>
      </c>
      <c r="Q68" s="124" t="s">
        <v>1315</v>
      </c>
    </row>
    <row r="69" spans="1:17" ht="51">
      <c r="A69" s="124" t="s">
        <v>620</v>
      </c>
      <c r="B69" s="124"/>
      <c r="C69" s="125" t="s">
        <v>714</v>
      </c>
      <c r="D69" s="190">
        <v>43146</v>
      </c>
      <c r="E69" s="120" t="s">
        <v>20</v>
      </c>
      <c r="F69" s="120">
        <v>10422</v>
      </c>
      <c r="G69" s="124"/>
      <c r="H69" s="128" t="s">
        <v>6036</v>
      </c>
      <c r="I69" s="124"/>
      <c r="J69" s="124"/>
      <c r="K69" s="124"/>
      <c r="L69" s="124"/>
      <c r="M69" s="197">
        <v>132839.35</v>
      </c>
      <c r="N69" s="197">
        <v>0</v>
      </c>
      <c r="O69" s="197">
        <v>911277.94</v>
      </c>
      <c r="P69" s="197">
        <v>0</v>
      </c>
      <c r="Q69" s="124" t="s">
        <v>1315</v>
      </c>
    </row>
    <row r="70" spans="1:17" ht="63.75">
      <c r="A70" s="124" t="s">
        <v>619</v>
      </c>
      <c r="B70" s="124"/>
      <c r="C70" s="125" t="s">
        <v>713</v>
      </c>
      <c r="D70" s="190">
        <v>43147</v>
      </c>
      <c r="E70" s="120" t="s">
        <v>6</v>
      </c>
      <c r="F70" s="120">
        <v>913737</v>
      </c>
      <c r="G70" s="124"/>
      <c r="H70" s="128" t="s">
        <v>6037</v>
      </c>
      <c r="I70" s="124"/>
      <c r="J70" s="124"/>
      <c r="K70" s="124"/>
      <c r="L70" s="124"/>
      <c r="M70" s="197">
        <v>0</v>
      </c>
      <c r="N70" s="197">
        <v>150000</v>
      </c>
      <c r="O70" s="197">
        <v>0</v>
      </c>
      <c r="P70" s="197">
        <v>1029000</v>
      </c>
      <c r="Q70" s="124" t="s">
        <v>1315</v>
      </c>
    </row>
    <row r="71" spans="1:17" ht="63.75">
      <c r="A71" s="124">
        <v>287</v>
      </c>
      <c r="B71" s="124"/>
      <c r="C71" s="125" t="s">
        <v>790</v>
      </c>
      <c r="D71" s="190">
        <v>43147</v>
      </c>
      <c r="E71" s="120" t="s">
        <v>6</v>
      </c>
      <c r="F71" s="120">
        <v>665967</v>
      </c>
      <c r="G71" s="124"/>
      <c r="H71" s="128" t="s">
        <v>6038</v>
      </c>
      <c r="I71" s="124"/>
      <c r="J71" s="124"/>
      <c r="K71" s="124"/>
      <c r="L71" s="124"/>
      <c r="M71" s="197">
        <v>0</v>
      </c>
      <c r="N71" s="197">
        <v>4000000</v>
      </c>
      <c r="O71" s="197">
        <v>0</v>
      </c>
      <c r="P71" s="197">
        <v>27440000</v>
      </c>
      <c r="Q71" s="124" t="s">
        <v>1315</v>
      </c>
    </row>
    <row r="72" spans="1:17" ht="51">
      <c r="A72" s="124" t="s">
        <v>619</v>
      </c>
      <c r="B72" s="124"/>
      <c r="C72" s="125" t="s">
        <v>713</v>
      </c>
      <c r="D72" s="190">
        <v>43150</v>
      </c>
      <c r="E72" s="120" t="s">
        <v>23</v>
      </c>
      <c r="F72" s="120">
        <v>17647</v>
      </c>
      <c r="G72" s="124"/>
      <c r="H72" s="128" t="s">
        <v>6039</v>
      </c>
      <c r="I72" s="124"/>
      <c r="J72" s="124"/>
      <c r="K72" s="124"/>
      <c r="L72" s="124"/>
      <c r="M72" s="197">
        <v>0</v>
      </c>
      <c r="N72" s="197">
        <v>0</v>
      </c>
      <c r="O72" s="197">
        <v>0.01</v>
      </c>
      <c r="P72" s="197">
        <v>0</v>
      </c>
      <c r="Q72" s="124" t="s">
        <v>1315</v>
      </c>
    </row>
    <row r="73" spans="1:17" ht="51">
      <c r="A73" s="124" t="s">
        <v>619</v>
      </c>
      <c r="B73" s="124"/>
      <c r="C73" s="125" t="s">
        <v>713</v>
      </c>
      <c r="D73" s="190">
        <v>43151</v>
      </c>
      <c r="E73" s="120" t="s">
        <v>23</v>
      </c>
      <c r="F73" s="120">
        <v>17651</v>
      </c>
      <c r="G73" s="124"/>
      <c r="H73" s="128" t="s">
        <v>6040</v>
      </c>
      <c r="I73" s="124"/>
      <c r="J73" s="124"/>
      <c r="K73" s="124"/>
      <c r="L73" s="124"/>
      <c r="M73" s="197">
        <v>0</v>
      </c>
      <c r="N73" s="197">
        <v>0</v>
      </c>
      <c r="O73" s="197">
        <v>0</v>
      </c>
      <c r="P73" s="197">
        <v>0.02</v>
      </c>
      <c r="Q73" s="124" t="s">
        <v>1315</v>
      </c>
    </row>
    <row r="74" spans="1:17" ht="51">
      <c r="A74" s="124" t="s">
        <v>620</v>
      </c>
      <c r="B74" s="124"/>
      <c r="C74" s="125" t="s">
        <v>714</v>
      </c>
      <c r="D74" s="190">
        <v>43151</v>
      </c>
      <c r="E74" s="120" t="s">
        <v>3</v>
      </c>
      <c r="F74" s="120">
        <v>1598496</v>
      </c>
      <c r="G74" s="124"/>
      <c r="H74" s="128" t="s">
        <v>6041</v>
      </c>
      <c r="I74" s="124"/>
      <c r="J74" s="124"/>
      <c r="K74" s="124"/>
      <c r="L74" s="124"/>
      <c r="M74" s="197">
        <v>0</v>
      </c>
      <c r="N74" s="197">
        <v>7.29</v>
      </c>
      <c r="O74" s="197">
        <v>0</v>
      </c>
      <c r="P74" s="197">
        <v>50.01</v>
      </c>
      <c r="Q74" s="124" t="s">
        <v>1315</v>
      </c>
    </row>
    <row r="75" spans="1:17" ht="51">
      <c r="A75" s="124" t="s">
        <v>620</v>
      </c>
      <c r="B75" s="124"/>
      <c r="C75" s="125" t="s">
        <v>714</v>
      </c>
      <c r="D75" s="190">
        <v>43151</v>
      </c>
      <c r="E75" s="120" t="s">
        <v>3</v>
      </c>
      <c r="F75" s="120">
        <v>1598495</v>
      </c>
      <c r="G75" s="124"/>
      <c r="H75" s="128" t="s">
        <v>6041</v>
      </c>
      <c r="I75" s="124"/>
      <c r="J75" s="124"/>
      <c r="K75" s="124"/>
      <c r="L75" s="124"/>
      <c r="M75" s="197">
        <v>0</v>
      </c>
      <c r="N75" s="197">
        <v>7.29</v>
      </c>
      <c r="O75" s="197">
        <v>0</v>
      </c>
      <c r="P75" s="197">
        <v>50.01</v>
      </c>
      <c r="Q75" s="124" t="s">
        <v>1315</v>
      </c>
    </row>
    <row r="76" spans="1:17" ht="63.75">
      <c r="A76" s="124" t="s">
        <v>620</v>
      </c>
      <c r="B76" s="124"/>
      <c r="C76" s="125" t="s">
        <v>714</v>
      </c>
      <c r="D76" s="190">
        <v>43151</v>
      </c>
      <c r="E76" s="120" t="s">
        <v>11</v>
      </c>
      <c r="F76" s="120">
        <v>913820</v>
      </c>
      <c r="G76" s="124"/>
      <c r="H76" s="128" t="s">
        <v>6042</v>
      </c>
      <c r="I76" s="124"/>
      <c r="J76" s="124"/>
      <c r="K76" s="124"/>
      <c r="L76" s="124"/>
      <c r="M76" s="197">
        <v>23.46</v>
      </c>
      <c r="N76" s="197">
        <v>0</v>
      </c>
      <c r="O76" s="197">
        <v>160.94</v>
      </c>
      <c r="P76" s="197">
        <v>0</v>
      </c>
      <c r="Q76" s="124" t="s">
        <v>1315</v>
      </c>
    </row>
    <row r="77" spans="1:17" ht="51">
      <c r="A77" s="124" t="s">
        <v>620</v>
      </c>
      <c r="B77" s="124"/>
      <c r="C77" s="125" t="s">
        <v>714</v>
      </c>
      <c r="D77" s="190">
        <v>43151</v>
      </c>
      <c r="E77" s="120" t="s">
        <v>20</v>
      </c>
      <c r="F77" s="120">
        <v>10424</v>
      </c>
      <c r="G77" s="124"/>
      <c r="H77" s="128" t="s">
        <v>6043</v>
      </c>
      <c r="I77" s="124"/>
      <c r="J77" s="124"/>
      <c r="K77" s="124"/>
      <c r="L77" s="124"/>
      <c r="M77" s="197">
        <v>11190.17</v>
      </c>
      <c r="N77" s="197">
        <v>0</v>
      </c>
      <c r="O77" s="197">
        <v>76764.570000000007</v>
      </c>
      <c r="P77" s="197">
        <v>0</v>
      </c>
      <c r="Q77" s="124" t="s">
        <v>1315</v>
      </c>
    </row>
    <row r="78" spans="1:17" ht="51">
      <c r="A78" s="124" t="s">
        <v>620</v>
      </c>
      <c r="B78" s="124"/>
      <c r="C78" s="125" t="s">
        <v>714</v>
      </c>
      <c r="D78" s="190">
        <v>43151</v>
      </c>
      <c r="E78" s="120" t="s">
        <v>13</v>
      </c>
      <c r="F78" s="120">
        <v>913878</v>
      </c>
      <c r="G78" s="124"/>
      <c r="H78" s="128" t="s">
        <v>6044</v>
      </c>
      <c r="I78" s="124"/>
      <c r="J78" s="124"/>
      <c r="K78" s="124"/>
      <c r="L78" s="124"/>
      <c r="M78" s="197">
        <v>20</v>
      </c>
      <c r="N78" s="197">
        <v>0</v>
      </c>
      <c r="O78" s="197">
        <v>137.19999999999999</v>
      </c>
      <c r="P78" s="197">
        <v>0</v>
      </c>
      <c r="Q78" s="124" t="s">
        <v>1315</v>
      </c>
    </row>
    <row r="79" spans="1:17" ht="63.75">
      <c r="A79" s="124" t="s">
        <v>620</v>
      </c>
      <c r="B79" s="124"/>
      <c r="C79" s="125" t="s">
        <v>714</v>
      </c>
      <c r="D79" s="190">
        <v>43151</v>
      </c>
      <c r="E79" s="120" t="s">
        <v>20</v>
      </c>
      <c r="F79" s="120">
        <v>10453</v>
      </c>
      <c r="G79" s="124"/>
      <c r="H79" s="128" t="s">
        <v>6045</v>
      </c>
      <c r="I79" s="124"/>
      <c r="J79" s="124"/>
      <c r="K79" s="124"/>
      <c r="L79" s="124"/>
      <c r="M79" s="197">
        <v>827483.25</v>
      </c>
      <c r="N79" s="197">
        <v>0</v>
      </c>
      <c r="O79" s="197">
        <v>5676535.0999999996</v>
      </c>
      <c r="P79" s="197">
        <v>0</v>
      </c>
      <c r="Q79" s="124" t="s">
        <v>1315</v>
      </c>
    </row>
    <row r="80" spans="1:17" ht="63.75">
      <c r="A80" s="124" t="s">
        <v>620</v>
      </c>
      <c r="B80" s="124"/>
      <c r="C80" s="125" t="s">
        <v>714</v>
      </c>
      <c r="D80" s="190">
        <v>43153</v>
      </c>
      <c r="E80" s="120" t="s">
        <v>6</v>
      </c>
      <c r="F80" s="120">
        <v>914145</v>
      </c>
      <c r="G80" s="124"/>
      <c r="H80" s="128" t="s">
        <v>6046</v>
      </c>
      <c r="I80" s="124"/>
      <c r="J80" s="124"/>
      <c r="K80" s="124"/>
      <c r="L80" s="124"/>
      <c r="M80" s="197">
        <v>0</v>
      </c>
      <c r="N80" s="197">
        <v>84.32</v>
      </c>
      <c r="O80" s="197">
        <v>0</v>
      </c>
      <c r="P80" s="197">
        <v>578.44000000000005</v>
      </c>
      <c r="Q80" s="124" t="s">
        <v>1315</v>
      </c>
    </row>
    <row r="81" spans="1:17" ht="51">
      <c r="A81" s="124" t="s">
        <v>619</v>
      </c>
      <c r="B81" s="124"/>
      <c r="C81" s="125" t="s">
        <v>713</v>
      </c>
      <c r="D81" s="190">
        <v>43153</v>
      </c>
      <c r="E81" s="120" t="s">
        <v>23</v>
      </c>
      <c r="F81" s="120">
        <v>17659</v>
      </c>
      <c r="G81" s="124"/>
      <c r="H81" s="128" t="s">
        <v>6047</v>
      </c>
      <c r="I81" s="124"/>
      <c r="J81" s="124"/>
      <c r="K81" s="124"/>
      <c r="L81" s="124"/>
      <c r="M81" s="197">
        <v>0</v>
      </c>
      <c r="N81" s="197">
        <v>0</v>
      </c>
      <c r="O81" s="197">
        <v>0.01</v>
      </c>
      <c r="P81" s="197">
        <v>0</v>
      </c>
      <c r="Q81" s="124" t="s">
        <v>1315</v>
      </c>
    </row>
    <row r="82" spans="1:17" ht="76.5">
      <c r="A82" s="124">
        <v>291</v>
      </c>
      <c r="B82" s="124"/>
      <c r="C82" s="125" t="s">
        <v>794</v>
      </c>
      <c r="D82" s="190">
        <v>43154</v>
      </c>
      <c r="E82" s="120" t="s">
        <v>6</v>
      </c>
      <c r="F82" s="120">
        <v>944718</v>
      </c>
      <c r="G82" s="124"/>
      <c r="H82" s="128" t="s">
        <v>6048</v>
      </c>
      <c r="I82" s="124"/>
      <c r="J82" s="124"/>
      <c r="K82" s="124"/>
      <c r="L82" s="124"/>
      <c r="M82" s="197">
        <v>0</v>
      </c>
      <c r="N82" s="197">
        <v>4265992.55</v>
      </c>
      <c r="O82" s="197">
        <v>0</v>
      </c>
      <c r="P82" s="197">
        <v>29264708.890000001</v>
      </c>
      <c r="Q82" s="124" t="s">
        <v>1315</v>
      </c>
    </row>
    <row r="83" spans="1:17" ht="76.5">
      <c r="A83" s="124" t="s">
        <v>620</v>
      </c>
      <c r="B83" s="124"/>
      <c r="C83" s="125" t="s">
        <v>714</v>
      </c>
      <c r="D83" s="190">
        <v>43154</v>
      </c>
      <c r="E83" s="120" t="s">
        <v>6</v>
      </c>
      <c r="F83" s="120">
        <v>914266</v>
      </c>
      <c r="G83" s="124"/>
      <c r="H83" s="128" t="s">
        <v>6049</v>
      </c>
      <c r="I83" s="124"/>
      <c r="J83" s="124"/>
      <c r="K83" s="124"/>
      <c r="L83" s="124"/>
      <c r="M83" s="197">
        <v>0</v>
      </c>
      <c r="N83" s="197">
        <v>596838.94999999995</v>
      </c>
      <c r="O83" s="197">
        <v>0</v>
      </c>
      <c r="P83" s="197">
        <v>4094315.2</v>
      </c>
      <c r="Q83" s="124" t="s">
        <v>1315</v>
      </c>
    </row>
    <row r="84" spans="1:17" ht="51">
      <c r="A84" s="124" t="s">
        <v>619</v>
      </c>
      <c r="B84" s="124"/>
      <c r="C84" s="125" t="s">
        <v>713</v>
      </c>
      <c r="D84" s="190">
        <v>43154</v>
      </c>
      <c r="E84" s="120" t="s">
        <v>3</v>
      </c>
      <c r="F84" s="120">
        <v>1599496</v>
      </c>
      <c r="G84" s="124"/>
      <c r="H84" s="128" t="s">
        <v>6050</v>
      </c>
      <c r="I84" s="124"/>
      <c r="J84" s="124"/>
      <c r="K84" s="124"/>
      <c r="L84" s="124"/>
      <c r="M84" s="197">
        <v>0</v>
      </c>
      <c r="N84" s="197">
        <v>11666.67</v>
      </c>
      <c r="O84" s="197">
        <v>0</v>
      </c>
      <c r="P84" s="197">
        <v>80033.36</v>
      </c>
      <c r="Q84" s="124" t="s">
        <v>1315</v>
      </c>
    </row>
    <row r="85" spans="1:17" ht="63.75">
      <c r="A85" s="124">
        <v>47</v>
      </c>
      <c r="B85" s="124"/>
      <c r="C85" s="125" t="s">
        <v>699</v>
      </c>
      <c r="D85" s="190">
        <v>43154</v>
      </c>
      <c r="E85" s="120" t="s">
        <v>6</v>
      </c>
      <c r="F85" s="120">
        <v>671521</v>
      </c>
      <c r="G85" s="124"/>
      <c r="H85" s="128" t="s">
        <v>6051</v>
      </c>
      <c r="I85" s="124"/>
      <c r="J85" s="124"/>
      <c r="K85" s="124"/>
      <c r="L85" s="124"/>
      <c r="M85" s="197">
        <v>0</v>
      </c>
      <c r="N85" s="197">
        <v>3126523.03</v>
      </c>
      <c r="O85" s="197">
        <v>0</v>
      </c>
      <c r="P85" s="197">
        <v>21447947.989999998</v>
      </c>
      <c r="Q85" s="124" t="s">
        <v>1315</v>
      </c>
    </row>
    <row r="86" spans="1:17" ht="51">
      <c r="A86" s="124" t="s">
        <v>619</v>
      </c>
      <c r="B86" s="124"/>
      <c r="C86" s="125" t="s">
        <v>713</v>
      </c>
      <c r="D86" s="190">
        <v>43154</v>
      </c>
      <c r="E86" s="120" t="s">
        <v>23</v>
      </c>
      <c r="F86" s="120">
        <v>17663</v>
      </c>
      <c r="G86" s="124"/>
      <c r="H86" s="128" t="s">
        <v>6052</v>
      </c>
      <c r="I86" s="124"/>
      <c r="J86" s="124"/>
      <c r="K86" s="124"/>
      <c r="L86" s="124"/>
      <c r="M86" s="197">
        <v>0</v>
      </c>
      <c r="N86" s="197">
        <v>0</v>
      </c>
      <c r="O86" s="197">
        <v>0.01</v>
      </c>
      <c r="P86" s="197">
        <v>0</v>
      </c>
      <c r="Q86" s="124" t="s">
        <v>1315</v>
      </c>
    </row>
    <row r="87" spans="1:17" ht="63.75">
      <c r="A87" s="124">
        <v>47</v>
      </c>
      <c r="B87" s="124"/>
      <c r="C87" s="125" t="s">
        <v>699</v>
      </c>
      <c r="D87" s="190">
        <v>43154</v>
      </c>
      <c r="E87" s="120" t="s">
        <v>11</v>
      </c>
      <c r="F87" s="120">
        <v>671521</v>
      </c>
      <c r="G87" s="124"/>
      <c r="H87" s="128" t="s">
        <v>6053</v>
      </c>
      <c r="I87" s="124"/>
      <c r="J87" s="124"/>
      <c r="K87" s="124"/>
      <c r="L87" s="124"/>
      <c r="M87" s="197">
        <v>7.29</v>
      </c>
      <c r="N87" s="197">
        <v>0</v>
      </c>
      <c r="O87" s="197">
        <v>50.01</v>
      </c>
      <c r="P87" s="197">
        <v>0</v>
      </c>
      <c r="Q87" s="124" t="s">
        <v>1315</v>
      </c>
    </row>
    <row r="88" spans="1:17" ht="63.75">
      <c r="A88" s="124" t="s">
        <v>620</v>
      </c>
      <c r="B88" s="124"/>
      <c r="C88" s="125" t="s">
        <v>714</v>
      </c>
      <c r="D88" s="190">
        <v>43157</v>
      </c>
      <c r="E88" s="120" t="s">
        <v>20</v>
      </c>
      <c r="F88" s="120">
        <v>10360</v>
      </c>
      <c r="G88" s="124"/>
      <c r="H88" s="128" t="s">
        <v>6054</v>
      </c>
      <c r="I88" s="124"/>
      <c r="J88" s="124"/>
      <c r="K88" s="124"/>
      <c r="L88" s="124"/>
      <c r="M88" s="197">
        <v>581415.26</v>
      </c>
      <c r="N88" s="197">
        <v>0</v>
      </c>
      <c r="O88" s="197">
        <v>3988508.68</v>
      </c>
      <c r="P88" s="197">
        <v>0</v>
      </c>
      <c r="Q88" s="124" t="s">
        <v>1315</v>
      </c>
    </row>
    <row r="89" spans="1:17" ht="51">
      <c r="A89" s="124">
        <v>287</v>
      </c>
      <c r="B89" s="124"/>
      <c r="C89" s="125" t="s">
        <v>790</v>
      </c>
      <c r="D89" s="190">
        <v>43159</v>
      </c>
      <c r="E89" s="120" t="s">
        <v>6</v>
      </c>
      <c r="F89" s="120">
        <v>674290</v>
      </c>
      <c r="G89" s="124"/>
      <c r="H89" s="128" t="s">
        <v>6055</v>
      </c>
      <c r="I89" s="124"/>
      <c r="J89" s="124"/>
      <c r="K89" s="124"/>
      <c r="L89" s="124"/>
      <c r="M89" s="197">
        <v>0</v>
      </c>
      <c r="N89" s="197">
        <v>5000000</v>
      </c>
      <c r="O89" s="197">
        <v>0</v>
      </c>
      <c r="P89" s="197">
        <v>34300000</v>
      </c>
      <c r="Q89" s="124" t="s">
        <v>1315</v>
      </c>
    </row>
    <row r="90" spans="1:17" ht="51">
      <c r="A90" s="124" t="s">
        <v>619</v>
      </c>
      <c r="B90" s="124"/>
      <c r="C90" s="125" t="s">
        <v>713</v>
      </c>
      <c r="D90" s="190">
        <v>43159</v>
      </c>
      <c r="E90" s="120" t="s">
        <v>23</v>
      </c>
      <c r="F90" s="120">
        <v>17677</v>
      </c>
      <c r="G90" s="124"/>
      <c r="H90" s="128" t="s">
        <v>6056</v>
      </c>
      <c r="I90" s="124"/>
      <c r="J90" s="124"/>
      <c r="K90" s="124"/>
      <c r="L90" s="124"/>
      <c r="M90" s="197">
        <v>0</v>
      </c>
      <c r="N90" s="197">
        <v>0</v>
      </c>
      <c r="O90" s="197">
        <v>0</v>
      </c>
      <c r="P90" s="197">
        <v>0.02</v>
      </c>
      <c r="Q90" s="124" t="s">
        <v>1315</v>
      </c>
    </row>
    <row r="91" spans="1:17" ht="76.5">
      <c r="A91" s="124" t="s">
        <v>619</v>
      </c>
      <c r="B91" s="124"/>
      <c r="C91" s="125" t="s">
        <v>713</v>
      </c>
      <c r="D91" s="190">
        <v>43159</v>
      </c>
      <c r="E91" s="120" t="s">
        <v>6</v>
      </c>
      <c r="F91" s="120">
        <v>914896</v>
      </c>
      <c r="G91" s="124"/>
      <c r="H91" s="128" t="s">
        <v>6057</v>
      </c>
      <c r="I91" s="124"/>
      <c r="J91" s="124"/>
      <c r="K91" s="124"/>
      <c r="L91" s="124"/>
      <c r="M91" s="197">
        <v>0</v>
      </c>
      <c r="N91" s="197">
        <v>1917.94</v>
      </c>
      <c r="O91" s="197">
        <v>0</v>
      </c>
      <c r="P91" s="197">
        <v>13157.07</v>
      </c>
      <c r="Q91" s="124" t="s">
        <v>1315</v>
      </c>
    </row>
    <row r="92" spans="1:17" ht="51">
      <c r="A92" s="124">
        <v>513</v>
      </c>
      <c r="B92" s="124"/>
      <c r="C92" s="125" t="s">
        <v>201</v>
      </c>
      <c r="D92" s="190">
        <v>43159</v>
      </c>
      <c r="E92" s="120" t="s">
        <v>6</v>
      </c>
      <c r="F92" s="120">
        <v>74439</v>
      </c>
      <c r="G92" s="124"/>
      <c r="H92" s="128" t="s">
        <v>3909</v>
      </c>
      <c r="I92" s="124"/>
      <c r="J92" s="124"/>
      <c r="K92" s="124"/>
      <c r="L92" s="124"/>
      <c r="M92" s="197">
        <v>0</v>
      </c>
      <c r="N92" s="197">
        <v>415755</v>
      </c>
      <c r="O92" s="197">
        <v>0</v>
      </c>
      <c r="P92" s="197">
        <v>2852079.3</v>
      </c>
      <c r="Q92" s="124" t="s">
        <v>1315</v>
      </c>
    </row>
    <row r="93" spans="1:17" ht="63.75">
      <c r="A93" s="124">
        <v>85</v>
      </c>
      <c r="B93" s="124"/>
      <c r="C93" s="125" t="s">
        <v>5056</v>
      </c>
      <c r="D93" s="190">
        <v>43159</v>
      </c>
      <c r="E93" s="120" t="s">
        <v>6</v>
      </c>
      <c r="F93" s="120">
        <v>674905</v>
      </c>
      <c r="G93" s="124"/>
      <c r="H93" s="128" t="s">
        <v>6058</v>
      </c>
      <c r="I93" s="124"/>
      <c r="J93" s="124"/>
      <c r="K93" s="124"/>
      <c r="L93" s="124"/>
      <c r="M93" s="197">
        <v>0</v>
      </c>
      <c r="N93" s="197">
        <v>279904.90000000002</v>
      </c>
      <c r="O93" s="197">
        <v>0</v>
      </c>
      <c r="P93" s="197">
        <v>1920147.61</v>
      </c>
      <c r="Q93" s="124" t="s">
        <v>1315</v>
      </c>
    </row>
    <row r="94" spans="1:17" ht="63.75">
      <c r="A94" s="124">
        <v>85</v>
      </c>
      <c r="B94" s="124"/>
      <c r="C94" s="125" t="s">
        <v>5056</v>
      </c>
      <c r="D94" s="190">
        <v>43159</v>
      </c>
      <c r="E94" s="120" t="s">
        <v>11</v>
      </c>
      <c r="F94" s="120">
        <v>674905</v>
      </c>
      <c r="G94" s="124"/>
      <c r="H94" s="128" t="s">
        <v>6059</v>
      </c>
      <c r="I94" s="124"/>
      <c r="J94" s="124"/>
      <c r="K94" s="124"/>
      <c r="L94" s="124"/>
      <c r="M94" s="197">
        <v>7.29</v>
      </c>
      <c r="N94" s="197">
        <v>0</v>
      </c>
      <c r="O94" s="197">
        <v>50.01</v>
      </c>
      <c r="P94" s="197">
        <v>0</v>
      </c>
      <c r="Q94" s="124" t="s">
        <v>1315</v>
      </c>
    </row>
    <row r="95" spans="1:17" ht="51">
      <c r="A95" s="124">
        <v>585</v>
      </c>
      <c r="B95" s="124"/>
      <c r="C95" s="125" t="s">
        <v>221</v>
      </c>
      <c r="D95" s="190">
        <v>43160</v>
      </c>
      <c r="E95" s="120" t="s">
        <v>6</v>
      </c>
      <c r="F95" s="120">
        <v>946984</v>
      </c>
      <c r="G95" s="124"/>
      <c r="H95" s="128" t="s">
        <v>8486</v>
      </c>
      <c r="I95" s="124"/>
      <c r="J95" s="124"/>
      <c r="K95" s="124"/>
      <c r="L95" s="124"/>
      <c r="M95" s="197">
        <v>0</v>
      </c>
      <c r="N95" s="197">
        <v>31000.18</v>
      </c>
      <c r="O95" s="197">
        <v>0</v>
      </c>
      <c r="P95" s="197">
        <v>212661.23</v>
      </c>
      <c r="Q95" s="124" t="s">
        <v>1315</v>
      </c>
    </row>
    <row r="96" spans="1:17" ht="51">
      <c r="A96" s="124" t="s">
        <v>619</v>
      </c>
      <c r="B96" s="124"/>
      <c r="C96" s="125" t="s">
        <v>713</v>
      </c>
      <c r="D96" s="190">
        <v>43161</v>
      </c>
      <c r="E96" s="120" t="s">
        <v>23</v>
      </c>
      <c r="F96" s="120">
        <v>17685</v>
      </c>
      <c r="G96" s="124"/>
      <c r="H96" s="128" t="s">
        <v>8487</v>
      </c>
      <c r="I96" s="124"/>
      <c r="J96" s="124"/>
      <c r="K96" s="124"/>
      <c r="L96" s="124"/>
      <c r="M96" s="197">
        <v>0</v>
      </c>
      <c r="N96" s="197">
        <v>0</v>
      </c>
      <c r="O96" s="197">
        <v>0</v>
      </c>
      <c r="P96" s="197">
        <v>0.01</v>
      </c>
      <c r="Q96" s="124" t="s">
        <v>1315</v>
      </c>
    </row>
    <row r="97" spans="1:17" ht="63.75">
      <c r="A97" s="124">
        <v>46</v>
      </c>
      <c r="B97" s="124"/>
      <c r="C97" s="125" t="s">
        <v>698</v>
      </c>
      <c r="D97" s="190">
        <v>43165</v>
      </c>
      <c r="E97" s="120" t="s">
        <v>3</v>
      </c>
      <c r="F97" s="120">
        <v>1602721</v>
      </c>
      <c r="G97" s="124"/>
      <c r="H97" s="128" t="s">
        <v>8488</v>
      </c>
      <c r="I97" s="124"/>
      <c r="J97" s="124"/>
      <c r="K97" s="124"/>
      <c r="L97" s="124"/>
      <c r="M97" s="197">
        <v>0</v>
      </c>
      <c r="N97" s="197">
        <v>14.58</v>
      </c>
      <c r="O97" s="197">
        <v>0</v>
      </c>
      <c r="P97" s="197">
        <v>100.02</v>
      </c>
      <c r="Q97" s="124" t="s">
        <v>1315</v>
      </c>
    </row>
    <row r="98" spans="1:17" ht="51">
      <c r="A98" s="124">
        <v>513</v>
      </c>
      <c r="B98" s="124"/>
      <c r="C98" s="125" t="s">
        <v>201</v>
      </c>
      <c r="D98" s="190">
        <v>43165</v>
      </c>
      <c r="E98" s="120" t="s">
        <v>6</v>
      </c>
      <c r="F98" s="120">
        <v>74511</v>
      </c>
      <c r="G98" s="124"/>
      <c r="H98" s="128" t="s">
        <v>3909</v>
      </c>
      <c r="I98" s="124"/>
      <c r="J98" s="124"/>
      <c r="K98" s="124"/>
      <c r="L98" s="124"/>
      <c r="M98" s="197">
        <v>0</v>
      </c>
      <c r="N98" s="197">
        <v>415755</v>
      </c>
      <c r="O98" s="197">
        <v>0</v>
      </c>
      <c r="P98" s="197">
        <v>2852079.3</v>
      </c>
      <c r="Q98" s="124" t="s">
        <v>1315</v>
      </c>
    </row>
    <row r="99" spans="1:17" ht="38.25">
      <c r="A99" s="124">
        <v>573</v>
      </c>
      <c r="B99" s="124"/>
      <c r="C99" s="125" t="s">
        <v>849</v>
      </c>
      <c r="D99" s="190">
        <v>43165</v>
      </c>
      <c r="E99" s="120" t="s">
        <v>6</v>
      </c>
      <c r="F99" s="120">
        <v>74510</v>
      </c>
      <c r="G99" s="124"/>
      <c r="H99" s="128" t="s">
        <v>8489</v>
      </c>
      <c r="I99" s="124"/>
      <c r="J99" s="124"/>
      <c r="K99" s="124"/>
      <c r="L99" s="124"/>
      <c r="M99" s="197">
        <v>0</v>
      </c>
      <c r="N99" s="197">
        <v>196940.47</v>
      </c>
      <c r="O99" s="197">
        <v>0</v>
      </c>
      <c r="P99" s="197">
        <v>1351011.62</v>
      </c>
      <c r="Q99" s="124" t="s">
        <v>1315</v>
      </c>
    </row>
    <row r="100" spans="1:17" ht="89.25">
      <c r="A100" s="124" t="s">
        <v>620</v>
      </c>
      <c r="B100" s="124"/>
      <c r="C100" s="125" t="s">
        <v>714</v>
      </c>
      <c r="D100" s="190">
        <v>43165</v>
      </c>
      <c r="E100" s="120" t="s">
        <v>13</v>
      </c>
      <c r="F100" s="120">
        <v>915290</v>
      </c>
      <c r="G100" s="124"/>
      <c r="H100" s="128" t="s">
        <v>8490</v>
      </c>
      <c r="I100" s="124"/>
      <c r="J100" s="124"/>
      <c r="K100" s="124"/>
      <c r="L100" s="124"/>
      <c r="M100" s="197">
        <v>98.86</v>
      </c>
      <c r="N100" s="197">
        <v>0</v>
      </c>
      <c r="O100" s="197">
        <v>678.18</v>
      </c>
      <c r="P100" s="197">
        <v>0</v>
      </c>
      <c r="Q100" s="124" t="s">
        <v>1315</v>
      </c>
    </row>
    <row r="101" spans="1:17" ht="51">
      <c r="A101" s="124" t="s">
        <v>619</v>
      </c>
      <c r="B101" s="124"/>
      <c r="C101" s="125" t="s">
        <v>713</v>
      </c>
      <c r="D101" s="190">
        <v>43167</v>
      </c>
      <c r="E101" s="120" t="s">
        <v>23</v>
      </c>
      <c r="F101" s="120">
        <v>17702</v>
      </c>
      <c r="G101" s="124"/>
      <c r="H101" s="128" t="s">
        <v>8491</v>
      </c>
      <c r="I101" s="124"/>
      <c r="J101" s="124"/>
      <c r="K101" s="124"/>
      <c r="L101" s="124"/>
      <c r="M101" s="197">
        <v>0</v>
      </c>
      <c r="N101" s="197">
        <v>0</v>
      </c>
      <c r="O101" s="197">
        <v>0</v>
      </c>
      <c r="P101" s="197">
        <v>0.02</v>
      </c>
      <c r="Q101" s="124" t="s">
        <v>1315</v>
      </c>
    </row>
    <row r="102" spans="1:17" ht="63.75">
      <c r="A102" s="124" t="s">
        <v>620</v>
      </c>
      <c r="B102" s="124"/>
      <c r="C102" s="125" t="s">
        <v>714</v>
      </c>
      <c r="D102" s="190">
        <v>43167</v>
      </c>
      <c r="E102" s="120" t="s">
        <v>20</v>
      </c>
      <c r="F102" s="120">
        <v>10522</v>
      </c>
      <c r="G102" s="124"/>
      <c r="H102" s="128" t="s">
        <v>8492</v>
      </c>
      <c r="I102" s="124"/>
      <c r="J102" s="124"/>
      <c r="K102" s="124"/>
      <c r="L102" s="124"/>
      <c r="M102" s="197">
        <v>133608.39000000001</v>
      </c>
      <c r="N102" s="197">
        <v>0</v>
      </c>
      <c r="O102" s="197">
        <v>916553.56</v>
      </c>
      <c r="P102" s="197">
        <v>0</v>
      </c>
      <c r="Q102" s="124" t="s">
        <v>1315</v>
      </c>
    </row>
    <row r="103" spans="1:17" ht="63.75">
      <c r="A103" s="124" t="s">
        <v>620</v>
      </c>
      <c r="B103" s="124"/>
      <c r="C103" s="125" t="s">
        <v>714</v>
      </c>
      <c r="D103" s="190">
        <v>43167</v>
      </c>
      <c r="E103" s="120" t="s">
        <v>20</v>
      </c>
      <c r="F103" s="120">
        <v>10527</v>
      </c>
      <c r="G103" s="124"/>
      <c r="H103" s="128" t="s">
        <v>8493</v>
      </c>
      <c r="I103" s="124"/>
      <c r="J103" s="124"/>
      <c r="K103" s="124"/>
      <c r="L103" s="124"/>
      <c r="M103" s="197">
        <v>117058.64</v>
      </c>
      <c r="N103" s="197">
        <v>0</v>
      </c>
      <c r="O103" s="197">
        <v>803022.27</v>
      </c>
      <c r="P103" s="197">
        <v>0</v>
      </c>
      <c r="Q103" s="124" t="s">
        <v>1315</v>
      </c>
    </row>
    <row r="104" spans="1:17" ht="51">
      <c r="A104" s="124" t="s">
        <v>619</v>
      </c>
      <c r="B104" s="124"/>
      <c r="C104" s="125" t="s">
        <v>713</v>
      </c>
      <c r="D104" s="190">
        <v>43168</v>
      </c>
      <c r="E104" s="120" t="s">
        <v>23</v>
      </c>
      <c r="F104" s="120">
        <v>17706</v>
      </c>
      <c r="G104" s="124"/>
      <c r="H104" s="128" t="s">
        <v>8494</v>
      </c>
      <c r="I104" s="124"/>
      <c r="J104" s="124"/>
      <c r="K104" s="124"/>
      <c r="L104" s="124"/>
      <c r="M104" s="197">
        <v>0</v>
      </c>
      <c r="N104" s="197">
        <v>0</v>
      </c>
      <c r="O104" s="197">
        <v>0</v>
      </c>
      <c r="P104" s="197">
        <v>0.01</v>
      </c>
      <c r="Q104" s="124" t="s">
        <v>1315</v>
      </c>
    </row>
    <row r="105" spans="1:17" ht="51">
      <c r="A105" s="124">
        <v>513</v>
      </c>
      <c r="B105" s="124"/>
      <c r="C105" s="125" t="s">
        <v>201</v>
      </c>
      <c r="D105" s="190">
        <v>43168</v>
      </c>
      <c r="E105" s="120" t="s">
        <v>6</v>
      </c>
      <c r="F105" s="120">
        <v>74561</v>
      </c>
      <c r="G105" s="124"/>
      <c r="H105" s="128" t="s">
        <v>3909</v>
      </c>
      <c r="I105" s="124"/>
      <c r="J105" s="124"/>
      <c r="K105" s="124"/>
      <c r="L105" s="124"/>
      <c r="M105" s="197">
        <v>0</v>
      </c>
      <c r="N105" s="197">
        <v>138750</v>
      </c>
      <c r="O105" s="197">
        <v>0</v>
      </c>
      <c r="P105" s="197">
        <v>951825</v>
      </c>
      <c r="Q105" s="124" t="s">
        <v>1315</v>
      </c>
    </row>
    <row r="106" spans="1:17" ht="63.75">
      <c r="A106" s="124">
        <v>66</v>
      </c>
      <c r="B106" s="124"/>
      <c r="C106" s="125" t="s">
        <v>704</v>
      </c>
      <c r="D106" s="190">
        <v>43168</v>
      </c>
      <c r="E106" s="120" t="s">
        <v>6</v>
      </c>
      <c r="F106" s="120">
        <v>683097</v>
      </c>
      <c r="G106" s="124"/>
      <c r="H106" s="128" t="s">
        <v>8495</v>
      </c>
      <c r="I106" s="124"/>
      <c r="J106" s="124"/>
      <c r="K106" s="124"/>
      <c r="L106" s="124"/>
      <c r="M106" s="197">
        <v>0</v>
      </c>
      <c r="N106" s="197">
        <v>105000</v>
      </c>
      <c r="O106" s="197">
        <v>0</v>
      </c>
      <c r="P106" s="197">
        <v>720300</v>
      </c>
      <c r="Q106" s="124" t="s">
        <v>1315</v>
      </c>
    </row>
    <row r="107" spans="1:17" ht="63.75">
      <c r="A107" s="124">
        <v>66</v>
      </c>
      <c r="B107" s="124"/>
      <c r="C107" s="125" t="s">
        <v>704</v>
      </c>
      <c r="D107" s="190">
        <v>43168</v>
      </c>
      <c r="E107" s="120" t="s">
        <v>6</v>
      </c>
      <c r="F107" s="120">
        <v>683096</v>
      </c>
      <c r="G107" s="124"/>
      <c r="H107" s="128" t="s">
        <v>8496</v>
      </c>
      <c r="I107" s="124"/>
      <c r="J107" s="124"/>
      <c r="K107" s="124"/>
      <c r="L107" s="124"/>
      <c r="M107" s="197">
        <v>0</v>
      </c>
      <c r="N107" s="197">
        <v>595000</v>
      </c>
      <c r="O107" s="197">
        <v>0</v>
      </c>
      <c r="P107" s="197">
        <v>4081700</v>
      </c>
      <c r="Q107" s="124" t="s">
        <v>1315</v>
      </c>
    </row>
    <row r="108" spans="1:17" ht="51">
      <c r="A108" s="124">
        <v>513</v>
      </c>
      <c r="B108" s="124"/>
      <c r="C108" s="125" t="s">
        <v>201</v>
      </c>
      <c r="D108" s="190">
        <v>43172</v>
      </c>
      <c r="E108" s="120" t="s">
        <v>6</v>
      </c>
      <c r="F108" s="120">
        <v>74598</v>
      </c>
      <c r="G108" s="124"/>
      <c r="H108" s="128" t="s">
        <v>3909</v>
      </c>
      <c r="I108" s="124"/>
      <c r="J108" s="124"/>
      <c r="K108" s="124"/>
      <c r="L108" s="124"/>
      <c r="M108" s="197">
        <v>0</v>
      </c>
      <c r="N108" s="197">
        <v>1995624</v>
      </c>
      <c r="O108" s="197">
        <v>0</v>
      </c>
      <c r="P108" s="197">
        <v>13689980.640000001</v>
      </c>
      <c r="Q108" s="124" t="s">
        <v>1315</v>
      </c>
    </row>
    <row r="109" spans="1:17" ht="51">
      <c r="A109" s="124" t="s">
        <v>619</v>
      </c>
      <c r="B109" s="124"/>
      <c r="C109" s="125" t="s">
        <v>713</v>
      </c>
      <c r="D109" s="190">
        <v>43173</v>
      </c>
      <c r="E109" s="120" t="s">
        <v>23</v>
      </c>
      <c r="F109" s="120">
        <v>17719</v>
      </c>
      <c r="G109" s="124"/>
      <c r="H109" s="128" t="s">
        <v>8497</v>
      </c>
      <c r="I109" s="124"/>
      <c r="J109" s="124"/>
      <c r="K109" s="124"/>
      <c r="L109" s="124"/>
      <c r="M109" s="197">
        <v>0</v>
      </c>
      <c r="N109" s="197">
        <v>0</v>
      </c>
      <c r="O109" s="197">
        <v>0</v>
      </c>
      <c r="P109" s="197">
        <v>0.01</v>
      </c>
      <c r="Q109" s="124" t="s">
        <v>1315</v>
      </c>
    </row>
    <row r="110" spans="1:17" ht="51">
      <c r="A110" s="124" t="s">
        <v>620</v>
      </c>
      <c r="B110" s="124"/>
      <c r="C110" s="125" t="s">
        <v>714</v>
      </c>
      <c r="D110" s="190">
        <v>43173</v>
      </c>
      <c r="E110" s="120" t="s">
        <v>20</v>
      </c>
      <c r="F110" s="120">
        <v>10518</v>
      </c>
      <c r="G110" s="124"/>
      <c r="H110" s="128" t="s">
        <v>8498</v>
      </c>
      <c r="I110" s="124"/>
      <c r="J110" s="124"/>
      <c r="K110" s="124"/>
      <c r="L110" s="124"/>
      <c r="M110" s="197">
        <v>154855.56</v>
      </c>
      <c r="N110" s="197">
        <v>0</v>
      </c>
      <c r="O110" s="197">
        <v>1062309.1399999999</v>
      </c>
      <c r="P110" s="197">
        <v>0</v>
      </c>
      <c r="Q110" s="124" t="s">
        <v>1315</v>
      </c>
    </row>
    <row r="111" spans="1:17" ht="76.5">
      <c r="A111" s="124">
        <v>291</v>
      </c>
      <c r="B111" s="124"/>
      <c r="C111" s="125" t="s">
        <v>794</v>
      </c>
      <c r="D111" s="190">
        <v>43174</v>
      </c>
      <c r="E111" s="120" t="s">
        <v>6</v>
      </c>
      <c r="F111" s="120">
        <v>687373</v>
      </c>
      <c r="G111" s="124"/>
      <c r="H111" s="128" t="s">
        <v>8499</v>
      </c>
      <c r="I111" s="124"/>
      <c r="J111" s="124"/>
      <c r="K111" s="124"/>
      <c r="L111" s="124"/>
      <c r="M111" s="197">
        <v>0</v>
      </c>
      <c r="N111" s="197">
        <v>7000000</v>
      </c>
      <c r="O111" s="197">
        <v>0</v>
      </c>
      <c r="P111" s="197">
        <v>48020000</v>
      </c>
      <c r="Q111" s="124" t="s">
        <v>1315</v>
      </c>
    </row>
    <row r="112" spans="1:17" ht="51">
      <c r="A112" s="124" t="s">
        <v>619</v>
      </c>
      <c r="B112" s="124"/>
      <c r="C112" s="125" t="s">
        <v>713</v>
      </c>
      <c r="D112" s="190">
        <v>43174</v>
      </c>
      <c r="E112" s="120" t="s">
        <v>23</v>
      </c>
      <c r="F112" s="120">
        <v>17723</v>
      </c>
      <c r="G112" s="124"/>
      <c r="H112" s="128" t="s">
        <v>8500</v>
      </c>
      <c r="I112" s="124"/>
      <c r="J112" s="124"/>
      <c r="K112" s="124"/>
      <c r="L112" s="124"/>
      <c r="M112" s="197">
        <v>0</v>
      </c>
      <c r="N112" s="197">
        <v>0</v>
      </c>
      <c r="O112" s="197">
        <v>0</v>
      </c>
      <c r="P112" s="197">
        <v>0.02</v>
      </c>
      <c r="Q112" s="124" t="s">
        <v>1315</v>
      </c>
    </row>
    <row r="113" spans="1:17" ht="51">
      <c r="A113" s="124" t="s">
        <v>620</v>
      </c>
      <c r="B113" s="124"/>
      <c r="C113" s="125" t="s">
        <v>714</v>
      </c>
      <c r="D113" s="190">
        <v>43174</v>
      </c>
      <c r="E113" s="120" t="s">
        <v>20</v>
      </c>
      <c r="F113" s="120">
        <v>10551</v>
      </c>
      <c r="G113" s="124"/>
      <c r="H113" s="128" t="s">
        <v>8501</v>
      </c>
      <c r="I113" s="124"/>
      <c r="J113" s="124"/>
      <c r="K113" s="124"/>
      <c r="L113" s="124"/>
      <c r="M113" s="197">
        <v>12214.02</v>
      </c>
      <c r="N113" s="197">
        <v>0</v>
      </c>
      <c r="O113" s="197">
        <v>83788.179999999993</v>
      </c>
      <c r="P113" s="197">
        <v>0</v>
      </c>
      <c r="Q113" s="124" t="s">
        <v>1315</v>
      </c>
    </row>
    <row r="114" spans="1:17" ht="63.75">
      <c r="A114" s="124" t="s">
        <v>620</v>
      </c>
      <c r="B114" s="124"/>
      <c r="C114" s="125" t="s">
        <v>714</v>
      </c>
      <c r="D114" s="190">
        <v>43174</v>
      </c>
      <c r="E114" s="120" t="s">
        <v>20</v>
      </c>
      <c r="F114" s="120">
        <v>10478</v>
      </c>
      <c r="G114" s="124"/>
      <c r="H114" s="128" t="s">
        <v>8502</v>
      </c>
      <c r="I114" s="124"/>
      <c r="J114" s="124"/>
      <c r="K114" s="124"/>
      <c r="L114" s="124"/>
      <c r="M114" s="197">
        <v>534999.12</v>
      </c>
      <c r="N114" s="197">
        <v>0</v>
      </c>
      <c r="O114" s="197">
        <v>3670093.96</v>
      </c>
      <c r="P114" s="197">
        <v>0</v>
      </c>
      <c r="Q114" s="124" t="s">
        <v>1315</v>
      </c>
    </row>
    <row r="115" spans="1:17" ht="51">
      <c r="A115" s="124" t="s">
        <v>620</v>
      </c>
      <c r="B115" s="124"/>
      <c r="C115" s="125" t="s">
        <v>714</v>
      </c>
      <c r="D115" s="190">
        <v>43174</v>
      </c>
      <c r="E115" s="120" t="s">
        <v>20</v>
      </c>
      <c r="F115" s="120">
        <v>10512</v>
      </c>
      <c r="G115" s="124"/>
      <c r="H115" s="128" t="s">
        <v>8503</v>
      </c>
      <c r="I115" s="124"/>
      <c r="J115" s="124"/>
      <c r="K115" s="124"/>
      <c r="L115" s="124"/>
      <c r="M115" s="197">
        <v>65174</v>
      </c>
      <c r="N115" s="197">
        <v>0</v>
      </c>
      <c r="O115" s="197">
        <v>447093.64</v>
      </c>
      <c r="P115" s="197">
        <v>0</v>
      </c>
      <c r="Q115" s="124" t="s">
        <v>1315</v>
      </c>
    </row>
    <row r="116" spans="1:17" ht="63.75">
      <c r="A116" s="124" t="s">
        <v>620</v>
      </c>
      <c r="B116" s="124"/>
      <c r="C116" s="125" t="s">
        <v>714</v>
      </c>
      <c r="D116" s="190">
        <v>43174</v>
      </c>
      <c r="E116" s="120" t="s">
        <v>20</v>
      </c>
      <c r="F116" s="120">
        <v>10508</v>
      </c>
      <c r="G116" s="124"/>
      <c r="H116" s="128" t="s">
        <v>8504</v>
      </c>
      <c r="I116" s="124"/>
      <c r="J116" s="124"/>
      <c r="K116" s="124"/>
      <c r="L116" s="124"/>
      <c r="M116" s="197">
        <v>30207.599999999999</v>
      </c>
      <c r="N116" s="197">
        <v>0</v>
      </c>
      <c r="O116" s="197">
        <v>207224.14</v>
      </c>
      <c r="P116" s="197">
        <v>0</v>
      </c>
      <c r="Q116" s="124" t="s">
        <v>1315</v>
      </c>
    </row>
    <row r="117" spans="1:17" ht="51">
      <c r="A117" s="124" t="s">
        <v>620</v>
      </c>
      <c r="B117" s="124"/>
      <c r="C117" s="125" t="s">
        <v>714</v>
      </c>
      <c r="D117" s="190">
        <v>43174</v>
      </c>
      <c r="E117" s="120" t="s">
        <v>20</v>
      </c>
      <c r="F117" s="120">
        <v>10483</v>
      </c>
      <c r="G117" s="124"/>
      <c r="H117" s="128" t="s">
        <v>8505</v>
      </c>
      <c r="I117" s="124"/>
      <c r="J117" s="124"/>
      <c r="K117" s="124"/>
      <c r="L117" s="124"/>
      <c r="M117" s="197">
        <v>2337.84</v>
      </c>
      <c r="N117" s="197">
        <v>0</v>
      </c>
      <c r="O117" s="197">
        <v>16037.58</v>
      </c>
      <c r="P117" s="197">
        <v>0</v>
      </c>
      <c r="Q117" s="124" t="s">
        <v>1315</v>
      </c>
    </row>
    <row r="118" spans="1:17" ht="63.75">
      <c r="A118" s="124" t="s">
        <v>620</v>
      </c>
      <c r="B118" s="124"/>
      <c r="C118" s="125" t="s">
        <v>714</v>
      </c>
      <c r="D118" s="190">
        <v>43174</v>
      </c>
      <c r="E118" s="120" t="s">
        <v>20</v>
      </c>
      <c r="F118" s="120">
        <v>10482</v>
      </c>
      <c r="G118" s="124"/>
      <c r="H118" s="128" t="s">
        <v>8506</v>
      </c>
      <c r="I118" s="124"/>
      <c r="J118" s="124"/>
      <c r="K118" s="124"/>
      <c r="L118" s="124"/>
      <c r="M118" s="197">
        <v>430583.57</v>
      </c>
      <c r="N118" s="197">
        <v>0</v>
      </c>
      <c r="O118" s="197">
        <v>2953803.29</v>
      </c>
      <c r="P118" s="197">
        <v>0</v>
      </c>
      <c r="Q118" s="124" t="s">
        <v>1315</v>
      </c>
    </row>
    <row r="119" spans="1:17" ht="51">
      <c r="A119" s="124" t="s">
        <v>620</v>
      </c>
      <c r="B119" s="124"/>
      <c r="C119" s="125" t="s">
        <v>714</v>
      </c>
      <c r="D119" s="190">
        <v>43174</v>
      </c>
      <c r="E119" s="120" t="s">
        <v>20</v>
      </c>
      <c r="F119" s="120">
        <v>10499</v>
      </c>
      <c r="G119" s="124"/>
      <c r="H119" s="128" t="s">
        <v>8507</v>
      </c>
      <c r="I119" s="124"/>
      <c r="J119" s="124"/>
      <c r="K119" s="124"/>
      <c r="L119" s="124"/>
      <c r="M119" s="197">
        <v>228.08</v>
      </c>
      <c r="N119" s="197">
        <v>0</v>
      </c>
      <c r="O119" s="197">
        <v>1564.63</v>
      </c>
      <c r="P119" s="197">
        <v>0</v>
      </c>
      <c r="Q119" s="124" t="s">
        <v>1315</v>
      </c>
    </row>
    <row r="120" spans="1:17" ht="38.25">
      <c r="A120" s="124">
        <v>573</v>
      </c>
      <c r="B120" s="124"/>
      <c r="C120" s="125" t="s">
        <v>849</v>
      </c>
      <c r="D120" s="190">
        <v>43178</v>
      </c>
      <c r="E120" s="120" t="s">
        <v>6</v>
      </c>
      <c r="F120" s="120">
        <v>74671</v>
      </c>
      <c r="G120" s="124"/>
      <c r="H120" s="128" t="s">
        <v>8489</v>
      </c>
      <c r="I120" s="124"/>
      <c r="J120" s="124"/>
      <c r="K120" s="124"/>
      <c r="L120" s="124"/>
      <c r="M120" s="197">
        <v>0</v>
      </c>
      <c r="N120" s="197">
        <v>31450</v>
      </c>
      <c r="O120" s="197">
        <v>0</v>
      </c>
      <c r="P120" s="197">
        <v>215747</v>
      </c>
      <c r="Q120" s="124" t="s">
        <v>1315</v>
      </c>
    </row>
    <row r="121" spans="1:17" ht="51">
      <c r="A121" s="124" t="s">
        <v>619</v>
      </c>
      <c r="B121" s="124"/>
      <c r="C121" s="125" t="s">
        <v>713</v>
      </c>
      <c r="D121" s="190">
        <v>43179</v>
      </c>
      <c r="E121" s="120" t="s">
        <v>23</v>
      </c>
      <c r="F121" s="120">
        <v>17735</v>
      </c>
      <c r="G121" s="124"/>
      <c r="H121" s="128" t="s">
        <v>8508</v>
      </c>
      <c r="I121" s="124"/>
      <c r="J121" s="124"/>
      <c r="K121" s="124"/>
      <c r="L121" s="124"/>
      <c r="M121" s="197">
        <v>0</v>
      </c>
      <c r="N121" s="197">
        <v>0</v>
      </c>
      <c r="O121" s="197">
        <v>0.01</v>
      </c>
      <c r="P121" s="197">
        <v>0</v>
      </c>
      <c r="Q121" s="124" t="s">
        <v>1315</v>
      </c>
    </row>
    <row r="122" spans="1:17" ht="51">
      <c r="A122" s="124" t="s">
        <v>620</v>
      </c>
      <c r="B122" s="124"/>
      <c r="C122" s="125" t="s">
        <v>714</v>
      </c>
      <c r="D122" s="190">
        <v>43179</v>
      </c>
      <c r="E122" s="120" t="s">
        <v>13</v>
      </c>
      <c r="F122" s="120">
        <v>916255</v>
      </c>
      <c r="G122" s="124"/>
      <c r="H122" s="128" t="s">
        <v>8509</v>
      </c>
      <c r="I122" s="124"/>
      <c r="J122" s="124"/>
      <c r="K122" s="124"/>
      <c r="L122" s="124"/>
      <c r="M122" s="197">
        <v>20</v>
      </c>
      <c r="N122" s="197">
        <v>0</v>
      </c>
      <c r="O122" s="197">
        <v>137.19999999999999</v>
      </c>
      <c r="P122" s="197">
        <v>0</v>
      </c>
      <c r="Q122" s="124" t="s">
        <v>1315</v>
      </c>
    </row>
    <row r="123" spans="1:17" ht="51">
      <c r="A123" s="124" t="s">
        <v>619</v>
      </c>
      <c r="B123" s="124"/>
      <c r="C123" s="125" t="s">
        <v>713</v>
      </c>
      <c r="D123" s="190">
        <v>43180</v>
      </c>
      <c r="E123" s="120" t="s">
        <v>23</v>
      </c>
      <c r="F123" s="120">
        <v>17739</v>
      </c>
      <c r="G123" s="124"/>
      <c r="H123" s="128" t="s">
        <v>8510</v>
      </c>
      <c r="I123" s="124"/>
      <c r="J123" s="124"/>
      <c r="K123" s="124"/>
      <c r="L123" s="124"/>
      <c r="M123" s="197">
        <v>0</v>
      </c>
      <c r="N123" s="197">
        <v>0</v>
      </c>
      <c r="O123" s="197">
        <v>0</v>
      </c>
      <c r="P123" s="197">
        <v>0.01</v>
      </c>
      <c r="Q123" s="124" t="s">
        <v>1315</v>
      </c>
    </row>
    <row r="124" spans="1:17" ht="63.75">
      <c r="A124" s="124" t="s">
        <v>620</v>
      </c>
      <c r="B124" s="124"/>
      <c r="C124" s="125" t="s">
        <v>714</v>
      </c>
      <c r="D124" s="190">
        <v>43180</v>
      </c>
      <c r="E124" s="120" t="s">
        <v>20</v>
      </c>
      <c r="F124" s="120">
        <v>10517</v>
      </c>
      <c r="G124" s="124"/>
      <c r="H124" s="128" t="s">
        <v>8511</v>
      </c>
      <c r="I124" s="124"/>
      <c r="J124" s="124"/>
      <c r="K124" s="124"/>
      <c r="L124" s="124"/>
      <c r="M124" s="197">
        <v>1918141.4399999999</v>
      </c>
      <c r="N124" s="197">
        <v>0</v>
      </c>
      <c r="O124" s="197">
        <v>13158450.279999999</v>
      </c>
      <c r="P124" s="197">
        <v>0</v>
      </c>
      <c r="Q124" s="124" t="s">
        <v>1315</v>
      </c>
    </row>
    <row r="125" spans="1:17" ht="102">
      <c r="A125" s="124" t="s">
        <v>619</v>
      </c>
      <c r="B125" s="124"/>
      <c r="C125" s="125" t="s">
        <v>713</v>
      </c>
      <c r="D125" s="190">
        <v>43180</v>
      </c>
      <c r="E125" s="120" t="s">
        <v>13</v>
      </c>
      <c r="F125" s="120">
        <v>916344</v>
      </c>
      <c r="G125" s="124"/>
      <c r="H125" s="128" t="s">
        <v>8512</v>
      </c>
      <c r="I125" s="124"/>
      <c r="J125" s="124"/>
      <c r="K125" s="124"/>
      <c r="L125" s="124"/>
      <c r="M125" s="197">
        <v>50</v>
      </c>
      <c r="N125" s="197">
        <v>0</v>
      </c>
      <c r="O125" s="197">
        <v>343</v>
      </c>
      <c r="P125" s="197">
        <v>0</v>
      </c>
      <c r="Q125" s="124" t="s">
        <v>1315</v>
      </c>
    </row>
    <row r="126" spans="1:17" ht="63.75">
      <c r="A126" s="124" t="s">
        <v>620</v>
      </c>
      <c r="B126" s="124"/>
      <c r="C126" s="125" t="s">
        <v>714</v>
      </c>
      <c r="D126" s="190">
        <v>43180</v>
      </c>
      <c r="E126" s="120" t="s">
        <v>20</v>
      </c>
      <c r="F126" s="120">
        <v>10558</v>
      </c>
      <c r="G126" s="124"/>
      <c r="H126" s="128" t="s">
        <v>8513</v>
      </c>
      <c r="I126" s="124"/>
      <c r="J126" s="124"/>
      <c r="K126" s="124"/>
      <c r="L126" s="124"/>
      <c r="M126" s="197">
        <v>347788.15</v>
      </c>
      <c r="N126" s="197">
        <v>0</v>
      </c>
      <c r="O126" s="197">
        <v>2385826.71</v>
      </c>
      <c r="P126" s="197">
        <v>0</v>
      </c>
      <c r="Q126" s="124" t="s">
        <v>1315</v>
      </c>
    </row>
    <row r="127" spans="1:17" ht="63.75">
      <c r="A127" s="124" t="s">
        <v>620</v>
      </c>
      <c r="B127" s="124"/>
      <c r="C127" s="125" t="s">
        <v>714</v>
      </c>
      <c r="D127" s="190">
        <v>43180</v>
      </c>
      <c r="E127" s="120" t="s">
        <v>20</v>
      </c>
      <c r="F127" s="120">
        <v>10561</v>
      </c>
      <c r="G127" s="124"/>
      <c r="H127" s="128" t="s">
        <v>8514</v>
      </c>
      <c r="I127" s="124"/>
      <c r="J127" s="124"/>
      <c r="K127" s="124"/>
      <c r="L127" s="124"/>
      <c r="M127" s="197">
        <v>2331043.2400000002</v>
      </c>
      <c r="N127" s="197">
        <v>0</v>
      </c>
      <c r="O127" s="197">
        <v>15990956.630000001</v>
      </c>
      <c r="P127" s="197">
        <v>0</v>
      </c>
      <c r="Q127" s="124" t="s">
        <v>1315</v>
      </c>
    </row>
    <row r="128" spans="1:17" ht="63.75">
      <c r="A128" s="124" t="s">
        <v>620</v>
      </c>
      <c r="B128" s="124"/>
      <c r="C128" s="125" t="s">
        <v>714</v>
      </c>
      <c r="D128" s="190">
        <v>43180</v>
      </c>
      <c r="E128" s="120" t="s">
        <v>20</v>
      </c>
      <c r="F128" s="120">
        <v>10563</v>
      </c>
      <c r="G128" s="124"/>
      <c r="H128" s="128" t="s">
        <v>8515</v>
      </c>
      <c r="I128" s="124"/>
      <c r="J128" s="124"/>
      <c r="K128" s="124"/>
      <c r="L128" s="124"/>
      <c r="M128" s="197">
        <v>1818764.71</v>
      </c>
      <c r="N128" s="197">
        <v>0</v>
      </c>
      <c r="O128" s="197">
        <v>12476725.91</v>
      </c>
      <c r="P128" s="197">
        <v>0</v>
      </c>
      <c r="Q128" s="124" t="s">
        <v>1315</v>
      </c>
    </row>
    <row r="129" spans="1:17" ht="63.75">
      <c r="A129" s="124" t="s">
        <v>620</v>
      </c>
      <c r="B129" s="124"/>
      <c r="C129" s="125" t="s">
        <v>714</v>
      </c>
      <c r="D129" s="190">
        <v>43180</v>
      </c>
      <c r="E129" s="120" t="s">
        <v>20</v>
      </c>
      <c r="F129" s="120">
        <v>10565</v>
      </c>
      <c r="G129" s="124"/>
      <c r="H129" s="128" t="s">
        <v>8516</v>
      </c>
      <c r="I129" s="124"/>
      <c r="J129" s="124"/>
      <c r="K129" s="124"/>
      <c r="L129" s="124"/>
      <c r="M129" s="197">
        <v>4757942.2699999996</v>
      </c>
      <c r="N129" s="197">
        <v>0</v>
      </c>
      <c r="O129" s="197">
        <v>32639483.969999999</v>
      </c>
      <c r="P129" s="197">
        <v>0</v>
      </c>
      <c r="Q129" s="124" t="s">
        <v>1315</v>
      </c>
    </row>
    <row r="130" spans="1:17" ht="63.75">
      <c r="A130" s="124" t="s">
        <v>620</v>
      </c>
      <c r="B130" s="124"/>
      <c r="C130" s="125" t="s">
        <v>714</v>
      </c>
      <c r="D130" s="190">
        <v>43180</v>
      </c>
      <c r="E130" s="120" t="s">
        <v>20</v>
      </c>
      <c r="F130" s="120">
        <v>10566</v>
      </c>
      <c r="G130" s="124"/>
      <c r="H130" s="128" t="s">
        <v>8517</v>
      </c>
      <c r="I130" s="124"/>
      <c r="J130" s="124"/>
      <c r="K130" s="124"/>
      <c r="L130" s="124"/>
      <c r="M130" s="197">
        <v>397267.57</v>
      </c>
      <c r="N130" s="197">
        <v>0</v>
      </c>
      <c r="O130" s="197">
        <v>2725255.53</v>
      </c>
      <c r="P130" s="197">
        <v>0</v>
      </c>
      <c r="Q130" s="124" t="s">
        <v>1315</v>
      </c>
    </row>
    <row r="131" spans="1:17" ht="51">
      <c r="A131" s="124" t="s">
        <v>619</v>
      </c>
      <c r="B131" s="124"/>
      <c r="C131" s="125" t="s">
        <v>713</v>
      </c>
      <c r="D131" s="190">
        <v>43181</v>
      </c>
      <c r="E131" s="120" t="s">
        <v>23</v>
      </c>
      <c r="F131" s="120">
        <v>17743</v>
      </c>
      <c r="G131" s="124"/>
      <c r="H131" s="128" t="s">
        <v>8518</v>
      </c>
      <c r="I131" s="124"/>
      <c r="J131" s="124"/>
      <c r="K131" s="124"/>
      <c r="L131" s="124"/>
      <c r="M131" s="197">
        <v>0</v>
      </c>
      <c r="N131" s="197">
        <v>0</v>
      </c>
      <c r="O131" s="197">
        <v>0</v>
      </c>
      <c r="P131" s="197">
        <v>0.01</v>
      </c>
      <c r="Q131" s="124" t="s">
        <v>1315</v>
      </c>
    </row>
    <row r="132" spans="1:17" ht="51">
      <c r="A132" s="124">
        <v>513</v>
      </c>
      <c r="B132" s="124"/>
      <c r="C132" s="125" t="s">
        <v>201</v>
      </c>
      <c r="D132" s="190">
        <v>43181</v>
      </c>
      <c r="E132" s="120" t="s">
        <v>6</v>
      </c>
      <c r="F132" s="120">
        <v>74731</v>
      </c>
      <c r="G132" s="124"/>
      <c r="H132" s="128" t="s">
        <v>3909</v>
      </c>
      <c r="I132" s="124"/>
      <c r="J132" s="124"/>
      <c r="K132" s="124"/>
      <c r="L132" s="124"/>
      <c r="M132" s="197">
        <v>0</v>
      </c>
      <c r="N132" s="197">
        <v>142415</v>
      </c>
      <c r="O132" s="197">
        <v>0</v>
      </c>
      <c r="P132" s="197">
        <v>976966.9</v>
      </c>
      <c r="Q132" s="124" t="s">
        <v>1315</v>
      </c>
    </row>
    <row r="133" spans="1:17" ht="63.75">
      <c r="A133" s="124">
        <v>81</v>
      </c>
      <c r="B133" s="124"/>
      <c r="C133" s="125" t="s">
        <v>709</v>
      </c>
      <c r="D133" s="190">
        <v>43181</v>
      </c>
      <c r="E133" s="120" t="s">
        <v>6</v>
      </c>
      <c r="F133" s="120">
        <v>693165</v>
      </c>
      <c r="G133" s="124"/>
      <c r="H133" s="128" t="s">
        <v>8519</v>
      </c>
      <c r="I133" s="124"/>
      <c r="J133" s="124"/>
      <c r="K133" s="124"/>
      <c r="L133" s="124"/>
      <c r="M133" s="197">
        <v>0</v>
      </c>
      <c r="N133" s="197">
        <v>17603917.600000001</v>
      </c>
      <c r="O133" s="197">
        <v>0</v>
      </c>
      <c r="P133" s="197">
        <v>120762874.73999999</v>
      </c>
      <c r="Q133" s="124" t="s">
        <v>1315</v>
      </c>
    </row>
    <row r="134" spans="1:17" ht="63.75">
      <c r="A134" s="124">
        <v>81</v>
      </c>
      <c r="B134" s="124"/>
      <c r="C134" s="125" t="s">
        <v>709</v>
      </c>
      <c r="D134" s="190">
        <v>43181</v>
      </c>
      <c r="E134" s="120" t="s">
        <v>6</v>
      </c>
      <c r="F134" s="120">
        <v>693166</v>
      </c>
      <c r="G134" s="124"/>
      <c r="H134" s="128" t="s">
        <v>8520</v>
      </c>
      <c r="I134" s="124"/>
      <c r="J134" s="124"/>
      <c r="K134" s="124"/>
      <c r="L134" s="124"/>
      <c r="M134" s="197">
        <v>0</v>
      </c>
      <c r="N134" s="197">
        <v>4400979.4000000004</v>
      </c>
      <c r="O134" s="197">
        <v>0</v>
      </c>
      <c r="P134" s="197">
        <v>30190718.68</v>
      </c>
      <c r="Q134" s="124" t="s">
        <v>1315</v>
      </c>
    </row>
    <row r="135" spans="1:17" ht="76.5">
      <c r="A135" s="124">
        <v>81</v>
      </c>
      <c r="B135" s="124"/>
      <c r="C135" s="125" t="s">
        <v>709</v>
      </c>
      <c r="D135" s="190">
        <v>43181</v>
      </c>
      <c r="E135" s="120" t="s">
        <v>11</v>
      </c>
      <c r="F135" s="120">
        <v>693166</v>
      </c>
      <c r="G135" s="124"/>
      <c r="H135" s="128" t="s">
        <v>8521</v>
      </c>
      <c r="I135" s="124"/>
      <c r="J135" s="124"/>
      <c r="K135" s="124"/>
      <c r="L135" s="124"/>
      <c r="M135" s="197">
        <v>7.29</v>
      </c>
      <c r="N135" s="197">
        <v>0</v>
      </c>
      <c r="O135" s="197">
        <v>50.01</v>
      </c>
      <c r="P135" s="197">
        <v>0</v>
      </c>
      <c r="Q135" s="124" t="s">
        <v>1315</v>
      </c>
    </row>
    <row r="136" spans="1:17" ht="76.5">
      <c r="A136" s="124">
        <v>81</v>
      </c>
      <c r="B136" s="124"/>
      <c r="C136" s="125" t="s">
        <v>709</v>
      </c>
      <c r="D136" s="190">
        <v>43181</v>
      </c>
      <c r="E136" s="120" t="s">
        <v>11</v>
      </c>
      <c r="F136" s="120">
        <v>693165</v>
      </c>
      <c r="G136" s="124"/>
      <c r="H136" s="128" t="s">
        <v>8522</v>
      </c>
      <c r="I136" s="124"/>
      <c r="J136" s="124"/>
      <c r="K136" s="124"/>
      <c r="L136" s="124"/>
      <c r="M136" s="197">
        <v>7.29</v>
      </c>
      <c r="N136" s="197">
        <v>0</v>
      </c>
      <c r="O136" s="197">
        <v>50.01</v>
      </c>
      <c r="P136" s="197">
        <v>0</v>
      </c>
      <c r="Q136" s="124" t="s">
        <v>1315</v>
      </c>
    </row>
    <row r="137" spans="1:17" ht="76.5">
      <c r="A137" s="124">
        <v>291</v>
      </c>
      <c r="B137" s="124"/>
      <c r="C137" s="125" t="s">
        <v>794</v>
      </c>
      <c r="D137" s="190">
        <v>43182</v>
      </c>
      <c r="E137" s="120" t="s">
        <v>6</v>
      </c>
      <c r="F137" s="120">
        <v>694626</v>
      </c>
      <c r="G137" s="124"/>
      <c r="H137" s="128" t="s">
        <v>8523</v>
      </c>
      <c r="I137" s="124"/>
      <c r="J137" s="124"/>
      <c r="K137" s="124"/>
      <c r="L137" s="124"/>
      <c r="M137" s="197">
        <v>0</v>
      </c>
      <c r="N137" s="197">
        <v>3000000</v>
      </c>
      <c r="O137" s="197">
        <v>0</v>
      </c>
      <c r="P137" s="197">
        <v>20580000</v>
      </c>
      <c r="Q137" s="124" t="s">
        <v>1315</v>
      </c>
    </row>
    <row r="138" spans="1:17" ht="76.5">
      <c r="A138" s="124">
        <v>513</v>
      </c>
      <c r="B138" s="124"/>
      <c r="C138" s="125" t="s">
        <v>201</v>
      </c>
      <c r="D138" s="190">
        <v>43182</v>
      </c>
      <c r="E138" s="120" t="s">
        <v>6</v>
      </c>
      <c r="F138" s="120">
        <v>695031</v>
      </c>
      <c r="G138" s="124"/>
      <c r="H138" s="128" t="s">
        <v>8524</v>
      </c>
      <c r="I138" s="124"/>
      <c r="J138" s="124"/>
      <c r="K138" s="124"/>
      <c r="L138" s="124"/>
      <c r="M138" s="197">
        <v>0</v>
      </c>
      <c r="N138" s="197">
        <v>762479.11</v>
      </c>
      <c r="O138" s="197">
        <v>0</v>
      </c>
      <c r="P138" s="197">
        <v>5230606.6900000004</v>
      </c>
      <c r="Q138" s="124" t="s">
        <v>1315</v>
      </c>
    </row>
    <row r="139" spans="1:17" ht="25.5">
      <c r="A139" s="124" t="s">
        <v>620</v>
      </c>
      <c r="B139" s="124"/>
      <c r="C139" s="125" t="s">
        <v>714</v>
      </c>
      <c r="D139" s="190">
        <v>43182</v>
      </c>
      <c r="E139" s="120" t="s">
        <v>13</v>
      </c>
      <c r="F139" s="120">
        <v>46671</v>
      </c>
      <c r="G139" s="124"/>
      <c r="H139" s="128" t="s">
        <v>8525</v>
      </c>
      <c r="I139" s="124"/>
      <c r="J139" s="124"/>
      <c r="K139" s="124"/>
      <c r="L139" s="124"/>
      <c r="M139" s="197">
        <v>80356.5</v>
      </c>
      <c r="N139" s="197">
        <v>0</v>
      </c>
      <c r="O139" s="197">
        <v>551245.59</v>
      </c>
      <c r="P139" s="197">
        <v>0</v>
      </c>
      <c r="Q139" s="124" t="s">
        <v>1315</v>
      </c>
    </row>
    <row r="140" spans="1:17" ht="25.5">
      <c r="A140" s="124" t="s">
        <v>620</v>
      </c>
      <c r="B140" s="124"/>
      <c r="C140" s="125" t="s">
        <v>714</v>
      </c>
      <c r="D140" s="190">
        <v>43182</v>
      </c>
      <c r="E140" s="120" t="s">
        <v>13</v>
      </c>
      <c r="F140" s="120">
        <v>46674</v>
      </c>
      <c r="G140" s="124"/>
      <c r="H140" s="128" t="s">
        <v>8525</v>
      </c>
      <c r="I140" s="124"/>
      <c r="J140" s="124"/>
      <c r="K140" s="124"/>
      <c r="L140" s="124"/>
      <c r="M140" s="197">
        <v>2410.69</v>
      </c>
      <c r="N140" s="197">
        <v>0</v>
      </c>
      <c r="O140" s="197">
        <v>16537.330000000002</v>
      </c>
      <c r="P140" s="197">
        <v>0</v>
      </c>
      <c r="Q140" s="124" t="s">
        <v>1315</v>
      </c>
    </row>
    <row r="141" spans="1:17" ht="51">
      <c r="A141" s="124">
        <v>86</v>
      </c>
      <c r="B141" s="124"/>
      <c r="C141" s="125" t="s">
        <v>710</v>
      </c>
      <c r="D141" s="190">
        <v>43185</v>
      </c>
      <c r="E141" s="120" t="s">
        <v>6</v>
      </c>
      <c r="F141" s="120">
        <v>916700</v>
      </c>
      <c r="G141" s="124"/>
      <c r="H141" s="128" t="s">
        <v>8526</v>
      </c>
      <c r="I141" s="124"/>
      <c r="J141" s="124"/>
      <c r="K141" s="124"/>
      <c r="L141" s="124"/>
      <c r="M141" s="197">
        <v>0</v>
      </c>
      <c r="N141" s="197">
        <v>568094.01</v>
      </c>
      <c r="O141" s="197">
        <v>0</v>
      </c>
      <c r="P141" s="197">
        <v>3897124.91</v>
      </c>
      <c r="Q141" s="124" t="s">
        <v>1315</v>
      </c>
    </row>
    <row r="142" spans="1:17" ht="63.75">
      <c r="A142" s="124">
        <v>585</v>
      </c>
      <c r="B142" s="124"/>
      <c r="C142" s="125" t="s">
        <v>221</v>
      </c>
      <c r="D142" s="190">
        <v>43185</v>
      </c>
      <c r="E142" s="120" t="s">
        <v>6</v>
      </c>
      <c r="F142" s="120">
        <v>955957</v>
      </c>
      <c r="G142" s="124"/>
      <c r="H142" s="128" t="s">
        <v>8527</v>
      </c>
      <c r="I142" s="124"/>
      <c r="J142" s="124"/>
      <c r="K142" s="124"/>
      <c r="L142" s="124"/>
      <c r="M142" s="197">
        <v>0</v>
      </c>
      <c r="N142" s="197">
        <v>31000.18</v>
      </c>
      <c r="O142" s="197">
        <v>0</v>
      </c>
      <c r="P142" s="197">
        <v>212661.23</v>
      </c>
      <c r="Q142" s="124" t="s">
        <v>1315</v>
      </c>
    </row>
    <row r="143" spans="1:17" ht="51">
      <c r="A143" s="124">
        <v>86</v>
      </c>
      <c r="B143" s="124"/>
      <c r="C143" s="125" t="s">
        <v>710</v>
      </c>
      <c r="D143" s="190">
        <v>43185</v>
      </c>
      <c r="E143" s="120" t="s">
        <v>11</v>
      </c>
      <c r="F143" s="120">
        <v>916700</v>
      </c>
      <c r="G143" s="124"/>
      <c r="H143" s="128" t="s">
        <v>8528</v>
      </c>
      <c r="I143" s="124"/>
      <c r="J143" s="124"/>
      <c r="K143" s="124"/>
      <c r="L143" s="124"/>
      <c r="M143" s="197">
        <v>7.29</v>
      </c>
      <c r="N143" s="197">
        <v>0</v>
      </c>
      <c r="O143" s="197">
        <v>50.01</v>
      </c>
      <c r="P143" s="197">
        <v>0</v>
      </c>
      <c r="Q143" s="124" t="s">
        <v>1315</v>
      </c>
    </row>
    <row r="144" spans="1:17" ht="63.75">
      <c r="A144" s="124">
        <v>86</v>
      </c>
      <c r="B144" s="124"/>
      <c r="C144" s="125" t="s">
        <v>710</v>
      </c>
      <c r="D144" s="190">
        <v>43186</v>
      </c>
      <c r="E144" s="120" t="s">
        <v>6</v>
      </c>
      <c r="F144" s="120">
        <v>696820</v>
      </c>
      <c r="G144" s="124"/>
      <c r="H144" s="128" t="s">
        <v>8529</v>
      </c>
      <c r="I144" s="124"/>
      <c r="J144" s="124"/>
      <c r="K144" s="124"/>
      <c r="L144" s="124"/>
      <c r="M144" s="197">
        <v>0</v>
      </c>
      <c r="N144" s="197">
        <v>225000</v>
      </c>
      <c r="O144" s="197">
        <v>0</v>
      </c>
      <c r="P144" s="197">
        <v>1543500</v>
      </c>
      <c r="Q144" s="124" t="s">
        <v>1315</v>
      </c>
    </row>
    <row r="145" spans="1:17" ht="63.75">
      <c r="A145" s="124">
        <v>86</v>
      </c>
      <c r="B145" s="124"/>
      <c r="C145" s="125" t="s">
        <v>710</v>
      </c>
      <c r="D145" s="190">
        <v>43186</v>
      </c>
      <c r="E145" s="120" t="s">
        <v>6</v>
      </c>
      <c r="F145" s="120">
        <v>696819</v>
      </c>
      <c r="G145" s="124"/>
      <c r="H145" s="128" t="s">
        <v>8530</v>
      </c>
      <c r="I145" s="124"/>
      <c r="J145" s="124"/>
      <c r="K145" s="124"/>
      <c r="L145" s="124"/>
      <c r="M145" s="197">
        <v>0</v>
      </c>
      <c r="N145" s="197">
        <v>1275000</v>
      </c>
      <c r="O145" s="197">
        <v>0</v>
      </c>
      <c r="P145" s="197">
        <v>8746500</v>
      </c>
      <c r="Q145" s="124" t="s">
        <v>1315</v>
      </c>
    </row>
    <row r="146" spans="1:17" ht="51">
      <c r="A146" s="124" t="s">
        <v>619</v>
      </c>
      <c r="B146" s="124"/>
      <c r="C146" s="125" t="s">
        <v>713</v>
      </c>
      <c r="D146" s="190">
        <v>43186</v>
      </c>
      <c r="E146" s="120" t="s">
        <v>23</v>
      </c>
      <c r="F146" s="120">
        <v>17755</v>
      </c>
      <c r="G146" s="124"/>
      <c r="H146" s="128" t="s">
        <v>8531</v>
      </c>
      <c r="I146" s="124"/>
      <c r="J146" s="124"/>
      <c r="K146" s="124"/>
      <c r="L146" s="124"/>
      <c r="M146" s="197">
        <v>0</v>
      </c>
      <c r="N146" s="197">
        <v>0</v>
      </c>
      <c r="O146" s="197">
        <v>0.01</v>
      </c>
      <c r="P146" s="197">
        <v>0</v>
      </c>
      <c r="Q146" s="124" t="s">
        <v>1315</v>
      </c>
    </row>
    <row r="147" spans="1:17" ht="76.5">
      <c r="A147" s="124">
        <v>86</v>
      </c>
      <c r="B147" s="124"/>
      <c r="C147" s="125" t="s">
        <v>710</v>
      </c>
      <c r="D147" s="190">
        <v>43186</v>
      </c>
      <c r="E147" s="120" t="s">
        <v>11</v>
      </c>
      <c r="F147" s="120">
        <v>696820</v>
      </c>
      <c r="G147" s="124"/>
      <c r="H147" s="128" t="s">
        <v>8532</v>
      </c>
      <c r="I147" s="124"/>
      <c r="J147" s="124"/>
      <c r="K147" s="124"/>
      <c r="L147" s="124"/>
      <c r="M147" s="197">
        <v>7.29</v>
      </c>
      <c r="N147" s="197">
        <v>0</v>
      </c>
      <c r="O147" s="197">
        <v>50.01</v>
      </c>
      <c r="P147" s="197">
        <v>0</v>
      </c>
      <c r="Q147" s="124" t="s">
        <v>1315</v>
      </c>
    </row>
    <row r="148" spans="1:17" ht="76.5">
      <c r="A148" s="124">
        <v>86</v>
      </c>
      <c r="B148" s="124"/>
      <c r="C148" s="125" t="s">
        <v>710</v>
      </c>
      <c r="D148" s="190">
        <v>43186</v>
      </c>
      <c r="E148" s="120" t="s">
        <v>11</v>
      </c>
      <c r="F148" s="120">
        <v>696819</v>
      </c>
      <c r="G148" s="124"/>
      <c r="H148" s="128" t="s">
        <v>8533</v>
      </c>
      <c r="I148" s="124"/>
      <c r="J148" s="124"/>
      <c r="K148" s="124"/>
      <c r="L148" s="124"/>
      <c r="M148" s="197">
        <v>7.29</v>
      </c>
      <c r="N148" s="197">
        <v>0</v>
      </c>
      <c r="O148" s="197">
        <v>50.01</v>
      </c>
      <c r="P148" s="197">
        <v>0</v>
      </c>
      <c r="Q148" s="124" t="s">
        <v>1315</v>
      </c>
    </row>
    <row r="149" spans="1:17" ht="51">
      <c r="A149" s="124">
        <v>513</v>
      </c>
      <c r="B149" s="124"/>
      <c r="C149" s="125" t="s">
        <v>201</v>
      </c>
      <c r="D149" s="190">
        <v>43188</v>
      </c>
      <c r="E149" s="120" t="s">
        <v>6</v>
      </c>
      <c r="F149" s="120">
        <v>74829</v>
      </c>
      <c r="G149" s="124"/>
      <c r="H149" s="128" t="s">
        <v>3909</v>
      </c>
      <c r="I149" s="124"/>
      <c r="J149" s="124"/>
      <c r="K149" s="124"/>
      <c r="L149" s="124"/>
      <c r="M149" s="197">
        <v>0</v>
      </c>
      <c r="N149" s="197">
        <v>625000</v>
      </c>
      <c r="O149" s="197">
        <v>0</v>
      </c>
      <c r="P149" s="197">
        <v>4287500</v>
      </c>
      <c r="Q149" s="124" t="s">
        <v>1315</v>
      </c>
    </row>
    <row r="150" spans="1:17" ht="51">
      <c r="A150" s="124" t="s">
        <v>619</v>
      </c>
      <c r="B150" s="124"/>
      <c r="C150" s="125" t="s">
        <v>713</v>
      </c>
      <c r="D150" s="190">
        <v>43188</v>
      </c>
      <c r="E150" s="120" t="s">
        <v>23</v>
      </c>
      <c r="F150" s="120">
        <v>17765</v>
      </c>
      <c r="G150" s="124"/>
      <c r="H150" s="128" t="s">
        <v>8534</v>
      </c>
      <c r="I150" s="124"/>
      <c r="J150" s="124"/>
      <c r="K150" s="124"/>
      <c r="L150" s="124"/>
      <c r="M150" s="197">
        <v>0</v>
      </c>
      <c r="N150" s="197">
        <v>0</v>
      </c>
      <c r="O150" s="197">
        <v>0</v>
      </c>
      <c r="P150" s="197">
        <v>0.01</v>
      </c>
      <c r="Q150" s="124" t="s">
        <v>1315</v>
      </c>
    </row>
    <row r="151" spans="1:17" ht="89.25">
      <c r="A151" s="124" t="s">
        <v>620</v>
      </c>
      <c r="B151" s="124"/>
      <c r="C151" s="125" t="s">
        <v>714</v>
      </c>
      <c r="D151" s="190">
        <v>43188</v>
      </c>
      <c r="E151" s="120" t="s">
        <v>13</v>
      </c>
      <c r="F151" s="120">
        <v>917415</v>
      </c>
      <c r="G151" s="124"/>
      <c r="H151" s="128" t="s">
        <v>8535</v>
      </c>
      <c r="I151" s="124"/>
      <c r="J151" s="124"/>
      <c r="K151" s="124"/>
      <c r="L151" s="124"/>
      <c r="M151" s="197">
        <v>98.13</v>
      </c>
      <c r="N151" s="197">
        <v>0</v>
      </c>
      <c r="O151" s="197">
        <v>673.17</v>
      </c>
      <c r="P151" s="197">
        <v>0</v>
      </c>
      <c r="Q151" s="124" t="s">
        <v>1315</v>
      </c>
    </row>
    <row r="152" spans="1:17" ht="51">
      <c r="A152" s="124" t="s">
        <v>619</v>
      </c>
      <c r="B152" s="124"/>
      <c r="C152" s="125" t="s">
        <v>713</v>
      </c>
      <c r="D152" s="190">
        <v>43192</v>
      </c>
      <c r="E152" s="120" t="s">
        <v>23</v>
      </c>
      <c r="F152" s="120">
        <v>17770</v>
      </c>
      <c r="G152" s="124"/>
      <c r="H152" s="128" t="s">
        <v>12193</v>
      </c>
      <c r="I152" s="124"/>
      <c r="J152" s="124"/>
      <c r="K152" s="124"/>
      <c r="L152" s="124"/>
      <c r="M152" s="197">
        <v>0</v>
      </c>
      <c r="N152" s="197">
        <v>0</v>
      </c>
      <c r="O152" s="197">
        <v>0.01</v>
      </c>
      <c r="P152" s="197">
        <v>0</v>
      </c>
      <c r="Q152" s="124" t="s">
        <v>1315</v>
      </c>
    </row>
    <row r="153" spans="1:17" ht="89.25">
      <c r="A153" s="124">
        <v>20</v>
      </c>
      <c r="B153" s="124"/>
      <c r="C153" s="125" t="s">
        <v>693</v>
      </c>
      <c r="D153" s="190">
        <v>43193</v>
      </c>
      <c r="E153" s="120" t="s">
        <v>6</v>
      </c>
      <c r="F153" s="120">
        <v>917637</v>
      </c>
      <c r="G153" s="124"/>
      <c r="H153" s="128" t="s">
        <v>12194</v>
      </c>
      <c r="I153" s="124"/>
      <c r="J153" s="124"/>
      <c r="K153" s="124"/>
      <c r="L153" s="124"/>
      <c r="M153" s="197">
        <v>0</v>
      </c>
      <c r="N153" s="197">
        <v>127185.13</v>
      </c>
      <c r="O153" s="197">
        <v>0</v>
      </c>
      <c r="P153" s="197">
        <v>872489.99</v>
      </c>
      <c r="Q153" s="124" t="s">
        <v>1315</v>
      </c>
    </row>
    <row r="154" spans="1:17" ht="51">
      <c r="A154" s="124" t="s">
        <v>619</v>
      </c>
      <c r="B154" s="124"/>
      <c r="C154" s="125" t="s">
        <v>713</v>
      </c>
      <c r="D154" s="190">
        <v>43194</v>
      </c>
      <c r="E154" s="120" t="s">
        <v>23</v>
      </c>
      <c r="F154" s="120">
        <v>17778</v>
      </c>
      <c r="G154" s="124"/>
      <c r="H154" s="128" t="s">
        <v>12195</v>
      </c>
      <c r="I154" s="124"/>
      <c r="J154" s="124"/>
      <c r="K154" s="124"/>
      <c r="L154" s="124"/>
      <c r="M154" s="197">
        <v>0</v>
      </c>
      <c r="N154" s="197">
        <v>0</v>
      </c>
      <c r="O154" s="197">
        <v>0</v>
      </c>
      <c r="P154" s="197">
        <v>0.02</v>
      </c>
      <c r="Q154" s="124" t="s">
        <v>1315</v>
      </c>
    </row>
    <row r="155" spans="1:17" ht="51">
      <c r="A155" s="124" t="s">
        <v>620</v>
      </c>
      <c r="B155" s="124"/>
      <c r="C155" s="125" t="s">
        <v>714</v>
      </c>
      <c r="D155" s="190">
        <v>43195</v>
      </c>
      <c r="E155" s="120" t="s">
        <v>20</v>
      </c>
      <c r="F155" s="120">
        <v>10667</v>
      </c>
      <c r="G155" s="124"/>
      <c r="H155" s="128" t="s">
        <v>12196</v>
      </c>
      <c r="I155" s="124"/>
      <c r="J155" s="124"/>
      <c r="K155" s="124"/>
      <c r="L155" s="124"/>
      <c r="M155" s="197">
        <v>10495.78</v>
      </c>
      <c r="N155" s="197">
        <v>0</v>
      </c>
      <c r="O155" s="197">
        <v>72001.05</v>
      </c>
      <c r="P155" s="197">
        <v>0</v>
      </c>
      <c r="Q155" s="124" t="s">
        <v>1315</v>
      </c>
    </row>
    <row r="156" spans="1:17" ht="51">
      <c r="A156" s="124" t="s">
        <v>620</v>
      </c>
      <c r="B156" s="124"/>
      <c r="C156" s="125" t="s">
        <v>714</v>
      </c>
      <c r="D156" s="190">
        <v>43195</v>
      </c>
      <c r="E156" s="120" t="s">
        <v>20</v>
      </c>
      <c r="F156" s="120">
        <v>10655</v>
      </c>
      <c r="G156" s="124"/>
      <c r="H156" s="128" t="s">
        <v>12197</v>
      </c>
      <c r="I156" s="124"/>
      <c r="J156" s="124"/>
      <c r="K156" s="124"/>
      <c r="L156" s="124"/>
      <c r="M156" s="197">
        <v>1869.87</v>
      </c>
      <c r="N156" s="197">
        <v>0</v>
      </c>
      <c r="O156" s="197">
        <v>12827.31</v>
      </c>
      <c r="P156" s="197">
        <v>0</v>
      </c>
      <c r="Q156" s="124" t="s">
        <v>1315</v>
      </c>
    </row>
    <row r="157" spans="1:17" ht="51">
      <c r="A157" s="124">
        <v>513</v>
      </c>
      <c r="B157" s="124"/>
      <c r="C157" s="125" t="s">
        <v>201</v>
      </c>
      <c r="D157" s="190">
        <v>43196</v>
      </c>
      <c r="E157" s="120" t="s">
        <v>6</v>
      </c>
      <c r="F157" s="120">
        <v>74920</v>
      </c>
      <c r="G157" s="124"/>
      <c r="H157" s="128" t="s">
        <v>3909</v>
      </c>
      <c r="I157" s="124"/>
      <c r="J157" s="124"/>
      <c r="K157" s="124"/>
      <c r="L157" s="124"/>
      <c r="M157" s="197">
        <v>0</v>
      </c>
      <c r="N157" s="197">
        <v>142415</v>
      </c>
      <c r="O157" s="197">
        <v>0</v>
      </c>
      <c r="P157" s="197">
        <v>976966.9</v>
      </c>
      <c r="Q157" s="124" t="s">
        <v>1315</v>
      </c>
    </row>
    <row r="158" spans="1:17" ht="51">
      <c r="A158" s="124" t="s">
        <v>619</v>
      </c>
      <c r="B158" s="124"/>
      <c r="C158" s="125" t="s">
        <v>713</v>
      </c>
      <c r="D158" s="190">
        <v>43199</v>
      </c>
      <c r="E158" s="120" t="s">
        <v>23</v>
      </c>
      <c r="F158" s="120">
        <v>17791</v>
      </c>
      <c r="G158" s="124"/>
      <c r="H158" s="128" t="s">
        <v>12198</v>
      </c>
      <c r="I158" s="124"/>
      <c r="J158" s="124"/>
      <c r="K158" s="124"/>
      <c r="L158" s="124"/>
      <c r="M158" s="197">
        <v>0</v>
      </c>
      <c r="N158" s="197">
        <v>0</v>
      </c>
      <c r="O158" s="197">
        <v>0</v>
      </c>
      <c r="P158" s="197">
        <v>0.01</v>
      </c>
      <c r="Q158" s="124" t="s">
        <v>1315</v>
      </c>
    </row>
    <row r="159" spans="1:17" ht="63.75">
      <c r="A159" s="124">
        <v>514</v>
      </c>
      <c r="B159" s="124"/>
      <c r="C159" s="125" t="s">
        <v>841</v>
      </c>
      <c r="D159" s="190">
        <v>43200</v>
      </c>
      <c r="E159" s="120" t="s">
        <v>6</v>
      </c>
      <c r="F159" s="120">
        <v>918505</v>
      </c>
      <c r="G159" s="124"/>
      <c r="H159" s="128" t="s">
        <v>12199</v>
      </c>
      <c r="I159" s="124"/>
      <c r="J159" s="124"/>
      <c r="K159" s="124"/>
      <c r="L159" s="124"/>
      <c r="M159" s="197">
        <v>0</v>
      </c>
      <c r="N159" s="197">
        <v>17866832.359999999</v>
      </c>
      <c r="O159" s="197">
        <v>0</v>
      </c>
      <c r="P159" s="197">
        <v>122566469.98999999</v>
      </c>
      <c r="Q159" s="124" t="s">
        <v>1315</v>
      </c>
    </row>
    <row r="160" spans="1:17" ht="38.25">
      <c r="A160" s="124">
        <v>573</v>
      </c>
      <c r="B160" s="124"/>
      <c r="C160" s="125" t="s">
        <v>849</v>
      </c>
      <c r="D160" s="190">
        <v>43200</v>
      </c>
      <c r="E160" s="120" t="s">
        <v>6</v>
      </c>
      <c r="F160" s="120">
        <v>74958</v>
      </c>
      <c r="G160" s="124"/>
      <c r="H160" s="128" t="s">
        <v>8489</v>
      </c>
      <c r="I160" s="124"/>
      <c r="J160" s="124"/>
      <c r="K160" s="124"/>
      <c r="L160" s="124"/>
      <c r="M160" s="197">
        <v>0</v>
      </c>
      <c r="N160" s="197">
        <v>36970</v>
      </c>
      <c r="O160" s="197">
        <v>0</v>
      </c>
      <c r="P160" s="197">
        <v>253614.2</v>
      </c>
      <c r="Q160" s="124" t="s">
        <v>1315</v>
      </c>
    </row>
    <row r="161" spans="1:17" ht="63.75">
      <c r="A161" s="124">
        <v>291</v>
      </c>
      <c r="B161" s="124"/>
      <c r="C161" s="125" t="s">
        <v>794</v>
      </c>
      <c r="D161" s="190">
        <v>43200</v>
      </c>
      <c r="E161" s="120" t="s">
        <v>6</v>
      </c>
      <c r="F161" s="120">
        <v>708225</v>
      </c>
      <c r="G161" s="124"/>
      <c r="H161" s="128" t="s">
        <v>12200</v>
      </c>
      <c r="I161" s="124"/>
      <c r="J161" s="124"/>
      <c r="K161" s="124"/>
      <c r="L161" s="124"/>
      <c r="M161" s="197">
        <v>0</v>
      </c>
      <c r="N161" s="197">
        <v>6992142.3700000001</v>
      </c>
      <c r="O161" s="197">
        <v>0</v>
      </c>
      <c r="P161" s="197">
        <v>47966096.659999996</v>
      </c>
      <c r="Q161" s="124" t="s">
        <v>1315</v>
      </c>
    </row>
    <row r="162" spans="1:17" ht="76.5">
      <c r="A162" s="124">
        <v>291</v>
      </c>
      <c r="B162" s="124"/>
      <c r="C162" s="125" t="s">
        <v>794</v>
      </c>
      <c r="D162" s="190">
        <v>43200</v>
      </c>
      <c r="E162" s="120" t="s">
        <v>6</v>
      </c>
      <c r="F162" s="120">
        <v>708217</v>
      </c>
      <c r="G162" s="124"/>
      <c r="H162" s="128" t="s">
        <v>12201</v>
      </c>
      <c r="I162" s="124"/>
      <c r="J162" s="124"/>
      <c r="K162" s="124"/>
      <c r="L162" s="124"/>
      <c r="M162" s="197">
        <v>0</v>
      </c>
      <c r="N162" s="197">
        <v>3000000</v>
      </c>
      <c r="O162" s="197">
        <v>0</v>
      </c>
      <c r="P162" s="197">
        <v>20580000</v>
      </c>
      <c r="Q162" s="124" t="s">
        <v>1315</v>
      </c>
    </row>
    <row r="163" spans="1:17" ht="63.75">
      <c r="A163" s="124">
        <v>514</v>
      </c>
      <c r="B163" s="124"/>
      <c r="C163" s="125" t="s">
        <v>841</v>
      </c>
      <c r="D163" s="190">
        <v>43200</v>
      </c>
      <c r="E163" s="120" t="s">
        <v>11</v>
      </c>
      <c r="F163" s="120">
        <v>918505</v>
      </c>
      <c r="G163" s="124"/>
      <c r="H163" s="128" t="s">
        <v>12202</v>
      </c>
      <c r="I163" s="124"/>
      <c r="J163" s="124"/>
      <c r="K163" s="124"/>
      <c r="L163" s="124"/>
      <c r="M163" s="197">
        <v>7.29</v>
      </c>
      <c r="N163" s="197">
        <v>0</v>
      </c>
      <c r="O163" s="197">
        <v>50.01</v>
      </c>
      <c r="P163" s="197">
        <v>0</v>
      </c>
      <c r="Q163" s="124" t="s">
        <v>1315</v>
      </c>
    </row>
    <row r="164" spans="1:17" ht="25.5">
      <c r="A164" s="124" t="s">
        <v>620</v>
      </c>
      <c r="B164" s="124"/>
      <c r="C164" s="125" t="s">
        <v>714</v>
      </c>
      <c r="D164" s="190">
        <v>43200</v>
      </c>
      <c r="E164" s="120" t="s">
        <v>13</v>
      </c>
      <c r="F164" s="120">
        <v>46727</v>
      </c>
      <c r="G164" s="124"/>
      <c r="H164" s="128" t="s">
        <v>8525</v>
      </c>
      <c r="I164" s="124"/>
      <c r="J164" s="124"/>
      <c r="K164" s="124"/>
      <c r="L164" s="124"/>
      <c r="M164" s="197">
        <v>32142.6</v>
      </c>
      <c r="N164" s="197">
        <v>0</v>
      </c>
      <c r="O164" s="197">
        <v>220498.24</v>
      </c>
      <c r="P164" s="197">
        <v>0</v>
      </c>
      <c r="Q164" s="124" t="s">
        <v>1315</v>
      </c>
    </row>
    <row r="165" spans="1:17" ht="25.5">
      <c r="A165" s="124" t="s">
        <v>620</v>
      </c>
      <c r="B165" s="124"/>
      <c r="C165" s="125" t="s">
        <v>714</v>
      </c>
      <c r="D165" s="190">
        <v>43200</v>
      </c>
      <c r="E165" s="120" t="s">
        <v>13</v>
      </c>
      <c r="F165" s="120">
        <v>46724</v>
      </c>
      <c r="G165" s="124"/>
      <c r="H165" s="128" t="s">
        <v>8525</v>
      </c>
      <c r="I165" s="124"/>
      <c r="J165" s="124"/>
      <c r="K165" s="124"/>
      <c r="L165" s="124"/>
      <c r="M165" s="197">
        <v>964.28</v>
      </c>
      <c r="N165" s="197">
        <v>0</v>
      </c>
      <c r="O165" s="197">
        <v>6614.96</v>
      </c>
      <c r="P165" s="197">
        <v>0</v>
      </c>
      <c r="Q165" s="124" t="s">
        <v>1315</v>
      </c>
    </row>
    <row r="166" spans="1:17" ht="25.5">
      <c r="A166" s="124" t="s">
        <v>620</v>
      </c>
      <c r="B166" s="124"/>
      <c r="C166" s="125" t="s">
        <v>714</v>
      </c>
      <c r="D166" s="190">
        <v>43200</v>
      </c>
      <c r="E166" s="120" t="s">
        <v>13</v>
      </c>
      <c r="F166" s="120">
        <v>46721</v>
      </c>
      <c r="G166" s="124"/>
      <c r="H166" s="128" t="s">
        <v>8525</v>
      </c>
      <c r="I166" s="124"/>
      <c r="J166" s="124"/>
      <c r="K166" s="124"/>
      <c r="L166" s="124"/>
      <c r="M166" s="197">
        <v>32142.6</v>
      </c>
      <c r="N166" s="197">
        <v>0</v>
      </c>
      <c r="O166" s="197">
        <v>220498.24</v>
      </c>
      <c r="P166" s="197">
        <v>0</v>
      </c>
      <c r="Q166" s="124" t="s">
        <v>1315</v>
      </c>
    </row>
    <row r="167" spans="1:17" s="135" customFormat="1" ht="51">
      <c r="A167" s="124" t="s">
        <v>619</v>
      </c>
      <c r="B167" s="124"/>
      <c r="C167" s="125" t="s">
        <v>713</v>
      </c>
      <c r="D167" s="190">
        <v>43200</v>
      </c>
      <c r="E167" s="120" t="s">
        <v>23</v>
      </c>
      <c r="F167" s="120">
        <v>17795</v>
      </c>
      <c r="G167" s="124"/>
      <c r="H167" s="128" t="s">
        <v>12203</v>
      </c>
      <c r="I167" s="124"/>
      <c r="J167" s="124"/>
      <c r="K167" s="124"/>
      <c r="L167" s="124"/>
      <c r="M167" s="197">
        <v>0</v>
      </c>
      <c r="N167" s="197">
        <v>0</v>
      </c>
      <c r="O167" s="197">
        <v>0.01</v>
      </c>
      <c r="P167" s="197">
        <v>0</v>
      </c>
      <c r="Q167" s="124" t="s">
        <v>1315</v>
      </c>
    </row>
    <row r="168" spans="1:17" s="135" customFormat="1" ht="25.5">
      <c r="A168" s="124" t="s">
        <v>620</v>
      </c>
      <c r="B168" s="124"/>
      <c r="C168" s="125" t="s">
        <v>714</v>
      </c>
      <c r="D168" s="190">
        <v>43200</v>
      </c>
      <c r="E168" s="120" t="s">
        <v>13</v>
      </c>
      <c r="F168" s="120">
        <v>46730</v>
      </c>
      <c r="G168" s="124"/>
      <c r="H168" s="264" t="s">
        <v>8525</v>
      </c>
      <c r="I168" s="264"/>
      <c r="J168" s="264"/>
      <c r="K168" s="264"/>
      <c r="L168" s="264"/>
      <c r="M168" s="265">
        <v>964.28</v>
      </c>
      <c r="N168" s="265">
        <v>0</v>
      </c>
      <c r="O168" s="265">
        <v>6614.96</v>
      </c>
      <c r="P168" s="265">
        <v>0</v>
      </c>
      <c r="Q168" s="124" t="s">
        <v>1315</v>
      </c>
    </row>
    <row r="169" spans="1:17" s="135" customFormat="1" ht="51">
      <c r="A169" s="124" t="s">
        <v>619</v>
      </c>
      <c r="B169" s="124"/>
      <c r="C169" s="125" t="s">
        <v>713</v>
      </c>
      <c r="D169" s="190">
        <v>43201</v>
      </c>
      <c r="E169" s="120" t="s">
        <v>23</v>
      </c>
      <c r="F169" s="120">
        <v>17799</v>
      </c>
      <c r="G169" s="124"/>
      <c r="H169" s="128" t="s">
        <v>12204</v>
      </c>
      <c r="I169" s="124"/>
      <c r="J169" s="124"/>
      <c r="K169" s="124"/>
      <c r="L169" s="124"/>
      <c r="M169" s="197">
        <v>0</v>
      </c>
      <c r="N169" s="197">
        <v>0</v>
      </c>
      <c r="O169" s="197">
        <v>0</v>
      </c>
      <c r="P169" s="197">
        <v>0.01</v>
      </c>
      <c r="Q169" s="124" t="s">
        <v>1315</v>
      </c>
    </row>
    <row r="170" spans="1:17" s="135" customFormat="1" ht="76.5">
      <c r="A170" s="124">
        <v>514</v>
      </c>
      <c r="B170" s="124"/>
      <c r="C170" s="125" t="s">
        <v>841</v>
      </c>
      <c r="D170" s="190">
        <v>43202</v>
      </c>
      <c r="E170" s="120" t="s">
        <v>6</v>
      </c>
      <c r="F170" s="120">
        <v>918642</v>
      </c>
      <c r="G170" s="124"/>
      <c r="H170" s="128" t="s">
        <v>12205</v>
      </c>
      <c r="I170" s="124"/>
      <c r="J170" s="124"/>
      <c r="K170" s="124"/>
      <c r="L170" s="124"/>
      <c r="M170" s="197">
        <v>0</v>
      </c>
      <c r="N170" s="197">
        <v>2101358.6</v>
      </c>
      <c r="O170" s="197">
        <v>0</v>
      </c>
      <c r="P170" s="197">
        <v>14415320</v>
      </c>
      <c r="Q170" s="124" t="s">
        <v>1315</v>
      </c>
    </row>
    <row r="171" spans="1:17" s="135" customFormat="1" ht="63.75">
      <c r="A171" s="124">
        <v>291</v>
      </c>
      <c r="B171" s="124"/>
      <c r="C171" s="125" t="s">
        <v>794</v>
      </c>
      <c r="D171" s="190">
        <v>43202</v>
      </c>
      <c r="E171" s="120" t="s">
        <v>6</v>
      </c>
      <c r="F171" s="120">
        <v>710779</v>
      </c>
      <c r="G171" s="124"/>
      <c r="H171" s="128" t="s">
        <v>12206</v>
      </c>
      <c r="I171" s="124"/>
      <c r="J171" s="124"/>
      <c r="K171" s="124"/>
      <c r="L171" s="124"/>
      <c r="M171" s="197">
        <v>0</v>
      </c>
      <c r="N171" s="197">
        <v>5000000</v>
      </c>
      <c r="O171" s="197">
        <v>0</v>
      </c>
      <c r="P171" s="197">
        <v>34300000</v>
      </c>
      <c r="Q171" s="124" t="s">
        <v>1315</v>
      </c>
    </row>
    <row r="172" spans="1:17" s="135" customFormat="1" ht="63.75">
      <c r="A172" s="124">
        <v>291</v>
      </c>
      <c r="B172" s="124"/>
      <c r="C172" s="125" t="s">
        <v>794</v>
      </c>
      <c r="D172" s="195">
        <v>43202</v>
      </c>
      <c r="E172" s="124" t="s">
        <v>6</v>
      </c>
      <c r="F172" s="124">
        <v>710688</v>
      </c>
      <c r="G172" s="124"/>
      <c r="H172" s="128" t="s">
        <v>12207</v>
      </c>
      <c r="I172" s="124"/>
      <c r="J172" s="124"/>
      <c r="K172" s="124"/>
      <c r="L172" s="124"/>
      <c r="M172" s="197">
        <v>0</v>
      </c>
      <c r="N172" s="197">
        <v>4360000</v>
      </c>
      <c r="O172" s="197">
        <v>0</v>
      </c>
      <c r="P172" s="197">
        <v>29909600</v>
      </c>
      <c r="Q172" s="124" t="s">
        <v>1315</v>
      </c>
    </row>
    <row r="173" spans="1:17" s="135" customFormat="1" ht="63.75">
      <c r="A173" s="124">
        <v>291</v>
      </c>
      <c r="B173" s="124"/>
      <c r="C173" s="125" t="s">
        <v>794</v>
      </c>
      <c r="D173" s="195">
        <v>43202</v>
      </c>
      <c r="E173" s="124" t="s">
        <v>6</v>
      </c>
      <c r="F173" s="124">
        <v>710687</v>
      </c>
      <c r="G173" s="124"/>
      <c r="H173" s="128" t="s">
        <v>12208</v>
      </c>
      <c r="I173" s="124"/>
      <c r="J173" s="124"/>
      <c r="K173" s="124"/>
      <c r="L173" s="124"/>
      <c r="M173" s="197">
        <v>0</v>
      </c>
      <c r="N173" s="197">
        <v>17440000</v>
      </c>
      <c r="O173" s="197">
        <v>0</v>
      </c>
      <c r="P173" s="197">
        <v>119638400</v>
      </c>
      <c r="Q173" s="124" t="s">
        <v>1315</v>
      </c>
    </row>
    <row r="174" spans="1:17" s="135" customFormat="1" ht="51">
      <c r="A174" s="124" t="s">
        <v>619</v>
      </c>
      <c r="B174" s="124"/>
      <c r="C174" s="125" t="s">
        <v>713</v>
      </c>
      <c r="D174" s="195">
        <v>43202</v>
      </c>
      <c r="E174" s="124" t="s">
        <v>23</v>
      </c>
      <c r="F174" s="124">
        <v>17803</v>
      </c>
      <c r="G174" s="124"/>
      <c r="H174" s="128" t="s">
        <v>12209</v>
      </c>
      <c r="I174" s="124"/>
      <c r="J174" s="124"/>
      <c r="K174" s="124"/>
      <c r="L174" s="124"/>
      <c r="M174" s="197">
        <v>0</v>
      </c>
      <c r="N174" s="197">
        <v>0</v>
      </c>
      <c r="O174" s="197">
        <v>0.01</v>
      </c>
      <c r="P174" s="197">
        <v>0</v>
      </c>
      <c r="Q174" s="124" t="s">
        <v>1315</v>
      </c>
    </row>
    <row r="175" spans="1:17" s="135" customFormat="1" ht="51">
      <c r="A175" s="124" t="s">
        <v>620</v>
      </c>
      <c r="B175" s="124"/>
      <c r="C175" s="125" t="s">
        <v>714</v>
      </c>
      <c r="D175" s="195">
        <v>43203</v>
      </c>
      <c r="E175" s="124" t="s">
        <v>6</v>
      </c>
      <c r="F175" s="124">
        <v>963135</v>
      </c>
      <c r="G175" s="124"/>
      <c r="H175" s="128" t="s">
        <v>12210</v>
      </c>
      <c r="I175" s="124"/>
      <c r="J175" s="124"/>
      <c r="K175" s="124"/>
      <c r="L175" s="124"/>
      <c r="M175" s="197">
        <v>0</v>
      </c>
      <c r="N175" s="197">
        <v>12460.52</v>
      </c>
      <c r="O175" s="197">
        <v>0</v>
      </c>
      <c r="P175" s="197">
        <v>85479.17</v>
      </c>
      <c r="Q175" s="124" t="s">
        <v>1315</v>
      </c>
    </row>
    <row r="176" spans="1:17" s="135" customFormat="1" ht="51">
      <c r="A176" s="124" t="s">
        <v>620</v>
      </c>
      <c r="B176" s="124"/>
      <c r="C176" s="125" t="s">
        <v>714</v>
      </c>
      <c r="D176" s="195">
        <v>43203</v>
      </c>
      <c r="E176" s="124" t="s">
        <v>20</v>
      </c>
      <c r="F176" s="124">
        <v>10706</v>
      </c>
      <c r="G176" s="124"/>
      <c r="H176" s="128" t="s">
        <v>12211</v>
      </c>
      <c r="I176" s="124"/>
      <c r="J176" s="124"/>
      <c r="K176" s="124"/>
      <c r="L176" s="124"/>
      <c r="M176" s="197">
        <v>25000</v>
      </c>
      <c r="N176" s="197">
        <v>0</v>
      </c>
      <c r="O176" s="197">
        <v>171500</v>
      </c>
      <c r="P176" s="197">
        <v>0</v>
      </c>
      <c r="Q176" s="124" t="s">
        <v>1315</v>
      </c>
    </row>
    <row r="177" spans="1:17" ht="51">
      <c r="A177" s="124" t="s">
        <v>619</v>
      </c>
      <c r="B177" s="124"/>
      <c r="C177" s="125" t="s">
        <v>713</v>
      </c>
      <c r="D177" s="195">
        <v>43203</v>
      </c>
      <c r="E177" s="124" t="s">
        <v>23</v>
      </c>
      <c r="F177" s="124">
        <v>17807</v>
      </c>
      <c r="G177" s="124"/>
      <c r="H177" s="128" t="s">
        <v>12212</v>
      </c>
      <c r="I177" s="124"/>
      <c r="J177" s="124"/>
      <c r="K177" s="124"/>
      <c r="L177" s="124"/>
      <c r="M177" s="197">
        <v>0</v>
      </c>
      <c r="N177" s="197">
        <v>0</v>
      </c>
      <c r="O177" s="197">
        <v>0.01</v>
      </c>
      <c r="P177" s="197">
        <v>0</v>
      </c>
      <c r="Q177" s="124" t="s">
        <v>1315</v>
      </c>
    </row>
    <row r="178" spans="1:17" ht="51">
      <c r="A178" s="124">
        <v>513</v>
      </c>
      <c r="B178" s="124"/>
      <c r="C178" s="125" t="s">
        <v>201</v>
      </c>
      <c r="D178" s="195">
        <v>43206</v>
      </c>
      <c r="E178" s="124" t="s">
        <v>6</v>
      </c>
      <c r="F178" s="124">
        <v>75035</v>
      </c>
      <c r="G178" s="124"/>
      <c r="H178" s="128" t="s">
        <v>3909</v>
      </c>
      <c r="I178" s="124"/>
      <c r="J178" s="124"/>
      <c r="K178" s="124"/>
      <c r="L178" s="124"/>
      <c r="M178" s="197">
        <v>0</v>
      </c>
      <c r="N178" s="197">
        <v>700920</v>
      </c>
      <c r="O178" s="197">
        <v>0</v>
      </c>
      <c r="P178" s="197">
        <v>4808311.2</v>
      </c>
      <c r="Q178" s="124" t="s">
        <v>1315</v>
      </c>
    </row>
    <row r="179" spans="1:17" ht="51">
      <c r="A179" s="124" t="s">
        <v>620</v>
      </c>
      <c r="B179" s="124"/>
      <c r="C179" s="125" t="s">
        <v>714</v>
      </c>
      <c r="D179" s="195">
        <v>43206</v>
      </c>
      <c r="E179" s="124" t="s">
        <v>20</v>
      </c>
      <c r="F179" s="124">
        <v>10614</v>
      </c>
      <c r="G179" s="124"/>
      <c r="H179" s="128" t="s">
        <v>12213</v>
      </c>
      <c r="I179" s="124"/>
      <c r="J179" s="124"/>
      <c r="K179" s="124"/>
      <c r="L179" s="124"/>
      <c r="M179" s="197">
        <v>50653.1</v>
      </c>
      <c r="N179" s="197">
        <v>0</v>
      </c>
      <c r="O179" s="197">
        <v>347480.27</v>
      </c>
      <c r="P179" s="197">
        <v>0</v>
      </c>
      <c r="Q179" s="124" t="s">
        <v>1315</v>
      </c>
    </row>
    <row r="180" spans="1:17" ht="51">
      <c r="A180" s="124" t="s">
        <v>620</v>
      </c>
      <c r="B180" s="124"/>
      <c r="C180" s="125" t="s">
        <v>714</v>
      </c>
      <c r="D180" s="195">
        <v>43206</v>
      </c>
      <c r="E180" s="124" t="s">
        <v>20</v>
      </c>
      <c r="F180" s="124">
        <v>10611</v>
      </c>
      <c r="G180" s="124"/>
      <c r="H180" s="128" t="s">
        <v>12214</v>
      </c>
      <c r="I180" s="124"/>
      <c r="J180" s="124"/>
      <c r="K180" s="124"/>
      <c r="L180" s="124"/>
      <c r="M180" s="197">
        <v>78316.3</v>
      </c>
      <c r="N180" s="197">
        <v>0</v>
      </c>
      <c r="O180" s="197">
        <v>537249.81999999995</v>
      </c>
      <c r="P180" s="197">
        <v>0</v>
      </c>
      <c r="Q180" s="124" t="s">
        <v>1315</v>
      </c>
    </row>
    <row r="181" spans="1:17" ht="51">
      <c r="A181" s="124" t="s">
        <v>620</v>
      </c>
      <c r="B181" s="124"/>
      <c r="C181" s="125" t="s">
        <v>714</v>
      </c>
      <c r="D181" s="195">
        <v>43206</v>
      </c>
      <c r="E181" s="124" t="s">
        <v>20</v>
      </c>
      <c r="F181" s="124">
        <v>10600</v>
      </c>
      <c r="G181" s="124"/>
      <c r="H181" s="128" t="s">
        <v>12215</v>
      </c>
      <c r="I181" s="124"/>
      <c r="J181" s="124"/>
      <c r="K181" s="124"/>
      <c r="L181" s="124"/>
      <c r="M181" s="197">
        <v>1204.27</v>
      </c>
      <c r="N181" s="197">
        <v>0</v>
      </c>
      <c r="O181" s="197">
        <v>8261.2900000000009</v>
      </c>
      <c r="P181" s="197">
        <v>0</v>
      </c>
      <c r="Q181" s="124" t="s">
        <v>1315</v>
      </c>
    </row>
    <row r="182" spans="1:17" ht="51">
      <c r="A182" s="124" t="s">
        <v>620</v>
      </c>
      <c r="B182" s="124"/>
      <c r="C182" s="125" t="s">
        <v>714</v>
      </c>
      <c r="D182" s="195">
        <v>43206</v>
      </c>
      <c r="E182" s="124" t="s">
        <v>20</v>
      </c>
      <c r="F182" s="124">
        <v>10615</v>
      </c>
      <c r="G182" s="124"/>
      <c r="H182" s="128" t="s">
        <v>12216</v>
      </c>
      <c r="I182" s="124"/>
      <c r="J182" s="124"/>
      <c r="K182" s="124"/>
      <c r="L182" s="124"/>
      <c r="M182" s="197">
        <v>113979.77</v>
      </c>
      <c r="N182" s="197">
        <v>0</v>
      </c>
      <c r="O182" s="197">
        <v>781901.22</v>
      </c>
      <c r="P182" s="197">
        <v>0</v>
      </c>
      <c r="Q182" s="124" t="s">
        <v>1315</v>
      </c>
    </row>
    <row r="183" spans="1:17" ht="51">
      <c r="A183" s="124" t="s">
        <v>620</v>
      </c>
      <c r="B183" s="124"/>
      <c r="C183" s="125" t="s">
        <v>714</v>
      </c>
      <c r="D183" s="195">
        <v>43206</v>
      </c>
      <c r="E183" s="124" t="s">
        <v>20</v>
      </c>
      <c r="F183" s="124">
        <v>10641</v>
      </c>
      <c r="G183" s="124"/>
      <c r="H183" s="128" t="s">
        <v>12217</v>
      </c>
      <c r="I183" s="124"/>
      <c r="J183" s="124"/>
      <c r="K183" s="124"/>
      <c r="L183" s="124"/>
      <c r="M183" s="197">
        <v>520564.67</v>
      </c>
      <c r="N183" s="197">
        <v>0</v>
      </c>
      <c r="O183" s="197">
        <v>3571073.64</v>
      </c>
      <c r="P183" s="197">
        <v>0</v>
      </c>
      <c r="Q183" s="124" t="s">
        <v>1315</v>
      </c>
    </row>
    <row r="184" spans="1:17" ht="76.5">
      <c r="A184" s="124">
        <v>291</v>
      </c>
      <c r="B184" s="124"/>
      <c r="C184" s="125" t="s">
        <v>794</v>
      </c>
      <c r="D184" s="195">
        <v>43207</v>
      </c>
      <c r="E184" s="124" t="s">
        <v>6</v>
      </c>
      <c r="F184" s="124">
        <v>713587</v>
      </c>
      <c r="G184" s="124"/>
      <c r="H184" s="128" t="s">
        <v>12218</v>
      </c>
      <c r="I184" s="124"/>
      <c r="J184" s="124"/>
      <c r="K184" s="124"/>
      <c r="L184" s="124"/>
      <c r="M184" s="197">
        <v>0</v>
      </c>
      <c r="N184" s="197">
        <v>1084740.49</v>
      </c>
      <c r="O184" s="197">
        <v>0</v>
      </c>
      <c r="P184" s="197">
        <v>7441319.7599999998</v>
      </c>
      <c r="Q184" s="124" t="s">
        <v>1315</v>
      </c>
    </row>
    <row r="185" spans="1:17" ht="51">
      <c r="A185" s="124" t="s">
        <v>619</v>
      </c>
      <c r="B185" s="124"/>
      <c r="C185" s="125" t="s">
        <v>713</v>
      </c>
      <c r="D185" s="195">
        <v>43207</v>
      </c>
      <c r="E185" s="124" t="s">
        <v>23</v>
      </c>
      <c r="F185" s="124">
        <v>17816</v>
      </c>
      <c r="G185" s="124"/>
      <c r="H185" s="128" t="s">
        <v>12219</v>
      </c>
      <c r="I185" s="124"/>
      <c r="J185" s="124"/>
      <c r="K185" s="124"/>
      <c r="L185" s="124"/>
      <c r="M185" s="197">
        <v>0</v>
      </c>
      <c r="N185" s="197">
        <v>0</v>
      </c>
      <c r="O185" s="197">
        <v>0.02</v>
      </c>
      <c r="P185" s="197">
        <v>0</v>
      </c>
      <c r="Q185" s="124" t="s">
        <v>1315</v>
      </c>
    </row>
    <row r="186" spans="1:17" ht="63.75">
      <c r="A186" s="124">
        <v>287</v>
      </c>
      <c r="B186" s="124"/>
      <c r="C186" s="125" t="s">
        <v>790</v>
      </c>
      <c r="D186" s="195">
        <v>43208</v>
      </c>
      <c r="E186" s="124" t="s">
        <v>6</v>
      </c>
      <c r="F186" s="124">
        <v>715487</v>
      </c>
      <c r="G186" s="124"/>
      <c r="H186" s="128" t="s">
        <v>12220</v>
      </c>
      <c r="I186" s="124"/>
      <c r="J186" s="124"/>
      <c r="K186" s="124"/>
      <c r="L186" s="124"/>
      <c r="M186" s="197">
        <v>0</v>
      </c>
      <c r="N186" s="197">
        <v>2500000</v>
      </c>
      <c r="O186" s="197">
        <v>0</v>
      </c>
      <c r="P186" s="197">
        <v>17150000</v>
      </c>
      <c r="Q186" s="124" t="s">
        <v>1315</v>
      </c>
    </row>
    <row r="187" spans="1:17" ht="51">
      <c r="A187" s="124">
        <v>86</v>
      </c>
      <c r="B187" s="124"/>
      <c r="C187" s="125" t="s">
        <v>710</v>
      </c>
      <c r="D187" s="195">
        <v>43208</v>
      </c>
      <c r="E187" s="124" t="s">
        <v>6</v>
      </c>
      <c r="F187" s="124">
        <v>919062</v>
      </c>
      <c r="G187" s="124"/>
      <c r="H187" s="128" t="s">
        <v>12221</v>
      </c>
      <c r="I187" s="124"/>
      <c r="J187" s="124"/>
      <c r="K187" s="124"/>
      <c r="L187" s="124"/>
      <c r="M187" s="197">
        <v>0</v>
      </c>
      <c r="N187" s="197">
        <v>201185.8</v>
      </c>
      <c r="O187" s="197">
        <v>0</v>
      </c>
      <c r="P187" s="197">
        <v>1380134.59</v>
      </c>
      <c r="Q187" s="124" t="s">
        <v>1315</v>
      </c>
    </row>
    <row r="188" spans="1:17" ht="63.75">
      <c r="A188" s="124">
        <v>86</v>
      </c>
      <c r="B188" s="124"/>
      <c r="C188" s="125" t="s">
        <v>710</v>
      </c>
      <c r="D188" s="195">
        <v>43208</v>
      </c>
      <c r="E188" s="124" t="s">
        <v>6</v>
      </c>
      <c r="F188" s="124">
        <v>715491</v>
      </c>
      <c r="G188" s="124"/>
      <c r="H188" s="128" t="s">
        <v>12222</v>
      </c>
      <c r="I188" s="124"/>
      <c r="J188" s="124"/>
      <c r="K188" s="124"/>
      <c r="L188" s="124"/>
      <c r="M188" s="197">
        <v>0</v>
      </c>
      <c r="N188" s="197">
        <v>240000</v>
      </c>
      <c r="O188" s="197">
        <v>0</v>
      </c>
      <c r="P188" s="197">
        <v>1646400</v>
      </c>
      <c r="Q188" s="124" t="s">
        <v>1315</v>
      </c>
    </row>
    <row r="189" spans="1:17" ht="51">
      <c r="A189" s="124" t="s">
        <v>619</v>
      </c>
      <c r="B189" s="124"/>
      <c r="C189" s="125" t="s">
        <v>713</v>
      </c>
      <c r="D189" s="195">
        <v>43208</v>
      </c>
      <c r="E189" s="124" t="s">
        <v>23</v>
      </c>
      <c r="F189" s="124">
        <v>17820</v>
      </c>
      <c r="G189" s="124"/>
      <c r="H189" s="128" t="s">
        <v>12223</v>
      </c>
      <c r="I189" s="124"/>
      <c r="J189" s="124"/>
      <c r="K189" s="124"/>
      <c r="L189" s="124"/>
      <c r="M189" s="197">
        <v>0</v>
      </c>
      <c r="N189" s="197">
        <v>0</v>
      </c>
      <c r="O189" s="197">
        <v>0.01</v>
      </c>
      <c r="P189" s="197">
        <v>0</v>
      </c>
      <c r="Q189" s="124" t="s">
        <v>1315</v>
      </c>
    </row>
    <row r="190" spans="1:17" ht="51">
      <c r="A190" s="124" t="s">
        <v>620</v>
      </c>
      <c r="B190" s="124"/>
      <c r="C190" s="125" t="s">
        <v>714</v>
      </c>
      <c r="D190" s="195">
        <v>43208</v>
      </c>
      <c r="E190" s="124" t="s">
        <v>20</v>
      </c>
      <c r="F190" s="124">
        <v>10633</v>
      </c>
      <c r="G190" s="124"/>
      <c r="H190" s="128" t="s">
        <v>12224</v>
      </c>
      <c r="I190" s="124"/>
      <c r="J190" s="124"/>
      <c r="K190" s="124"/>
      <c r="L190" s="124"/>
      <c r="M190" s="197">
        <v>86661.92</v>
      </c>
      <c r="N190" s="197">
        <v>0</v>
      </c>
      <c r="O190" s="197">
        <v>594500.77</v>
      </c>
      <c r="P190" s="197">
        <v>0</v>
      </c>
      <c r="Q190" s="124" t="s">
        <v>1315</v>
      </c>
    </row>
    <row r="191" spans="1:17" ht="76.5">
      <c r="A191" s="124">
        <v>86</v>
      </c>
      <c r="B191" s="124"/>
      <c r="C191" s="125" t="s">
        <v>710</v>
      </c>
      <c r="D191" s="195">
        <v>43208</v>
      </c>
      <c r="E191" s="124" t="s">
        <v>11</v>
      </c>
      <c r="F191" s="124">
        <v>715491</v>
      </c>
      <c r="G191" s="124"/>
      <c r="H191" s="128" t="s">
        <v>12225</v>
      </c>
      <c r="I191" s="124"/>
      <c r="J191" s="124"/>
      <c r="K191" s="124"/>
      <c r="L191" s="124"/>
      <c r="M191" s="197">
        <v>7.29</v>
      </c>
      <c r="N191" s="197">
        <v>0</v>
      </c>
      <c r="O191" s="197">
        <v>50.01</v>
      </c>
      <c r="P191" s="197">
        <v>0</v>
      </c>
      <c r="Q191" s="124" t="s">
        <v>1315</v>
      </c>
    </row>
    <row r="192" spans="1:17" ht="51">
      <c r="A192" s="124">
        <v>86</v>
      </c>
      <c r="B192" s="124"/>
      <c r="C192" s="125" t="s">
        <v>710</v>
      </c>
      <c r="D192" s="195">
        <v>43208</v>
      </c>
      <c r="E192" s="124" t="s">
        <v>11</v>
      </c>
      <c r="F192" s="124">
        <v>919062</v>
      </c>
      <c r="G192" s="124"/>
      <c r="H192" s="128" t="s">
        <v>12226</v>
      </c>
      <c r="I192" s="124"/>
      <c r="J192" s="124"/>
      <c r="K192" s="124"/>
      <c r="L192" s="124"/>
      <c r="M192" s="197">
        <v>7.29</v>
      </c>
      <c r="N192" s="197">
        <v>0</v>
      </c>
      <c r="O192" s="197">
        <v>50.01</v>
      </c>
      <c r="P192" s="197">
        <v>0</v>
      </c>
      <c r="Q192" s="124" t="s">
        <v>1315</v>
      </c>
    </row>
    <row r="193" spans="1:17" ht="51">
      <c r="A193" s="124">
        <v>86</v>
      </c>
      <c r="B193" s="124"/>
      <c r="C193" s="125" t="s">
        <v>710</v>
      </c>
      <c r="D193" s="195">
        <v>43209</v>
      </c>
      <c r="E193" s="124" t="s">
        <v>6</v>
      </c>
      <c r="F193" s="124">
        <v>716705</v>
      </c>
      <c r="G193" s="124"/>
      <c r="H193" s="128" t="s">
        <v>12227</v>
      </c>
      <c r="I193" s="124"/>
      <c r="J193" s="124"/>
      <c r="K193" s="124"/>
      <c r="L193" s="124"/>
      <c r="M193" s="197">
        <v>0</v>
      </c>
      <c r="N193" s="197">
        <v>107549.25</v>
      </c>
      <c r="O193" s="197">
        <v>0</v>
      </c>
      <c r="P193" s="197">
        <v>737787.86</v>
      </c>
      <c r="Q193" s="124" t="s">
        <v>1315</v>
      </c>
    </row>
    <row r="194" spans="1:17" ht="51">
      <c r="A194" s="124" t="s">
        <v>619</v>
      </c>
      <c r="B194" s="124"/>
      <c r="C194" s="125" t="s">
        <v>713</v>
      </c>
      <c r="D194" s="195">
        <v>43209</v>
      </c>
      <c r="E194" s="124" t="s">
        <v>23</v>
      </c>
      <c r="F194" s="124">
        <v>17824</v>
      </c>
      <c r="G194" s="124"/>
      <c r="H194" s="128" t="s">
        <v>12228</v>
      </c>
      <c r="I194" s="124"/>
      <c r="J194" s="124"/>
      <c r="K194" s="124"/>
      <c r="L194" s="124"/>
      <c r="M194" s="197">
        <v>0</v>
      </c>
      <c r="N194" s="197">
        <v>0</v>
      </c>
      <c r="O194" s="197">
        <v>0.02</v>
      </c>
      <c r="P194" s="197">
        <v>0</v>
      </c>
      <c r="Q194" s="124" t="s">
        <v>1315</v>
      </c>
    </row>
    <row r="195" spans="1:17" ht="51">
      <c r="A195" s="124" t="s">
        <v>619</v>
      </c>
      <c r="B195" s="124"/>
      <c r="C195" s="125" t="s">
        <v>713</v>
      </c>
      <c r="D195" s="195">
        <v>43210</v>
      </c>
      <c r="E195" s="124" t="s">
        <v>23</v>
      </c>
      <c r="F195" s="124">
        <v>17828</v>
      </c>
      <c r="G195" s="124"/>
      <c r="H195" s="128" t="s">
        <v>12229</v>
      </c>
      <c r="I195" s="124"/>
      <c r="J195" s="124"/>
      <c r="K195" s="124"/>
      <c r="L195" s="124"/>
      <c r="M195" s="197">
        <v>0</v>
      </c>
      <c r="N195" s="197">
        <v>0</v>
      </c>
      <c r="O195" s="197">
        <v>0</v>
      </c>
      <c r="P195" s="197">
        <v>0.01</v>
      </c>
      <c r="Q195" s="124" t="s">
        <v>1315</v>
      </c>
    </row>
    <row r="196" spans="1:17" ht="51">
      <c r="A196" s="124">
        <v>513</v>
      </c>
      <c r="B196" s="124"/>
      <c r="C196" s="125" t="s">
        <v>201</v>
      </c>
      <c r="D196" s="195">
        <v>43210</v>
      </c>
      <c r="E196" s="124" t="s">
        <v>6</v>
      </c>
      <c r="F196" s="124">
        <v>75113</v>
      </c>
      <c r="G196" s="124"/>
      <c r="H196" s="128" t="s">
        <v>3909</v>
      </c>
      <c r="I196" s="124"/>
      <c r="J196" s="124"/>
      <c r="K196" s="124"/>
      <c r="L196" s="124"/>
      <c r="M196" s="197">
        <v>0</v>
      </c>
      <c r="N196" s="197">
        <v>257500</v>
      </c>
      <c r="O196" s="197">
        <v>0</v>
      </c>
      <c r="P196" s="197">
        <v>1766450</v>
      </c>
      <c r="Q196" s="124" t="s">
        <v>1315</v>
      </c>
    </row>
    <row r="197" spans="1:17" ht="102">
      <c r="A197" s="124">
        <v>291</v>
      </c>
      <c r="B197" s="124"/>
      <c r="C197" s="125" t="s">
        <v>794</v>
      </c>
      <c r="D197" s="195">
        <v>43213</v>
      </c>
      <c r="E197" s="124" t="s">
        <v>6</v>
      </c>
      <c r="F197" s="124">
        <v>718262</v>
      </c>
      <c r="G197" s="124"/>
      <c r="H197" s="128" t="s">
        <v>12230</v>
      </c>
      <c r="I197" s="124"/>
      <c r="J197" s="124"/>
      <c r="K197" s="124"/>
      <c r="L197" s="124"/>
      <c r="M197" s="197">
        <v>0</v>
      </c>
      <c r="N197" s="197">
        <v>30.42</v>
      </c>
      <c r="O197" s="197">
        <v>0</v>
      </c>
      <c r="P197" s="197">
        <v>208.68</v>
      </c>
      <c r="Q197" s="124" t="s">
        <v>1315</v>
      </c>
    </row>
    <row r="198" spans="1:17" ht="63.75">
      <c r="A198" s="124" t="s">
        <v>620</v>
      </c>
      <c r="B198" s="124"/>
      <c r="C198" s="125" t="s">
        <v>714</v>
      </c>
      <c r="D198" s="195">
        <v>43213</v>
      </c>
      <c r="E198" s="124" t="s">
        <v>20</v>
      </c>
      <c r="F198" s="124">
        <v>10637</v>
      </c>
      <c r="G198" s="124"/>
      <c r="H198" s="128" t="s">
        <v>12231</v>
      </c>
      <c r="I198" s="124"/>
      <c r="J198" s="124"/>
      <c r="K198" s="124"/>
      <c r="L198" s="124"/>
      <c r="M198" s="197">
        <v>246387.93</v>
      </c>
      <c r="N198" s="197">
        <v>0</v>
      </c>
      <c r="O198" s="197">
        <v>1690221.2</v>
      </c>
      <c r="P198" s="197">
        <v>0</v>
      </c>
      <c r="Q198" s="124" t="s">
        <v>1315</v>
      </c>
    </row>
    <row r="199" spans="1:17" ht="51">
      <c r="A199" s="124" t="s">
        <v>619</v>
      </c>
      <c r="B199" s="124"/>
      <c r="C199" s="125" t="s">
        <v>713</v>
      </c>
      <c r="D199" s="195">
        <v>43214</v>
      </c>
      <c r="E199" s="124" t="s">
        <v>23</v>
      </c>
      <c r="F199" s="124">
        <v>17837</v>
      </c>
      <c r="G199" s="124"/>
      <c r="H199" s="128" t="s">
        <v>12232</v>
      </c>
      <c r="I199" s="124"/>
      <c r="J199" s="124"/>
      <c r="K199" s="124"/>
      <c r="L199" s="124"/>
      <c r="M199" s="197">
        <v>0</v>
      </c>
      <c r="N199" s="197">
        <v>0</v>
      </c>
      <c r="O199" s="197">
        <v>0</v>
      </c>
      <c r="P199" s="197">
        <v>0.03</v>
      </c>
      <c r="Q199" s="124" t="s">
        <v>1315</v>
      </c>
    </row>
    <row r="200" spans="1:17" ht="51">
      <c r="A200" s="124">
        <v>513</v>
      </c>
      <c r="B200" s="124"/>
      <c r="C200" s="125" t="s">
        <v>201</v>
      </c>
      <c r="D200" s="195">
        <v>43214</v>
      </c>
      <c r="E200" s="124" t="s">
        <v>6</v>
      </c>
      <c r="F200" s="124">
        <v>75154</v>
      </c>
      <c r="G200" s="124"/>
      <c r="H200" s="128" t="s">
        <v>3909</v>
      </c>
      <c r="I200" s="124"/>
      <c r="J200" s="124"/>
      <c r="K200" s="124"/>
      <c r="L200" s="124"/>
      <c r="M200" s="197">
        <v>0</v>
      </c>
      <c r="N200" s="197">
        <v>802005</v>
      </c>
      <c r="O200" s="197">
        <v>0</v>
      </c>
      <c r="P200" s="197">
        <v>5501754.2999999998</v>
      </c>
      <c r="Q200" s="124" t="s">
        <v>1315</v>
      </c>
    </row>
    <row r="201" spans="1:17" ht="76.5">
      <c r="A201" s="124">
        <v>291</v>
      </c>
      <c r="B201" s="124"/>
      <c r="C201" s="125" t="s">
        <v>794</v>
      </c>
      <c r="D201" s="195">
        <v>43214</v>
      </c>
      <c r="E201" s="124" t="s">
        <v>6</v>
      </c>
      <c r="F201" s="124">
        <v>719627</v>
      </c>
      <c r="G201" s="124"/>
      <c r="H201" s="128" t="s">
        <v>12233</v>
      </c>
      <c r="I201" s="124"/>
      <c r="J201" s="124"/>
      <c r="K201" s="124"/>
      <c r="L201" s="124"/>
      <c r="M201" s="197">
        <v>0</v>
      </c>
      <c r="N201" s="197">
        <v>4590416.54</v>
      </c>
      <c r="O201" s="197">
        <v>0</v>
      </c>
      <c r="P201" s="197">
        <v>31490257.460000001</v>
      </c>
      <c r="Q201" s="124" t="s">
        <v>1315</v>
      </c>
    </row>
    <row r="202" spans="1:17" ht="76.5">
      <c r="A202" s="124">
        <v>291</v>
      </c>
      <c r="B202" s="124"/>
      <c r="C202" s="125" t="s">
        <v>794</v>
      </c>
      <c r="D202" s="195">
        <v>43214</v>
      </c>
      <c r="E202" s="124" t="s">
        <v>6</v>
      </c>
      <c r="F202" s="124">
        <v>719625</v>
      </c>
      <c r="G202" s="124"/>
      <c r="H202" s="128" t="s">
        <v>12234</v>
      </c>
      <c r="I202" s="124"/>
      <c r="J202" s="124"/>
      <c r="K202" s="124"/>
      <c r="L202" s="124"/>
      <c r="M202" s="197">
        <v>0</v>
      </c>
      <c r="N202" s="197">
        <v>10000000</v>
      </c>
      <c r="O202" s="197">
        <v>0</v>
      </c>
      <c r="P202" s="197">
        <v>68600000</v>
      </c>
      <c r="Q202" s="124" t="s">
        <v>1315</v>
      </c>
    </row>
    <row r="203" spans="1:17" ht="51">
      <c r="A203" s="124" t="s">
        <v>620</v>
      </c>
      <c r="B203" s="124"/>
      <c r="C203" s="125" t="s">
        <v>714</v>
      </c>
      <c r="D203" s="195">
        <v>43214</v>
      </c>
      <c r="E203" s="124" t="s">
        <v>20</v>
      </c>
      <c r="F203" s="124">
        <v>10605</v>
      </c>
      <c r="G203" s="124"/>
      <c r="H203" s="128" t="s">
        <v>12235</v>
      </c>
      <c r="I203" s="124"/>
      <c r="J203" s="124"/>
      <c r="K203" s="124"/>
      <c r="L203" s="124"/>
      <c r="M203" s="197">
        <v>42373.89</v>
      </c>
      <c r="N203" s="197">
        <v>0</v>
      </c>
      <c r="O203" s="197">
        <v>290684.89</v>
      </c>
      <c r="P203" s="197">
        <v>0</v>
      </c>
      <c r="Q203" s="124" t="s">
        <v>1315</v>
      </c>
    </row>
    <row r="204" spans="1:17" ht="51">
      <c r="A204" s="124">
        <v>291</v>
      </c>
      <c r="B204" s="124"/>
      <c r="C204" s="125" t="s">
        <v>794</v>
      </c>
      <c r="D204" s="195">
        <v>43216</v>
      </c>
      <c r="E204" s="124" t="s">
        <v>3</v>
      </c>
      <c r="F204" s="124">
        <v>1617333</v>
      </c>
      <c r="G204" s="124"/>
      <c r="H204" s="128" t="s">
        <v>12236</v>
      </c>
      <c r="I204" s="124"/>
      <c r="J204" s="124"/>
      <c r="K204" s="124"/>
      <c r="L204" s="124"/>
      <c r="M204" s="197">
        <v>0</v>
      </c>
      <c r="N204" s="197">
        <v>104.96</v>
      </c>
      <c r="O204" s="197">
        <v>0</v>
      </c>
      <c r="P204" s="197">
        <v>720.03</v>
      </c>
      <c r="Q204" s="124" t="s">
        <v>1315</v>
      </c>
    </row>
    <row r="205" spans="1:17" ht="38.25">
      <c r="A205" s="124">
        <v>573</v>
      </c>
      <c r="B205" s="124"/>
      <c r="C205" s="125" t="s">
        <v>849</v>
      </c>
      <c r="D205" s="195">
        <v>43216</v>
      </c>
      <c r="E205" s="124" t="s">
        <v>6</v>
      </c>
      <c r="F205" s="124">
        <v>75194</v>
      </c>
      <c r="G205" s="124"/>
      <c r="H205" s="128" t="s">
        <v>8489</v>
      </c>
      <c r="I205" s="124"/>
      <c r="J205" s="124"/>
      <c r="K205" s="124"/>
      <c r="L205" s="124"/>
      <c r="M205" s="197">
        <v>0</v>
      </c>
      <c r="N205" s="197">
        <v>35766</v>
      </c>
      <c r="O205" s="197">
        <v>0</v>
      </c>
      <c r="P205" s="197">
        <v>245354.76</v>
      </c>
      <c r="Q205" s="124" t="s">
        <v>1315</v>
      </c>
    </row>
    <row r="206" spans="1:17" ht="51">
      <c r="A206" s="124">
        <v>86</v>
      </c>
      <c r="B206" s="124"/>
      <c r="C206" s="125" t="s">
        <v>710</v>
      </c>
      <c r="D206" s="195">
        <v>43216</v>
      </c>
      <c r="E206" s="124" t="s">
        <v>6</v>
      </c>
      <c r="F206" s="124">
        <v>722383</v>
      </c>
      <c r="G206" s="124"/>
      <c r="H206" s="128" t="s">
        <v>12237</v>
      </c>
      <c r="I206" s="124"/>
      <c r="J206" s="124"/>
      <c r="K206" s="124"/>
      <c r="L206" s="124"/>
      <c r="M206" s="197">
        <v>0</v>
      </c>
      <c r="N206" s="197">
        <v>121893.65</v>
      </c>
      <c r="O206" s="197">
        <v>0</v>
      </c>
      <c r="P206" s="197">
        <v>836190.44</v>
      </c>
      <c r="Q206" s="124" t="s">
        <v>1315</v>
      </c>
    </row>
    <row r="207" spans="1:17" ht="63.75">
      <c r="A207" s="124">
        <v>514</v>
      </c>
      <c r="B207" s="124"/>
      <c r="C207" s="125" t="s">
        <v>841</v>
      </c>
      <c r="D207" s="195">
        <v>43216</v>
      </c>
      <c r="E207" s="124" t="s">
        <v>6</v>
      </c>
      <c r="F207" s="124">
        <v>721962</v>
      </c>
      <c r="G207" s="124"/>
      <c r="H207" s="128" t="s">
        <v>12238</v>
      </c>
      <c r="I207" s="124"/>
      <c r="J207" s="124"/>
      <c r="K207" s="124"/>
      <c r="L207" s="124"/>
      <c r="M207" s="197">
        <v>0</v>
      </c>
      <c r="N207" s="197">
        <v>2576441.38</v>
      </c>
      <c r="O207" s="197">
        <v>0</v>
      </c>
      <c r="P207" s="197">
        <v>17674387.870000001</v>
      </c>
      <c r="Q207" s="124" t="s">
        <v>1315</v>
      </c>
    </row>
    <row r="208" spans="1:17" ht="51">
      <c r="A208" s="124" t="s">
        <v>619</v>
      </c>
      <c r="B208" s="124"/>
      <c r="C208" s="125" t="s">
        <v>713</v>
      </c>
      <c r="D208" s="195">
        <v>43216</v>
      </c>
      <c r="E208" s="124" t="s">
        <v>23</v>
      </c>
      <c r="F208" s="124">
        <v>17845</v>
      </c>
      <c r="G208" s="124"/>
      <c r="H208" s="128" t="s">
        <v>12239</v>
      </c>
      <c r="I208" s="124"/>
      <c r="J208" s="124"/>
      <c r="K208" s="124"/>
      <c r="L208" s="124"/>
      <c r="M208" s="197">
        <v>0</v>
      </c>
      <c r="N208" s="197">
        <v>0</v>
      </c>
      <c r="O208" s="197">
        <v>0.01</v>
      </c>
      <c r="P208" s="197">
        <v>0</v>
      </c>
      <c r="Q208" s="124" t="s">
        <v>1315</v>
      </c>
    </row>
    <row r="209" spans="1:17" ht="63.75">
      <c r="A209" s="124">
        <v>86</v>
      </c>
      <c r="B209" s="124"/>
      <c r="C209" s="125" t="s">
        <v>710</v>
      </c>
      <c r="D209" s="195">
        <v>43216</v>
      </c>
      <c r="E209" s="124" t="s">
        <v>11</v>
      </c>
      <c r="F209" s="124">
        <v>722383</v>
      </c>
      <c r="G209" s="124"/>
      <c r="H209" s="128" t="s">
        <v>12240</v>
      </c>
      <c r="I209" s="124"/>
      <c r="J209" s="124"/>
      <c r="K209" s="124"/>
      <c r="L209" s="124"/>
      <c r="M209" s="197">
        <v>7.29</v>
      </c>
      <c r="N209" s="197">
        <v>0</v>
      </c>
      <c r="O209" s="197">
        <v>50.01</v>
      </c>
      <c r="P209" s="197">
        <v>0</v>
      </c>
      <c r="Q209" s="124" t="s">
        <v>1315</v>
      </c>
    </row>
    <row r="210" spans="1:17" ht="76.5">
      <c r="A210" s="124">
        <v>514</v>
      </c>
      <c r="B210" s="124"/>
      <c r="C210" s="125" t="s">
        <v>841</v>
      </c>
      <c r="D210" s="195">
        <v>43216</v>
      </c>
      <c r="E210" s="124" t="s">
        <v>11</v>
      </c>
      <c r="F210" s="124">
        <v>721962</v>
      </c>
      <c r="G210" s="124"/>
      <c r="H210" s="128" t="s">
        <v>12241</v>
      </c>
      <c r="I210" s="124"/>
      <c r="J210" s="124"/>
      <c r="K210" s="124"/>
      <c r="L210" s="124"/>
      <c r="M210" s="197">
        <v>7.29</v>
      </c>
      <c r="N210" s="197">
        <v>0</v>
      </c>
      <c r="O210" s="197">
        <v>50.01</v>
      </c>
      <c r="P210" s="197">
        <v>0</v>
      </c>
      <c r="Q210" s="124" t="s">
        <v>1315</v>
      </c>
    </row>
    <row r="211" spans="1:17" ht="63.75">
      <c r="A211" s="124">
        <v>597</v>
      </c>
      <c r="B211" s="124"/>
      <c r="C211" s="125" t="s">
        <v>5055</v>
      </c>
      <c r="D211" s="195">
        <v>43217</v>
      </c>
      <c r="E211" s="124" t="s">
        <v>6</v>
      </c>
      <c r="F211" s="124">
        <v>920254</v>
      </c>
      <c r="G211" s="124"/>
      <c r="H211" s="128" t="s">
        <v>12242</v>
      </c>
      <c r="I211" s="124"/>
      <c r="J211" s="124"/>
      <c r="K211" s="124"/>
      <c r="L211" s="124"/>
      <c r="M211" s="197">
        <v>0</v>
      </c>
      <c r="N211" s="197">
        <v>215000</v>
      </c>
      <c r="O211" s="197">
        <v>0</v>
      </c>
      <c r="P211" s="197">
        <v>1474900</v>
      </c>
      <c r="Q211" s="124" t="s">
        <v>1315</v>
      </c>
    </row>
    <row r="212" spans="1:17" ht="51">
      <c r="A212" s="124">
        <v>513</v>
      </c>
      <c r="B212" s="124"/>
      <c r="C212" s="125" t="s">
        <v>201</v>
      </c>
      <c r="D212" s="195">
        <v>43217</v>
      </c>
      <c r="E212" s="124" t="s">
        <v>6</v>
      </c>
      <c r="F212" s="124">
        <v>75214</v>
      </c>
      <c r="G212" s="124"/>
      <c r="H212" s="128" t="s">
        <v>3909</v>
      </c>
      <c r="I212" s="124"/>
      <c r="J212" s="124"/>
      <c r="K212" s="124"/>
      <c r="L212" s="124"/>
      <c r="M212" s="197">
        <v>0</v>
      </c>
      <c r="N212" s="197">
        <v>386250</v>
      </c>
      <c r="O212" s="197">
        <v>0</v>
      </c>
      <c r="P212" s="197">
        <v>2649675</v>
      </c>
      <c r="Q212" s="124" t="s">
        <v>1315</v>
      </c>
    </row>
    <row r="213" spans="1:17" ht="51">
      <c r="A213" s="124" t="s">
        <v>619</v>
      </c>
      <c r="B213" s="124"/>
      <c r="C213" s="125" t="s">
        <v>713</v>
      </c>
      <c r="D213" s="195">
        <v>43217</v>
      </c>
      <c r="E213" s="124" t="s">
        <v>11</v>
      </c>
      <c r="F213" s="124">
        <v>920256</v>
      </c>
      <c r="G213" s="124"/>
      <c r="H213" s="128" t="s">
        <v>12243</v>
      </c>
      <c r="I213" s="124"/>
      <c r="J213" s="124"/>
      <c r="K213" s="124"/>
      <c r="L213" s="124"/>
      <c r="M213" s="197">
        <v>7.29</v>
      </c>
      <c r="N213" s="197">
        <v>0</v>
      </c>
      <c r="O213" s="197">
        <v>50.01</v>
      </c>
      <c r="P213" s="197">
        <v>0</v>
      </c>
      <c r="Q213" s="124" t="s">
        <v>1315</v>
      </c>
    </row>
    <row r="214" spans="1:17" ht="51">
      <c r="A214" s="124" t="s">
        <v>619</v>
      </c>
      <c r="B214" s="124"/>
      <c r="C214" s="125" t="s">
        <v>713</v>
      </c>
      <c r="D214" s="195">
        <v>43217</v>
      </c>
      <c r="E214" s="124" t="s">
        <v>23</v>
      </c>
      <c r="F214" s="124">
        <v>17849</v>
      </c>
      <c r="G214" s="124"/>
      <c r="H214" s="128" t="s">
        <v>12244</v>
      </c>
      <c r="I214" s="124"/>
      <c r="J214" s="124"/>
      <c r="K214" s="124"/>
      <c r="L214" s="124"/>
      <c r="M214" s="197">
        <v>0</v>
      </c>
      <c r="N214" s="197">
        <v>0</v>
      </c>
      <c r="O214" s="197">
        <v>0.02</v>
      </c>
      <c r="P214" s="197">
        <v>0</v>
      </c>
      <c r="Q214" s="124" t="s">
        <v>1315</v>
      </c>
    </row>
    <row r="215" spans="1:17" ht="51">
      <c r="A215" s="124">
        <v>514</v>
      </c>
      <c r="B215" s="124"/>
      <c r="C215" s="125" t="s">
        <v>841</v>
      </c>
      <c r="D215" s="195">
        <v>43220</v>
      </c>
      <c r="E215" s="124" t="s">
        <v>3</v>
      </c>
      <c r="F215" s="124">
        <v>1618265</v>
      </c>
      <c r="G215" s="124"/>
      <c r="H215" s="128" t="s">
        <v>12245</v>
      </c>
      <c r="I215" s="124"/>
      <c r="J215" s="124"/>
      <c r="K215" s="124"/>
      <c r="L215" s="124"/>
      <c r="M215" s="197">
        <v>0</v>
      </c>
      <c r="N215" s="197">
        <v>7.29</v>
      </c>
      <c r="O215" s="197">
        <v>0</v>
      </c>
      <c r="P215" s="197">
        <v>50.01</v>
      </c>
      <c r="Q215" s="124" t="s">
        <v>1315</v>
      </c>
    </row>
    <row r="216" spans="1:17" ht="51">
      <c r="A216" s="124">
        <v>513</v>
      </c>
      <c r="B216" s="124"/>
      <c r="C216" s="125" t="s">
        <v>201</v>
      </c>
      <c r="D216" s="195">
        <v>43220</v>
      </c>
      <c r="E216" s="124" t="s">
        <v>6</v>
      </c>
      <c r="F216" s="124">
        <v>75240</v>
      </c>
      <c r="G216" s="124"/>
      <c r="H216" s="128" t="s">
        <v>3909</v>
      </c>
      <c r="I216" s="124"/>
      <c r="J216" s="124"/>
      <c r="K216" s="124"/>
      <c r="L216" s="124"/>
      <c r="M216" s="197">
        <v>0</v>
      </c>
      <c r="N216" s="197">
        <v>251830</v>
      </c>
      <c r="O216" s="197">
        <v>0</v>
      </c>
      <c r="P216" s="197">
        <v>1727553.8</v>
      </c>
      <c r="Q216" s="124" t="s">
        <v>1315</v>
      </c>
    </row>
    <row r="217" spans="1:17" ht="76.5">
      <c r="A217" s="124">
        <v>291</v>
      </c>
      <c r="B217" s="124"/>
      <c r="C217" s="125" t="s">
        <v>794</v>
      </c>
      <c r="D217" s="195">
        <v>43220</v>
      </c>
      <c r="E217" s="124" t="s">
        <v>6</v>
      </c>
      <c r="F217" s="124">
        <v>724466</v>
      </c>
      <c r="G217" s="124"/>
      <c r="H217" s="128" t="s">
        <v>12246</v>
      </c>
      <c r="I217" s="124"/>
      <c r="J217" s="124"/>
      <c r="K217" s="124"/>
      <c r="L217" s="124"/>
      <c r="M217" s="197">
        <v>0</v>
      </c>
      <c r="N217" s="197">
        <v>4800000</v>
      </c>
      <c r="O217" s="197">
        <v>0</v>
      </c>
      <c r="P217" s="197">
        <v>32928000</v>
      </c>
      <c r="Q217" s="124" t="s">
        <v>1315</v>
      </c>
    </row>
    <row r="218" spans="1:17" ht="76.5">
      <c r="A218" s="124">
        <v>291</v>
      </c>
      <c r="B218" s="124"/>
      <c r="C218" s="125" t="s">
        <v>794</v>
      </c>
      <c r="D218" s="195">
        <v>43220</v>
      </c>
      <c r="E218" s="124" t="s">
        <v>6</v>
      </c>
      <c r="F218" s="124">
        <v>724465</v>
      </c>
      <c r="G218" s="124"/>
      <c r="H218" s="128" t="s">
        <v>12247</v>
      </c>
      <c r="I218" s="124"/>
      <c r="J218" s="124"/>
      <c r="K218" s="124"/>
      <c r="L218" s="124"/>
      <c r="M218" s="197">
        <v>0</v>
      </c>
      <c r="N218" s="197">
        <v>19200000</v>
      </c>
      <c r="O218" s="197">
        <v>0</v>
      </c>
      <c r="P218" s="197">
        <v>131712000</v>
      </c>
      <c r="Q218" s="124" t="s">
        <v>1315</v>
      </c>
    </row>
    <row r="219" spans="1:17" ht="51">
      <c r="A219" s="124" t="s">
        <v>619</v>
      </c>
      <c r="B219" s="124"/>
      <c r="C219" s="125" t="s">
        <v>713</v>
      </c>
      <c r="D219" s="195">
        <v>43220</v>
      </c>
      <c r="E219" s="124" t="s">
        <v>23</v>
      </c>
      <c r="F219" s="124">
        <v>17854</v>
      </c>
      <c r="G219" s="124"/>
      <c r="H219" s="128" t="s">
        <v>12248</v>
      </c>
      <c r="I219" s="124"/>
      <c r="J219" s="124"/>
      <c r="K219" s="124"/>
      <c r="L219" s="124"/>
      <c r="M219" s="197">
        <v>0</v>
      </c>
      <c r="N219" s="197">
        <v>0</v>
      </c>
      <c r="O219" s="197">
        <v>0.01</v>
      </c>
      <c r="P219" s="197">
        <v>0</v>
      </c>
      <c r="Q219" s="124" t="s">
        <v>1315</v>
      </c>
    </row>
    <row r="221" spans="1:17">
      <c r="H221" s="336" t="s">
        <v>637</v>
      </c>
      <c r="I221" s="336"/>
      <c r="J221" s="336"/>
      <c r="K221" s="336"/>
      <c r="L221" s="336"/>
      <c r="M221" s="202">
        <f>+SUBTOTAL(9,M10:M219)</f>
        <v>27809651.260000002</v>
      </c>
      <c r="N221" s="202">
        <f>+SUBTOTAL(9,N10:N219)</f>
        <v>220816722.88000003</v>
      </c>
      <c r="O221" s="202">
        <f>+SUBTOTAL(9,O10:O219)</f>
        <v>190774207.90999991</v>
      </c>
      <c r="P221" s="202">
        <f>+SUBTOTAL(9,P10:P219)</f>
        <v>1514802719.2299995</v>
      </c>
    </row>
  </sheetData>
  <sheetProtection formatCells="0" formatColumns="0" formatRows="0" insertColumns="0" insertRows="0" insertHyperlinks="0" sort="0" autoFilter="0" pivotTables="0"/>
  <autoFilter ref="A8:Q166"/>
  <mergeCells count="22">
    <mergeCell ref="C8:C9"/>
    <mergeCell ref="A8:A9"/>
    <mergeCell ref="B8:B9"/>
    <mergeCell ref="D8:D9"/>
    <mergeCell ref="E8:E9"/>
    <mergeCell ref="F8:F9"/>
    <mergeCell ref="I7:J7"/>
    <mergeCell ref="K7:L7"/>
    <mergeCell ref="G8:G9"/>
    <mergeCell ref="H8:H9"/>
    <mergeCell ref="H221:L221"/>
    <mergeCell ref="Q8:Q9"/>
    <mergeCell ref="N8:N9"/>
    <mergeCell ref="P8:P9"/>
    <mergeCell ref="M7:N7"/>
    <mergeCell ref="I8:I9"/>
    <mergeCell ref="J8:J9"/>
    <mergeCell ref="K8:K9"/>
    <mergeCell ref="O7:P7"/>
    <mergeCell ref="M8:M9"/>
    <mergeCell ref="O8:O9"/>
    <mergeCell ref="L8:L9"/>
  </mergeCells>
  <pageMargins left="0.31496062992125984" right="0.19685039370078741" top="0.31496062992125984" bottom="0.74803149606299213" header="0.31496062992125984" footer="0.31496062992125984"/>
  <pageSetup scale="58"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O99"/>
  <sheetViews>
    <sheetView view="pageBreakPreview" zoomScaleNormal="85" zoomScaleSheetLayoutView="100" workbookViewId="0">
      <pane ySplit="8" topLeftCell="A9" activePane="bottomLeft" state="frozen"/>
      <selection activeCell="G12" sqref="G12:K12"/>
      <selection pane="bottomLeft" activeCell="E10" sqref="E10"/>
    </sheetView>
  </sheetViews>
  <sheetFormatPr baseColWidth="10" defaultRowHeight="12.75"/>
  <cols>
    <col min="1" max="1" width="6.140625" style="153" customWidth="1"/>
    <col min="2" max="2" width="4.140625" style="153" bestFit="1" customWidth="1"/>
    <col min="3" max="3" width="30.7109375" style="153" customWidth="1"/>
    <col min="4" max="4" width="11.5703125" style="218" bestFit="1" customWidth="1"/>
    <col min="5" max="5" width="9.7109375" style="122" customWidth="1"/>
    <col min="6" max="6" width="11.7109375" style="122" customWidth="1"/>
    <col min="7" max="7" width="60.28515625" style="194" customWidth="1"/>
    <col min="8" max="12" width="6.7109375" style="118" customWidth="1"/>
    <col min="13" max="14" width="14.42578125" style="198" bestFit="1" customWidth="1"/>
    <col min="15" max="15" width="15.42578125" style="198" customWidth="1"/>
    <col min="16" max="16384" width="11.42578125" style="118"/>
  </cols>
  <sheetData>
    <row r="1" spans="1:15">
      <c r="A1" s="206" t="s">
        <v>1402</v>
      </c>
      <c r="B1" s="206"/>
      <c r="C1" s="206"/>
      <c r="D1" s="230"/>
      <c r="E1" s="230"/>
      <c r="F1" s="230"/>
      <c r="G1" s="206"/>
      <c r="H1" s="206"/>
      <c r="I1" s="206"/>
      <c r="J1" s="206"/>
      <c r="K1" s="206"/>
      <c r="L1" s="206"/>
      <c r="M1" s="221"/>
      <c r="N1" s="221"/>
      <c r="O1" s="221"/>
    </row>
    <row r="2" spans="1:15">
      <c r="A2" s="206" t="s">
        <v>38</v>
      </c>
      <c r="B2" s="206"/>
      <c r="C2" s="206"/>
      <c r="D2" s="230"/>
      <c r="E2" s="230"/>
      <c r="F2" s="230"/>
      <c r="G2" s="206"/>
      <c r="H2" s="206"/>
      <c r="I2" s="206"/>
      <c r="J2" s="206"/>
      <c r="K2" s="206"/>
      <c r="L2" s="206"/>
      <c r="M2" s="221"/>
      <c r="N2" s="221"/>
      <c r="O2" s="221"/>
    </row>
    <row r="3" spans="1:15">
      <c r="A3" s="206" t="s">
        <v>39</v>
      </c>
      <c r="B3" s="206"/>
      <c r="C3" s="206"/>
      <c r="D3" s="230"/>
      <c r="E3" s="230"/>
      <c r="F3" s="230"/>
      <c r="G3" s="206"/>
      <c r="H3" s="206"/>
      <c r="I3" s="206"/>
      <c r="J3" s="206"/>
      <c r="K3" s="206"/>
      <c r="L3" s="206"/>
      <c r="M3" s="221"/>
      <c r="N3" s="221"/>
      <c r="O3" s="221"/>
    </row>
    <row r="4" spans="1:15">
      <c r="A4" s="206" t="str">
        <f>+'CUT MN'!A4</f>
        <v>CORRESPONDIENTE AL PERIODO DE ENERO A ABRIL DE 2018</v>
      </c>
      <c r="B4" s="206"/>
      <c r="C4" s="206"/>
      <c r="D4" s="230"/>
      <c r="E4" s="230"/>
      <c r="F4" s="230"/>
      <c r="G4" s="206"/>
      <c r="H4" s="206"/>
      <c r="I4" s="206"/>
      <c r="J4" s="206"/>
      <c r="K4" s="206"/>
      <c r="L4" s="206"/>
      <c r="M4" s="221"/>
      <c r="N4" s="221"/>
      <c r="O4" s="221"/>
    </row>
    <row r="5" spans="1:15">
      <c r="A5" s="121" t="str">
        <f>+'CUT MN'!A5</f>
        <v>ACTUALIZADO AL : 14 de mayo de 2018</v>
      </c>
      <c r="B5" s="121"/>
      <c r="C5" s="121"/>
      <c r="D5" s="231"/>
      <c r="E5" s="231"/>
      <c r="F5" s="231"/>
      <c r="G5" s="121"/>
      <c r="H5" s="121"/>
      <c r="I5" s="121"/>
      <c r="J5" s="121"/>
      <c r="K5" s="121"/>
      <c r="L5" s="121"/>
      <c r="M5" s="238"/>
      <c r="N5" s="238"/>
      <c r="O5" s="238"/>
    </row>
    <row r="6" spans="1:15">
      <c r="A6" s="111"/>
      <c r="B6" s="136"/>
      <c r="C6" s="137"/>
      <c r="D6" s="138"/>
      <c r="E6" s="137"/>
      <c r="F6" s="137"/>
      <c r="G6" s="191"/>
      <c r="H6" s="139"/>
      <c r="I6" s="139"/>
      <c r="J6" s="139"/>
      <c r="K6" s="139"/>
      <c r="L6" s="139"/>
      <c r="M6" s="140"/>
      <c r="N6" s="140"/>
      <c r="O6" s="199"/>
    </row>
    <row r="7" spans="1:15">
      <c r="A7" s="142"/>
      <c r="B7" s="142"/>
      <c r="C7" s="142"/>
      <c r="D7" s="143"/>
      <c r="E7" s="142"/>
      <c r="F7" s="142"/>
      <c r="G7" s="192"/>
      <c r="H7" s="334" t="s">
        <v>1349</v>
      </c>
      <c r="I7" s="334"/>
      <c r="J7" s="334" t="s">
        <v>1348</v>
      </c>
      <c r="K7" s="334"/>
      <c r="L7" s="208"/>
      <c r="M7" s="196"/>
      <c r="N7" s="196"/>
      <c r="O7" s="200"/>
    </row>
    <row r="8" spans="1:15" ht="25.5">
      <c r="A8" s="210" t="s">
        <v>1350</v>
      </c>
      <c r="B8" s="210" t="s">
        <v>1351</v>
      </c>
      <c r="C8" s="209" t="s">
        <v>1362</v>
      </c>
      <c r="D8" s="148" t="s">
        <v>1364</v>
      </c>
      <c r="E8" s="147" t="s">
        <v>632</v>
      </c>
      <c r="F8" s="147" t="s">
        <v>633</v>
      </c>
      <c r="G8" s="147" t="s">
        <v>42</v>
      </c>
      <c r="H8" s="210" t="s">
        <v>1353</v>
      </c>
      <c r="I8" s="210" t="s">
        <v>1354</v>
      </c>
      <c r="J8" s="210" t="s">
        <v>1352</v>
      </c>
      <c r="K8" s="210" t="s">
        <v>1355</v>
      </c>
      <c r="L8" s="207" t="s">
        <v>1401</v>
      </c>
      <c r="M8" s="229" t="s">
        <v>1356</v>
      </c>
      <c r="N8" s="229" t="s">
        <v>1357</v>
      </c>
      <c r="O8" s="149" t="s">
        <v>1360</v>
      </c>
    </row>
    <row r="9" spans="1:15" ht="51">
      <c r="A9" s="150" t="s">
        <v>619</v>
      </c>
      <c r="B9" s="261" t="s">
        <v>1279</v>
      </c>
      <c r="C9" s="125" t="s">
        <v>713</v>
      </c>
      <c r="D9" s="151" t="s">
        <v>6060</v>
      </c>
      <c r="E9" s="150">
        <v>17</v>
      </c>
      <c r="F9" s="150" t="s">
        <v>1280</v>
      </c>
      <c r="G9" s="152" t="s">
        <v>6066</v>
      </c>
      <c r="H9" s="152"/>
      <c r="I9" s="152"/>
      <c r="J9" s="152"/>
      <c r="K9" s="152"/>
      <c r="L9" s="152"/>
      <c r="M9" s="239">
        <v>19595.14</v>
      </c>
      <c r="N9" s="239">
        <v>0</v>
      </c>
      <c r="O9" s="240">
        <f t="shared" ref="O9:O71" si="0">+M9+N9</f>
        <v>19595.14</v>
      </c>
    </row>
    <row r="10" spans="1:15" ht="51">
      <c r="A10" s="150">
        <v>132</v>
      </c>
      <c r="B10" s="261" t="s">
        <v>1369</v>
      </c>
      <c r="C10" s="125" t="s">
        <v>728</v>
      </c>
      <c r="D10" s="151" t="s">
        <v>3932</v>
      </c>
      <c r="E10" s="150">
        <v>277</v>
      </c>
      <c r="F10" s="150" t="s">
        <v>3933</v>
      </c>
      <c r="G10" s="152" t="s">
        <v>3934</v>
      </c>
      <c r="H10" s="152"/>
      <c r="I10" s="152"/>
      <c r="J10" s="152"/>
      <c r="K10" s="152"/>
      <c r="L10" s="152"/>
      <c r="M10" s="239">
        <v>31845698.469999999</v>
      </c>
      <c r="N10" s="239">
        <v>0</v>
      </c>
      <c r="O10" s="240">
        <f t="shared" si="0"/>
        <v>31845698.469999999</v>
      </c>
    </row>
    <row r="11" spans="1:15" ht="51">
      <c r="A11" s="150">
        <v>153</v>
      </c>
      <c r="B11" s="261" t="s">
        <v>1278</v>
      </c>
      <c r="C11" s="125" t="s">
        <v>742</v>
      </c>
      <c r="D11" s="151" t="s">
        <v>6067</v>
      </c>
      <c r="E11" s="150">
        <v>631</v>
      </c>
      <c r="F11" s="150" t="s">
        <v>6068</v>
      </c>
      <c r="G11" s="152" t="s">
        <v>6069</v>
      </c>
      <c r="H11" s="152"/>
      <c r="I11" s="152"/>
      <c r="J11" s="152"/>
      <c r="K11" s="152"/>
      <c r="L11" s="152"/>
      <c r="M11" s="239">
        <v>2368.59</v>
      </c>
      <c r="N11" s="239">
        <v>0</v>
      </c>
      <c r="O11" s="240">
        <f t="shared" si="0"/>
        <v>2368.59</v>
      </c>
    </row>
    <row r="12" spans="1:15" ht="51">
      <c r="A12" s="150">
        <v>153</v>
      </c>
      <c r="B12" s="261" t="s">
        <v>1278</v>
      </c>
      <c r="C12" s="125" t="s">
        <v>742</v>
      </c>
      <c r="D12" s="151" t="s">
        <v>6067</v>
      </c>
      <c r="E12" s="150">
        <v>632</v>
      </c>
      <c r="F12" s="150" t="s">
        <v>6070</v>
      </c>
      <c r="G12" s="152" t="s">
        <v>6071</v>
      </c>
      <c r="H12" s="152"/>
      <c r="I12" s="152"/>
      <c r="J12" s="152"/>
      <c r="K12" s="152"/>
      <c r="L12" s="152"/>
      <c r="M12" s="239">
        <v>1.88</v>
      </c>
      <c r="N12" s="239">
        <v>0</v>
      </c>
      <c r="O12" s="240">
        <f t="shared" si="0"/>
        <v>1.88</v>
      </c>
    </row>
    <row r="13" spans="1:15" ht="51">
      <c r="A13" s="150">
        <v>225</v>
      </c>
      <c r="B13" s="261" t="s">
        <v>1279</v>
      </c>
      <c r="C13" s="125" t="s">
        <v>766</v>
      </c>
      <c r="D13" s="151" t="s">
        <v>6072</v>
      </c>
      <c r="E13" s="150">
        <v>689</v>
      </c>
      <c r="F13" s="150" t="s">
        <v>6073</v>
      </c>
      <c r="G13" s="152" t="s">
        <v>6074</v>
      </c>
      <c r="H13" s="152"/>
      <c r="I13" s="152"/>
      <c r="J13" s="152"/>
      <c r="K13" s="152"/>
      <c r="L13" s="152"/>
      <c r="M13" s="239">
        <v>0.02</v>
      </c>
      <c r="N13" s="239">
        <v>0</v>
      </c>
      <c r="O13" s="240">
        <f t="shared" si="0"/>
        <v>0.02</v>
      </c>
    </row>
    <row r="14" spans="1:15" ht="51">
      <c r="A14" s="150" t="s">
        <v>617</v>
      </c>
      <c r="B14" s="261" t="s">
        <v>1278</v>
      </c>
      <c r="C14" s="125" t="s">
        <v>713</v>
      </c>
      <c r="D14" s="151" t="s">
        <v>8539</v>
      </c>
      <c r="E14" s="150" t="s">
        <v>8540</v>
      </c>
      <c r="F14" s="150" t="s">
        <v>8541</v>
      </c>
      <c r="G14" s="152" t="s">
        <v>8542</v>
      </c>
      <c r="H14" s="152"/>
      <c r="I14" s="152"/>
      <c r="J14" s="152"/>
      <c r="K14" s="152"/>
      <c r="L14" s="152"/>
      <c r="M14" s="239">
        <v>4254305</v>
      </c>
      <c r="N14" s="239">
        <v>0</v>
      </c>
      <c r="O14" s="240">
        <f t="shared" si="0"/>
        <v>4254305</v>
      </c>
    </row>
    <row r="15" spans="1:15" ht="51">
      <c r="A15" s="150" t="s">
        <v>619</v>
      </c>
      <c r="B15" s="261" t="s">
        <v>1279</v>
      </c>
      <c r="C15" s="125" t="s">
        <v>713</v>
      </c>
      <c r="D15" s="151" t="s">
        <v>8549</v>
      </c>
      <c r="E15" s="150" t="s">
        <v>8550</v>
      </c>
      <c r="F15" s="150" t="s">
        <v>1280</v>
      </c>
      <c r="G15" s="152" t="s">
        <v>8551</v>
      </c>
      <c r="H15" s="152"/>
      <c r="I15" s="152"/>
      <c r="J15" s="152"/>
      <c r="K15" s="152"/>
      <c r="L15" s="152"/>
      <c r="M15" s="239">
        <v>17376.650000000001</v>
      </c>
      <c r="N15" s="239">
        <v>0</v>
      </c>
      <c r="O15" s="240">
        <f t="shared" si="0"/>
        <v>17376.650000000001</v>
      </c>
    </row>
    <row r="16" spans="1:15" ht="51">
      <c r="A16" s="150" t="s">
        <v>619</v>
      </c>
      <c r="B16" s="261" t="s">
        <v>1279</v>
      </c>
      <c r="C16" s="125" t="s">
        <v>713</v>
      </c>
      <c r="D16" s="151" t="s">
        <v>8549</v>
      </c>
      <c r="E16" s="150" t="s">
        <v>8552</v>
      </c>
      <c r="F16" s="150" t="s">
        <v>1280</v>
      </c>
      <c r="G16" s="152" t="s">
        <v>8553</v>
      </c>
      <c r="H16" s="152"/>
      <c r="I16" s="152"/>
      <c r="J16" s="152"/>
      <c r="K16" s="152"/>
      <c r="L16" s="152"/>
      <c r="M16" s="239">
        <v>361.35</v>
      </c>
      <c r="N16" s="239">
        <v>0</v>
      </c>
      <c r="O16" s="240">
        <f t="shared" si="0"/>
        <v>361.35</v>
      </c>
    </row>
    <row r="17" spans="1:15" ht="63.75">
      <c r="A17" s="150" t="s">
        <v>617</v>
      </c>
      <c r="B17" s="261" t="s">
        <v>1278</v>
      </c>
      <c r="C17" s="125" t="s">
        <v>713</v>
      </c>
      <c r="D17" s="151" t="s">
        <v>8554</v>
      </c>
      <c r="E17" s="150" t="s">
        <v>8555</v>
      </c>
      <c r="F17" s="150" t="s">
        <v>8556</v>
      </c>
      <c r="G17" s="152" t="s">
        <v>8557</v>
      </c>
      <c r="H17" s="152"/>
      <c r="I17" s="152"/>
      <c r="J17" s="152"/>
      <c r="K17" s="152"/>
      <c r="L17" s="152"/>
      <c r="M17" s="239">
        <v>405763.19</v>
      </c>
      <c r="N17" s="239">
        <v>0</v>
      </c>
      <c r="O17" s="240">
        <f t="shared" si="0"/>
        <v>405763.19</v>
      </c>
    </row>
    <row r="18" spans="1:15" ht="51">
      <c r="A18" s="150">
        <v>290</v>
      </c>
      <c r="B18" s="261" t="s">
        <v>1278</v>
      </c>
      <c r="C18" s="125" t="s">
        <v>793</v>
      </c>
      <c r="D18" s="151" t="s">
        <v>6060</v>
      </c>
      <c r="E18" s="150">
        <v>12</v>
      </c>
      <c r="F18" s="150" t="s">
        <v>6075</v>
      </c>
      <c r="G18" s="152" t="s">
        <v>6061</v>
      </c>
      <c r="H18" s="152"/>
      <c r="I18" s="152"/>
      <c r="J18" s="152"/>
      <c r="K18" s="152"/>
      <c r="L18" s="152"/>
      <c r="M18" s="239">
        <v>0</v>
      </c>
      <c r="N18" s="239">
        <v>6402.89</v>
      </c>
      <c r="O18" s="240">
        <f t="shared" si="0"/>
        <v>6402.89</v>
      </c>
    </row>
    <row r="19" spans="1:15" ht="51">
      <c r="A19" s="150">
        <v>290</v>
      </c>
      <c r="B19" s="261" t="s">
        <v>1278</v>
      </c>
      <c r="C19" s="125" t="s">
        <v>793</v>
      </c>
      <c r="D19" s="151" t="s">
        <v>6060</v>
      </c>
      <c r="E19" s="150">
        <v>13</v>
      </c>
      <c r="F19" s="150" t="s">
        <v>6075</v>
      </c>
      <c r="G19" s="152" t="s">
        <v>6062</v>
      </c>
      <c r="H19" s="152"/>
      <c r="I19" s="152"/>
      <c r="J19" s="152"/>
      <c r="K19" s="152"/>
      <c r="L19" s="152"/>
      <c r="M19" s="239">
        <v>0</v>
      </c>
      <c r="N19" s="239">
        <v>17512.91</v>
      </c>
      <c r="O19" s="240">
        <f t="shared" si="0"/>
        <v>17512.91</v>
      </c>
    </row>
    <row r="20" spans="1:15" ht="51">
      <c r="A20" s="150">
        <v>582</v>
      </c>
      <c r="B20" s="261" t="s">
        <v>1278</v>
      </c>
      <c r="C20" s="125" t="s">
        <v>856</v>
      </c>
      <c r="D20" s="151" t="s">
        <v>6060</v>
      </c>
      <c r="E20" s="150">
        <v>14</v>
      </c>
      <c r="F20" s="150" t="s">
        <v>6076</v>
      </c>
      <c r="G20" s="152" t="s">
        <v>6063</v>
      </c>
      <c r="H20" s="152"/>
      <c r="I20" s="152"/>
      <c r="J20" s="152"/>
      <c r="K20" s="152"/>
      <c r="L20" s="152"/>
      <c r="M20" s="239">
        <v>0</v>
      </c>
      <c r="N20" s="239">
        <v>738.15</v>
      </c>
      <c r="O20" s="240">
        <f t="shared" si="0"/>
        <v>738.15</v>
      </c>
    </row>
    <row r="21" spans="1:15" ht="51">
      <c r="A21" s="150">
        <v>578</v>
      </c>
      <c r="B21" s="261" t="s">
        <v>1278</v>
      </c>
      <c r="C21" s="125" t="s">
        <v>853</v>
      </c>
      <c r="D21" s="151" t="s">
        <v>6060</v>
      </c>
      <c r="E21" s="150">
        <v>15</v>
      </c>
      <c r="F21" s="150" t="s">
        <v>6077</v>
      </c>
      <c r="G21" s="152" t="s">
        <v>6064</v>
      </c>
      <c r="H21" s="152"/>
      <c r="I21" s="152"/>
      <c r="J21" s="152"/>
      <c r="K21" s="152"/>
      <c r="L21" s="152"/>
      <c r="M21" s="239">
        <v>0</v>
      </c>
      <c r="N21" s="239">
        <v>89.32</v>
      </c>
      <c r="O21" s="240">
        <f t="shared" si="0"/>
        <v>89.32</v>
      </c>
    </row>
    <row r="22" spans="1:15" ht="63.75">
      <c r="A22" s="150">
        <v>223</v>
      </c>
      <c r="B22" s="261" t="s">
        <v>1278</v>
      </c>
      <c r="C22" s="125" t="s">
        <v>765</v>
      </c>
      <c r="D22" s="151" t="s">
        <v>6060</v>
      </c>
      <c r="E22" s="150">
        <v>16</v>
      </c>
      <c r="F22" s="150" t="s">
        <v>6078</v>
      </c>
      <c r="G22" s="152" t="s">
        <v>6065</v>
      </c>
      <c r="H22" s="152"/>
      <c r="I22" s="152"/>
      <c r="J22" s="152"/>
      <c r="K22" s="152"/>
      <c r="L22" s="152"/>
      <c r="M22" s="239">
        <v>0</v>
      </c>
      <c r="N22" s="239">
        <v>3446.7</v>
      </c>
      <c r="O22" s="240">
        <f t="shared" si="0"/>
        <v>3446.7</v>
      </c>
    </row>
    <row r="23" spans="1:15" ht="51">
      <c r="A23" s="150">
        <v>513</v>
      </c>
      <c r="B23" s="261" t="s">
        <v>1309</v>
      </c>
      <c r="C23" s="125" t="s">
        <v>201</v>
      </c>
      <c r="D23" s="151" t="s">
        <v>3932</v>
      </c>
      <c r="E23" s="150">
        <v>277</v>
      </c>
      <c r="F23" s="150" t="s">
        <v>3945</v>
      </c>
      <c r="G23" s="152" t="s">
        <v>3934</v>
      </c>
      <c r="H23" s="152"/>
      <c r="I23" s="152"/>
      <c r="J23" s="152"/>
      <c r="K23" s="152"/>
      <c r="L23" s="152"/>
      <c r="M23" s="239">
        <v>0</v>
      </c>
      <c r="N23" s="239">
        <v>31845698.469999999</v>
      </c>
      <c r="O23" s="240">
        <f t="shared" si="0"/>
        <v>31845698.469999999</v>
      </c>
    </row>
    <row r="24" spans="1:15" ht="51">
      <c r="A24" s="150">
        <v>292</v>
      </c>
      <c r="B24" s="261" t="s">
        <v>1278</v>
      </c>
      <c r="C24" s="125" t="s">
        <v>152</v>
      </c>
      <c r="D24" s="151" t="s">
        <v>3935</v>
      </c>
      <c r="E24" s="150">
        <v>282</v>
      </c>
      <c r="F24" s="150" t="s">
        <v>1310</v>
      </c>
      <c r="G24" s="152" t="s">
        <v>3940</v>
      </c>
      <c r="H24" s="152"/>
      <c r="I24" s="152"/>
      <c r="J24" s="152"/>
      <c r="K24" s="152"/>
      <c r="L24" s="152"/>
      <c r="M24" s="239">
        <v>0</v>
      </c>
      <c r="N24" s="239">
        <v>243.18</v>
      </c>
      <c r="O24" s="240">
        <f t="shared" si="0"/>
        <v>243.18</v>
      </c>
    </row>
    <row r="25" spans="1:15" ht="51">
      <c r="A25" s="150">
        <v>292</v>
      </c>
      <c r="B25" s="261" t="s">
        <v>1278</v>
      </c>
      <c r="C25" s="125" t="s">
        <v>152</v>
      </c>
      <c r="D25" s="151" t="s">
        <v>3941</v>
      </c>
      <c r="E25" s="150">
        <v>392</v>
      </c>
      <c r="F25" s="150" t="s">
        <v>1310</v>
      </c>
      <c r="G25" s="152" t="s">
        <v>3942</v>
      </c>
      <c r="H25" s="152"/>
      <c r="I25" s="152"/>
      <c r="J25" s="152"/>
      <c r="K25" s="152"/>
      <c r="L25" s="152"/>
      <c r="M25" s="239">
        <v>0</v>
      </c>
      <c r="N25" s="239">
        <v>27.92</v>
      </c>
      <c r="O25" s="240">
        <f t="shared" si="0"/>
        <v>27.92</v>
      </c>
    </row>
    <row r="26" spans="1:15" ht="51">
      <c r="A26" s="150" t="s">
        <v>619</v>
      </c>
      <c r="B26" s="261" t="s">
        <v>1279</v>
      </c>
      <c r="C26" s="125" t="s">
        <v>713</v>
      </c>
      <c r="D26" s="151" t="s">
        <v>6067</v>
      </c>
      <c r="E26" s="150">
        <v>631</v>
      </c>
      <c r="F26" s="150" t="s">
        <v>1280</v>
      </c>
      <c r="G26" s="152" t="s">
        <v>6069</v>
      </c>
      <c r="H26" s="152"/>
      <c r="I26" s="152"/>
      <c r="J26" s="152"/>
      <c r="K26" s="152"/>
      <c r="L26" s="152"/>
      <c r="M26" s="239">
        <v>0</v>
      </c>
      <c r="N26" s="239">
        <v>2368.59</v>
      </c>
      <c r="O26" s="240">
        <f t="shared" si="0"/>
        <v>2368.59</v>
      </c>
    </row>
    <row r="27" spans="1:15" ht="51">
      <c r="A27" s="150" t="s">
        <v>619</v>
      </c>
      <c r="B27" s="261" t="s">
        <v>1279</v>
      </c>
      <c r="C27" s="125" t="s">
        <v>713</v>
      </c>
      <c r="D27" s="151" t="s">
        <v>6067</v>
      </c>
      <c r="E27" s="150">
        <v>632</v>
      </c>
      <c r="F27" s="150" t="s">
        <v>1280</v>
      </c>
      <c r="G27" s="152" t="s">
        <v>6071</v>
      </c>
      <c r="H27" s="152"/>
      <c r="I27" s="152"/>
      <c r="J27" s="152"/>
      <c r="K27" s="152"/>
      <c r="L27" s="152"/>
      <c r="M27" s="239">
        <v>0</v>
      </c>
      <c r="N27" s="239">
        <v>1.88</v>
      </c>
      <c r="O27" s="240">
        <f t="shared" si="0"/>
        <v>1.88</v>
      </c>
    </row>
    <row r="28" spans="1:15" ht="51">
      <c r="A28" s="150" t="s">
        <v>619</v>
      </c>
      <c r="B28" s="261" t="s">
        <v>1279</v>
      </c>
      <c r="C28" s="125" t="s">
        <v>713</v>
      </c>
      <c r="D28" s="151" t="s">
        <v>6072</v>
      </c>
      <c r="E28" s="150">
        <v>689</v>
      </c>
      <c r="F28" s="150" t="s">
        <v>1280</v>
      </c>
      <c r="G28" s="152" t="s">
        <v>6074</v>
      </c>
      <c r="H28" s="152"/>
      <c r="I28" s="152"/>
      <c r="J28" s="152"/>
      <c r="K28" s="152"/>
      <c r="L28" s="152"/>
      <c r="M28" s="239">
        <v>0</v>
      </c>
      <c r="N28" s="239">
        <v>0.02</v>
      </c>
      <c r="O28" s="240">
        <f t="shared" si="0"/>
        <v>0.02</v>
      </c>
    </row>
    <row r="29" spans="1:15" ht="51">
      <c r="A29" s="150">
        <v>342</v>
      </c>
      <c r="B29" s="261" t="s">
        <v>1278</v>
      </c>
      <c r="C29" s="125" t="s">
        <v>816</v>
      </c>
      <c r="D29" s="151" t="s">
        <v>8536</v>
      </c>
      <c r="E29" s="150" t="s">
        <v>8537</v>
      </c>
      <c r="F29" s="150" t="s">
        <v>8558</v>
      </c>
      <c r="G29" s="152" t="s">
        <v>8538</v>
      </c>
      <c r="H29" s="152"/>
      <c r="I29" s="152"/>
      <c r="J29" s="152"/>
      <c r="K29" s="152"/>
      <c r="L29" s="152"/>
      <c r="M29" s="239">
        <v>0</v>
      </c>
      <c r="N29" s="239">
        <v>134.26</v>
      </c>
      <c r="O29" s="240">
        <f t="shared" si="0"/>
        <v>134.26</v>
      </c>
    </row>
    <row r="30" spans="1:15" ht="51">
      <c r="A30" s="150">
        <v>253</v>
      </c>
      <c r="B30" s="261" t="s">
        <v>1278</v>
      </c>
      <c r="C30" s="125" t="s">
        <v>778</v>
      </c>
      <c r="D30" s="151" t="s">
        <v>8539</v>
      </c>
      <c r="E30" s="150" t="s">
        <v>8540</v>
      </c>
      <c r="F30" s="150" t="s">
        <v>8559</v>
      </c>
      <c r="G30" s="152" t="s">
        <v>8542</v>
      </c>
      <c r="H30" s="152"/>
      <c r="I30" s="152"/>
      <c r="J30" s="152"/>
      <c r="K30" s="152"/>
      <c r="L30" s="152"/>
      <c r="M30" s="239">
        <v>0</v>
      </c>
      <c r="N30" s="239">
        <v>4254305</v>
      </c>
      <c r="O30" s="240">
        <f t="shared" si="0"/>
        <v>4254305</v>
      </c>
    </row>
    <row r="31" spans="1:15" ht="51">
      <c r="A31" s="150" t="s">
        <v>619</v>
      </c>
      <c r="B31" s="261" t="s">
        <v>1279</v>
      </c>
      <c r="C31" s="125" t="s">
        <v>713</v>
      </c>
      <c r="D31" s="151" t="s">
        <v>8543</v>
      </c>
      <c r="E31" s="150" t="s">
        <v>8544</v>
      </c>
      <c r="F31" s="150" t="s">
        <v>1280</v>
      </c>
      <c r="G31" s="152" t="s">
        <v>8545</v>
      </c>
      <c r="H31" s="152"/>
      <c r="I31" s="152"/>
      <c r="J31" s="152"/>
      <c r="K31" s="152"/>
      <c r="L31" s="152"/>
      <c r="M31" s="239">
        <v>0</v>
      </c>
      <c r="N31" s="239">
        <v>2740839.96</v>
      </c>
      <c r="O31" s="240">
        <f t="shared" si="0"/>
        <v>2740839.96</v>
      </c>
    </row>
    <row r="32" spans="1:15" ht="51">
      <c r="A32" s="150">
        <v>572</v>
      </c>
      <c r="B32" s="261" t="s">
        <v>1278</v>
      </c>
      <c r="C32" s="125" t="s">
        <v>848</v>
      </c>
      <c r="D32" s="151" t="s">
        <v>8546</v>
      </c>
      <c r="E32" s="150" t="s">
        <v>8547</v>
      </c>
      <c r="F32" s="150" t="s">
        <v>8560</v>
      </c>
      <c r="G32" s="152" t="s">
        <v>8548</v>
      </c>
      <c r="H32" s="152"/>
      <c r="I32" s="152"/>
      <c r="J32" s="152"/>
      <c r="K32" s="152"/>
      <c r="L32" s="152"/>
      <c r="M32" s="239">
        <v>0</v>
      </c>
      <c r="N32" s="239">
        <v>139.41999999999999</v>
      </c>
      <c r="O32" s="240">
        <f t="shared" si="0"/>
        <v>139.41999999999999</v>
      </c>
    </row>
    <row r="33" spans="1:15" ht="51">
      <c r="A33" s="150">
        <v>287</v>
      </c>
      <c r="B33" s="261" t="s">
        <v>1309</v>
      </c>
      <c r="C33" s="125" t="s">
        <v>790</v>
      </c>
      <c r="D33" s="151" t="s">
        <v>8549</v>
      </c>
      <c r="E33" s="150" t="s">
        <v>8550</v>
      </c>
      <c r="F33" s="150" t="s">
        <v>8561</v>
      </c>
      <c r="G33" s="152" t="s">
        <v>8551</v>
      </c>
      <c r="H33" s="152"/>
      <c r="I33" s="152"/>
      <c r="J33" s="152"/>
      <c r="K33" s="152"/>
      <c r="L33" s="152"/>
      <c r="M33" s="239">
        <v>0</v>
      </c>
      <c r="N33" s="239">
        <v>17376.650000000001</v>
      </c>
      <c r="O33" s="240">
        <f t="shared" si="0"/>
        <v>17376.650000000001</v>
      </c>
    </row>
    <row r="34" spans="1:15" ht="51">
      <c r="A34" s="150">
        <v>572</v>
      </c>
      <c r="B34" s="261" t="s">
        <v>1278</v>
      </c>
      <c r="C34" s="125" t="s">
        <v>848</v>
      </c>
      <c r="D34" s="151" t="s">
        <v>8549</v>
      </c>
      <c r="E34" s="150" t="s">
        <v>8552</v>
      </c>
      <c r="F34" s="150" t="s">
        <v>8560</v>
      </c>
      <c r="G34" s="152" t="s">
        <v>8553</v>
      </c>
      <c r="H34" s="152"/>
      <c r="I34" s="152"/>
      <c r="J34" s="152"/>
      <c r="K34" s="152"/>
      <c r="L34" s="152"/>
      <c r="M34" s="239">
        <v>0</v>
      </c>
      <c r="N34" s="239">
        <v>361.35</v>
      </c>
      <c r="O34" s="240">
        <f t="shared" si="0"/>
        <v>361.35</v>
      </c>
    </row>
    <row r="35" spans="1:15" ht="63.75">
      <c r="A35" s="150">
        <v>291</v>
      </c>
      <c r="B35" s="261" t="s">
        <v>1369</v>
      </c>
      <c r="C35" s="125" t="s">
        <v>794</v>
      </c>
      <c r="D35" s="151" t="s">
        <v>8554</v>
      </c>
      <c r="E35" s="150" t="s">
        <v>8555</v>
      </c>
      <c r="F35" s="150" t="s">
        <v>8562</v>
      </c>
      <c r="G35" s="152" t="s">
        <v>8557</v>
      </c>
      <c r="H35" s="152"/>
      <c r="I35" s="152"/>
      <c r="J35" s="152"/>
      <c r="K35" s="152"/>
      <c r="L35" s="152"/>
      <c r="M35" s="239">
        <v>0</v>
      </c>
      <c r="N35" s="239">
        <v>405763.19</v>
      </c>
      <c r="O35" s="240">
        <f t="shared" si="0"/>
        <v>405763.19</v>
      </c>
    </row>
    <row r="36" spans="1:15" ht="51">
      <c r="A36" s="150">
        <v>660</v>
      </c>
      <c r="B36" s="261" t="s">
        <v>1278</v>
      </c>
      <c r="C36" s="125" t="s">
        <v>233</v>
      </c>
      <c r="D36" s="151">
        <v>43216</v>
      </c>
      <c r="E36" s="150">
        <v>1981</v>
      </c>
      <c r="F36" s="150" t="s">
        <v>8583</v>
      </c>
      <c r="G36" s="152" t="s">
        <v>8594</v>
      </c>
      <c r="H36" s="152"/>
      <c r="I36" s="152"/>
      <c r="J36" s="152"/>
      <c r="K36" s="152"/>
      <c r="L36" s="152"/>
      <c r="M36" s="239">
        <v>0</v>
      </c>
      <c r="N36" s="239">
        <v>266.10000000000002</v>
      </c>
      <c r="O36" s="240">
        <f t="shared" si="0"/>
        <v>266.10000000000002</v>
      </c>
    </row>
    <row r="37" spans="1:15" ht="51">
      <c r="A37" s="150">
        <v>660</v>
      </c>
      <c r="B37" s="261" t="s">
        <v>1278</v>
      </c>
      <c r="C37" s="125" t="s">
        <v>233</v>
      </c>
      <c r="D37" s="151">
        <v>43220</v>
      </c>
      <c r="E37" s="150">
        <v>2066</v>
      </c>
      <c r="F37" s="150" t="s">
        <v>8583</v>
      </c>
      <c r="G37" s="152" t="s">
        <v>8595</v>
      </c>
      <c r="H37" s="152"/>
      <c r="I37" s="152"/>
      <c r="J37" s="152"/>
      <c r="K37" s="152"/>
      <c r="L37" s="152"/>
      <c r="M37" s="239">
        <v>0</v>
      </c>
      <c r="N37" s="239">
        <v>8678.7800000000007</v>
      </c>
      <c r="O37" s="240">
        <f t="shared" si="0"/>
        <v>8678.7800000000007</v>
      </c>
    </row>
    <row r="38" spans="1:15" ht="51">
      <c r="A38" s="150">
        <v>660</v>
      </c>
      <c r="B38" s="261" t="s">
        <v>1278</v>
      </c>
      <c r="C38" s="125" t="s">
        <v>233</v>
      </c>
      <c r="D38" s="151">
        <v>43220</v>
      </c>
      <c r="E38" s="150">
        <v>2067</v>
      </c>
      <c r="F38" s="150" t="s">
        <v>8583</v>
      </c>
      <c r="G38" s="152" t="s">
        <v>8596</v>
      </c>
      <c r="H38" s="152"/>
      <c r="I38" s="152"/>
      <c r="J38" s="152"/>
      <c r="K38" s="152"/>
      <c r="L38" s="152"/>
      <c r="M38" s="239">
        <v>0</v>
      </c>
      <c r="N38" s="239">
        <v>137.41999999999999</v>
      </c>
      <c r="O38" s="240">
        <f t="shared" si="0"/>
        <v>137.41999999999999</v>
      </c>
    </row>
    <row r="39" spans="1:15" ht="51">
      <c r="A39" s="150">
        <v>660</v>
      </c>
      <c r="B39" s="261" t="s">
        <v>1278</v>
      </c>
      <c r="C39" s="125" t="s">
        <v>233</v>
      </c>
      <c r="D39" s="151">
        <v>43220</v>
      </c>
      <c r="E39" s="150">
        <v>2068</v>
      </c>
      <c r="F39" s="150" t="s">
        <v>8583</v>
      </c>
      <c r="G39" s="152" t="s">
        <v>8597</v>
      </c>
      <c r="H39" s="152"/>
      <c r="I39" s="152"/>
      <c r="J39" s="152"/>
      <c r="K39" s="152"/>
      <c r="L39" s="152"/>
      <c r="M39" s="239">
        <v>0</v>
      </c>
      <c r="N39" s="239">
        <v>1058.6300000000001</v>
      </c>
      <c r="O39" s="240">
        <f t="shared" si="0"/>
        <v>1058.6300000000001</v>
      </c>
    </row>
    <row r="40" spans="1:15" ht="51">
      <c r="A40" s="150">
        <v>222</v>
      </c>
      <c r="B40" s="261" t="s">
        <v>1278</v>
      </c>
      <c r="C40" s="125" t="s">
        <v>764</v>
      </c>
      <c r="D40" s="151">
        <v>43220</v>
      </c>
      <c r="E40" s="150">
        <v>2069</v>
      </c>
      <c r="F40" s="150" t="s">
        <v>8584</v>
      </c>
      <c r="G40" s="152" t="s">
        <v>8598</v>
      </c>
      <c r="H40" s="152"/>
      <c r="I40" s="152"/>
      <c r="J40" s="152"/>
      <c r="K40" s="152"/>
      <c r="L40" s="152"/>
      <c r="M40" s="239">
        <v>0</v>
      </c>
      <c r="N40" s="239">
        <v>723.54</v>
      </c>
      <c r="O40" s="240">
        <f t="shared" si="0"/>
        <v>723.54</v>
      </c>
    </row>
    <row r="41" spans="1:15" ht="51">
      <c r="A41" s="150">
        <v>572</v>
      </c>
      <c r="B41" s="261" t="s">
        <v>1278</v>
      </c>
      <c r="C41" s="125" t="s">
        <v>848</v>
      </c>
      <c r="D41" s="151">
        <v>43220</v>
      </c>
      <c r="E41" s="150">
        <v>2070</v>
      </c>
      <c r="F41" s="150" t="s">
        <v>8560</v>
      </c>
      <c r="G41" s="152" t="s">
        <v>8599</v>
      </c>
      <c r="H41" s="152"/>
      <c r="I41" s="152"/>
      <c r="J41" s="152"/>
      <c r="K41" s="152"/>
      <c r="L41" s="152"/>
      <c r="M41" s="239">
        <v>0</v>
      </c>
      <c r="N41" s="239">
        <v>774.29</v>
      </c>
      <c r="O41" s="240">
        <f t="shared" si="0"/>
        <v>774.29</v>
      </c>
    </row>
    <row r="42" spans="1:15" ht="63.75">
      <c r="A42" s="150" t="s">
        <v>617</v>
      </c>
      <c r="B42" s="261" t="s">
        <v>1278</v>
      </c>
      <c r="C42" s="125" t="s">
        <v>713</v>
      </c>
      <c r="D42" s="151" t="s">
        <v>3927</v>
      </c>
      <c r="E42" s="150">
        <v>167</v>
      </c>
      <c r="F42" s="150" t="s">
        <v>3928</v>
      </c>
      <c r="G42" s="152" t="s">
        <v>3929</v>
      </c>
      <c r="H42" s="152"/>
      <c r="I42" s="152"/>
      <c r="J42" s="152"/>
      <c r="K42" s="152"/>
      <c r="L42" s="152"/>
      <c r="M42" s="239">
        <v>53659.5</v>
      </c>
      <c r="N42" s="239">
        <v>0</v>
      </c>
      <c r="O42" s="240">
        <f t="shared" si="0"/>
        <v>53659.5</v>
      </c>
    </row>
    <row r="43" spans="1:15" ht="63.75">
      <c r="A43" s="150" t="s">
        <v>617</v>
      </c>
      <c r="B43" s="261" t="s">
        <v>1278</v>
      </c>
      <c r="C43" s="125" t="s">
        <v>713</v>
      </c>
      <c r="D43" s="151" t="s">
        <v>3927</v>
      </c>
      <c r="E43" s="150">
        <v>168</v>
      </c>
      <c r="F43" s="150" t="s">
        <v>3930</v>
      </c>
      <c r="G43" s="152" t="s">
        <v>3931</v>
      </c>
      <c r="H43" s="152"/>
      <c r="I43" s="152"/>
      <c r="J43" s="152"/>
      <c r="K43" s="152"/>
      <c r="L43" s="152"/>
      <c r="M43" s="239">
        <v>86042.2</v>
      </c>
      <c r="N43" s="239">
        <v>0</v>
      </c>
      <c r="O43" s="240">
        <f t="shared" si="0"/>
        <v>86042.2</v>
      </c>
    </row>
    <row r="44" spans="1:15" ht="51">
      <c r="A44" s="150">
        <v>76</v>
      </c>
      <c r="B44" s="261" t="s">
        <v>1278</v>
      </c>
      <c r="C44" s="125" t="s">
        <v>706</v>
      </c>
      <c r="D44" s="151" t="s">
        <v>3935</v>
      </c>
      <c r="E44" s="150">
        <v>278</v>
      </c>
      <c r="F44" s="150" t="s">
        <v>3936</v>
      </c>
      <c r="G44" s="152" t="s">
        <v>3937</v>
      </c>
      <c r="H44" s="152"/>
      <c r="I44" s="152"/>
      <c r="J44" s="152"/>
      <c r="K44" s="152"/>
      <c r="L44" s="152"/>
      <c r="M44" s="239">
        <v>3382607.23</v>
      </c>
      <c r="N44" s="239">
        <v>0</v>
      </c>
      <c r="O44" s="240">
        <f t="shared" si="0"/>
        <v>3382607.23</v>
      </c>
    </row>
    <row r="45" spans="1:15" ht="51">
      <c r="A45" s="150">
        <v>76</v>
      </c>
      <c r="B45" s="261" t="s">
        <v>1278</v>
      </c>
      <c r="C45" s="125" t="s">
        <v>706</v>
      </c>
      <c r="D45" s="151" t="s">
        <v>3935</v>
      </c>
      <c r="E45" s="150">
        <v>279</v>
      </c>
      <c r="F45" s="150" t="s">
        <v>3938</v>
      </c>
      <c r="G45" s="152" t="s">
        <v>3939</v>
      </c>
      <c r="H45" s="152"/>
      <c r="I45" s="152"/>
      <c r="J45" s="152"/>
      <c r="K45" s="152"/>
      <c r="L45" s="152"/>
      <c r="M45" s="239">
        <v>2947122.75</v>
      </c>
      <c r="N45" s="239">
        <v>0</v>
      </c>
      <c r="O45" s="240">
        <f t="shared" si="0"/>
        <v>2947122.75</v>
      </c>
    </row>
    <row r="46" spans="1:15" ht="51">
      <c r="A46" s="150">
        <v>76</v>
      </c>
      <c r="B46" s="261" t="s">
        <v>1278</v>
      </c>
      <c r="C46" s="125" t="s">
        <v>706</v>
      </c>
      <c r="D46" s="151" t="s">
        <v>6079</v>
      </c>
      <c r="E46" s="150">
        <v>609</v>
      </c>
      <c r="F46" s="150" t="s">
        <v>3936</v>
      </c>
      <c r="G46" s="152" t="s">
        <v>3937</v>
      </c>
      <c r="H46" s="152"/>
      <c r="I46" s="152"/>
      <c r="J46" s="152"/>
      <c r="K46" s="152"/>
      <c r="L46" s="152"/>
      <c r="M46" s="239">
        <v>23177.31</v>
      </c>
      <c r="N46" s="239">
        <v>0</v>
      </c>
      <c r="O46" s="240">
        <f t="shared" si="0"/>
        <v>23177.31</v>
      </c>
    </row>
    <row r="47" spans="1:15" ht="51">
      <c r="A47" s="150" t="s">
        <v>617</v>
      </c>
      <c r="B47" s="261" t="s">
        <v>1278</v>
      </c>
      <c r="C47" s="125" t="s">
        <v>713</v>
      </c>
      <c r="D47" s="151" t="s">
        <v>6067</v>
      </c>
      <c r="E47" s="150">
        <v>614</v>
      </c>
      <c r="F47" s="150" t="s">
        <v>6080</v>
      </c>
      <c r="G47" s="152" t="s">
        <v>6081</v>
      </c>
      <c r="H47" s="152"/>
      <c r="I47" s="152"/>
      <c r="J47" s="152"/>
      <c r="K47" s="152"/>
      <c r="L47" s="152"/>
      <c r="M47" s="239">
        <v>627680</v>
      </c>
      <c r="N47" s="239">
        <v>0</v>
      </c>
      <c r="O47" s="240">
        <f t="shared" si="0"/>
        <v>627680</v>
      </c>
    </row>
    <row r="48" spans="1:15" ht="51">
      <c r="A48" s="150" t="s">
        <v>617</v>
      </c>
      <c r="B48" s="261" t="s">
        <v>1278</v>
      </c>
      <c r="C48" s="125" t="s">
        <v>713</v>
      </c>
      <c r="D48" s="151" t="s">
        <v>6067</v>
      </c>
      <c r="E48" s="150">
        <v>615</v>
      </c>
      <c r="F48" s="150" t="s">
        <v>6080</v>
      </c>
      <c r="G48" s="152" t="s">
        <v>6082</v>
      </c>
      <c r="H48" s="152"/>
      <c r="I48" s="152"/>
      <c r="J48" s="152"/>
      <c r="K48" s="152"/>
      <c r="L48" s="152"/>
      <c r="M48" s="239">
        <v>163336</v>
      </c>
      <c r="N48" s="239">
        <v>0</v>
      </c>
      <c r="O48" s="240">
        <f t="shared" si="0"/>
        <v>163336</v>
      </c>
    </row>
    <row r="49" spans="1:15" ht="51">
      <c r="A49" s="150" t="s">
        <v>617</v>
      </c>
      <c r="B49" s="261" t="s">
        <v>1278</v>
      </c>
      <c r="C49" s="125" t="s">
        <v>713</v>
      </c>
      <c r="D49" s="151" t="s">
        <v>6072</v>
      </c>
      <c r="E49" s="150">
        <v>686</v>
      </c>
      <c r="F49" s="150" t="s">
        <v>3928</v>
      </c>
      <c r="G49" s="152" t="s">
        <v>6083</v>
      </c>
      <c r="H49" s="152"/>
      <c r="I49" s="152"/>
      <c r="J49" s="152"/>
      <c r="K49" s="152"/>
      <c r="L49" s="152"/>
      <c r="M49" s="239">
        <v>158337</v>
      </c>
      <c r="N49" s="239">
        <v>0</v>
      </c>
      <c r="O49" s="240">
        <f t="shared" si="0"/>
        <v>158337</v>
      </c>
    </row>
    <row r="50" spans="1:15" ht="51">
      <c r="A50" s="150">
        <v>76</v>
      </c>
      <c r="B50" s="261" t="s">
        <v>1278</v>
      </c>
      <c r="C50" s="125" t="s">
        <v>706</v>
      </c>
      <c r="D50" s="151" t="s">
        <v>6084</v>
      </c>
      <c r="E50" s="150">
        <v>818</v>
      </c>
      <c r="F50" s="150" t="s">
        <v>3936</v>
      </c>
      <c r="G50" s="152" t="s">
        <v>3937</v>
      </c>
      <c r="H50" s="152"/>
      <c r="I50" s="152"/>
      <c r="J50" s="152"/>
      <c r="K50" s="152"/>
      <c r="L50" s="152"/>
      <c r="M50" s="239">
        <v>18048</v>
      </c>
      <c r="N50" s="239">
        <v>0</v>
      </c>
      <c r="O50" s="240">
        <f t="shared" si="0"/>
        <v>18048</v>
      </c>
    </row>
    <row r="51" spans="1:15" ht="51">
      <c r="A51" s="150" t="s">
        <v>619</v>
      </c>
      <c r="B51" s="261" t="s">
        <v>1279</v>
      </c>
      <c r="C51" s="125" t="s">
        <v>713</v>
      </c>
      <c r="D51" s="151" t="s">
        <v>8563</v>
      </c>
      <c r="E51" s="150" t="s">
        <v>8564</v>
      </c>
      <c r="F51" s="150" t="s">
        <v>1280</v>
      </c>
      <c r="G51" s="152" t="s">
        <v>8565</v>
      </c>
      <c r="H51" s="152"/>
      <c r="I51" s="152"/>
      <c r="J51" s="152"/>
      <c r="K51" s="152"/>
      <c r="L51" s="152"/>
      <c r="M51" s="239">
        <v>59606</v>
      </c>
      <c r="N51" s="239">
        <v>0</v>
      </c>
      <c r="O51" s="240">
        <f t="shared" si="0"/>
        <v>59606</v>
      </c>
    </row>
    <row r="52" spans="1:15" ht="51">
      <c r="A52" s="150">
        <v>66</v>
      </c>
      <c r="B52" s="261" t="s">
        <v>8566</v>
      </c>
      <c r="C52" s="125" t="s">
        <v>704</v>
      </c>
      <c r="D52" s="151" t="s">
        <v>8567</v>
      </c>
      <c r="E52" s="150" t="s">
        <v>8568</v>
      </c>
      <c r="F52" s="150" t="s">
        <v>8569</v>
      </c>
      <c r="G52" s="152" t="s">
        <v>8570</v>
      </c>
      <c r="H52" s="152"/>
      <c r="I52" s="152"/>
      <c r="J52" s="152"/>
      <c r="K52" s="152"/>
      <c r="L52" s="152"/>
      <c r="M52" s="239">
        <v>3279439.91</v>
      </c>
      <c r="N52" s="239">
        <v>0</v>
      </c>
      <c r="O52" s="240">
        <f t="shared" si="0"/>
        <v>3279439.91</v>
      </c>
    </row>
    <row r="53" spans="1:15" ht="51">
      <c r="A53" s="150">
        <v>66</v>
      </c>
      <c r="B53" s="261" t="s">
        <v>8566</v>
      </c>
      <c r="C53" s="125" t="s">
        <v>704</v>
      </c>
      <c r="D53" s="151" t="s">
        <v>8567</v>
      </c>
      <c r="E53" s="150" t="s">
        <v>8571</v>
      </c>
      <c r="F53" s="150" t="s">
        <v>8572</v>
      </c>
      <c r="G53" s="152" t="s">
        <v>8573</v>
      </c>
      <c r="H53" s="152"/>
      <c r="I53" s="152"/>
      <c r="J53" s="152"/>
      <c r="K53" s="152"/>
      <c r="L53" s="152"/>
      <c r="M53" s="239">
        <v>233020.34</v>
      </c>
      <c r="N53" s="239">
        <v>0</v>
      </c>
      <c r="O53" s="240">
        <f t="shared" si="0"/>
        <v>233020.34</v>
      </c>
    </row>
    <row r="54" spans="1:15" ht="51">
      <c r="A54" s="150">
        <v>66</v>
      </c>
      <c r="B54" s="261" t="s">
        <v>8566</v>
      </c>
      <c r="C54" s="125" t="s">
        <v>704</v>
      </c>
      <c r="D54" s="151" t="s">
        <v>8554</v>
      </c>
      <c r="E54" s="150" t="s">
        <v>8574</v>
      </c>
      <c r="F54" s="150" t="s">
        <v>8569</v>
      </c>
      <c r="G54" s="152" t="s">
        <v>8575</v>
      </c>
      <c r="H54" s="152"/>
      <c r="I54" s="152"/>
      <c r="J54" s="152"/>
      <c r="K54" s="152"/>
      <c r="L54" s="152"/>
      <c r="M54" s="239">
        <v>201995.11</v>
      </c>
      <c r="N54" s="239">
        <v>0</v>
      </c>
      <c r="O54" s="240">
        <f t="shared" si="0"/>
        <v>201995.11</v>
      </c>
    </row>
    <row r="55" spans="1:15" ht="51">
      <c r="A55" s="150" t="s">
        <v>617</v>
      </c>
      <c r="B55" s="261" t="s">
        <v>1278</v>
      </c>
      <c r="C55" s="125" t="s">
        <v>713</v>
      </c>
      <c r="D55" s="151">
        <v>43193</v>
      </c>
      <c r="E55" s="150">
        <v>1399</v>
      </c>
      <c r="F55" s="150" t="s">
        <v>8585</v>
      </c>
      <c r="G55" s="152" t="s">
        <v>8600</v>
      </c>
      <c r="H55" s="152"/>
      <c r="I55" s="152"/>
      <c r="J55" s="152"/>
      <c r="K55" s="152"/>
      <c r="L55" s="152"/>
      <c r="M55" s="239">
        <v>64837</v>
      </c>
      <c r="N55" s="239">
        <v>0</v>
      </c>
      <c r="O55" s="240">
        <f t="shared" si="0"/>
        <v>64837</v>
      </c>
    </row>
    <row r="56" spans="1:15" ht="63.75">
      <c r="A56" s="150" t="s">
        <v>617</v>
      </c>
      <c r="B56" s="261" t="s">
        <v>1278</v>
      </c>
      <c r="C56" s="125" t="s">
        <v>713</v>
      </c>
      <c r="D56" s="151">
        <v>43193</v>
      </c>
      <c r="E56" s="150">
        <v>1400</v>
      </c>
      <c r="F56" s="150" t="s">
        <v>8585</v>
      </c>
      <c r="G56" s="152" t="s">
        <v>8601</v>
      </c>
      <c r="H56" s="152"/>
      <c r="I56" s="152"/>
      <c r="J56" s="152"/>
      <c r="K56" s="152"/>
      <c r="L56" s="152"/>
      <c r="M56" s="239">
        <v>50000</v>
      </c>
      <c r="N56" s="239">
        <v>0</v>
      </c>
      <c r="O56" s="240">
        <f t="shared" si="0"/>
        <v>50000</v>
      </c>
    </row>
    <row r="57" spans="1:15" ht="51">
      <c r="A57" s="150" t="s">
        <v>617</v>
      </c>
      <c r="B57" s="261" t="s">
        <v>1278</v>
      </c>
      <c r="C57" s="125" t="s">
        <v>713</v>
      </c>
      <c r="D57" s="151">
        <v>43193</v>
      </c>
      <c r="E57" s="150">
        <v>1401</v>
      </c>
      <c r="F57" s="150" t="s">
        <v>8585</v>
      </c>
      <c r="G57" s="152" t="s">
        <v>8602</v>
      </c>
      <c r="H57" s="152"/>
      <c r="I57" s="152"/>
      <c r="J57" s="152"/>
      <c r="K57" s="152"/>
      <c r="L57" s="152"/>
      <c r="M57" s="239">
        <v>56000</v>
      </c>
      <c r="N57" s="239">
        <v>0</v>
      </c>
      <c r="O57" s="240">
        <f t="shared" si="0"/>
        <v>56000</v>
      </c>
    </row>
    <row r="58" spans="1:15" ht="51">
      <c r="A58" s="150" t="s">
        <v>617</v>
      </c>
      <c r="B58" s="261" t="s">
        <v>1278</v>
      </c>
      <c r="C58" s="125" t="s">
        <v>713</v>
      </c>
      <c r="D58" s="151">
        <v>43193</v>
      </c>
      <c r="E58" s="150">
        <v>1402</v>
      </c>
      <c r="F58" s="150" t="s">
        <v>8585</v>
      </c>
      <c r="G58" s="152" t="s">
        <v>8603</v>
      </c>
      <c r="H58" s="152"/>
      <c r="I58" s="152"/>
      <c r="J58" s="152"/>
      <c r="K58" s="152"/>
      <c r="L58" s="152"/>
      <c r="M58" s="239">
        <v>78836</v>
      </c>
      <c r="N58" s="239">
        <v>0</v>
      </c>
      <c r="O58" s="240">
        <f t="shared" si="0"/>
        <v>78836</v>
      </c>
    </row>
    <row r="59" spans="1:15" ht="51">
      <c r="A59" s="150" t="s">
        <v>617</v>
      </c>
      <c r="B59" s="261" t="s">
        <v>1278</v>
      </c>
      <c r="C59" s="125" t="s">
        <v>713</v>
      </c>
      <c r="D59" s="151">
        <v>43194</v>
      </c>
      <c r="E59" s="150">
        <v>1422</v>
      </c>
      <c r="F59" s="150" t="s">
        <v>8585</v>
      </c>
      <c r="G59" s="152" t="s">
        <v>8604</v>
      </c>
      <c r="H59" s="152"/>
      <c r="I59" s="152"/>
      <c r="J59" s="152"/>
      <c r="K59" s="152"/>
      <c r="L59" s="152"/>
      <c r="M59" s="239">
        <v>1702535</v>
      </c>
      <c r="N59" s="239">
        <v>0</v>
      </c>
      <c r="O59" s="240">
        <f t="shared" si="0"/>
        <v>1702535</v>
      </c>
    </row>
    <row r="60" spans="1:15" ht="51">
      <c r="A60" s="150" t="s">
        <v>617</v>
      </c>
      <c r="B60" s="261" t="s">
        <v>1278</v>
      </c>
      <c r="C60" s="125" t="s">
        <v>713</v>
      </c>
      <c r="D60" s="151">
        <v>43194</v>
      </c>
      <c r="E60" s="150">
        <v>1423</v>
      </c>
      <c r="F60" s="150" t="s">
        <v>8585</v>
      </c>
      <c r="G60" s="152" t="s">
        <v>8605</v>
      </c>
      <c r="H60" s="152"/>
      <c r="I60" s="152"/>
      <c r="J60" s="152"/>
      <c r="K60" s="152"/>
      <c r="L60" s="152"/>
      <c r="M60" s="239">
        <v>1779265</v>
      </c>
      <c r="N60" s="239">
        <v>0</v>
      </c>
      <c r="O60" s="240">
        <f t="shared" si="0"/>
        <v>1779265</v>
      </c>
    </row>
    <row r="61" spans="1:15" ht="51">
      <c r="A61" s="150" t="s">
        <v>617</v>
      </c>
      <c r="B61" s="261" t="s">
        <v>1278</v>
      </c>
      <c r="C61" s="125" t="s">
        <v>713</v>
      </c>
      <c r="D61" s="151">
        <v>43195</v>
      </c>
      <c r="E61" s="150">
        <v>1436</v>
      </c>
      <c r="F61" s="150" t="s">
        <v>6080</v>
      </c>
      <c r="G61" s="152" t="s">
        <v>8606</v>
      </c>
      <c r="H61" s="152"/>
      <c r="I61" s="152"/>
      <c r="J61" s="152"/>
      <c r="K61" s="152"/>
      <c r="L61" s="152"/>
      <c r="M61" s="239">
        <v>90000</v>
      </c>
      <c r="N61" s="239">
        <v>0</v>
      </c>
      <c r="O61" s="240">
        <f t="shared" si="0"/>
        <v>90000</v>
      </c>
    </row>
    <row r="62" spans="1:15" ht="51">
      <c r="A62" s="150" t="s">
        <v>617</v>
      </c>
      <c r="B62" s="261" t="s">
        <v>1278</v>
      </c>
      <c r="C62" s="125" t="s">
        <v>713</v>
      </c>
      <c r="D62" s="151">
        <v>43195</v>
      </c>
      <c r="E62" s="150">
        <v>1437</v>
      </c>
      <c r="F62" s="150" t="s">
        <v>6080</v>
      </c>
      <c r="G62" s="152" t="s">
        <v>8607</v>
      </c>
      <c r="H62" s="152"/>
      <c r="I62" s="152"/>
      <c r="J62" s="152"/>
      <c r="K62" s="152"/>
      <c r="L62" s="152"/>
      <c r="M62" s="239">
        <v>25000</v>
      </c>
      <c r="N62" s="239">
        <v>0</v>
      </c>
      <c r="O62" s="240">
        <f t="shared" si="0"/>
        <v>25000</v>
      </c>
    </row>
    <row r="63" spans="1:15" ht="63.75">
      <c r="A63" s="150" t="s">
        <v>617</v>
      </c>
      <c r="B63" s="261" t="s">
        <v>1278</v>
      </c>
      <c r="C63" s="125" t="s">
        <v>713</v>
      </c>
      <c r="D63" s="151">
        <v>43196</v>
      </c>
      <c r="E63" s="150">
        <v>1508</v>
      </c>
      <c r="F63" s="150" t="s">
        <v>6080</v>
      </c>
      <c r="G63" s="152" t="s">
        <v>8608</v>
      </c>
      <c r="H63" s="152"/>
      <c r="I63" s="152"/>
      <c r="J63" s="152"/>
      <c r="K63" s="152"/>
      <c r="L63" s="152"/>
      <c r="M63" s="239">
        <v>99000</v>
      </c>
      <c r="N63" s="239">
        <v>0</v>
      </c>
      <c r="O63" s="240">
        <f t="shared" si="0"/>
        <v>99000</v>
      </c>
    </row>
    <row r="64" spans="1:15" ht="51">
      <c r="A64" s="150">
        <v>76</v>
      </c>
      <c r="B64" s="261" t="s">
        <v>1278</v>
      </c>
      <c r="C64" s="125" t="s">
        <v>706</v>
      </c>
      <c r="D64" s="151">
        <v>43199</v>
      </c>
      <c r="E64" s="150">
        <v>1512</v>
      </c>
      <c r="F64" s="150" t="s">
        <v>3936</v>
      </c>
      <c r="G64" s="152" t="s">
        <v>3937</v>
      </c>
      <c r="H64" s="152"/>
      <c r="I64" s="152"/>
      <c r="J64" s="152"/>
      <c r="K64" s="152"/>
      <c r="L64" s="152"/>
      <c r="M64" s="239">
        <v>63124.97</v>
      </c>
      <c r="N64" s="239">
        <v>0</v>
      </c>
      <c r="O64" s="240">
        <f t="shared" si="0"/>
        <v>63124.97</v>
      </c>
    </row>
    <row r="65" spans="1:15" ht="51">
      <c r="A65" s="150">
        <v>76</v>
      </c>
      <c r="B65" s="261" t="s">
        <v>1278</v>
      </c>
      <c r="C65" s="125" t="s">
        <v>706</v>
      </c>
      <c r="D65" s="151">
        <v>43210</v>
      </c>
      <c r="E65" s="150">
        <v>1765</v>
      </c>
      <c r="F65" s="150" t="s">
        <v>3936</v>
      </c>
      <c r="G65" s="152" t="s">
        <v>3937</v>
      </c>
      <c r="H65" s="152"/>
      <c r="I65" s="152"/>
      <c r="J65" s="152"/>
      <c r="K65" s="152"/>
      <c r="L65" s="152"/>
      <c r="M65" s="239">
        <v>35485.550000000003</v>
      </c>
      <c r="N65" s="239">
        <v>0</v>
      </c>
      <c r="O65" s="240">
        <f t="shared" si="0"/>
        <v>35485.550000000003</v>
      </c>
    </row>
    <row r="66" spans="1:15" ht="51">
      <c r="A66" s="150">
        <v>76</v>
      </c>
      <c r="B66" s="261" t="s">
        <v>1278</v>
      </c>
      <c r="C66" s="125" t="s">
        <v>706</v>
      </c>
      <c r="D66" s="151">
        <v>43215</v>
      </c>
      <c r="E66" s="150">
        <v>1957</v>
      </c>
      <c r="F66" s="150" t="s">
        <v>3936</v>
      </c>
      <c r="G66" s="152" t="s">
        <v>3937</v>
      </c>
      <c r="H66" s="152"/>
      <c r="I66" s="152"/>
      <c r="J66" s="152"/>
      <c r="K66" s="152"/>
      <c r="L66" s="152"/>
      <c r="M66" s="239">
        <v>343.91</v>
      </c>
      <c r="N66" s="239">
        <v>0</v>
      </c>
      <c r="O66" s="240">
        <f t="shared" si="0"/>
        <v>343.91</v>
      </c>
    </row>
    <row r="67" spans="1:15" ht="51">
      <c r="A67" s="150">
        <v>66</v>
      </c>
      <c r="B67" s="261" t="s">
        <v>8566</v>
      </c>
      <c r="C67" s="125" t="s">
        <v>704</v>
      </c>
      <c r="D67" s="151">
        <v>43215</v>
      </c>
      <c r="E67" s="150">
        <v>1958</v>
      </c>
      <c r="F67" s="150" t="s">
        <v>8569</v>
      </c>
      <c r="G67" s="152" t="s">
        <v>8609</v>
      </c>
      <c r="H67" s="152"/>
      <c r="I67" s="152"/>
      <c r="J67" s="152"/>
      <c r="K67" s="152"/>
      <c r="L67" s="152"/>
      <c r="M67" s="239">
        <v>107880</v>
      </c>
      <c r="N67" s="239">
        <v>0</v>
      </c>
      <c r="O67" s="240">
        <f t="shared" si="0"/>
        <v>107880</v>
      </c>
    </row>
    <row r="68" spans="1:15" ht="51">
      <c r="A68" s="150" t="s">
        <v>617</v>
      </c>
      <c r="B68" s="261" t="s">
        <v>1278</v>
      </c>
      <c r="C68" s="125" t="s">
        <v>713</v>
      </c>
      <c r="D68" s="151">
        <v>43215</v>
      </c>
      <c r="E68" s="150">
        <v>1959</v>
      </c>
      <c r="F68" s="150" t="s">
        <v>6080</v>
      </c>
      <c r="G68" s="152" t="s">
        <v>8610</v>
      </c>
      <c r="H68" s="152"/>
      <c r="I68" s="152"/>
      <c r="J68" s="152"/>
      <c r="K68" s="152"/>
      <c r="L68" s="152"/>
      <c r="M68" s="239">
        <v>170000</v>
      </c>
      <c r="N68" s="239">
        <v>0</v>
      </c>
      <c r="O68" s="240">
        <f t="shared" si="0"/>
        <v>170000</v>
      </c>
    </row>
    <row r="69" spans="1:15" ht="51">
      <c r="A69" s="150">
        <v>76</v>
      </c>
      <c r="B69" s="261" t="s">
        <v>1278</v>
      </c>
      <c r="C69" s="125" t="s">
        <v>706</v>
      </c>
      <c r="D69" s="151">
        <v>43220</v>
      </c>
      <c r="E69" s="150">
        <v>2083</v>
      </c>
      <c r="F69" s="150" t="s">
        <v>3936</v>
      </c>
      <c r="G69" s="152" t="s">
        <v>3937</v>
      </c>
      <c r="H69" s="152"/>
      <c r="I69" s="152"/>
      <c r="J69" s="152"/>
      <c r="K69" s="152"/>
      <c r="L69" s="152"/>
      <c r="M69" s="239">
        <v>12416.75</v>
      </c>
      <c r="N69" s="239">
        <v>0</v>
      </c>
      <c r="O69" s="240">
        <f t="shared" si="0"/>
        <v>12416.75</v>
      </c>
    </row>
    <row r="70" spans="1:15" ht="63.75">
      <c r="A70" s="150">
        <v>66</v>
      </c>
      <c r="B70" s="261" t="s">
        <v>1278</v>
      </c>
      <c r="C70" s="125" t="s">
        <v>704</v>
      </c>
      <c r="D70" s="151" t="s">
        <v>3927</v>
      </c>
      <c r="E70" s="150">
        <v>167</v>
      </c>
      <c r="F70" s="150" t="s">
        <v>3943</v>
      </c>
      <c r="G70" s="152" t="s">
        <v>3929</v>
      </c>
      <c r="H70" s="152"/>
      <c r="I70" s="152"/>
      <c r="J70" s="152"/>
      <c r="K70" s="152"/>
      <c r="L70" s="152"/>
      <c r="M70" s="239">
        <v>0</v>
      </c>
      <c r="N70" s="239">
        <v>53659.5</v>
      </c>
      <c r="O70" s="240">
        <f t="shared" si="0"/>
        <v>53659.5</v>
      </c>
    </row>
    <row r="71" spans="1:15" ht="63.75">
      <c r="A71" s="150">
        <v>46</v>
      </c>
      <c r="B71" s="261" t="s">
        <v>3926</v>
      </c>
      <c r="C71" s="125" t="s">
        <v>698</v>
      </c>
      <c r="D71" s="151" t="s">
        <v>3927</v>
      </c>
      <c r="E71" s="150">
        <v>168</v>
      </c>
      <c r="F71" s="150" t="s">
        <v>3944</v>
      </c>
      <c r="G71" s="152" t="s">
        <v>3931</v>
      </c>
      <c r="H71" s="152"/>
      <c r="I71" s="152"/>
      <c r="J71" s="152"/>
      <c r="K71" s="152"/>
      <c r="L71" s="152"/>
      <c r="M71" s="239">
        <v>0</v>
      </c>
      <c r="N71" s="239">
        <v>86042.2</v>
      </c>
      <c r="O71" s="240">
        <f t="shared" si="0"/>
        <v>86042.2</v>
      </c>
    </row>
    <row r="72" spans="1:15" ht="51">
      <c r="A72" s="150" t="s">
        <v>619</v>
      </c>
      <c r="B72" s="261" t="s">
        <v>1279</v>
      </c>
      <c r="C72" s="125" t="s">
        <v>713</v>
      </c>
      <c r="D72" s="151" t="s">
        <v>3935</v>
      </c>
      <c r="E72" s="150">
        <v>278</v>
      </c>
      <c r="F72" s="150" t="s">
        <v>1280</v>
      </c>
      <c r="G72" s="152" t="s">
        <v>3937</v>
      </c>
      <c r="H72" s="152"/>
      <c r="I72" s="152"/>
      <c r="J72" s="152"/>
      <c r="K72" s="152"/>
      <c r="L72" s="152"/>
      <c r="M72" s="239">
        <v>0</v>
      </c>
      <c r="N72" s="239">
        <v>3382607.23</v>
      </c>
      <c r="O72" s="240">
        <f>+M72+N72</f>
        <v>3382607.23</v>
      </c>
    </row>
    <row r="73" spans="1:15" ht="51">
      <c r="A73" s="262" t="s">
        <v>619</v>
      </c>
      <c r="B73" s="261" t="s">
        <v>1279</v>
      </c>
      <c r="C73" s="262" t="s">
        <v>713</v>
      </c>
      <c r="D73" s="195" t="s">
        <v>3935</v>
      </c>
      <c r="E73" s="124">
        <v>279</v>
      </c>
      <c r="F73" s="124" t="s">
        <v>1280</v>
      </c>
      <c r="G73" s="193" t="s">
        <v>3939</v>
      </c>
      <c r="H73" s="263"/>
      <c r="I73" s="263"/>
      <c r="J73" s="263"/>
      <c r="K73" s="263"/>
      <c r="L73" s="263"/>
      <c r="M73" s="239">
        <v>0</v>
      </c>
      <c r="N73" s="197">
        <v>2947122.75</v>
      </c>
      <c r="O73" s="240">
        <f t="shared" ref="O73:O97" si="1">+M73+N73</f>
        <v>2947122.75</v>
      </c>
    </row>
    <row r="74" spans="1:15" ht="51">
      <c r="A74" s="262" t="s">
        <v>619</v>
      </c>
      <c r="B74" s="261" t="s">
        <v>1279</v>
      </c>
      <c r="C74" s="262" t="s">
        <v>713</v>
      </c>
      <c r="D74" s="195" t="s">
        <v>6079</v>
      </c>
      <c r="E74" s="124">
        <v>609</v>
      </c>
      <c r="F74" s="124" t="s">
        <v>1280</v>
      </c>
      <c r="G74" s="193" t="s">
        <v>3937</v>
      </c>
      <c r="H74" s="263"/>
      <c r="I74" s="263"/>
      <c r="J74" s="263"/>
      <c r="K74" s="263"/>
      <c r="L74" s="263"/>
      <c r="M74" s="239">
        <v>0</v>
      </c>
      <c r="N74" s="197">
        <v>23177.31</v>
      </c>
      <c r="O74" s="240">
        <f t="shared" si="1"/>
        <v>23177.31</v>
      </c>
    </row>
    <row r="75" spans="1:15" ht="51">
      <c r="A75" s="262">
        <v>46</v>
      </c>
      <c r="B75" s="261" t="s">
        <v>3926</v>
      </c>
      <c r="C75" s="262" t="s">
        <v>698</v>
      </c>
      <c r="D75" s="195" t="s">
        <v>6067</v>
      </c>
      <c r="E75" s="124">
        <v>614</v>
      </c>
      <c r="F75" s="124" t="s">
        <v>3944</v>
      </c>
      <c r="G75" s="193" t="s">
        <v>6081</v>
      </c>
      <c r="H75" s="263"/>
      <c r="I75" s="263"/>
      <c r="J75" s="263"/>
      <c r="K75" s="263"/>
      <c r="L75" s="263"/>
      <c r="M75" s="239">
        <v>0</v>
      </c>
      <c r="N75" s="197">
        <v>627680</v>
      </c>
      <c r="O75" s="240">
        <f t="shared" si="1"/>
        <v>627680</v>
      </c>
    </row>
    <row r="76" spans="1:15" ht="51">
      <c r="A76" s="262">
        <v>46</v>
      </c>
      <c r="B76" s="261" t="s">
        <v>3926</v>
      </c>
      <c r="C76" s="262" t="s">
        <v>698</v>
      </c>
      <c r="D76" s="195" t="s">
        <v>6067</v>
      </c>
      <c r="E76" s="124">
        <v>615</v>
      </c>
      <c r="F76" s="124" t="s">
        <v>6085</v>
      </c>
      <c r="G76" s="193" t="s">
        <v>6082</v>
      </c>
      <c r="H76" s="263"/>
      <c r="I76" s="263"/>
      <c r="J76" s="263"/>
      <c r="K76" s="263"/>
      <c r="L76" s="263"/>
      <c r="M76" s="239">
        <v>0</v>
      </c>
      <c r="N76" s="197">
        <v>163336</v>
      </c>
      <c r="O76" s="240">
        <f t="shared" si="1"/>
        <v>163336</v>
      </c>
    </row>
    <row r="77" spans="1:15" ht="51">
      <c r="A77" s="262">
        <v>66</v>
      </c>
      <c r="B77" s="261" t="s">
        <v>1278</v>
      </c>
      <c r="C77" s="262" t="s">
        <v>704</v>
      </c>
      <c r="D77" s="195" t="s">
        <v>6072</v>
      </c>
      <c r="E77" s="124">
        <v>686</v>
      </c>
      <c r="F77" s="124" t="s">
        <v>3943</v>
      </c>
      <c r="G77" s="193" t="s">
        <v>6083</v>
      </c>
      <c r="H77" s="263"/>
      <c r="I77" s="263"/>
      <c r="J77" s="263"/>
      <c r="K77" s="263"/>
      <c r="L77" s="263"/>
      <c r="M77" s="239">
        <v>0</v>
      </c>
      <c r="N77" s="197">
        <v>158337</v>
      </c>
      <c r="O77" s="240">
        <f t="shared" si="1"/>
        <v>158337</v>
      </c>
    </row>
    <row r="78" spans="1:15" ht="51">
      <c r="A78" s="262" t="s">
        <v>619</v>
      </c>
      <c r="B78" s="261" t="s">
        <v>1279</v>
      </c>
      <c r="C78" s="262" t="s">
        <v>713</v>
      </c>
      <c r="D78" s="195" t="s">
        <v>6084</v>
      </c>
      <c r="E78" s="124">
        <v>818</v>
      </c>
      <c r="F78" s="124" t="s">
        <v>1280</v>
      </c>
      <c r="G78" s="193" t="s">
        <v>3937</v>
      </c>
      <c r="H78" s="263"/>
      <c r="I78" s="263"/>
      <c r="J78" s="263"/>
      <c r="K78" s="263"/>
      <c r="L78" s="263"/>
      <c r="M78" s="239">
        <v>0</v>
      </c>
      <c r="N78" s="197">
        <v>18048</v>
      </c>
      <c r="O78" s="240">
        <f t="shared" si="1"/>
        <v>18048</v>
      </c>
    </row>
    <row r="79" spans="1:15" ht="51">
      <c r="A79" s="262">
        <v>16</v>
      </c>
      <c r="B79" s="261" t="s">
        <v>1278</v>
      </c>
      <c r="C79" s="262" t="s">
        <v>692</v>
      </c>
      <c r="D79" s="195" t="s">
        <v>8563</v>
      </c>
      <c r="E79" s="124" t="s">
        <v>8564</v>
      </c>
      <c r="F79" s="124" t="s">
        <v>8576</v>
      </c>
      <c r="G79" s="193" t="s">
        <v>8565</v>
      </c>
      <c r="H79" s="263"/>
      <c r="I79" s="263"/>
      <c r="J79" s="263"/>
      <c r="K79" s="263"/>
      <c r="L79" s="263"/>
      <c r="M79" s="239">
        <v>0</v>
      </c>
      <c r="N79" s="197">
        <v>59606</v>
      </c>
      <c r="O79" s="240">
        <f t="shared" si="1"/>
        <v>59606</v>
      </c>
    </row>
    <row r="80" spans="1:15" ht="51">
      <c r="A80" s="262">
        <v>86</v>
      </c>
      <c r="B80" s="261" t="s">
        <v>8566</v>
      </c>
      <c r="C80" s="262" t="s">
        <v>710</v>
      </c>
      <c r="D80" s="195" t="s">
        <v>8567</v>
      </c>
      <c r="E80" s="124" t="s">
        <v>8568</v>
      </c>
      <c r="F80" s="124" t="s">
        <v>8577</v>
      </c>
      <c r="G80" s="193" t="s">
        <v>8570</v>
      </c>
      <c r="H80" s="263"/>
      <c r="I80" s="263"/>
      <c r="J80" s="263"/>
      <c r="K80" s="263"/>
      <c r="L80" s="263"/>
      <c r="M80" s="239">
        <v>0</v>
      </c>
      <c r="N80" s="197">
        <v>3279439.91</v>
      </c>
      <c r="O80" s="240">
        <f t="shared" si="1"/>
        <v>3279439.91</v>
      </c>
    </row>
    <row r="81" spans="1:15" ht="51">
      <c r="A81" s="262" t="s">
        <v>619</v>
      </c>
      <c r="B81" s="261" t="s">
        <v>1279</v>
      </c>
      <c r="C81" s="262" t="s">
        <v>713</v>
      </c>
      <c r="D81" s="195" t="s">
        <v>8567</v>
      </c>
      <c r="E81" s="124" t="s">
        <v>8571</v>
      </c>
      <c r="F81" s="124" t="s">
        <v>1280</v>
      </c>
      <c r="G81" s="193" t="s">
        <v>8573</v>
      </c>
      <c r="H81" s="263"/>
      <c r="I81" s="263"/>
      <c r="J81" s="263"/>
      <c r="K81" s="263"/>
      <c r="L81" s="263"/>
      <c r="M81" s="239">
        <v>0</v>
      </c>
      <c r="N81" s="197">
        <v>233020.34</v>
      </c>
      <c r="O81" s="240">
        <f t="shared" si="1"/>
        <v>233020.34</v>
      </c>
    </row>
    <row r="82" spans="1:15" ht="51">
      <c r="A82" s="262">
        <v>81</v>
      </c>
      <c r="B82" s="261" t="s">
        <v>1278</v>
      </c>
      <c r="C82" s="262" t="s">
        <v>709</v>
      </c>
      <c r="D82" s="195" t="s">
        <v>8554</v>
      </c>
      <c r="E82" s="124" t="s">
        <v>8574</v>
      </c>
      <c r="F82" s="124" t="s">
        <v>8578</v>
      </c>
      <c r="G82" s="193" t="s">
        <v>8575</v>
      </c>
      <c r="H82" s="263"/>
      <c r="I82" s="263"/>
      <c r="J82" s="263"/>
      <c r="K82" s="263"/>
      <c r="L82" s="263"/>
      <c r="M82" s="239">
        <v>0</v>
      </c>
      <c r="N82" s="197">
        <v>201995.11</v>
      </c>
      <c r="O82" s="240">
        <f t="shared" si="1"/>
        <v>201995.11</v>
      </c>
    </row>
    <row r="83" spans="1:15" ht="51">
      <c r="A83" s="262">
        <v>16</v>
      </c>
      <c r="B83" s="261" t="s">
        <v>1278</v>
      </c>
      <c r="C83" s="262" t="s">
        <v>692</v>
      </c>
      <c r="D83" s="195">
        <v>43193</v>
      </c>
      <c r="E83" s="124">
        <v>1399</v>
      </c>
      <c r="F83" s="124" t="s">
        <v>8586</v>
      </c>
      <c r="G83" s="193" t="s">
        <v>8600</v>
      </c>
      <c r="H83" s="263"/>
      <c r="I83" s="263"/>
      <c r="J83" s="263"/>
      <c r="K83" s="263"/>
      <c r="L83" s="263"/>
      <c r="M83" s="239">
        <v>0</v>
      </c>
      <c r="N83" s="197">
        <v>64837</v>
      </c>
      <c r="O83" s="240">
        <f t="shared" si="1"/>
        <v>64837</v>
      </c>
    </row>
    <row r="84" spans="1:15" ht="63.75">
      <c r="A84" s="262">
        <v>66</v>
      </c>
      <c r="B84" s="261" t="s">
        <v>1279</v>
      </c>
      <c r="C84" s="262" t="s">
        <v>704</v>
      </c>
      <c r="D84" s="195">
        <v>43193</v>
      </c>
      <c r="E84" s="124">
        <v>1400</v>
      </c>
      <c r="F84" s="124" t="s">
        <v>8587</v>
      </c>
      <c r="G84" s="193" t="s">
        <v>8601</v>
      </c>
      <c r="H84" s="263"/>
      <c r="I84" s="263"/>
      <c r="J84" s="263"/>
      <c r="K84" s="263"/>
      <c r="L84" s="263"/>
      <c r="M84" s="239">
        <v>0</v>
      </c>
      <c r="N84" s="197">
        <v>50000</v>
      </c>
      <c r="O84" s="240">
        <f t="shared" si="1"/>
        <v>50000</v>
      </c>
    </row>
    <row r="85" spans="1:15" ht="51">
      <c r="A85" s="262">
        <v>16</v>
      </c>
      <c r="B85" s="261" t="s">
        <v>1278</v>
      </c>
      <c r="C85" s="262" t="s">
        <v>692</v>
      </c>
      <c r="D85" s="195">
        <v>43193</v>
      </c>
      <c r="E85" s="124">
        <v>1401</v>
      </c>
      <c r="F85" s="124" t="s">
        <v>8588</v>
      </c>
      <c r="G85" s="193" t="s">
        <v>8602</v>
      </c>
      <c r="H85" s="263"/>
      <c r="I85" s="263"/>
      <c r="J85" s="263"/>
      <c r="K85" s="263"/>
      <c r="L85" s="263"/>
      <c r="M85" s="239">
        <v>0</v>
      </c>
      <c r="N85" s="197">
        <v>56000</v>
      </c>
      <c r="O85" s="240">
        <f t="shared" si="1"/>
        <v>56000</v>
      </c>
    </row>
    <row r="86" spans="1:15" ht="51">
      <c r="A86" s="262">
        <v>16</v>
      </c>
      <c r="B86" s="261" t="s">
        <v>1278</v>
      </c>
      <c r="C86" s="262" t="s">
        <v>692</v>
      </c>
      <c r="D86" s="195">
        <v>43193</v>
      </c>
      <c r="E86" s="124">
        <v>1402</v>
      </c>
      <c r="F86" s="124" t="s">
        <v>8586</v>
      </c>
      <c r="G86" s="193" t="s">
        <v>8603</v>
      </c>
      <c r="H86" s="263"/>
      <c r="I86" s="263"/>
      <c r="J86" s="263"/>
      <c r="K86" s="263"/>
      <c r="L86" s="263"/>
      <c r="M86" s="239">
        <v>0</v>
      </c>
      <c r="N86" s="197">
        <v>78836</v>
      </c>
      <c r="O86" s="240">
        <f t="shared" si="1"/>
        <v>78836</v>
      </c>
    </row>
    <row r="87" spans="1:15" ht="51">
      <c r="A87" s="262">
        <v>16</v>
      </c>
      <c r="B87" s="261" t="s">
        <v>1278</v>
      </c>
      <c r="C87" s="262" t="s">
        <v>692</v>
      </c>
      <c r="D87" s="195">
        <v>43194</v>
      </c>
      <c r="E87" s="124">
        <v>1422</v>
      </c>
      <c r="F87" s="124" t="s">
        <v>8586</v>
      </c>
      <c r="G87" s="193" t="s">
        <v>8604</v>
      </c>
      <c r="H87" s="263"/>
      <c r="I87" s="263"/>
      <c r="J87" s="263"/>
      <c r="K87" s="263"/>
      <c r="L87" s="263"/>
      <c r="M87" s="239">
        <v>0</v>
      </c>
      <c r="N87" s="197">
        <v>1702535</v>
      </c>
      <c r="O87" s="240">
        <f t="shared" si="1"/>
        <v>1702535</v>
      </c>
    </row>
    <row r="88" spans="1:15" ht="51">
      <c r="A88" s="262">
        <v>16</v>
      </c>
      <c r="B88" s="261" t="s">
        <v>1278</v>
      </c>
      <c r="C88" s="262" t="s">
        <v>692</v>
      </c>
      <c r="D88" s="195">
        <v>43194</v>
      </c>
      <c r="E88" s="124">
        <v>1423</v>
      </c>
      <c r="F88" s="124" t="s">
        <v>8586</v>
      </c>
      <c r="G88" s="193" t="s">
        <v>8605</v>
      </c>
      <c r="H88" s="263"/>
      <c r="I88" s="263"/>
      <c r="J88" s="263"/>
      <c r="K88" s="263"/>
      <c r="L88" s="263"/>
      <c r="M88" s="239">
        <v>0</v>
      </c>
      <c r="N88" s="197">
        <v>1779265</v>
      </c>
      <c r="O88" s="240">
        <f t="shared" si="1"/>
        <v>1779265</v>
      </c>
    </row>
    <row r="89" spans="1:15" ht="51">
      <c r="A89" s="262">
        <v>46</v>
      </c>
      <c r="B89" s="261" t="s">
        <v>3926</v>
      </c>
      <c r="C89" s="262" t="s">
        <v>698</v>
      </c>
      <c r="D89" s="195">
        <v>43195</v>
      </c>
      <c r="E89" s="124">
        <v>1436</v>
      </c>
      <c r="F89" s="124" t="s">
        <v>8589</v>
      </c>
      <c r="G89" s="193" t="s">
        <v>8606</v>
      </c>
      <c r="H89" s="263"/>
      <c r="I89" s="263"/>
      <c r="J89" s="263"/>
      <c r="K89" s="263"/>
      <c r="L89" s="263"/>
      <c r="M89" s="239">
        <v>0</v>
      </c>
      <c r="N89" s="197">
        <v>90000</v>
      </c>
      <c r="O89" s="240">
        <f t="shared" si="1"/>
        <v>90000</v>
      </c>
    </row>
    <row r="90" spans="1:15" ht="51">
      <c r="A90" s="262">
        <v>46</v>
      </c>
      <c r="B90" s="261" t="s">
        <v>3926</v>
      </c>
      <c r="C90" s="262" t="s">
        <v>698</v>
      </c>
      <c r="D90" s="195">
        <v>43195</v>
      </c>
      <c r="E90" s="124">
        <v>1437</v>
      </c>
      <c r="F90" s="124" t="s">
        <v>8590</v>
      </c>
      <c r="G90" s="193" t="s">
        <v>8607</v>
      </c>
      <c r="H90" s="263"/>
      <c r="I90" s="263"/>
      <c r="J90" s="263"/>
      <c r="K90" s="263"/>
      <c r="L90" s="263"/>
      <c r="M90" s="239">
        <v>0</v>
      </c>
      <c r="N90" s="197">
        <v>25000</v>
      </c>
      <c r="O90" s="240">
        <f t="shared" si="1"/>
        <v>25000</v>
      </c>
    </row>
    <row r="91" spans="1:15" ht="63.75">
      <c r="A91" s="262">
        <v>46</v>
      </c>
      <c r="B91" s="261" t="s">
        <v>3926</v>
      </c>
      <c r="C91" s="262" t="s">
        <v>698</v>
      </c>
      <c r="D91" s="195">
        <v>43196</v>
      </c>
      <c r="E91" s="124">
        <v>1508</v>
      </c>
      <c r="F91" s="124" t="s">
        <v>8591</v>
      </c>
      <c r="G91" s="193" t="s">
        <v>8608</v>
      </c>
      <c r="H91" s="263"/>
      <c r="I91" s="263"/>
      <c r="J91" s="263"/>
      <c r="K91" s="263"/>
      <c r="L91" s="263"/>
      <c r="M91" s="239">
        <v>0</v>
      </c>
      <c r="N91" s="197">
        <v>99000</v>
      </c>
      <c r="O91" s="240">
        <f t="shared" si="1"/>
        <v>99000</v>
      </c>
    </row>
    <row r="92" spans="1:15" ht="51">
      <c r="A92" s="262" t="s">
        <v>619</v>
      </c>
      <c r="B92" s="261" t="s">
        <v>1279</v>
      </c>
      <c r="C92" s="262" t="s">
        <v>713</v>
      </c>
      <c r="D92" s="195">
        <v>43199</v>
      </c>
      <c r="E92" s="124">
        <v>1512</v>
      </c>
      <c r="F92" s="124" t="s">
        <v>1280</v>
      </c>
      <c r="G92" s="193" t="s">
        <v>3937</v>
      </c>
      <c r="H92" s="263"/>
      <c r="I92" s="263"/>
      <c r="J92" s="263"/>
      <c r="K92" s="263"/>
      <c r="L92" s="263"/>
      <c r="M92" s="239">
        <v>0</v>
      </c>
      <c r="N92" s="197">
        <v>63124.97</v>
      </c>
      <c r="O92" s="240">
        <f t="shared" si="1"/>
        <v>63124.97</v>
      </c>
    </row>
    <row r="93" spans="1:15" ht="51">
      <c r="A93" s="262" t="s">
        <v>619</v>
      </c>
      <c r="B93" s="261" t="s">
        <v>1279</v>
      </c>
      <c r="C93" s="262" t="s">
        <v>713</v>
      </c>
      <c r="D93" s="195">
        <v>43210</v>
      </c>
      <c r="E93" s="124">
        <v>1765</v>
      </c>
      <c r="F93" s="124" t="s">
        <v>1280</v>
      </c>
      <c r="G93" s="193" t="s">
        <v>3937</v>
      </c>
      <c r="H93" s="263"/>
      <c r="I93" s="263"/>
      <c r="J93" s="263"/>
      <c r="K93" s="263"/>
      <c r="L93" s="263"/>
      <c r="M93" s="239">
        <v>0</v>
      </c>
      <c r="N93" s="197">
        <v>35485.550000000003</v>
      </c>
      <c r="O93" s="240">
        <f t="shared" si="1"/>
        <v>35485.550000000003</v>
      </c>
    </row>
    <row r="94" spans="1:15" ht="51">
      <c r="A94" s="262" t="s">
        <v>619</v>
      </c>
      <c r="B94" s="261" t="s">
        <v>1279</v>
      </c>
      <c r="C94" s="262" t="s">
        <v>713</v>
      </c>
      <c r="D94" s="195">
        <v>43215</v>
      </c>
      <c r="E94" s="124">
        <v>1957</v>
      </c>
      <c r="F94" s="124" t="s">
        <v>1280</v>
      </c>
      <c r="G94" s="193" t="s">
        <v>3937</v>
      </c>
      <c r="H94" s="263"/>
      <c r="I94" s="263"/>
      <c r="J94" s="263"/>
      <c r="K94" s="263"/>
      <c r="L94" s="263"/>
      <c r="M94" s="239">
        <v>0</v>
      </c>
      <c r="N94" s="197">
        <v>343.91</v>
      </c>
      <c r="O94" s="240">
        <f t="shared" si="1"/>
        <v>343.91</v>
      </c>
    </row>
    <row r="95" spans="1:15" ht="51">
      <c r="A95" s="262">
        <v>81</v>
      </c>
      <c r="B95" s="261" t="s">
        <v>1278</v>
      </c>
      <c r="C95" s="262" t="s">
        <v>709</v>
      </c>
      <c r="D95" s="195">
        <v>43215</v>
      </c>
      <c r="E95" s="124">
        <v>1958</v>
      </c>
      <c r="F95" s="124" t="s">
        <v>8592</v>
      </c>
      <c r="G95" s="193" t="s">
        <v>8609</v>
      </c>
      <c r="H95" s="263"/>
      <c r="I95" s="263"/>
      <c r="J95" s="263"/>
      <c r="K95" s="263"/>
      <c r="L95" s="263"/>
      <c r="M95" s="239">
        <v>0</v>
      </c>
      <c r="N95" s="197">
        <v>107880</v>
      </c>
      <c r="O95" s="240">
        <f t="shared" si="1"/>
        <v>107880</v>
      </c>
    </row>
    <row r="96" spans="1:15" ht="51">
      <c r="A96" s="262">
        <v>46</v>
      </c>
      <c r="B96" s="261" t="s">
        <v>3926</v>
      </c>
      <c r="C96" s="262" t="s">
        <v>698</v>
      </c>
      <c r="D96" s="195">
        <v>43215</v>
      </c>
      <c r="E96" s="124">
        <v>1959</v>
      </c>
      <c r="F96" s="124" t="s">
        <v>8593</v>
      </c>
      <c r="G96" s="193" t="s">
        <v>8610</v>
      </c>
      <c r="H96" s="263"/>
      <c r="I96" s="263"/>
      <c r="J96" s="263"/>
      <c r="K96" s="263"/>
      <c r="L96" s="263"/>
      <c r="M96" s="239">
        <v>0</v>
      </c>
      <c r="N96" s="197">
        <v>170000</v>
      </c>
      <c r="O96" s="240">
        <f t="shared" si="1"/>
        <v>170000</v>
      </c>
    </row>
    <row r="97" spans="1:15" ht="51">
      <c r="A97" s="262" t="s">
        <v>619</v>
      </c>
      <c r="B97" s="261" t="s">
        <v>1279</v>
      </c>
      <c r="C97" s="262" t="s">
        <v>713</v>
      </c>
      <c r="D97" s="195">
        <v>43220</v>
      </c>
      <c r="E97" s="124">
        <v>2083</v>
      </c>
      <c r="F97" s="124" t="s">
        <v>1280</v>
      </c>
      <c r="G97" s="193" t="s">
        <v>3937</v>
      </c>
      <c r="H97" s="263"/>
      <c r="I97" s="263"/>
      <c r="J97" s="263"/>
      <c r="K97" s="263"/>
      <c r="L97" s="263"/>
      <c r="M97" s="239">
        <v>0</v>
      </c>
      <c r="N97" s="197">
        <v>12416.75</v>
      </c>
      <c r="O97" s="240">
        <f t="shared" si="1"/>
        <v>12416.75</v>
      </c>
    </row>
    <row r="99" spans="1:15">
      <c r="G99" s="335" t="s">
        <v>637</v>
      </c>
      <c r="H99" s="335"/>
      <c r="I99" s="335"/>
      <c r="J99" s="335"/>
      <c r="K99" s="335"/>
      <c r="L99" s="202"/>
      <c r="M99" s="202">
        <f>+SUBTOTAL(9,M9:M97)</f>
        <v>52114265.819999993</v>
      </c>
      <c r="N99" s="202">
        <f>+SUBTOTAL(9,N9:N97)</f>
        <v>54875884.150000006</v>
      </c>
      <c r="O99" s="202">
        <f>+SUBTOTAL(9,O9:O97)</f>
        <v>106990149.97</v>
      </c>
    </row>
  </sheetData>
  <sheetProtection formatCells="0" formatColumns="0" formatRows="0" insertColumns="0" insertRows="0" insertHyperlinks="0" sort="0" autoFilter="0" pivotTables="0"/>
  <autoFilter ref="A8:O97"/>
  <sortState ref="A9:J359">
    <sortCondition ref="A9:A359"/>
    <sortCondition ref="E9:E359"/>
  </sortState>
  <mergeCells count="3">
    <mergeCell ref="H7:I7"/>
    <mergeCell ref="J7:K7"/>
    <mergeCell ref="G99:K99"/>
  </mergeCells>
  <pageMargins left="0.39370078740157483" right="0.43307086614173229" top="0.55118110236220474" bottom="0.31496062992125984" header="0.31496062992125984" footer="0.31496062992125984"/>
  <pageSetup scale="61"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Q17"/>
  <sheetViews>
    <sheetView view="pageBreakPreview" zoomScaleNormal="100" zoomScaleSheetLayoutView="100" workbookViewId="0">
      <selection activeCell="G1" sqref="G1"/>
    </sheetView>
  </sheetViews>
  <sheetFormatPr baseColWidth="10" defaultRowHeight="12.75" outlineLevelCol="1"/>
  <cols>
    <col min="1" max="1" width="7.140625" style="118" customWidth="1"/>
    <col min="2" max="2" width="4.140625" style="118" bestFit="1" customWidth="1"/>
    <col min="3" max="3" width="30.7109375" style="118" customWidth="1"/>
    <col min="4" max="4" width="11.5703125" style="122" bestFit="1" customWidth="1"/>
    <col min="5" max="5" width="9.7109375" style="122" customWidth="1"/>
    <col min="6" max="6" width="11.7109375" style="122" customWidth="1"/>
    <col min="7" max="7" width="54.7109375" style="194" customWidth="1"/>
    <col min="8" max="9" width="7.28515625" style="118" customWidth="1"/>
    <col min="10" max="10" width="7.28515625" style="118" customWidth="1" outlineLevel="1"/>
    <col min="11" max="12" width="7.28515625" style="118" customWidth="1"/>
    <col min="13" max="13" width="14.42578125" style="118" bestFit="1" customWidth="1"/>
    <col min="14" max="14" width="14.42578125" style="118" bestFit="1" customWidth="1" outlineLevel="1"/>
    <col min="15" max="15" width="14.42578125" style="118" bestFit="1" customWidth="1"/>
    <col min="16" max="16" width="15.85546875" style="118" bestFit="1" customWidth="1"/>
    <col min="17" max="17" width="14.42578125" style="118" bestFit="1" customWidth="1"/>
    <col min="18" max="16384" width="11.42578125" style="118"/>
  </cols>
  <sheetData>
    <row r="1" spans="1:17">
      <c r="A1" s="206" t="s">
        <v>1402</v>
      </c>
      <c r="B1" s="206"/>
      <c r="C1" s="206"/>
      <c r="D1" s="230"/>
      <c r="E1" s="230"/>
      <c r="F1" s="230"/>
      <c r="G1" s="242"/>
      <c r="H1" s="206"/>
      <c r="I1" s="206"/>
      <c r="J1" s="206"/>
      <c r="K1" s="206"/>
      <c r="L1" s="206"/>
      <c r="M1" s="206"/>
      <c r="N1" s="206"/>
      <c r="O1" s="206"/>
      <c r="P1" s="203"/>
      <c r="Q1" s="203"/>
    </row>
    <row r="2" spans="1:17">
      <c r="A2" s="206" t="s">
        <v>1400</v>
      </c>
      <c r="B2" s="206"/>
      <c r="C2" s="206"/>
      <c r="D2" s="230"/>
      <c r="E2" s="230"/>
      <c r="F2" s="230"/>
      <c r="G2" s="242"/>
      <c r="H2" s="206"/>
      <c r="I2" s="206"/>
      <c r="J2" s="206"/>
      <c r="K2" s="206"/>
      <c r="L2" s="206"/>
      <c r="M2" s="206"/>
      <c r="N2" s="206"/>
      <c r="O2" s="206"/>
      <c r="P2" s="203"/>
      <c r="Q2" s="203"/>
    </row>
    <row r="3" spans="1:17">
      <c r="A3" s="206" t="s">
        <v>39</v>
      </c>
      <c r="B3" s="206"/>
      <c r="C3" s="206"/>
      <c r="D3" s="230"/>
      <c r="E3" s="230"/>
      <c r="F3" s="230"/>
      <c r="G3" s="242"/>
      <c r="H3" s="206"/>
      <c r="I3" s="206"/>
      <c r="J3" s="206"/>
      <c r="K3" s="206"/>
      <c r="L3" s="206"/>
      <c r="M3" s="206"/>
      <c r="N3" s="206"/>
      <c r="O3" s="206"/>
      <c r="P3" s="203"/>
      <c r="Q3" s="203"/>
    </row>
    <row r="4" spans="1:17">
      <c r="A4" s="206" t="str">
        <f>+'CUT MN'!A4</f>
        <v>CORRESPONDIENTE AL PERIODO DE ENERO A ABRIL DE 2018</v>
      </c>
      <c r="B4" s="206"/>
      <c r="C4" s="206"/>
      <c r="D4" s="230"/>
      <c r="E4" s="230"/>
      <c r="F4" s="230"/>
      <c r="G4" s="242"/>
      <c r="H4" s="206"/>
      <c r="I4" s="206"/>
      <c r="J4" s="206"/>
      <c r="K4" s="206"/>
      <c r="L4" s="206"/>
      <c r="M4" s="206"/>
      <c r="N4" s="206"/>
      <c r="O4" s="206"/>
      <c r="P4" s="203"/>
      <c r="Q4" s="203"/>
    </row>
    <row r="5" spans="1:17" ht="9" customHeight="1">
      <c r="A5" s="121" t="str">
        <f>+'CUT MN'!A5</f>
        <v>ACTUALIZADO AL : 14 de mayo de 2018</v>
      </c>
      <c r="B5" s="121"/>
      <c r="C5" s="121"/>
      <c r="D5" s="231"/>
      <c r="E5" s="231"/>
      <c r="F5" s="231"/>
      <c r="G5" s="243"/>
      <c r="H5" s="121"/>
      <c r="I5" s="121"/>
      <c r="J5" s="121"/>
      <c r="K5" s="121"/>
      <c r="L5" s="121"/>
      <c r="M5" s="121"/>
      <c r="N5" s="121"/>
      <c r="O5" s="121"/>
      <c r="P5" s="203"/>
      <c r="Q5" s="203"/>
    </row>
    <row r="6" spans="1:17">
      <c r="A6" s="155"/>
      <c r="B6" s="155"/>
      <c r="C6" s="155"/>
      <c r="D6" s="142"/>
      <c r="E6" s="142"/>
      <c r="F6" s="142"/>
      <c r="G6" s="192"/>
      <c r="H6" s="144"/>
      <c r="I6" s="144"/>
      <c r="J6" s="144"/>
      <c r="K6" s="144"/>
      <c r="L6" s="144"/>
      <c r="M6" s="144"/>
      <c r="N6" s="144"/>
      <c r="P6" s="203"/>
      <c r="Q6" s="203"/>
    </row>
    <row r="7" spans="1:17">
      <c r="A7" s="142"/>
      <c r="B7" s="142"/>
      <c r="C7" s="142"/>
      <c r="D7" s="143"/>
      <c r="E7" s="142"/>
      <c r="F7" s="142"/>
      <c r="G7" s="192"/>
      <c r="H7" s="334" t="s">
        <v>1349</v>
      </c>
      <c r="I7" s="334"/>
      <c r="J7" s="334" t="s">
        <v>1348</v>
      </c>
      <c r="K7" s="338"/>
      <c r="L7" s="208"/>
      <c r="M7" s="145"/>
      <c r="N7" s="145"/>
      <c r="O7" s="146"/>
      <c r="P7" s="203"/>
      <c r="Q7" s="203"/>
    </row>
    <row r="8" spans="1:17" ht="25.5">
      <c r="A8" s="133" t="s">
        <v>1350</v>
      </c>
      <c r="B8" s="133" t="s">
        <v>1351</v>
      </c>
      <c r="C8" s="185" t="s">
        <v>1362</v>
      </c>
      <c r="D8" s="148" t="s">
        <v>1364</v>
      </c>
      <c r="E8" s="147" t="s">
        <v>632</v>
      </c>
      <c r="F8" s="147" t="s">
        <v>633</v>
      </c>
      <c r="G8" s="147" t="s">
        <v>42</v>
      </c>
      <c r="H8" s="133" t="s">
        <v>1353</v>
      </c>
      <c r="I8" s="133" t="s">
        <v>1354</v>
      </c>
      <c r="J8" s="133" t="s">
        <v>1352</v>
      </c>
      <c r="K8" s="133" t="s">
        <v>1355</v>
      </c>
      <c r="L8" s="207" t="s">
        <v>1401</v>
      </c>
      <c r="M8" s="187" t="s">
        <v>1358</v>
      </c>
      <c r="N8" s="186" t="s">
        <v>1359</v>
      </c>
      <c r="O8" s="186" t="s">
        <v>1368</v>
      </c>
      <c r="P8" s="186" t="s">
        <v>1357</v>
      </c>
      <c r="Q8" s="149" t="s">
        <v>1360</v>
      </c>
    </row>
    <row r="9" spans="1:17">
      <c r="A9" s="124"/>
      <c r="B9" s="124"/>
      <c r="C9" s="124"/>
      <c r="D9" s="195"/>
      <c r="E9" s="124"/>
      <c r="F9" s="124"/>
      <c r="G9" s="193"/>
      <c r="H9" s="159"/>
      <c r="I9" s="159"/>
      <c r="J9" s="159"/>
      <c r="K9" s="159"/>
      <c r="L9" s="159"/>
      <c r="M9" s="234"/>
      <c r="N9" s="234"/>
      <c r="O9" s="234"/>
      <c r="P9" s="234"/>
      <c r="Q9" s="241"/>
    </row>
    <row r="10" spans="1:17">
      <c r="A10" s="124"/>
      <c r="B10" s="124"/>
      <c r="C10" s="124"/>
      <c r="D10" s="195"/>
      <c r="E10" s="124"/>
      <c r="F10" s="124"/>
      <c r="G10" s="193"/>
      <c r="H10" s="159"/>
      <c r="I10" s="159"/>
      <c r="J10" s="159"/>
      <c r="K10" s="159"/>
      <c r="L10" s="159"/>
      <c r="M10" s="234"/>
      <c r="N10" s="234"/>
      <c r="O10" s="234"/>
      <c r="P10" s="234"/>
      <c r="Q10" s="241"/>
    </row>
    <row r="11" spans="1:17">
      <c r="A11" s="124"/>
      <c r="B11" s="124"/>
      <c r="C11" s="124"/>
      <c r="D11" s="195"/>
      <c r="E11" s="124"/>
      <c r="F11" s="124"/>
      <c r="G11" s="193"/>
      <c r="H11" s="159"/>
      <c r="I11" s="159"/>
      <c r="J11" s="159"/>
      <c r="K11" s="159"/>
      <c r="L11" s="159"/>
      <c r="M11" s="234"/>
      <c r="N11" s="234"/>
      <c r="O11" s="234"/>
      <c r="P11" s="234"/>
      <c r="Q11" s="241"/>
    </row>
    <row r="12" spans="1:17">
      <c r="A12" s="124"/>
      <c r="B12" s="124"/>
      <c r="C12" s="124"/>
      <c r="D12" s="195"/>
      <c r="E12" s="124"/>
      <c r="F12" s="124"/>
      <c r="G12" s="193"/>
      <c r="H12" s="159"/>
      <c r="I12" s="159"/>
      <c r="J12" s="159"/>
      <c r="K12" s="159"/>
      <c r="L12" s="159"/>
      <c r="M12" s="234"/>
      <c r="N12" s="234"/>
      <c r="O12" s="234"/>
      <c r="P12" s="234"/>
      <c r="Q12" s="241"/>
    </row>
    <row r="13" spans="1:17" s="164" customFormat="1">
      <c r="A13" s="134"/>
      <c r="B13" s="134"/>
      <c r="C13" s="160"/>
      <c r="D13" s="161"/>
      <c r="E13" s="162"/>
      <c r="F13" s="162"/>
      <c r="G13" s="162"/>
      <c r="H13" s="134"/>
      <c r="I13" s="134"/>
      <c r="J13" s="134"/>
      <c r="K13" s="134"/>
      <c r="L13" s="204"/>
      <c r="M13" s="163"/>
      <c r="N13" s="163"/>
      <c r="O13" s="157"/>
      <c r="P13" s="157"/>
      <c r="Q13" s="158"/>
    </row>
    <row r="14" spans="1:17">
      <c r="A14" s="167"/>
      <c r="B14" s="167"/>
      <c r="C14" s="165"/>
      <c r="D14" s="232"/>
      <c r="E14" s="232"/>
      <c r="F14" s="232"/>
      <c r="G14" s="340" t="s">
        <v>637</v>
      </c>
      <c r="H14" s="335"/>
      <c r="I14" s="335"/>
      <c r="J14" s="335"/>
      <c r="K14" s="341"/>
      <c r="L14" s="205"/>
      <c r="M14" s="154">
        <f>+SUBTOTAL(9,M9:M12)</f>
        <v>0</v>
      </c>
      <c r="N14" s="154">
        <f>+SUBTOTAL(9,N9:N12)</f>
        <v>0</v>
      </c>
      <c r="O14" s="154">
        <f>+SUBTOTAL(9,O9:O12)</f>
        <v>0</v>
      </c>
      <c r="P14" s="154">
        <f>+SUBTOTAL(9,P9:P12)</f>
        <v>0</v>
      </c>
      <c r="Q14" s="154">
        <f>+O14+P14</f>
        <v>0</v>
      </c>
    </row>
    <row r="15" spans="1:17">
      <c r="A15" s="168"/>
      <c r="B15" s="168"/>
      <c r="C15" s="166"/>
      <c r="D15" s="233"/>
      <c r="E15" s="233"/>
      <c r="F15" s="233"/>
      <c r="G15" s="244"/>
      <c r="H15" s="156"/>
      <c r="I15" s="156"/>
      <c r="J15" s="156"/>
      <c r="K15" s="156"/>
      <c r="L15" s="156"/>
      <c r="M15" s="156"/>
      <c r="N15" s="156"/>
    </row>
    <row r="16" spans="1:17">
      <c r="A16" s="135"/>
      <c r="B16" s="135"/>
    </row>
    <row r="17" spans="1:2">
      <c r="A17" s="135"/>
      <c r="B17" s="135"/>
    </row>
  </sheetData>
  <sheetProtection formatCells="0" formatColumns="0" formatRows="0" sort="0" autoFilter="0" pivotTables="0"/>
  <autoFilter ref="A8:Q12"/>
  <mergeCells count="3">
    <mergeCell ref="G14:K14"/>
    <mergeCell ref="H7:I7"/>
    <mergeCell ref="J7:K7"/>
  </mergeCells>
  <pageMargins left="0.39370078740157483" right="0.43307086614173229" top="0.74803149606299213" bottom="0.74803149606299213" header="0.31496062992125984" footer="0.31496062992125984"/>
  <pageSetup scale="5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FORM. 9</vt:lpstr>
      <vt:lpstr>CONCEPTOS</vt:lpstr>
      <vt:lpstr>bd_lista</vt:lpstr>
      <vt:lpstr>RESUMEN</vt:lpstr>
      <vt:lpstr>CONCEPTOS.</vt:lpstr>
      <vt:lpstr>CUT MN</vt:lpstr>
      <vt:lpstr>CUT ME</vt:lpstr>
      <vt:lpstr>TRL MN</vt:lpstr>
      <vt:lpstr>TRL ME</vt:lpstr>
      <vt:lpstr>CDI</vt:lpstr>
      <vt:lpstr>LISTA</vt:lpstr>
      <vt:lpstr>CDI!Área_de_impresión</vt:lpstr>
      <vt:lpstr>CONCEPTOS!Área_de_impresión</vt:lpstr>
      <vt:lpstr>CONCEPTOS.!Área_de_impresión</vt:lpstr>
      <vt:lpstr>'CUT ME'!Área_de_impresión</vt:lpstr>
      <vt:lpstr>'CUT MN'!Área_de_impresión</vt:lpstr>
      <vt:lpstr>'FORM. 9'!Área_de_impresión</vt:lpstr>
      <vt:lpstr>LISTA!Área_de_impresión</vt:lpstr>
      <vt:lpstr>RESUMEN!Área_de_impresión</vt:lpstr>
      <vt:lpstr>'TRL MN'!Área_de_impresión</vt:lpstr>
      <vt:lpstr>CDI!Títulos_a_imprimir</vt:lpstr>
      <vt:lpstr>'CUT ME'!Títulos_a_imprimir</vt:lpstr>
      <vt:lpstr>'CUT MN'!Títulos_a_imprimir</vt:lpstr>
      <vt:lpstr>LISTA!Títulos_a_imprimir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2018-04-05T18:31:06Z</cp:lastPrinted>
  <dcterms:created xsi:type="dcterms:W3CDTF">2014-07-03T21:21:01Z</dcterms:created>
  <dcterms:modified xsi:type="dcterms:W3CDTF">2018-05-14T20:16:55Z</dcterms:modified>
</cp:coreProperties>
</file>